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Ex3.xml" ContentType="application/vnd.ms-office.chartex+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mc:AlternateContent xmlns:mc="http://schemas.openxmlformats.org/markup-compatibility/2006">
    <mc:Choice Requires="x15">
      <x15ac:absPath xmlns:x15ac="http://schemas.microsoft.com/office/spreadsheetml/2010/11/ac" url="C:\Users\Gupta\Downloads\"/>
    </mc:Choice>
  </mc:AlternateContent>
  <xr:revisionPtr revIDLastSave="0" documentId="13_ncr:1_{53ADD5FF-8152-49D3-AD2C-BAB8F3C69971}" xr6:coauthVersionLast="47" xr6:coauthVersionMax="47" xr10:uidLastSave="{00000000-0000-0000-0000-000000000000}"/>
  <bookViews>
    <workbookView xWindow="-108" yWindow="-108" windowWidth="23256" windowHeight="12456" xr2:uid="{00000000-000D-0000-FFFF-FFFF00000000}"/>
  </bookViews>
  <sheets>
    <sheet name="Dashboard" sheetId="2" r:id="rId1"/>
    <sheet name="Combo Chart" sheetId="3" r:id="rId2"/>
    <sheet name="Pie Chart" sheetId="7" r:id="rId3"/>
    <sheet name="Map Chart" sheetId="8" r:id="rId4"/>
    <sheet name="Waterfall Chart" sheetId="6" r:id="rId5"/>
    <sheet name="Top 5" sheetId="9" r:id="rId6"/>
    <sheet name="KPI" sheetId="10" r:id="rId7"/>
    <sheet name="KPI YoY" sheetId="11" r:id="rId8"/>
    <sheet name="Data" sheetId="1" r:id="rId9"/>
  </sheets>
  <definedNames>
    <definedName name="_xlchart.v1.11" hidden="1">'Waterfall Chart'!$D$4:$D$7</definedName>
    <definedName name="_xlchart.v1.12" hidden="1">'Waterfall Chart'!$E$3</definedName>
    <definedName name="_xlchart.v1.13" hidden="1">'Waterfall Chart'!$E$4:$E$7</definedName>
    <definedName name="_xlchart.v1.4" hidden="1">'Waterfall Chart'!$D$4:$D$7</definedName>
    <definedName name="_xlchart.v1.5" hidden="1">'Waterfall Chart'!$E$3</definedName>
    <definedName name="_xlchart.v1.6" hidden="1">'Waterfall Chart'!$E$4:$E$7</definedName>
    <definedName name="_xlchart.v5.0" hidden="1">'Map Chart'!$D$3</definedName>
    <definedName name="_xlchart.v5.1" hidden="1">'Map Chart'!$D$4:$D$52</definedName>
    <definedName name="_xlchart.v5.10" hidden="1">'Map Chart'!$E$4:$E$52</definedName>
    <definedName name="_xlchart.v5.2" hidden="1">'Map Chart'!$E$3</definedName>
    <definedName name="_xlchart.v5.3" hidden="1">'Map Chart'!$E$4:$E$52</definedName>
    <definedName name="_xlchart.v5.7" hidden="1">'Map Chart'!$D$3</definedName>
    <definedName name="_xlchart.v5.8" hidden="1">'Map Chart'!$D$4:$D$52</definedName>
    <definedName name="_xlchart.v5.9" hidden="1">'Map Chart'!$E$3</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uri="GoogleSheetsCustomDataVersion1">
      <go:sheetsCustomData xmlns:go="http://customooxmlschemas.google.com/" r:id="rId14" roundtripDataSignature="AMtx7mgYS6wfnPy0iIjdhtUlD2xFm8j14w=="/>
    </ext>
  </extLst>
</workbook>
</file>

<file path=xl/calcChain.xml><?xml version="1.0" encoding="utf-8"?>
<calcChain xmlns="http://schemas.openxmlformats.org/spreadsheetml/2006/main">
  <c r="D7" i="6" l="1"/>
  <c r="D44" i="8"/>
  <c r="D45" i="8"/>
  <c r="D46" i="8"/>
  <c r="D47" i="8"/>
  <c r="D48" i="8"/>
  <c r="D49" i="8"/>
  <c r="D50" i="8"/>
  <c r="D51" i="8"/>
  <c r="D52" i="8"/>
  <c r="D30" i="8"/>
  <c r="D31" i="8"/>
  <c r="D32" i="8"/>
  <c r="D33" i="8"/>
  <c r="D34" i="8"/>
  <c r="D35" i="8"/>
  <c r="D36" i="8"/>
  <c r="D37" i="8"/>
  <c r="D38" i="8"/>
  <c r="D39" i="8"/>
  <c r="D40" i="8"/>
  <c r="D41" i="8"/>
  <c r="D42" i="8"/>
  <c r="D43" i="8"/>
  <c r="D22" i="8"/>
  <c r="D23" i="8"/>
  <c r="D24" i="8"/>
  <c r="D25" i="8"/>
  <c r="D26" i="8"/>
  <c r="D27" i="8"/>
  <c r="D28" i="8"/>
  <c r="D29" i="8"/>
  <c r="D5" i="8"/>
  <c r="D6" i="8"/>
  <c r="D7" i="8"/>
  <c r="D8" i="8"/>
  <c r="D9" i="8"/>
  <c r="D10" i="8"/>
  <c r="D11" i="8"/>
  <c r="D12" i="8"/>
  <c r="D13" i="8"/>
  <c r="D14" i="8"/>
  <c r="D15" i="8"/>
  <c r="D16" i="8"/>
  <c r="D17" i="8"/>
  <c r="D18" i="8"/>
  <c r="D19" i="8"/>
  <c r="D20" i="8"/>
  <c r="D21" i="8"/>
  <c r="D4" i="8"/>
  <c r="D5" i="6"/>
  <c r="D6"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J8" i="11"/>
  <c r="E33" i="8"/>
  <c r="E26" i="8"/>
  <c r="E47" i="8"/>
  <c r="E52" i="8"/>
  <c r="E30" i="8"/>
  <c r="E7" i="8"/>
  <c r="I8" i="11"/>
  <c r="E10" i="8"/>
  <c r="E41" i="8"/>
  <c r="E27" i="8"/>
  <c r="K8" i="11"/>
  <c r="E24" i="8"/>
  <c r="B17" i="10"/>
  <c r="E15" i="8"/>
  <c r="E40" i="8"/>
  <c r="E42" i="8"/>
  <c r="E43" i="8"/>
  <c r="E46" i="8"/>
  <c r="E6" i="8"/>
  <c r="E8" i="8"/>
  <c r="E49" i="8"/>
  <c r="L8" i="11"/>
  <c r="E5" i="8"/>
  <c r="E9" i="8"/>
  <c r="E37" i="8"/>
  <c r="E25" i="8"/>
  <c r="E21" i="8"/>
  <c r="E4" i="6"/>
  <c r="E48" i="8"/>
  <c r="E12" i="8"/>
  <c r="M8" i="11"/>
  <c r="E35" i="8"/>
  <c r="E11" i="8"/>
  <c r="E50" i="8"/>
  <c r="E39" i="8"/>
  <c r="E36" i="8"/>
  <c r="K17" i="10"/>
  <c r="E4" i="8"/>
  <c r="E28" i="8"/>
  <c r="E5" i="6"/>
  <c r="E32" i="8"/>
  <c r="E23" i="8"/>
  <c r="E31" i="8"/>
  <c r="E51" i="8"/>
  <c r="E13" i="8"/>
  <c r="E6" i="6"/>
  <c r="E29" i="8"/>
  <c r="E22" i="8"/>
  <c r="E34" i="8"/>
  <c r="E44" i="8"/>
  <c r="E16" i="8"/>
  <c r="E20" i="8"/>
  <c r="E14" i="8"/>
  <c r="E19" i="8"/>
  <c r="E17" i="8"/>
  <c r="H17" i="10"/>
  <c r="E17" i="10"/>
  <c r="E18" i="8"/>
  <c r="E38" i="8"/>
  <c r="E7" i="6"/>
  <c r="N17" i="10"/>
  <c r="E45" i="8"/>
</calcChain>
</file>

<file path=xl/sharedStrings.xml><?xml version="1.0" encoding="utf-8"?>
<sst xmlns="http://schemas.openxmlformats.org/spreadsheetml/2006/main" count="130130" uniqueCount="10959">
  <si>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</si>
  <si>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</si>
  <si>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</si>
  <si>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</si>
  <si>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</si>
  <si>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</si>
  <si>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</si>
  <si>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</si>
  <si>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</si>
  <si>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</si>
  <si>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</si>
  <si>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</si>
  <si>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</si>
  <si>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</si>
  <si>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</si>
  <si>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</si>
  <si>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</si>
  <si>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</si>
  <si>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</si>
  <si>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</si>
  <si>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</si>
  <si>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</si>
  <si>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</si>
  <si>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</si>
  <si>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</si>
  <si>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</si>
  <si>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</si>
  <si>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</si>
  <si>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</si>
  <si>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</si>
  <si>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</si>
  <si>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</si>
  <si>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</si>
  <si>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</si>
  <si>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</si>
  <si>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</si>
  <si>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</si>
  <si>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</si>
  <si>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</si>
  <si>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</si>
  <si>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</si>
  <si>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</si>
  <si>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</si>
  <si>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</si>
  <si>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</si>
  <si>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</si>
  <si>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</si>
  <si>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</si>
  <si>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</si>
  <si>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</si>
  <si>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</si>
  <si>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</si>
  <si>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</si>
  <si>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</si>
  <si>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</si>
  <si>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</si>
  <si>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</si>
  <si>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</si>
  <si>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</si>
  <si>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</si>
  <si>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</si>
  <si>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</si>
  <si>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</si>
  <si>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</si>
  <si>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</si>
  <si>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</si>
  <si>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</si>
  <si>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</si>
  <si>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</si>
  <si>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</si>
  <si>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</si>
  <si>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</si>
  <si>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</si>
  <si>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</si>
  <si>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</si>
  <si>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</si>
  <si>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</si>
  <si>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</si>
  <si>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</si>
  <si>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</si>
  <si>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</si>
  <si>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</si>
  <si>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</si>
  <si>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</si>
  <si>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</si>
  <si>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</si>
  <si>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</si>
  <si>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</si>
  <si>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</si>
  <si>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</si>
  <si>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</si>
  <si>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</si>
  <si>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</si>
  <si>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</si>
  <si>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</si>
  <si>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</si>
  <si>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</si>
  <si>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</si>
  <si>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</si>
  <si>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</si>
  <si>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</si>
  <si>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</si>
  <si>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</si>
  <si>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</si>
  <si>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</si>
  <si>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</si>
  <si>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</si>
  <si>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</si>
  <si>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</si>
  <si>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</si>
  <si>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</si>
  <si>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</si>
  <si>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</si>
  <si>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</si>
  <si>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</si>
  <si>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</si>
  <si>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</si>
  <si>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</si>
  <si>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</si>
  <si>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</si>
  <si>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</si>
  <si>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</si>
  <si>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</si>
  <si>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</si>
  <si>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</si>
  <si>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</si>
  <si>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</si>
  <si>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</si>
  <si>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</si>
  <si>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</si>
  <si>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</si>
  <si>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</si>
  <si>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</si>
  <si>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</si>
  <si>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</si>
  <si>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</si>
  <si>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</si>
  <si>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</si>
  <si>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</si>
  <si>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</si>
  <si>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</si>
  <si>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</si>
  <si>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</si>
  <si>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</si>
  <si>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</si>
  <si>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</si>
  <si>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</si>
  <si>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</si>
  <si>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</si>
  <si>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</si>
  <si>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</si>
  <si>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</si>
  <si>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</si>
  <si>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</si>
  <si>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</si>
  <si>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</si>
  <si>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</si>
  <si>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</si>
  <si>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</si>
  <si>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</si>
  <si>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</si>
  <si>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</si>
  <si>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</si>
  <si>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</si>
  <si>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</si>
  <si>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</si>
  <si>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</si>
  <si>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</si>
  <si>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</si>
  <si>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</si>
  <si>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</si>
  <si>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</si>
  <si>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</si>
  <si>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</si>
  <si>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</si>
  <si>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</si>
  <si>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</si>
  <si>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</si>
  <si>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</si>
  <si>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</si>
  <si>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</si>
  <si>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</si>
  <si>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</si>
  <si>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</si>
  <si>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</si>
  <si>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</si>
  <si>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</si>
  <si>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</si>
  <si>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</si>
  <si>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</si>
  <si>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</si>
  <si>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</si>
  <si>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</si>
  <si>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</si>
  <si>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</si>
  <si>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</si>
  <si>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</si>
  <si>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</si>
  <si>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</si>
  <si>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</si>
  <si>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</si>
  <si>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</si>
  <si>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</si>
  <si>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</si>
  <si>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</si>
  <si>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</si>
  <si>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</si>
  <si>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</si>
  <si>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</si>
  <si>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</si>
  <si>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</si>
  <si>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</si>
  <si>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</si>
  <si>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</si>
  <si>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</si>
  <si>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</si>
  <si>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</si>
  <si>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</si>
  <si>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</si>
  <si>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</si>
  <si>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</si>
  <si>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</si>
  <si>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</si>
  <si>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</si>
  <si>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</si>
  <si>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</si>
  <si>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</si>
  <si>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</si>
  <si>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</si>
  <si>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</si>
  <si>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</si>
  <si>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</si>
  <si>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</si>
  <si>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</si>
  <si>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</si>
  <si>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</si>
  <si>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</si>
  <si>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</si>
  <si>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</si>
  <si>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</si>
  <si>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</si>
  <si>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</si>
  <si>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</si>
  <si>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</si>
  <si>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</si>
  <si>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</si>
  <si>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</si>
  <si>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</si>
  <si>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</si>
  <si>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</si>
  <si>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</si>
  <si>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</si>
  <si>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</si>
  <si>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</si>
  <si>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</si>
  <si>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</si>
  <si>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</si>
  <si>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</si>
  <si>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</si>
  <si>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</si>
  <si>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</si>
  <si>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</si>
  <si>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</si>
  <si>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</si>
  <si>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</si>
  <si>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</si>
  <si>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</si>
  <si>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</si>
  <si>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</si>
  <si>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</si>
  <si>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</si>
  <si>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</si>
  <si>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</si>
  <si>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</si>
  <si>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</si>
  <si>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</si>
  <si>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</si>
  <si>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</si>
  <si>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</si>
  <si>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</si>
  <si>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</si>
  <si>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</si>
  <si>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</si>
  <si>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</si>
  <si>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</si>
  <si>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</si>
  <si>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</si>
  <si>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</si>
  <si>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</si>
  <si>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</si>
  <si>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</si>
  <si>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</si>
  <si>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</si>
  <si>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</si>
  <si>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</si>
  <si>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</si>
  <si>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</si>
  <si>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</si>
  <si>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</si>
  <si>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</si>
  <si>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</si>
  <si>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</si>
  <si>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</si>
  <si>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</si>
  <si>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</si>
  <si>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</si>
  <si>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</si>
  <si>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</si>
  <si>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</si>
  <si>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</si>
  <si>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</si>
  <si>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</si>
  <si>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</si>
  <si>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</si>
  <si>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</si>
  <si>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</si>
  <si>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</si>
  <si>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</si>
  <si>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</si>
  <si>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</si>
  <si>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</si>
  <si>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</si>
  <si>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</si>
  <si>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</si>
  <si>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</si>
  <si>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</si>
  <si>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</si>
  <si>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</si>
  <si>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</si>
  <si>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</si>
  <si>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</si>
  <si>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</si>
  <si>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</si>
  <si>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</si>
  <si>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</si>
  <si>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</si>
  <si>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</si>
  <si>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</si>
  <si>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</si>
  <si>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</si>
  <si>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</si>
  <si>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</si>
  <si>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</si>
  <si>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</si>
  <si>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</si>
  <si>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</si>
  <si>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</si>
  <si>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</si>
  <si>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</si>
  <si>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</si>
  <si>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</si>
  <si>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</si>
  <si>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</si>
  <si>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</si>
  <si>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</si>
  <si>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</si>
  <si>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</si>
  <si>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</si>
  <si>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</si>
  <si>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</si>
  <si>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</si>
  <si>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</si>
  <si>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</si>
  <si>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</si>
  <si>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</si>
  <si>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</si>
  <si>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</si>
  <si>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</si>
  <si>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</si>
  <si>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</si>
  <si>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</si>
  <si>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</si>
  <si>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</si>
  <si>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</si>
  <si>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</si>
  <si>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</si>
  <si>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</si>
  <si>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</si>
  <si>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</si>
  <si>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</si>
  <si>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</si>
  <si>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</si>
  <si>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</si>
  <si>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</si>
  <si>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</si>
  <si>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</si>
  <si>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</si>
  <si>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</si>
  <si>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</si>
  <si>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</si>
  <si>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</si>
  <si>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</si>
  <si>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</si>
  <si>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</si>
  <si>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</si>
  <si>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</si>
  <si>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</si>
  <si>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</si>
  <si>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</si>
  <si>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</si>
  <si>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</si>
  <si>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</si>
  <si>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</si>
  <si>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</si>
  <si>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</si>
  <si>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</si>
  <si>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</si>
  <si>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</si>
  <si>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</si>
  <si>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</si>
  <si>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</si>
  <si>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</si>
  <si>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</si>
  <si>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</si>
  <si>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</si>
  <si>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</si>
  <si>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</si>
  <si>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</si>
  <si>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</si>
  <si>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</si>
  <si>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</si>
  <si>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</si>
  <si>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</si>
  <si>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</si>
  <si>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</si>
  <si>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</si>
  <si>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</si>
  <si>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</si>
  <si>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</si>
  <si>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</si>
  <si>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</si>
  <si>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</si>
  <si>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</si>
  <si>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</si>
  <si>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</si>
  <si>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</si>
  <si>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</si>
  <si>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</si>
  <si>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</si>
  <si>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</si>
  <si>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</si>
  <si>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</si>
  <si>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</si>
  <si>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</si>
  <si>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</si>
  <si>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</si>
  <si>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</si>
  <si>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</si>
  <si>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</si>
  <si>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</si>
  <si>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</si>
  <si>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</si>
  <si>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</si>
  <si>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</si>
  <si>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</si>
  <si>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</si>
  <si>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</si>
  <si>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</si>
  <si>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</si>
  <si>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</si>
  <si>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</si>
  <si>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</si>
  <si>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</si>
  <si>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</si>
  <si>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</si>
  <si>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</si>
  <si>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</si>
  <si>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</si>
  <si>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</si>
  <si>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</si>
  <si>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</si>
  <si>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</si>
  <si>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</si>
  <si>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</si>
  <si>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</si>
  <si>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</si>
  <si>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</si>
  <si>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</si>
  <si>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</si>
  <si>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</si>
  <si>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</si>
  <si>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</si>
  <si>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</si>
  <si>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</si>
  <si>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</si>
  <si>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</si>
  <si>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</si>
  <si>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</si>
  <si>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</si>
  <si>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</si>
  <si>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</si>
  <si>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</si>
  <si>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</si>
  <si>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</si>
  <si>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</si>
  <si>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</si>
  <si>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</si>
  <si>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</si>
  <si>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</si>
  <si>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</si>
  <si>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</si>
  <si>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</si>
  <si>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</si>
  <si>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</si>
  <si>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</si>
  <si>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</si>
  <si>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</si>
  <si>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</si>
  <si>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</si>
  <si>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</si>
  <si>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</si>
  <si>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</si>
  <si>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</si>
  <si>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</si>
  <si>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</si>
  <si>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</si>
  <si>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</si>
  <si>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</si>
  <si>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</si>
  <si>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</si>
  <si>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</si>
  <si>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</si>
  <si>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</si>
  <si>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</si>
  <si>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</si>
  <si>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</si>
  <si>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</si>
  <si>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</si>
  <si>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</si>
  <si>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</si>
  <si>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</si>
  <si>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</si>
  <si>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</si>
  <si>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</si>
  <si>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</si>
  <si>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</si>
  <si>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</si>
  <si>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</si>
  <si>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</si>
  <si>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</si>
  <si>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</si>
  <si>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</si>
  <si>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</si>
  <si>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</si>
  <si>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</si>
  <si>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</si>
  <si>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</si>
  <si>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</si>
  <si>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</si>
  <si>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</si>
  <si>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</si>
  <si>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</si>
  <si>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</si>
  <si>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</si>
  <si>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</si>
  <si>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</si>
  <si>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</si>
  <si>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</si>
  <si>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</si>
  <si>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</si>
  <si>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</si>
  <si>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</si>
  <si>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</si>
  <si>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</si>
  <si>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</si>
  <si>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</si>
  <si>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</si>
  <si>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</si>
  <si>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</si>
  <si>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</si>
  <si>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</si>
  <si>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</si>
  <si>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</si>
  <si>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</si>
  <si>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</si>
  <si>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</si>
  <si>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</si>
  <si>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</si>
  <si>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</si>
  <si>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</si>
  <si>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</si>
  <si>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</si>
  <si>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</si>
  <si>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</si>
  <si>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</si>
  <si>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</si>
  <si>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</si>
  <si>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</si>
  <si>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</si>
  <si>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</si>
  <si>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</si>
  <si>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</si>
  <si>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</si>
  <si>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</si>
  <si>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</si>
  <si>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</si>
  <si>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</si>
  <si>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</si>
  <si>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</si>
  <si>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</si>
  <si>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</si>
  <si>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</si>
  <si>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</si>
  <si>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</si>
  <si>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</si>
  <si>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</si>
  <si>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</si>
  <si>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</si>
  <si>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</si>
  <si>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</si>
  <si>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</si>
  <si>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</si>
  <si>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</si>
  <si>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</si>
  <si>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</si>
  <si>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</si>
  <si>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</si>
  <si>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</si>
  <si>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</si>
  <si>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</si>
  <si>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</si>
  <si>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</si>
  <si>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</si>
  <si>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</si>
  <si>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</si>
  <si>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</si>
  <si>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</si>
  <si>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</si>
  <si>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</si>
  <si>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</si>
  <si>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</si>
  <si>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</si>
  <si>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</si>
  <si>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</si>
  <si>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</si>
  <si>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</si>
  <si>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</si>
  <si>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</si>
  <si>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</si>
  <si>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</si>
  <si>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</si>
  <si>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</si>
  <si>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</si>
  <si>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</si>
  <si>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</si>
  <si>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</si>
  <si>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</si>
  <si>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</si>
  <si>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</si>
  <si>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</si>
  <si>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</si>
  <si>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</si>
  <si>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</si>
  <si>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</si>
  <si>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</si>
  <si>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</si>
  <si>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</si>
  <si>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</si>
  <si>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</si>
  <si>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</si>
  <si>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</si>
  <si>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</si>
  <si>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</si>
  <si>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</si>
  <si>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</si>
  <si>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</si>
  <si>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</si>
  <si>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</si>
  <si>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</si>
  <si>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</si>
  <si>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</si>
  <si>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</si>
  <si>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</si>
  <si>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</si>
  <si>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</si>
  <si>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</si>
  <si>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</si>
  <si>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</si>
  <si>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</si>
  <si>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</si>
  <si>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</si>
  <si>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</si>
  <si>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</si>
  <si>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</si>
  <si>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</si>
  <si>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</si>
  <si>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</si>
  <si>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</si>
  <si>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</si>
  <si>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</si>
  <si>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</si>
  <si>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</si>
  <si>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</si>
  <si>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</si>
  <si>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</si>
  <si>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</si>
  <si>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</si>
  <si>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</si>
  <si>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</si>
  <si>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</si>
  <si>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</si>
  <si>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</si>
  <si>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</si>
  <si>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</si>
  <si>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</si>
  <si>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</si>
  <si>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</si>
  <si>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</si>
  <si>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</si>
  <si>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</si>
  <si>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</si>
  <si>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</si>
  <si>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</si>
  <si>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</si>
  <si>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</si>
  <si>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</si>
  <si>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</si>
  <si>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</si>
  <si>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</si>
  <si>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</si>
  <si>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</si>
  <si>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</si>
  <si>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</si>
  <si>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</si>
  <si>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</si>
  <si>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</si>
  <si>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</si>
  <si>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</si>
  <si>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</si>
  <si>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</si>
  <si>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</si>
  <si>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</si>
  <si>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</si>
  <si>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</si>
  <si>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</si>
  <si>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</si>
  <si>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</si>
  <si>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</si>
  <si>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</si>
  <si>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</si>
  <si>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</si>
  <si>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</si>
  <si>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</si>
  <si>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</si>
  <si>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</si>
  <si>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</si>
  <si>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</si>
  <si>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</si>
  <si>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</si>
  <si>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</si>
  <si>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</si>
  <si>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</si>
  <si>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</si>
  <si>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</si>
  <si>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</si>
  <si>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</si>
  <si>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</si>
  <si>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</si>
  <si>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</si>
  <si>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</si>
  <si>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</si>
  <si>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</si>
  <si>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</si>
  <si>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</si>
  <si>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</si>
  <si>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</si>
  <si>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</si>
  <si>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</si>
  <si>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</si>
  <si>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</si>
  <si>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</si>
  <si>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</si>
  <si>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</si>
  <si>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</si>
  <si>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</si>
  <si>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</si>
  <si>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</si>
  <si>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</si>
  <si>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</si>
  <si>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</si>
  <si>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</si>
  <si>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</si>
  <si>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</si>
  <si>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</si>
  <si>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</si>
  <si>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</si>
  <si>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</si>
  <si>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</si>
  <si>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</si>
  <si>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</si>
  <si>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</si>
  <si>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</si>
  <si>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</si>
  <si>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</si>
  <si>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</si>
  <si>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</si>
  <si>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</si>
  <si>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</si>
  <si>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</si>
  <si>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</si>
  <si>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</si>
  <si>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</si>
  <si>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</si>
  <si>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</si>
  <si>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</si>
  <si>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</si>
  <si>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</si>
  <si>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</si>
  <si>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</si>
  <si>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</si>
  <si>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</si>
  <si>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</si>
  <si>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</si>
  <si>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</si>
  <si>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</si>
  <si>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</si>
  <si>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</si>
  <si>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</si>
  <si>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</si>
  <si>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</si>
  <si>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</si>
  <si>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</si>
  <si>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</si>
  <si>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</si>
  <si>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</si>
  <si>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</si>
  <si>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</si>
  <si>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</si>
  <si>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</si>
  <si>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</si>
  <si>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</si>
  <si>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</si>
  <si>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</si>
  <si>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</si>
  <si>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</si>
  <si>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</si>
  <si>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</si>
  <si>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</si>
  <si>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</si>
  <si>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</si>
  <si>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</si>
  <si>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</si>
  <si>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</si>
  <si>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</si>
  <si>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</si>
  <si>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</si>
  <si>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</si>
  <si>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</si>
  <si>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</si>
  <si>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</si>
  <si>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</si>
  <si>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</si>
  <si>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</si>
  <si>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</si>
  <si>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</si>
  <si>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</si>
  <si>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</si>
  <si>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</si>
  <si>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</si>
  <si>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</si>
  <si>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</si>
  <si>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</si>
  <si>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</si>
  <si>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</si>
  <si>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</si>
  <si>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</si>
  <si>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</si>
  <si>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</si>
  <si>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</si>
  <si>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</si>
  <si>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</si>
  <si>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</si>
  <si>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</si>
  <si>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</si>
  <si>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</si>
  <si>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</si>
  <si>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</si>
  <si>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</si>
  <si>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</si>
  <si>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</si>
  <si>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</si>
  <si>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</si>
  <si>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</si>
  <si>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</si>
  <si>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</si>
  <si>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</si>
  <si>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</si>
  <si>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</si>
  <si>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</si>
  <si>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</si>
  <si>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</si>
  <si>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</si>
  <si>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</si>
  <si>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</si>
  <si>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</si>
  <si>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</si>
  <si>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</si>
  <si>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</si>
  <si>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</si>
  <si>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</si>
  <si>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</si>
  <si>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</si>
  <si>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</si>
  <si>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</si>
  <si>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</si>
  <si>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</si>
  <si>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</si>
  <si>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</si>
  <si>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</si>
  <si>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</si>
  <si>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</si>
  <si>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</si>
  <si>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</si>
  <si>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</si>
  <si>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</si>
  <si>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</si>
  <si>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</si>
  <si>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</si>
  <si>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</si>
  <si>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</si>
  <si>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</si>
  <si>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</si>
  <si>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</si>
  <si>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</si>
  <si>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</si>
  <si>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</si>
  <si>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</si>
  <si>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</si>
  <si>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</si>
  <si>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</si>
  <si>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</si>
  <si>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</si>
  <si>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</si>
  <si>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</si>
  <si>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</si>
  <si>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</si>
  <si>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</si>
  <si>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</si>
  <si>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</si>
  <si>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</si>
  <si>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</si>
  <si>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</si>
  <si>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</si>
  <si>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</si>
  <si>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</si>
  <si>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</si>
  <si>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</si>
  <si>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</si>
  <si>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</si>
  <si>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</si>
  <si>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</si>
  <si>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</si>
  <si>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</si>
  <si>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</si>
  <si>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</si>
  <si>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</si>
  <si>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</si>
  <si>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</si>
  <si>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</si>
  <si>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</si>
  <si>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</si>
  <si>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</si>
  <si>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</si>
  <si>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</si>
  <si>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</si>
  <si>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</si>
  <si>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</si>
  <si>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</si>
  <si>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</si>
  <si>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</si>
  <si>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</si>
  <si>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</si>
  <si>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</si>
  <si>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</si>
  <si>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</si>
  <si>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</si>
  <si>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</si>
  <si>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</si>
  <si>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</si>
  <si>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</si>
  <si>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</si>
  <si>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</si>
  <si>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</si>
  <si>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</si>
  <si>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</si>
  <si>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</si>
  <si>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</si>
  <si>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</si>
  <si>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</si>
  <si>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</si>
  <si>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</si>
  <si>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</si>
  <si>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</si>
  <si>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</si>
  <si>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</si>
  <si>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</si>
  <si>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</si>
  <si>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</si>
  <si>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</si>
  <si>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</si>
  <si>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</si>
  <si>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</si>
  <si>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</si>
  <si>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</si>
  <si>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</si>
  <si>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</si>
  <si>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</si>
  <si>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</si>
  <si>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</si>
  <si>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</si>
  <si>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</si>
  <si>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</si>
  <si>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</si>
  <si>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</si>
  <si>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</si>
  <si>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</si>
  <si>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</si>
  <si>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</si>
  <si>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</si>
  <si>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</si>
  <si>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</si>
  <si>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</si>
  <si>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</si>
  <si>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</si>
  <si>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</si>
  <si>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</si>
  <si>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</si>
  <si>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</si>
  <si>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</si>
  <si>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</si>
  <si>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</si>
  <si>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</si>
  <si>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</si>
  <si>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</si>
  <si>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</si>
  <si>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</si>
  <si>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</si>
  <si>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</si>
  <si>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</si>
  <si>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</si>
  <si>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</si>
  <si>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</si>
  <si>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</si>
  <si>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</si>
  <si>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</si>
  <si>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</si>
  <si>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</si>
  <si>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</si>
  <si>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</si>
  <si>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</si>
  <si>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</si>
  <si>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</si>
  <si>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</si>
  <si>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</si>
  <si>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</si>
  <si>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</si>
  <si>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</si>
  <si>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</si>
  <si>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</si>
  <si>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</si>
  <si>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</si>
  <si>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</si>
  <si>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</si>
  <si>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</si>
  <si>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</si>
  <si>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</si>
  <si>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</si>
  <si>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</si>
  <si>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</si>
  <si>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</si>
  <si>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</si>
  <si>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</si>
  <si>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</si>
  <si>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</si>
  <si>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</si>
  <si>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</si>
  <si>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</si>
  <si>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</si>
  <si>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</si>
  <si>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</si>
  <si>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</si>
  <si>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</si>
  <si>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</si>
  <si>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</si>
  <si>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</si>
  <si>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</si>
  <si>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</si>
  <si>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</si>
  <si>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</si>
  <si>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</si>
  <si>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</si>
  <si>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</si>
  <si>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</si>
  <si>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</si>
  <si>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</si>
  <si>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</si>
  <si>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</si>
  <si>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</si>
  <si>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</si>
  <si>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</si>
  <si>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</si>
  <si>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</si>
  <si>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</si>
  <si>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</si>
  <si>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</si>
  <si>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</si>
  <si>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</si>
  <si>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</si>
  <si>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</si>
  <si>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</si>
  <si>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</si>
  <si>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</si>
  <si>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</si>
  <si>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</si>
  <si>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</si>
  <si>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</si>
  <si>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</si>
  <si>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</si>
  <si>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</si>
  <si>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</si>
  <si>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</si>
  <si>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</si>
  <si>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</si>
  <si>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</si>
  <si>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</si>
  <si>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</si>
  <si>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</si>
  <si>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</si>
  <si>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</si>
  <si>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</si>
  <si>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</si>
  <si>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</si>
  <si>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</si>
  <si>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</si>
  <si>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</si>
  <si>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</si>
  <si>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</si>
  <si>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</si>
  <si>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</si>
  <si>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</si>
  <si>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</si>
  <si>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</si>
  <si>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</si>
  <si>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</si>
  <si>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</si>
  <si>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</si>
  <si>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</si>
  <si>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</si>
  <si>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</si>
  <si>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</si>
  <si>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</si>
  <si>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</si>
  <si>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</si>
  <si>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</si>
  <si>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</si>
  <si>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</si>
  <si>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</si>
  <si>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</si>
  <si>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</si>
  <si>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</si>
  <si>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</si>
  <si>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</si>
  <si>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</si>
  <si>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</si>
  <si>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</si>
  <si>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</si>
  <si>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</si>
  <si>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</si>
  <si>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</si>
  <si>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</si>
  <si>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</si>
  <si>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</si>
  <si>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</si>
  <si>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</si>
  <si>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</si>
  <si>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</si>
  <si>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</si>
  <si>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</si>
  <si>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</si>
  <si>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</si>
  <si>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</si>
  <si>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</si>
  <si>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</si>
  <si>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</si>
  <si>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</si>
  <si>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</si>
  <si>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</si>
  <si>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</si>
  <si>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</si>
  <si>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</si>
  <si>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</si>
  <si>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</si>
  <si>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</si>
  <si>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</si>
  <si>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</si>
  <si>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</si>
  <si>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</si>
  <si>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</si>
  <si>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</si>
  <si>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</si>
  <si>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</si>
  <si>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</si>
  <si>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</si>
  <si>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</si>
  <si>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</si>
  <si>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</si>
  <si>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</si>
  <si>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</si>
  <si>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</si>
  <si>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</si>
  <si>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</si>
  <si>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</si>
  <si>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</si>
  <si>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</si>
  <si>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</si>
  <si>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</si>
  <si>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</si>
  <si>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</si>
  <si>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</si>
  <si>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</si>
  <si>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</si>
  <si>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</si>
  <si>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</si>
  <si>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</si>
  <si>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</si>
  <si>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</si>
  <si>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</si>
  <si>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</si>
  <si>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</si>
  <si>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</si>
  <si>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</si>
  <si>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</si>
  <si>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</si>
  <si>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</si>
  <si>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</si>
  <si>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</si>
  <si>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</si>
  <si>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</si>
  <si>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</si>
  <si>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</si>
  <si>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</si>
  <si>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</si>
  <si>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</si>
  <si>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</si>
  <si>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</si>
  <si>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</si>
  <si>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</si>
  <si>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</si>
  <si>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</si>
  <si>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</si>
  <si>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</si>
  <si>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</si>
  <si>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</si>
  <si>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</si>
  <si>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</si>
  <si>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</si>
  <si>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</si>
  <si>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</si>
  <si>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</si>
  <si>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</si>
  <si>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</si>
  <si>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</si>
  <si>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</si>
  <si>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</si>
  <si>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</si>
  <si>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</si>
  <si>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</si>
  <si>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</si>
  <si>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</si>
  <si>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</si>
  <si>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</si>
  <si>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</si>
  <si>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</si>
  <si>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</si>
  <si>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</si>
  <si>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</si>
  <si>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</si>
  <si>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</si>
  <si>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</si>
  <si>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</si>
  <si>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</si>
  <si>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</si>
  <si>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</si>
  <si>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</si>
  <si>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</si>
  <si>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</si>
  <si>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</si>
  <si>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</si>
  <si>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</si>
  <si>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</si>
  <si>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</si>
  <si>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</si>
  <si>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</si>
  <si>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</si>
  <si>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</si>
  <si>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</si>
  <si>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</si>
  <si>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</si>
  <si>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</si>
  <si>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</si>
  <si>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</si>
  <si>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</si>
  <si>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</si>
  <si>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</si>
  <si>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</si>
  <si>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</si>
  <si>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</si>
  <si>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</si>
  <si>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</si>
  <si>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</si>
  <si>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</si>
  <si>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</si>
  <si>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</si>
  <si>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</si>
  <si>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</si>
  <si>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</si>
  <si>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</si>
  <si>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</si>
  <si>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</si>
  <si>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</si>
  <si>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</si>
  <si>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</si>
  <si>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</si>
  <si>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</si>
  <si>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</si>
  <si>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</si>
  <si>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</si>
  <si>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</si>
  <si>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</si>
  <si>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</si>
  <si>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</si>
  <si>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</si>
  <si>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</si>
  <si>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</si>
  <si>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</si>
  <si>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</si>
  <si>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</si>
  <si>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</si>
  <si>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</si>
  <si>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</si>
  <si>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</si>
  <si>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</si>
  <si>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</si>
  <si>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</si>
  <si>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</si>
  <si>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</si>
  <si>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</si>
  <si>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</si>
  <si>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</si>
  <si>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</si>
  <si>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</si>
  <si>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</si>
  <si>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</si>
  <si>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</si>
  <si>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</si>
  <si>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</si>
  <si>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</si>
  <si>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</si>
  <si>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</si>
  <si>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</si>
  <si>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</si>
  <si>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</si>
  <si>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</si>
  <si>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</si>
  <si>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</si>
  <si>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</si>
  <si>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</si>
  <si>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</si>
  <si>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</si>
  <si>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</si>
  <si>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</si>
  <si>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</si>
  <si>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</si>
  <si>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</si>
  <si>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</si>
  <si>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</si>
  <si>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</si>
  <si>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</si>
  <si>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</si>
  <si>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</si>
  <si>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</si>
  <si>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</si>
  <si>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</si>
  <si>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</si>
  <si>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</si>
  <si>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</si>
  <si>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</si>
  <si>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</si>
  <si>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</si>
  <si>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</si>
  <si>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</si>
  <si>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</si>
  <si>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</si>
  <si>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</si>
  <si>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</si>
  <si>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</si>
  <si>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</si>
  <si>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</si>
  <si>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</si>
  <si>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</si>
  <si>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</si>
  <si>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</si>
  <si>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</si>
  <si>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</si>
  <si>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</si>
  <si>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</si>
  <si>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</si>
  <si>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</si>
  <si>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</si>
  <si>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</si>
  <si>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</si>
  <si>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</si>
  <si>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</si>
  <si>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</si>
  <si>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</si>
  <si>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</si>
  <si>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</si>
  <si>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</si>
  <si>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</si>
  <si>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</si>
  <si>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</si>
  <si>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</si>
  <si>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</si>
  <si>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</si>
  <si>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</si>
  <si>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</si>
  <si>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</si>
  <si>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</si>
  <si>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</si>
  <si>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</si>
  <si>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</si>
  <si>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</si>
  <si>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</si>
  <si>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</si>
  <si>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</si>
  <si>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</si>
  <si>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</si>
  <si>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</si>
  <si>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</si>
  <si>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</si>
  <si>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</si>
  <si>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</si>
  <si>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</si>
  <si>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</si>
  <si>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</si>
  <si>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</si>
  <si>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</si>
  <si>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</si>
  <si>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</si>
  <si>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</si>
  <si>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</si>
  <si>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</si>
  <si>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</si>
  <si>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</si>
  <si>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</si>
  <si>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</si>
  <si>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</si>
  <si>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</si>
  <si>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</si>
  <si>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</si>
  <si>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</si>
  <si>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</si>
  <si>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</si>
  <si>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</si>
  <si>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</si>
  <si>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</si>
  <si>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</si>
  <si>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</si>
  <si>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</si>
  <si>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</si>
  <si>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</si>
  <si>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</si>
  <si>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</si>
  <si>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</si>
  <si>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</si>
  <si>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</si>
  <si>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</si>
  <si>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</si>
  <si>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</si>
  <si>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</si>
  <si>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</si>
  <si>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</si>
  <si>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</si>
  <si>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</si>
  <si>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</si>
  <si>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</si>
  <si>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</si>
  <si>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</si>
  <si>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</si>
  <si>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</si>
  <si>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</si>
  <si>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</si>
  <si>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</si>
  <si>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</si>
  <si>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</si>
  <si>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</si>
  <si>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</si>
  <si>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</si>
  <si>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</si>
  <si>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</si>
  <si>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</si>
  <si>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</si>
  <si>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</si>
  <si>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</si>
  <si>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</si>
  <si>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</si>
  <si>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</si>
  <si>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</si>
  <si>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</si>
  <si>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</si>
  <si>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</si>
  <si>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</si>
  <si>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</si>
  <si>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</si>
  <si>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</si>
  <si>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</si>
  <si>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</si>
  <si>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</si>
  <si>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</si>
  <si>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</si>
  <si>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</si>
  <si>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</si>
  <si>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</si>
  <si>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</si>
  <si>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</si>
  <si>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</si>
  <si>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</si>
  <si>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</si>
  <si>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</si>
  <si>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</si>
  <si>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</si>
  <si>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</si>
  <si>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</si>
  <si>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</si>
  <si>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</si>
  <si>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</si>
  <si>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</si>
  <si>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</si>
  <si>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</si>
  <si>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</si>
  <si>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</si>
  <si>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</si>
  <si>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</si>
  <si>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</si>
  <si>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</si>
  <si>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</si>
  <si>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</si>
  <si>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</si>
  <si>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</si>
  <si>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</si>
  <si>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</si>
  <si>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</si>
  <si>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</si>
  <si>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</si>
  <si>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</si>
  <si>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</si>
  <si>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</si>
  <si>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</si>
  <si>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</si>
  <si>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</si>
  <si>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</si>
  <si>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</si>
  <si>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</si>
  <si>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</si>
  <si>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</si>
  <si>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</si>
  <si>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</si>
  <si>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</si>
  <si>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</si>
  <si>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</si>
  <si>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</si>
  <si>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</si>
  <si>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</si>
  <si>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</si>
  <si>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</si>
  <si>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</si>
  <si>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</si>
  <si>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</si>
  <si>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</si>
  <si>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</si>
  <si>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</si>
  <si>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</si>
  <si>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</si>
  <si>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</si>
  <si>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</si>
  <si>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</si>
  <si>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</si>
  <si>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</si>
  <si>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</si>
  <si>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</si>
  <si>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</si>
  <si>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</si>
  <si>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</si>
  <si>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</si>
  <si>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</si>
  <si>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</si>
  <si>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</si>
  <si>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</si>
  <si>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</si>
  <si>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</si>
  <si>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</si>
  <si>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</si>
  <si>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</si>
  <si>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</si>
  <si>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</si>
  <si>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</si>
  <si>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</si>
  <si>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</si>
  <si>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</si>
  <si>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</si>
  <si>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</si>
  <si>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</si>
  <si>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</si>
  <si>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</si>
  <si>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</si>
  <si>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</si>
  <si>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</si>
  <si>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</si>
  <si>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</si>
  <si>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</si>
  <si>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</si>
  <si>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</si>
  <si>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</si>
  <si>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</si>
  <si>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</si>
  <si>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</si>
  <si>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</si>
  <si>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</si>
  <si>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</si>
  <si>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</si>
  <si>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</si>
  <si>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</si>
  <si>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</si>
  <si>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</si>
  <si>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</si>
  <si>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</si>
  <si>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</si>
  <si>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</si>
  <si>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</si>
  <si>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</si>
  <si>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</si>
  <si>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</si>
  <si>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</si>
  <si>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</si>
  <si>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</si>
  <si>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</si>
  <si>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</si>
  <si>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</si>
  <si>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</si>
  <si>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</si>
  <si>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</si>
  <si>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</si>
  <si>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</si>
  <si>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</si>
  <si>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</si>
  <si>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</si>
  <si>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</si>
  <si>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</si>
  <si>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</si>
  <si>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</si>
  <si>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</si>
  <si>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</si>
  <si>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</si>
  <si>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</si>
  <si>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</si>
  <si>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</si>
  <si>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</si>
  <si>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</si>
  <si>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</si>
  <si>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</si>
  <si>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</si>
  <si>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</si>
  <si>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</si>
  <si>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</si>
  <si>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</si>
  <si>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</si>
  <si>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</si>
  <si>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</si>
  <si>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</si>
  <si>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</si>
  <si>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</si>
  <si>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</si>
  <si>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</si>
  <si>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</si>
  <si>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</si>
  <si>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</si>
  <si>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</si>
  <si>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</si>
  <si>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</si>
  <si>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</si>
  <si>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</si>
  <si>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</si>
  <si>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</si>
  <si>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</si>
  <si>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</si>
  <si>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</si>
  <si>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</si>
  <si>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</si>
  <si>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</si>
  <si>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</si>
  <si>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</si>
  <si>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</si>
  <si>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</si>
  <si>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</si>
  <si>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</si>
  <si>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</si>
  <si>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</si>
  <si>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</si>
  <si>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</si>
  <si>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</si>
  <si>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</si>
  <si>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</si>
  <si>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</si>
  <si>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</si>
  <si>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</si>
  <si>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</si>
  <si>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</si>
  <si>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</si>
  <si>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</si>
  <si>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</si>
  <si>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</si>
  <si>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</si>
  <si>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</si>
  <si>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</si>
  <si>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</si>
  <si>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</si>
  <si>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</si>
  <si>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</si>
  <si>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</si>
  <si>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</si>
  <si>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</si>
  <si>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</si>
  <si>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</si>
  <si>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</si>
  <si>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</si>
  <si>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</si>
  <si>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</si>
  <si>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</si>
  <si>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</si>
  <si>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</si>
  <si>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</si>
  <si>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</si>
  <si>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</si>
  <si>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</si>
  <si>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</si>
  <si>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</si>
  <si>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</si>
  <si>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</si>
  <si>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</si>
  <si>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</si>
  <si>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</si>
  <si>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</si>
  <si>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</si>
  <si>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</si>
  <si>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</si>
  <si>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</si>
  <si>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</si>
  <si>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</si>
  <si>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</si>
  <si>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</si>
  <si>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</si>
  <si>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</si>
  <si>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</si>
  <si>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</si>
  <si>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</si>
  <si>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</si>
  <si>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</si>
  <si>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</si>
  <si>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</si>
  <si>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</si>
  <si>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</si>
  <si>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</si>
  <si>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</si>
  <si>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</si>
  <si>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</si>
  <si>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</si>
  <si>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</si>
  <si>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</si>
  <si>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</si>
  <si>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</si>
  <si>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</si>
  <si>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</si>
  <si>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</si>
  <si>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</si>
  <si>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</si>
  <si>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</si>
  <si>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</si>
  <si>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</si>
  <si>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</si>
  <si>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</si>
  <si>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</si>
  <si>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</si>
  <si>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</si>
  <si>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</si>
  <si>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</si>
  <si>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</si>
  <si>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</si>
  <si>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</si>
  <si>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</si>
  <si>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</si>
  <si>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</si>
  <si>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</si>
  <si>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</si>
  <si>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</si>
  <si>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</si>
  <si>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</si>
  <si>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</si>
  <si>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</si>
  <si>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</si>
  <si>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</si>
  <si>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</si>
  <si>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</si>
  <si>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</si>
  <si>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</si>
  <si>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</si>
  <si>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</si>
  <si>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</si>
  <si>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</si>
  <si>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</si>
  <si>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</si>
  <si>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</si>
  <si>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</si>
  <si>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</si>
  <si>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</si>
  <si>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</si>
  <si>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</si>
  <si>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</si>
  <si>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</si>
  <si>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</si>
  <si>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</si>
  <si>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</si>
  <si>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</si>
  <si>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</si>
  <si>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</si>
  <si>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</si>
  <si>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</si>
  <si>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</si>
  <si>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</si>
  <si>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</si>
  <si>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</si>
  <si>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</si>
  <si>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</si>
  <si>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</si>
  <si>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</si>
  <si>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</si>
  <si>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</si>
  <si>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</si>
  <si>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</si>
  <si>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</si>
  <si>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</si>
  <si>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</si>
  <si>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</si>
  <si>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</si>
  <si>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</si>
  <si>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</si>
  <si>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</si>
  <si>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</si>
  <si>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</si>
  <si>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</si>
  <si>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</si>
  <si>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</si>
  <si>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</si>
  <si>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</si>
  <si>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</si>
  <si>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</si>
  <si>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</si>
  <si>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</si>
  <si>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</si>
  <si>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</si>
  <si>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</si>
  <si>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</si>
  <si>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</si>
  <si>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</si>
  <si>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</si>
  <si>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</si>
  <si>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</si>
  <si>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</si>
  <si>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</si>
  <si>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</si>
  <si>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</si>
  <si>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</si>
  <si>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</si>
  <si>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</si>
  <si>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</si>
  <si>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</si>
  <si>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</si>
  <si>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</si>
  <si>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</si>
  <si>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</si>
  <si>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</si>
  <si>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</si>
  <si>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</si>
  <si>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</si>
  <si>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</si>
  <si>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</si>
  <si>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</si>
  <si>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</si>
  <si>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</si>
  <si>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</si>
  <si>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</si>
  <si>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</si>
  <si>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</si>
  <si>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</si>
  <si>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</si>
  <si>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</si>
  <si>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</si>
  <si>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</si>
  <si>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</si>
  <si>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</si>
  <si>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</si>
  <si>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</si>
  <si>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</si>
  <si>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</si>
  <si>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</si>
  <si>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</si>
  <si>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</si>
  <si>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</si>
  <si>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</si>
  <si>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</si>
  <si>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</si>
  <si>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</si>
  <si>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</si>
  <si>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</si>
  <si>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</si>
  <si>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</si>
  <si>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</si>
  <si>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</si>
  <si>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</si>
  <si>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</si>
  <si>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</si>
  <si>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</si>
  <si>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</si>
  <si>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</si>
  <si>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</si>
  <si>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</si>
  <si>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</si>
  <si>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</si>
  <si>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</si>
  <si>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</si>
  <si>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</si>
  <si>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</si>
  <si>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</si>
  <si>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</si>
  <si>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</si>
  <si>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</si>
  <si>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</si>
  <si>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</si>
  <si>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</si>
  <si>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</si>
  <si>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</si>
  <si>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</si>
  <si>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</si>
  <si>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</si>
  <si>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</si>
  <si>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</si>
  <si>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</si>
  <si>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</si>
  <si>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</si>
  <si>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</si>
  <si>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</si>
  <si>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</si>
  <si>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</si>
  <si>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</si>
  <si>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</si>
  <si>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</si>
  <si>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</si>
  <si>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</si>
  <si>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</si>
  <si>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</si>
  <si>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</si>
  <si>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</si>
  <si>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</si>
  <si>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</si>
  <si>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</si>
  <si>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</si>
  <si>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</si>
  <si>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</si>
  <si>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</si>
  <si>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</si>
  <si>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</si>
  <si>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</si>
  <si>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</si>
  <si>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</si>
  <si>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</si>
  <si>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</si>
  <si>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</si>
  <si>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</si>
  <si>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</si>
  <si>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</si>
  <si>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</si>
  <si>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</si>
  <si>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</si>
  <si>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</si>
  <si>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</si>
  <si>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</si>
  <si>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</si>
  <si>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</si>
  <si>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</si>
  <si>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</si>
  <si>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</si>
  <si>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</si>
  <si>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</si>
  <si>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</si>
  <si>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</si>
  <si>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</si>
  <si>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</si>
  <si>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</si>
  <si>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</si>
  <si>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</si>
  <si>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</si>
  <si>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</si>
  <si>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</si>
  <si>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</si>
  <si>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</si>
  <si>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</si>
  <si>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</si>
  <si>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</si>
  <si>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</si>
  <si>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</si>
  <si>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</si>
  <si>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</si>
  <si>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</si>
  <si>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</si>
  <si>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</si>
  <si>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</si>
  <si>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</si>
  <si>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</si>
  <si>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</si>
  <si>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</si>
  <si>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</si>
  <si>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</si>
  <si>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</si>
  <si>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</si>
  <si>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</si>
  <si>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</si>
  <si>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</si>
  <si>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</si>
  <si>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</si>
  <si>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</si>
  <si>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</si>
  <si>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</si>
  <si>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</si>
  <si>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</si>
  <si>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</si>
  <si>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</si>
  <si>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</si>
  <si>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</si>
  <si>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</si>
  <si>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</si>
  <si>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</si>
  <si>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</si>
  <si>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</si>
  <si>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</si>
  <si>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</si>
  <si>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</si>
  <si>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</si>
  <si>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</si>
  <si>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</si>
  <si>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</si>
  <si>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</si>
  <si>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</si>
  <si>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</si>
  <si>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</si>
  <si>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</si>
  <si>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</si>
  <si>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</si>
  <si>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</si>
  <si>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</si>
  <si>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</si>
  <si>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</si>
  <si>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</si>
  <si>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</si>
  <si>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</si>
  <si>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</si>
  <si>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</si>
  <si>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</si>
  <si>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</si>
  <si>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</si>
  <si>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</si>
  <si>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</si>
  <si>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</si>
  <si>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</si>
  <si>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</si>
  <si>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</si>
  <si>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</si>
  <si>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</si>
  <si>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</si>
  <si>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</si>
  <si>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</si>
  <si>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</si>
  <si>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</si>
  <si>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</si>
  <si>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</si>
  <si>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</si>
  <si>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</si>
  <si>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</si>
  <si>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</si>
  <si>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</si>
  <si>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</si>
  <si>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</si>
  <si>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</si>
  <si>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</si>
  <si>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</si>
  <si>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</si>
  <si>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</si>
  <si>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</si>
  <si>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</si>
  <si>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</si>
  <si>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</si>
  <si>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</si>
  <si>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</si>
  <si>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</si>
  <si>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</si>
  <si>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</si>
  <si>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</si>
  <si>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</si>
  <si>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</si>
  <si>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</si>
  <si>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</si>
  <si>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</si>
  <si>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</si>
  <si>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</si>
  <si>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</si>
  <si>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</si>
  <si>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</si>
  <si>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</si>
  <si>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</si>
  <si>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</si>
  <si>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</si>
  <si>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</si>
  <si>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</si>
  <si>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</si>
  <si>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</si>
  <si>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</si>
  <si>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</si>
  <si>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</si>
  <si>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</si>
  <si>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</si>
  <si>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</si>
  <si>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</si>
  <si>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</si>
  <si>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</si>
  <si>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</si>
  <si>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</si>
  <si>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</si>
  <si>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</si>
  <si>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</si>
  <si>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</si>
  <si>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</si>
  <si>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</si>
  <si>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</si>
  <si>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</si>
  <si>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</si>
  <si>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</si>
  <si>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</si>
  <si>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</si>
  <si>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</si>
  <si>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</si>
  <si>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</si>
  <si>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</si>
  <si>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</si>
  <si>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</si>
  <si>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</si>
  <si>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</si>
  <si>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</si>
  <si>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</si>
  <si>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</si>
  <si>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</si>
  <si>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</si>
  <si>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</si>
  <si>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</si>
  <si>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</si>
  <si>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</si>
  <si>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</si>
  <si>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</si>
  <si>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</si>
  <si>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</si>
  <si>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</si>
  <si>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</si>
  <si>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</si>
  <si>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</si>
  <si>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</si>
  <si>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</si>
  <si>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</si>
  <si>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</si>
  <si>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</si>
  <si>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</si>
  <si>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</si>
  <si>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</si>
  <si>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</si>
  <si>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</si>
  <si>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</si>
  <si>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</si>
  <si>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</si>
  <si>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</si>
  <si>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</si>
  <si>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</si>
  <si>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</si>
  <si>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</si>
  <si>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</si>
  <si>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</si>
  <si>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</si>
  <si>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</si>
  <si>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</si>
  <si>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</si>
  <si>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</si>
  <si>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</si>
  <si>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</si>
  <si>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</si>
  <si>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</si>
  <si>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</si>
  <si>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</si>
  <si>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</si>
  <si>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</si>
  <si>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</si>
  <si>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</si>
  <si>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</si>
  <si>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</si>
  <si>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</si>
  <si>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</si>
  <si>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</si>
  <si>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</si>
  <si>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</si>
  <si>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</si>
  <si>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</si>
  <si>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</si>
  <si>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</si>
  <si>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</si>
  <si>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</si>
  <si>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</si>
  <si>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</si>
  <si>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</si>
  <si>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</si>
  <si>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</si>
  <si>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</si>
  <si>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</si>
  <si>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</si>
  <si>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</si>
  <si>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</si>
  <si>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</si>
  <si>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</si>
  <si>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</si>
  <si>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</si>
  <si>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</si>
  <si>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</si>
  <si>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</si>
  <si>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</si>
  <si>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</si>
  <si>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</si>
  <si>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</si>
  <si>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</si>
  <si>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</si>
  <si>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</si>
  <si>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</si>
  <si>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</si>
  <si>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</si>
  <si>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</si>
  <si>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</si>
  <si>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</si>
  <si>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</si>
  <si>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</si>
  <si>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</si>
  <si>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</si>
  <si>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</si>
  <si>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</si>
  <si>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</si>
  <si>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</si>
  <si>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</si>
  <si>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</si>
  <si>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</si>
  <si>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</si>
  <si>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</si>
  <si>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</si>
  <si>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</si>
  <si>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</si>
  <si>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</si>
  <si>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</si>
  <si>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</si>
  <si>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</si>
  <si>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</si>
  <si>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</si>
  <si>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</si>
  <si>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</si>
  <si>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</si>
  <si>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</si>
  <si>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</si>
  <si>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</si>
  <si>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</si>
  <si>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</si>
  <si>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</si>
  <si>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</si>
  <si>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</si>
  <si>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</si>
  <si>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</si>
  <si>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</si>
  <si>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</si>
  <si>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</si>
  <si>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</si>
  <si>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</si>
  <si>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</si>
  <si>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</si>
  <si>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</si>
  <si>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</si>
  <si>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</si>
  <si>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</si>
  <si>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</si>
  <si>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</si>
  <si>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</si>
  <si>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</si>
  <si>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</si>
  <si>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</si>
  <si>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</si>
  <si>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</si>
  <si>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</si>
  <si>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</si>
  <si>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</si>
  <si>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</si>
  <si>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</si>
  <si>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</si>
  <si>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</si>
  <si>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</si>
  <si>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</si>
  <si>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</si>
  <si>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</si>
  <si>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</si>
  <si>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</si>
  <si>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</si>
  <si>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</si>
  <si>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</si>
  <si>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</si>
  <si>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</si>
  <si>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</si>
  <si>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</si>
  <si>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</si>
  <si>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</si>
  <si>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</si>
  <si>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</si>
  <si>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</si>
  <si>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</si>
  <si>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</si>
  <si>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</si>
  <si>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</si>
  <si>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</si>
  <si>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</si>
  <si>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</si>
  <si>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</si>
  <si>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</si>
  <si>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</si>
  <si>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</si>
  <si>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</si>
  <si>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</si>
  <si>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</si>
  <si>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</si>
  <si>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</si>
  <si>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</si>
  <si>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</si>
  <si>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</si>
  <si>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</si>
  <si>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</si>
  <si>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</si>
  <si>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</si>
  <si>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</si>
  <si>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</si>
  <si>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</si>
  <si>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</si>
  <si>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</si>
  <si>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</si>
  <si>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</si>
  <si>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</si>
  <si>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</si>
  <si>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</si>
  <si>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</si>
  <si>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</si>
  <si>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</si>
  <si>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</si>
  <si>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</si>
  <si>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</si>
  <si>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</si>
  <si>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</si>
  <si>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</si>
  <si>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</si>
  <si>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</si>
  <si>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</si>
  <si>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</si>
  <si>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</si>
  <si>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</si>
  <si>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</si>
  <si>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</si>
  <si>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</si>
  <si>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</si>
  <si>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</si>
  <si>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</si>
  <si>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</si>
  <si>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</si>
  <si>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</si>
  <si>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</si>
  <si>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</si>
  <si>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</si>
  <si>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</si>
  <si>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</si>
  <si>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</si>
  <si>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</si>
  <si>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</si>
  <si>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</si>
  <si>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</si>
  <si>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</si>
  <si>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</si>
  <si>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</si>
  <si>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</si>
  <si>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</si>
  <si>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</si>
  <si>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</si>
  <si>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</si>
  <si>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</si>
  <si>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</si>
  <si>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</si>
  <si>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</si>
  <si>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</si>
  <si>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</si>
  <si>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</si>
  <si>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</si>
  <si>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</si>
  <si>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</si>
  <si>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</si>
  <si>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</si>
  <si>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</si>
  <si>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</si>
  <si>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</si>
  <si>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</si>
  <si>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</si>
  <si>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</si>
  <si>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</si>
  <si>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</si>
  <si>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</si>
  <si>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</si>
  <si>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</si>
  <si>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</si>
  <si>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</si>
  <si>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</si>
  <si>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</si>
  <si>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</si>
  <si>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</si>
  <si>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</si>
  <si>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</si>
  <si>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</si>
  <si>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</si>
  <si>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</si>
  <si>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</si>
  <si>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</si>
  <si>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</si>
  <si>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</si>
  <si>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</si>
  <si>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</si>
  <si>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</si>
  <si>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</si>
  <si>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</si>
  <si>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</si>
  <si>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</si>
  <si>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</si>
  <si>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</si>
  <si>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</si>
  <si>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</si>
  <si>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</si>
  <si>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</si>
  <si>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</si>
  <si>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</si>
  <si>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</si>
  <si>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</si>
  <si>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</si>
  <si>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</si>
  <si>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</si>
  <si>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</si>
  <si>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</si>
  <si>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</si>
  <si>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</si>
  <si>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</si>
  <si>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</si>
  <si>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</si>
  <si>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</si>
  <si>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</si>
  <si>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</si>
  <si>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</si>
  <si>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</si>
  <si>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</si>
  <si>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</si>
  <si>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</si>
  <si>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</si>
  <si>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</si>
  <si>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</si>
  <si>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</si>
  <si>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</si>
  <si>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</si>
  <si>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</si>
  <si>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</si>
  <si>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</si>
  <si>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</si>
  <si>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</si>
  <si>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</si>
  <si>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</si>
  <si>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</si>
  <si>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</si>
  <si>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</si>
  <si>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</si>
  <si>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</si>
  <si>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</si>
  <si>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</si>
  <si>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</si>
  <si>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</si>
  <si>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</si>
  <si>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</si>
  <si>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</si>
  <si>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</si>
  <si>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</si>
  <si>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</si>
  <si>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</si>
  <si>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</si>
  <si>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</si>
  <si>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</si>
  <si>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</si>
  <si>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</si>
  <si>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</si>
  <si>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</si>
  <si>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</si>
  <si>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</si>
  <si>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</si>
  <si>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</si>
  <si>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</si>
  <si>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</si>
  <si>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</si>
  <si>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</si>
  <si>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</si>
  <si>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</si>
  <si>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</si>
  <si>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</si>
  <si>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</si>
  <si>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</si>
  <si>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</si>
  <si>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</si>
  <si>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</si>
  <si>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</si>
  <si>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</si>
  <si>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</si>
  <si>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</si>
  <si>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</si>
  <si>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</si>
  <si>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</si>
  <si>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</si>
  <si>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</si>
  <si>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</si>
  <si>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</si>
  <si>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</si>
  <si>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</si>
  <si>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</si>
  <si>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</si>
  <si>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</si>
  <si>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</si>
  <si>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</si>
  <si>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</si>
  <si>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</si>
  <si>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</si>
  <si>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</si>
  <si>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</si>
  <si>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</si>
  <si>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</si>
  <si>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</si>
  <si>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</si>
  <si>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</si>
  <si>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</si>
  <si>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</si>
  <si>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</si>
  <si>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</si>
  <si>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</si>
  <si>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</si>
  <si>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</si>
  <si>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</si>
  <si>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</si>
  <si>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</si>
  <si>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</si>
  <si>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</si>
  <si>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</si>
  <si>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</si>
  <si>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</si>
  <si>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</si>
  <si>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</si>
  <si>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</si>
  <si>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</si>
  <si>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</si>
  <si>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</si>
  <si>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</si>
  <si>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</si>
  <si>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</si>
  <si>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</si>
  <si>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</si>
  <si>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</si>
  <si>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</si>
  <si>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</si>
  <si>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</si>
  <si>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</si>
  <si>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</si>
  <si>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</si>
  <si>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</si>
  <si>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</si>
  <si>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</si>
  <si>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</si>
  <si>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</si>
  <si>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</si>
  <si>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</si>
  <si>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</si>
  <si>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</si>
  <si>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</si>
  <si>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</si>
  <si>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</si>
  <si>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</si>
  <si>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</si>
  <si>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</si>
  <si>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</si>
  <si>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</si>
  <si>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</si>
  <si>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</si>
  <si>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</si>
  <si>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</si>
  <si>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</si>
  <si>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</si>
  <si>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</si>
  <si>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</si>
  <si>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</si>
  <si>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</si>
  <si>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</si>
  <si>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</si>
  <si>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</si>
  <si>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</si>
  <si>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</si>
  <si>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</si>
  <si>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</si>
  <si>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</si>
  <si>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</si>
  <si>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</si>
  <si>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</si>
  <si>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</si>
  <si>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</si>
  <si>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</si>
  <si>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</si>
  <si>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</si>
  <si>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</si>
  <si>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</si>
  <si>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</si>
  <si>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</si>
  <si>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</si>
  <si>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</si>
  <si>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</si>
  <si>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</si>
  <si>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</si>
  <si>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</si>
  <si>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</si>
  <si>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</si>
  <si>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</si>
  <si>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</si>
  <si>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</si>
  <si>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</si>
  <si>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</si>
  <si>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</si>
  <si>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</si>
  <si>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</si>
  <si>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</si>
  <si>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</si>
  <si>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</si>
  <si>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</si>
  <si>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</si>
  <si>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</si>
  <si>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</si>
  <si>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</si>
  <si>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</si>
  <si>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</si>
  <si>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</si>
  <si>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</si>
  <si>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</si>
  <si>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</si>
  <si>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</si>
  <si>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</si>
  <si>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</si>
  <si>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</si>
  <si>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</si>
  <si>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</si>
  <si>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</si>
  <si>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</si>
  <si>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</si>
  <si>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</si>
  <si>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</si>
  <si>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</si>
  <si>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</si>
  <si>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</si>
  <si>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</si>
  <si>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</si>
  <si>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</si>
  <si>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</si>
  <si>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</si>
  <si>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</si>
  <si>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</si>
  <si>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</si>
  <si>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</si>
  <si>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</si>
  <si>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</si>
  <si>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</si>
  <si>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</si>
  <si>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</si>
  <si>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</si>
  <si>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</si>
  <si>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</si>
  <si>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</si>
  <si>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</si>
  <si>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</si>
  <si>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</si>
  <si>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</si>
  <si>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</si>
  <si>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</si>
  <si>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</si>
  <si>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</si>
  <si>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</si>
  <si>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</si>
  <si>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</si>
  <si>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</si>
  <si>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</si>
  <si>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</si>
  <si>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</si>
  <si>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</si>
  <si>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</si>
  <si>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</si>
  <si>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</si>
  <si>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</si>
  <si>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</si>
  <si>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</si>
  <si>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</si>
  <si>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</si>
  <si>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</si>
  <si>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</si>
  <si>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</si>
  <si>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</si>
  <si>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</si>
  <si>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</si>
  <si>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</si>
  <si>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</si>
  <si>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</si>
  <si>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</si>
  <si>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</si>
  <si>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</si>
  <si>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</si>
  <si>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</si>
  <si>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</si>
  <si>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</si>
  <si>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</si>
  <si>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</si>
  <si>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</si>
  <si>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</si>
  <si>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</si>
  <si>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</si>
  <si>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</si>
  <si>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</si>
  <si>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</si>
  <si>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</si>
  <si>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</si>
  <si>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</si>
  <si>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</si>
  <si>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</si>
  <si>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</si>
  <si>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</si>
  <si>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</si>
  <si>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</si>
  <si>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</si>
  <si>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</si>
  <si>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</si>
  <si>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</si>
  <si>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</si>
  <si>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</si>
  <si>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</si>
  <si>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</si>
  <si>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</si>
  <si>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</si>
  <si>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</si>
  <si>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</si>
  <si>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</si>
  <si>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</si>
  <si>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</si>
  <si>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</si>
  <si>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</si>
  <si>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</si>
  <si>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</si>
  <si>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</si>
  <si>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</si>
  <si>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</si>
  <si>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</si>
  <si>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</si>
  <si>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</si>
  <si>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</si>
  <si>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</si>
  <si>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</si>
  <si>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</si>
  <si>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</si>
  <si>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</si>
  <si>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</si>
  <si>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</si>
  <si>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</si>
  <si>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</si>
  <si>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</si>
  <si>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</si>
  <si>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</si>
  <si>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</si>
  <si>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</si>
  <si>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</si>
  <si>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</si>
  <si>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</si>
  <si>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</si>
  <si>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</si>
  <si>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</si>
  <si>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</si>
  <si>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</si>
  <si>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</si>
  <si>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</si>
  <si>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</si>
  <si>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</si>
  <si>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</si>
  <si>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</si>
  <si>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</si>
  <si>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</si>
  <si>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</si>
  <si>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</si>
  <si>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</si>
  <si>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</si>
  <si>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</si>
  <si>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</si>
  <si>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</si>
  <si>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</si>
  <si>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</si>
  <si>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</si>
  <si>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</si>
  <si>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</si>
  <si>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</si>
  <si>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</si>
  <si>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</si>
  <si>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</si>
  <si>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</si>
  <si>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</si>
  <si>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</si>
  <si>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</si>
  <si>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</si>
  <si>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</si>
  <si>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</si>
  <si>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</si>
  <si>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</si>
  <si>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</si>
  <si>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</si>
  <si>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</si>
  <si>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</si>
  <si>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</si>
  <si>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</si>
  <si>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</si>
  <si>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</si>
  <si>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</si>
  <si>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</si>
  <si>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</si>
  <si>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</si>
  <si>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</si>
  <si>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</si>
  <si>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</si>
  <si>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</si>
  <si>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</si>
  <si>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</si>
  <si>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</si>
  <si>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</si>
  <si>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</si>
  <si>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</si>
  <si>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</si>
  <si>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</si>
  <si>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</si>
  <si>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</si>
  <si>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</si>
  <si>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</si>
  <si>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</si>
  <si>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</si>
  <si>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</si>
  <si>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</si>
  <si>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</si>
  <si>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</si>
  <si>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</si>
  <si>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</si>
  <si>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</si>
  <si>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</si>
  <si>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</si>
  <si>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</si>
  <si>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</si>
  <si>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</si>
  <si>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</si>
  <si>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</si>
  <si>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</si>
  <si>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</si>
  <si>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</si>
  <si>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</si>
  <si>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</si>
  <si>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</si>
  <si>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</si>
  <si>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</si>
  <si>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</si>
  <si>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</si>
  <si>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</si>
  <si>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</si>
  <si>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</si>
  <si>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</si>
  <si>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</si>
  <si>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</si>
  <si>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</si>
  <si>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</si>
  <si>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</si>
  <si>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</si>
  <si>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</si>
  <si>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</si>
  <si>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</si>
  <si>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</si>
  <si>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</si>
  <si>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</si>
  <si>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</si>
  <si>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</si>
  <si>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</si>
  <si>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</si>
  <si>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</si>
  <si>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</si>
  <si>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</si>
  <si>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</si>
  <si>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</si>
  <si>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</si>
  <si>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</si>
  <si>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</si>
  <si>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</si>
  <si>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</si>
  <si>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</si>
  <si>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</si>
  <si>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</si>
  <si>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</si>
  <si>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</si>
  <si>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</si>
  <si>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</si>
  <si>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</si>
  <si>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</si>
  <si>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</si>
  <si>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</si>
  <si>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</si>
  <si>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</si>
  <si>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</si>
  <si>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</si>
  <si>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</si>
  <si>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</si>
  <si>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</si>
  <si>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</si>
  <si>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</si>
  <si>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</si>
  <si>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</si>
  <si>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</si>
  <si>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</si>
  <si>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</si>
  <si>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</si>
  <si>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</si>
  <si>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</si>
  <si>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</si>
  <si>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</si>
  <si>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</si>
  <si>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</si>
  <si>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</si>
  <si>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</si>
  <si>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</si>
  <si>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</si>
  <si>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</si>
  <si>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</si>
  <si>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</si>
  <si>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</si>
  <si>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</si>
  <si>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</si>
  <si>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</si>
  <si>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</si>
  <si>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</si>
  <si>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</si>
  <si>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</si>
  <si>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</si>
  <si>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</si>
  <si>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</si>
  <si>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</si>
  <si>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</si>
  <si>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</si>
  <si>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</si>
  <si>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</si>
  <si>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</si>
  <si>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</si>
  <si>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</si>
  <si>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</si>
  <si>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</si>
  <si>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</si>
  <si>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</si>
  <si>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</si>
  <si>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</si>
  <si>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</si>
  <si>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</si>
  <si>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</si>
  <si>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</si>
  <si>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</si>
  <si>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</si>
  <si>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</si>
  <si>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</si>
  <si>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</si>
  <si>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</si>
  <si>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</si>
  <si>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</si>
  <si>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</si>
  <si>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</si>
  <si>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</si>
  <si>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</si>
  <si>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</si>
  <si>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</si>
  <si>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</si>
  <si>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</si>
  <si>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</si>
  <si>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</si>
  <si>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</si>
  <si>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</si>
  <si>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</si>
  <si>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</si>
  <si>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</si>
  <si>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</si>
  <si>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</si>
  <si>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</si>
  <si>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</si>
  <si>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</si>
  <si>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</si>
  <si>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</si>
  <si>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</si>
  <si>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</si>
  <si>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</si>
  <si>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</si>
  <si>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</si>
  <si>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</si>
  <si>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</si>
  <si>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</si>
  <si>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</si>
  <si>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</si>
  <si>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</si>
  <si>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</si>
  <si>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</si>
  <si>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</si>
  <si>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</si>
  <si>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</si>
  <si>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</si>
  <si>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</si>
  <si>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</si>
  <si>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</si>
  <si>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</si>
  <si>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</si>
  <si>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</si>
  <si>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</si>
  <si>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</si>
  <si>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</si>
  <si>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</si>
  <si>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</si>
  <si>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</si>
  <si>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</si>
  <si>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</si>
  <si>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</si>
  <si>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</si>
  <si>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</si>
  <si>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</si>
  <si>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</si>
  <si>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</si>
  <si>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</si>
  <si>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</si>
  <si>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</si>
  <si>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</si>
  <si>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</si>
  <si>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</si>
  <si>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</si>
  <si>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</si>
  <si>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</si>
  <si>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</si>
  <si>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</si>
  <si>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</si>
  <si>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</si>
  <si>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</si>
  <si>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</si>
  <si>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</si>
  <si>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</si>
  <si>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</si>
  <si>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</si>
  <si>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</si>
  <si>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</si>
  <si>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</si>
  <si>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</si>
  <si>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</si>
  <si>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</si>
  <si>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</si>
  <si>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</si>
  <si>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</si>
  <si>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</si>
  <si>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</si>
  <si>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</si>
  <si>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</si>
  <si>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</si>
  <si>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</si>
  <si>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</si>
  <si>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</si>
  <si>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</si>
  <si>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</si>
  <si>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</si>
  <si>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</si>
  <si>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</si>
  <si>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</si>
  <si>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</si>
  <si>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</si>
  <si>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</si>
  <si>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</si>
  <si>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</si>
  <si>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</si>
  <si>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</si>
  <si>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</si>
  <si>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</si>
  <si>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</si>
  <si>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</si>
  <si>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</si>
  <si>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</si>
  <si>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</si>
  <si>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</si>
  <si>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</si>
  <si>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</si>
  <si>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</si>
  <si>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</si>
  <si>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</si>
  <si>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</si>
  <si>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</si>
  <si>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</si>
  <si>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</si>
  <si>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</si>
  <si>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</si>
  <si>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</si>
  <si>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</si>
  <si>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</si>
  <si>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</si>
  <si>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</si>
  <si>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</si>
  <si>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</si>
  <si>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</si>
  <si>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</si>
  <si>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</si>
  <si>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</si>
  <si>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</si>
  <si>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</si>
  <si>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</si>
  <si>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</si>
  <si>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</si>
  <si>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</si>
  <si>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</si>
  <si>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</si>
  <si>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</si>
  <si>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</si>
  <si>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</si>
  <si>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</si>
  <si>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</si>
  <si>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</si>
  <si>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</si>
  <si>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</si>
  <si>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</si>
  <si>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</si>
  <si>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</si>
  <si>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</si>
  <si>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</si>
  <si>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</si>
  <si>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</si>
  <si>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</si>
  <si>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</si>
  <si>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</si>
  <si>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</si>
  <si>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</si>
  <si>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</si>
  <si>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</si>
  <si>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</si>
  <si>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</si>
  <si>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</si>
  <si>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</si>
  <si>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</si>
  <si>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</si>
  <si>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</si>
  <si>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</si>
  <si>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</si>
  <si>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</si>
  <si>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</si>
  <si>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</si>
  <si>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</si>
  <si>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</si>
  <si>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</si>
  <si>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</si>
  <si>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</si>
  <si>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</si>
  <si>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</si>
  <si>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</si>
  <si>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</si>
  <si>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</si>
  <si>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</si>
  <si>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</si>
  <si>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</si>
  <si>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</si>
  <si>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</si>
  <si>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</si>
  <si>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</si>
  <si>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</si>
  <si>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</si>
  <si>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</si>
  <si>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</si>
  <si>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</si>
  <si>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</si>
  <si>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</si>
  <si>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</si>
  <si>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</si>
  <si>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</si>
  <si>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</si>
  <si>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</si>
  <si>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</si>
  <si>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</si>
  <si>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</si>
  <si>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</si>
  <si>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</si>
  <si>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</si>
  <si>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</si>
  <si>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</si>
  <si>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</si>
  <si>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</si>
  <si>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</si>
  <si>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</si>
  <si>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</si>
  <si>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</si>
  <si>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</si>
  <si>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</si>
  <si>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</si>
  <si>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</si>
  <si>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</si>
  <si>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</si>
  <si>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</si>
  <si>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</si>
  <si>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</si>
  <si>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</si>
  <si>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</si>
  <si>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</si>
  <si>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</si>
  <si>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</si>
  <si>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</si>
  <si>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</si>
  <si>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</si>
  <si>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</si>
  <si>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</si>
  <si>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</si>
  <si>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</si>
  <si>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</si>
  <si>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</si>
  <si>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</si>
  <si>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</si>
  <si>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</si>
  <si>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</si>
  <si>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</si>
  <si>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</si>
  <si>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</si>
  <si>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</si>
  <si>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</si>
  <si>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</si>
  <si>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</si>
  <si>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</si>
  <si>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</si>
  <si>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</si>
  <si>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</si>
  <si>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</si>
  <si>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</si>
  <si>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</si>
  <si>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</si>
  <si>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</si>
  <si>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</si>
  <si>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</si>
  <si>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</si>
  <si>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</si>
  <si>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</si>
  <si>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</si>
  <si>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</si>
  <si>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</si>
  <si>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</si>
  <si>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</si>
  <si>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</si>
  <si>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</si>
  <si>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</si>
  <si>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</si>
  <si>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</si>
  <si>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</si>
  <si>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</si>
  <si>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</si>
  <si>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</si>
  <si>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</si>
  <si>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</si>
  <si>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</si>
  <si>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</si>
  <si>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</si>
  <si>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</si>
  <si>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</si>
  <si>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</si>
  <si>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</si>
  <si>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</si>
  <si>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</si>
  <si>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</si>
  <si>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</si>
  <si>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</si>
  <si>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</si>
  <si>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</si>
  <si>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</si>
  <si>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</si>
  <si>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</si>
  <si>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</si>
  <si>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</si>
  <si>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</si>
  <si>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</si>
  <si>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</si>
  <si>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</si>
  <si>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</si>
  <si>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</si>
  <si>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</si>
  <si>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</si>
  <si>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</si>
  <si>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</si>
  <si>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</si>
  <si>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</si>
  <si>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</si>
  <si>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</si>
  <si>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</si>
  <si>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</si>
  <si>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</si>
  <si>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</si>
  <si>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</si>
  <si>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</si>
  <si>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</si>
  <si>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</si>
  <si>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</si>
  <si>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</si>
  <si>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</si>
  <si>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</si>
  <si>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</si>
  <si>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</si>
  <si>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</si>
  <si>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</si>
  <si>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</si>
  <si>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</si>
  <si>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</si>
  <si>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</si>
  <si>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</si>
  <si>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</si>
  <si>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</si>
  <si>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</si>
  <si>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</si>
  <si>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</si>
  <si>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</si>
  <si>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</si>
  <si>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</si>
  <si>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</si>
  <si>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</si>
  <si>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</si>
  <si>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</si>
  <si>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</si>
  <si>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</si>
  <si>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</si>
  <si>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</si>
  <si>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</si>
  <si>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</si>
  <si>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</si>
  <si>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</si>
  <si>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</si>
  <si>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</si>
  <si>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</si>
  <si>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</si>
  <si>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</si>
  <si>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</si>
  <si>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</si>
  <si>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</si>
  <si>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</si>
  <si>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</si>
  <si>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</si>
  <si>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</si>
  <si>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</si>
  <si>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</si>
  <si>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</si>
  <si>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</si>
  <si>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</si>
  <si>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</si>
  <si>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</si>
  <si>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</si>
  <si>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</si>
  <si>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</si>
  <si>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</si>
  <si>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</si>
  <si>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</si>
  <si>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</si>
  <si>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</si>
  <si>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</si>
  <si>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</si>
  <si>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</si>
  <si>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</si>
  <si>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</si>
  <si>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</si>
  <si>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</si>
  <si>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</si>
  <si>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</si>
  <si>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</si>
  <si>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</si>
  <si>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</si>
  <si>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</si>
  <si>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</si>
  <si>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</si>
  <si>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</si>
  <si>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</si>
  <si>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</si>
  <si>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</si>
  <si>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</si>
  <si>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</si>
  <si>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</si>
  <si>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</si>
  <si>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</si>
  <si>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</si>
  <si>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</si>
  <si>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</si>
  <si>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</si>
  <si>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</si>
  <si>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</si>
  <si>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</si>
  <si>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</si>
  <si>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</si>
  <si>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</si>
  <si>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</si>
  <si>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</si>
  <si>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</si>
  <si>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</si>
  <si>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</si>
  <si>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</si>
  <si>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</si>
  <si>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</si>
  <si>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</si>
  <si>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</si>
  <si>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</si>
  <si>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</si>
  <si>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</si>
  <si>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</si>
  <si>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</si>
  <si>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</si>
  <si>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</si>
  <si>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</si>
  <si>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</si>
  <si>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</si>
  <si>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</si>
  <si>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</si>
  <si>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</si>
  <si>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</si>
  <si>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</si>
  <si>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</si>
  <si>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</si>
  <si>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</si>
  <si>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</si>
  <si>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</si>
  <si>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</si>
  <si>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</si>
  <si>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</si>
  <si>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</si>
  <si>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</si>
  <si>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</si>
  <si>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</si>
  <si>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</si>
  <si>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</si>
  <si>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</si>
  <si>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</si>
  <si>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</si>
  <si>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</si>
  <si>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</si>
  <si>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</si>
  <si>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</si>
  <si>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</si>
  <si>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</si>
  <si>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</si>
  <si>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</si>
  <si>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</si>
  <si>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</si>
  <si>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</si>
  <si>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</si>
  <si>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</si>
  <si>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</si>
  <si>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</si>
  <si>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</si>
  <si>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</si>
  <si>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</si>
  <si>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</si>
  <si>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</si>
  <si>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</si>
  <si>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</si>
  <si>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</si>
  <si>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</si>
  <si>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</si>
  <si>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</si>
  <si>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</si>
  <si>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</si>
  <si>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</si>
  <si>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</si>
  <si>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</si>
  <si>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</si>
  <si>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</si>
  <si>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</si>
  <si>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</si>
  <si>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</si>
  <si>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</si>
  <si>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</si>
  <si>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</si>
  <si>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</si>
  <si>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</si>
  <si>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</si>
  <si>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</si>
  <si>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</si>
  <si>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</si>
  <si>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</si>
  <si>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</si>
  <si>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</si>
  <si>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</si>
  <si>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</si>
  <si>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</si>
  <si>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</si>
  <si>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</si>
  <si>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</si>
  <si>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</si>
  <si>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</si>
  <si>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</si>
  <si>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</si>
  <si>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</si>
  <si>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</si>
  <si>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</si>
  <si>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</si>
  <si>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</si>
  <si>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</si>
  <si>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</si>
  <si>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</si>
  <si>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</si>
  <si>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</si>
  <si>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</si>
  <si>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</si>
  <si>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</si>
  <si>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</si>
  <si>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</si>
  <si>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</si>
  <si>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</si>
  <si>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</si>
  <si>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</si>
  <si>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</si>
  <si>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</si>
  <si>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</si>
  <si>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</si>
  <si>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</si>
  <si>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</si>
  <si>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</si>
  <si>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</si>
  <si>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</si>
  <si>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</si>
  <si>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</si>
  <si>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</si>
  <si>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</si>
  <si>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</si>
  <si>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</si>
  <si>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</si>
  <si>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</si>
  <si>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</si>
  <si>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</si>
  <si>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</si>
  <si>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</si>
  <si>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</si>
  <si>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</si>
  <si>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</si>
  <si>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</si>
  <si>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</si>
  <si>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</si>
  <si>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</si>
  <si>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</si>
  <si>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</si>
  <si>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</si>
  <si>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</si>
  <si>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</si>
  <si>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</si>
  <si>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</si>
  <si>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</si>
  <si>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</si>
  <si>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</si>
  <si>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</si>
  <si>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</si>
  <si>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</si>
  <si>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</si>
  <si>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</si>
  <si>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</si>
  <si>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</si>
  <si>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</si>
  <si>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</si>
  <si>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</si>
  <si>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</si>
  <si>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</si>
  <si>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</si>
  <si>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</si>
  <si>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</si>
  <si>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</si>
  <si>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</si>
  <si>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</si>
  <si>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</si>
  <si>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</si>
  <si>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</si>
  <si>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</si>
  <si>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</si>
  <si>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</si>
  <si>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</si>
  <si>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</si>
  <si>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</si>
  <si>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</si>
  <si>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</si>
  <si>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</si>
  <si>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</si>
  <si>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</si>
  <si>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</si>
  <si>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</si>
  <si>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</si>
  <si>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</si>
  <si>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</si>
  <si>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</si>
  <si>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</si>
  <si>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</si>
  <si>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</si>
  <si>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</si>
  <si>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</si>
  <si>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</si>
  <si>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</si>
  <si>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</si>
  <si>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</si>
  <si>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</si>
  <si>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</si>
  <si>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</si>
  <si>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</si>
  <si>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</si>
  <si>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</si>
  <si>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</si>
  <si>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</si>
  <si>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</si>
  <si>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</si>
  <si>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</si>
  <si>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</si>
  <si>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</si>
  <si>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</si>
  <si>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</si>
  <si>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</si>
  <si>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</si>
  <si>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</si>
  <si>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</si>
  <si>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</si>
  <si>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</si>
  <si>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</si>
  <si>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</si>
  <si>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</si>
  <si>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</si>
  <si>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</si>
  <si>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</si>
  <si>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</si>
  <si>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</si>
  <si>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</si>
  <si>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</si>
  <si>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</si>
  <si>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</si>
  <si>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</si>
  <si>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</si>
  <si>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</si>
  <si>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</si>
  <si>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</si>
  <si>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</si>
  <si>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</si>
  <si>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</si>
  <si>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</si>
  <si>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</si>
  <si>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</si>
  <si>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</si>
  <si>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</si>
  <si>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</si>
  <si>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</si>
  <si>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</si>
  <si>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</si>
  <si>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</si>
  <si>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</si>
  <si>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</si>
  <si>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</si>
  <si>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</si>
  <si>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</si>
  <si>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</si>
  <si>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</si>
  <si>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</si>
  <si>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</si>
  <si>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</si>
  <si>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</si>
  <si>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</si>
  <si>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</si>
  <si>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</si>
  <si>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</si>
  <si>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</si>
  <si>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</si>
  <si>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</si>
  <si>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</si>
  <si>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</si>
  <si>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</si>
  <si>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</si>
  <si>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</si>
  <si>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</si>
  <si>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</si>
  <si>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</si>
  <si>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</si>
  <si>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</si>
  <si>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</si>
  <si>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</si>
  <si>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</si>
  <si>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</si>
  <si>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</si>
  <si>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</si>
  <si>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</si>
  <si>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</si>
  <si>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</si>
  <si>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</si>
  <si>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</si>
  <si>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</si>
  <si>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</si>
  <si>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</si>
  <si>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</si>
  <si>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</si>
  <si>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</si>
  <si>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</si>
  <si>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</si>
  <si>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</si>
  <si>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</si>
  <si>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</si>
  <si>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</si>
  <si>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</si>
  <si>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</si>
  <si>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</si>
  <si>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</si>
  <si>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</si>
  <si>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</si>
  <si>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</si>
  <si>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</si>
  <si>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</si>
  <si>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</si>
  <si>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</si>
  <si>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</si>
  <si>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</si>
  <si>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</si>
  <si>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</si>
  <si>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</si>
  <si>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</si>
  <si>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</si>
  <si>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</si>
  <si>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</si>
  <si>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</si>
  <si>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</si>
  <si>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</si>
  <si>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</si>
  <si>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</si>
  <si>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</si>
  <si>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</si>
  <si>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</si>
  <si>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</si>
  <si>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</si>
  <si>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</si>
  <si>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</si>
  <si>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</si>
  <si>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</si>
  <si>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</si>
  <si>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</si>
  <si>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</si>
  <si>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</si>
  <si>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</si>
  <si>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</si>
  <si>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</si>
  <si>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</si>
  <si>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</si>
  <si>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</si>
  <si>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</si>
  <si>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</si>
  <si>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</si>
  <si>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</si>
  <si>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</si>
  <si>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</si>
  <si>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</si>
  <si>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</si>
  <si>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</si>
  <si>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</si>
  <si>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</si>
  <si>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</si>
  <si>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</si>
  <si>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</si>
  <si>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</si>
  <si>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</si>
  <si>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</si>
  <si>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</si>
  <si>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</si>
  <si>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</si>
  <si>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</si>
  <si>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</si>
  <si>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</si>
  <si>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</si>
  <si>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</si>
  <si>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</si>
  <si>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</si>
  <si>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</si>
  <si>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</si>
  <si>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</si>
  <si>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</si>
  <si>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</si>
  <si>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</si>
  <si>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</si>
  <si>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</si>
  <si>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</si>
  <si>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</si>
  <si>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</si>
  <si>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</si>
  <si>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</si>
  <si>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</si>
  <si>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</si>
  <si>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</si>
  <si>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</si>
  <si>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</si>
  <si>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</si>
  <si>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</si>
  <si>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</si>
  <si>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</si>
  <si>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</si>
  <si>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</si>
  <si>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</si>
  <si>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</si>
  <si>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</si>
  <si>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</si>
  <si>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</si>
  <si>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</si>
  <si>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</si>
  <si>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</si>
  <si>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</si>
  <si>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</si>
  <si>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</si>
  <si>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</si>
  <si>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</si>
  <si>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</si>
  <si>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</si>
  <si>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</si>
  <si>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</si>
  <si>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</si>
  <si>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</si>
  <si>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</si>
  <si>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</si>
  <si>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</si>
  <si>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</si>
  <si>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</si>
  <si>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</si>
  <si>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</si>
  <si>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</si>
  <si>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</si>
  <si>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</si>
  <si>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</si>
  <si>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</si>
  <si>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</si>
  <si>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</si>
  <si>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</si>
  <si>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</si>
  <si>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</si>
  <si>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</si>
  <si>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</si>
  <si>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</si>
  <si>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</si>
  <si>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</si>
  <si>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</si>
  <si>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</si>
  <si>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</si>
  <si>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</si>
  <si>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</si>
  <si>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</si>
  <si>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</si>
  <si>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</si>
  <si>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</si>
  <si>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</si>
  <si>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</si>
  <si>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</si>
  <si>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</si>
  <si>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</si>
  <si>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</si>
  <si>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</si>
  <si>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</si>
  <si>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</si>
  <si>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</si>
  <si>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</si>
  <si>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</si>
  <si>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</si>
  <si>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</si>
  <si>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</si>
  <si>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</si>
  <si>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</si>
  <si>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</si>
  <si>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</si>
  <si>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</si>
  <si>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</si>
  <si>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</si>
  <si>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</si>
  <si>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</si>
  <si>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</si>
  <si>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</si>
  <si>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</si>
  <si>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</si>
  <si>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</si>
  <si>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</si>
  <si>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</si>
  <si>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</si>
  <si>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</si>
  <si>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</si>
  <si>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</si>
  <si>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</si>
  <si>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</si>
  <si>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</si>
  <si>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</si>
  <si>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</si>
  <si>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</si>
  <si>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</si>
  <si>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</si>
  <si>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</si>
  <si>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</si>
  <si>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</si>
  <si>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</si>
  <si>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</si>
  <si>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</si>
  <si>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</si>
  <si>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</si>
  <si>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</si>
  <si>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</si>
  <si>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</si>
  <si>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</si>
  <si>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</si>
  <si>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</si>
  <si>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</si>
  <si>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</si>
  <si>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</si>
  <si>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</si>
  <si>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</si>
  <si>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</si>
  <si>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</si>
  <si>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</si>
  <si>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</si>
  <si>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</si>
  <si>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</si>
  <si>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</si>
  <si>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</si>
  <si>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</si>
  <si>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</si>
  <si>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</si>
  <si>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</si>
  <si>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</si>
  <si>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</si>
  <si>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</si>
  <si>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</si>
  <si>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</si>
  <si>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</si>
  <si>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</si>
  <si>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</si>
  <si>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</si>
  <si>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</si>
  <si>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</si>
  <si>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</si>
  <si>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</si>
  <si>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</si>
  <si>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</si>
  <si>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</si>
  <si>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</si>
  <si>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</si>
  <si>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</si>
  <si>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</si>
  <si>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</si>
  <si>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</si>
  <si>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</si>
  <si>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</si>
  <si>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</si>
  <si>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</si>
  <si>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</si>
  <si>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</si>
  <si>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</si>
  <si>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</si>
  <si>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</si>
  <si>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</si>
  <si>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</si>
  <si>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</si>
  <si>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</si>
  <si>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</si>
  <si>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</si>
  <si>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</si>
  <si>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</si>
  <si>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</si>
  <si>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</si>
  <si>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</si>
  <si>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</si>
  <si>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</si>
  <si>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</si>
  <si>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</si>
  <si>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</si>
  <si>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</si>
  <si>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</si>
  <si>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</si>
  <si>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</si>
  <si>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</si>
  <si>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</si>
  <si>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</si>
  <si>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</si>
  <si>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</si>
  <si>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</si>
  <si>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</si>
  <si>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</si>
  <si>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</si>
  <si>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</si>
  <si>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</si>
  <si>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</si>
  <si>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</si>
  <si>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</si>
  <si>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</si>
  <si>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</si>
  <si>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</si>
  <si>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</si>
  <si>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</si>
  <si>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</si>
  <si>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</si>
  <si>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</si>
  <si>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</si>
  <si>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</si>
  <si>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</si>
  <si>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</si>
  <si>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</si>
  <si>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</si>
  <si>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</si>
  <si>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</si>
  <si>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</si>
  <si>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</si>
  <si>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</si>
  <si>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</si>
  <si>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</si>
  <si>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</si>
  <si>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</si>
  <si>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</si>
  <si>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</si>
  <si>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</si>
  <si>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</si>
  <si>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</si>
  <si>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</si>
  <si>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</si>
  <si>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</si>
  <si>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</si>
  <si>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</si>
  <si>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</si>
  <si>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</si>
  <si>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</si>
  <si>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</si>
  <si>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</si>
  <si>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</si>
  <si>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</si>
  <si>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</si>
  <si>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</si>
  <si>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</si>
  <si>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</si>
  <si>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</si>
  <si>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</si>
  <si>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</si>
  <si>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</si>
  <si>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</si>
  <si>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</si>
  <si>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</si>
  <si>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</si>
  <si>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</si>
  <si>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</si>
  <si>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</si>
  <si>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</si>
  <si>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</si>
  <si>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</si>
  <si>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</si>
  <si>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</si>
  <si>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</si>
  <si>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</si>
  <si>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</si>
  <si>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</si>
  <si>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</si>
  <si>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</si>
  <si>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</si>
  <si>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</si>
  <si>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</si>
  <si>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</si>
  <si>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</si>
  <si>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</si>
  <si>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</si>
  <si>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</si>
  <si>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</si>
  <si>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</si>
  <si>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</si>
  <si>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</si>
  <si>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</si>
  <si>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</si>
  <si>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</si>
  <si>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</si>
  <si>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</si>
  <si>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</si>
  <si>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</si>
  <si>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</si>
  <si>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</si>
  <si>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</si>
  <si>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</si>
  <si>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</si>
  <si>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</si>
  <si>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</si>
  <si>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</si>
  <si>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</si>
  <si>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</si>
  <si>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</si>
  <si>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</si>
  <si>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</si>
  <si>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</si>
  <si>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</si>
  <si>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</si>
  <si>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</si>
  <si>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</si>
  <si>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</si>
  <si>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</si>
  <si>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</si>
  <si>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</si>
  <si>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</si>
  <si>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</si>
  <si>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</si>
  <si>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</si>
  <si>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</si>
  <si>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</si>
  <si>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</si>
  <si>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</si>
  <si>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</si>
  <si>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</si>
  <si>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</si>
  <si>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</si>
  <si>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</si>
  <si>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</si>
  <si>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</si>
  <si>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</si>
  <si>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</si>
  <si>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</si>
  <si>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</si>
  <si>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</si>
  <si>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</si>
  <si>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</si>
  <si>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</si>
  <si>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</si>
  <si>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</si>
  <si>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</si>
  <si>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</si>
  <si>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</si>
  <si>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</si>
  <si>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</si>
  <si>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</si>
  <si>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</si>
  <si>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</si>
  <si>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</si>
  <si>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</si>
  <si>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</si>
  <si>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</si>
  <si>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</si>
  <si>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</si>
  <si>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</si>
  <si>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</si>
  <si>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</si>
  <si>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</si>
  <si>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</si>
  <si>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</si>
  <si>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</si>
  <si>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</si>
  <si>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</si>
  <si>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</si>
  <si>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</si>
  <si>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</si>
  <si>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</si>
  <si>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</si>
  <si>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</si>
  <si>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</si>
  <si>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</si>
  <si>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</si>
  <si>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</si>
  <si>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</si>
  <si>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</si>
  <si>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</si>
  <si>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</si>
  <si>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</si>
  <si>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</si>
  <si>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</si>
  <si>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</si>
  <si>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</si>
  <si>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</si>
  <si>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</si>
  <si>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</si>
  <si>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</si>
  <si>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</si>
  <si>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</si>
  <si>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</si>
  <si>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</si>
  <si>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</si>
  <si>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</si>
  <si>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</si>
  <si>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</si>
  <si>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</si>
  <si>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</si>
  <si>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</si>
  <si>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</si>
  <si>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</si>
  <si>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</si>
  <si>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</si>
  <si>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</si>
  <si>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</si>
  <si>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</si>
  <si>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</si>
  <si>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</si>
  <si>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</si>
  <si>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</si>
  <si>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</si>
  <si>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</si>
  <si>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</si>
  <si>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</si>
  <si>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</si>
  <si>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</si>
  <si>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</si>
  <si>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</si>
  <si>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</si>
  <si>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</si>
  <si>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</si>
  <si>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</si>
  <si>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</si>
  <si>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</si>
  <si>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</si>
  <si>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</si>
  <si>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</si>
  <si>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</si>
  <si>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</si>
  <si>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</si>
  <si>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</si>
  <si>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</si>
  <si>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</si>
  <si>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</si>
  <si>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</si>
  <si>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</si>
  <si>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</si>
  <si>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</si>
  <si>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</si>
  <si>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</si>
  <si>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</si>
  <si>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</si>
  <si>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</si>
  <si>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</si>
  <si>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</si>
  <si>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</si>
  <si>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</si>
  <si>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</si>
  <si>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</si>
  <si>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</si>
  <si>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</si>
  <si>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</si>
  <si>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</si>
  <si>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</si>
  <si>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</si>
  <si>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</si>
  <si>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</si>
  <si>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</si>
  <si>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</si>
  <si>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</si>
  <si>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</si>
  <si>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</si>
  <si>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</si>
  <si>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</si>
  <si>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</si>
  <si>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</si>
  <si>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</si>
  <si>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</si>
  <si>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</si>
  <si>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</si>
  <si>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</si>
  <si>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</si>
  <si>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</si>
  <si>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</si>
  <si>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</si>
  <si>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</si>
  <si>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</si>
  <si>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</si>
  <si>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</si>
  <si>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</si>
  <si>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</si>
  <si>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</si>
  <si>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</si>
  <si>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</si>
  <si>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</si>
  <si>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</si>
  <si>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</si>
  <si>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</si>
  <si>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</si>
  <si>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</si>
  <si>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</si>
  <si>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</si>
  <si>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</si>
  <si>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</si>
  <si>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</si>
  <si>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</si>
  <si>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</si>
  <si>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</si>
  <si>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</si>
  <si>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</si>
  <si>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</si>
  <si>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</si>
  <si>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</si>
  <si>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</si>
  <si>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</si>
  <si>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</si>
  <si>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</si>
  <si>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</si>
  <si>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</si>
  <si>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</si>
  <si>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</si>
  <si>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</si>
  <si>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</si>
  <si>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</si>
  <si>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</si>
  <si>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</si>
  <si>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</si>
  <si>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</si>
  <si>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</si>
  <si>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</si>
  <si>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</si>
  <si>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</si>
  <si>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</si>
  <si>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</si>
  <si>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</si>
  <si>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</si>
  <si>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</si>
  <si>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</si>
  <si>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</si>
  <si>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</si>
  <si>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</si>
  <si>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</si>
  <si>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</si>
  <si>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</si>
  <si>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</si>
  <si>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</si>
  <si>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</si>
  <si>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</si>
  <si>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</si>
  <si>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</si>
  <si>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</si>
  <si>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</si>
  <si>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</si>
  <si>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</si>
  <si>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</si>
  <si>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</si>
  <si>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</si>
  <si>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</si>
  <si>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</si>
  <si>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</si>
  <si>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</si>
  <si>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</si>
  <si>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</si>
  <si>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</si>
  <si>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</si>
  <si>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</si>
  <si>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</si>
  <si>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</si>
  <si>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</si>
  <si>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</si>
  <si>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</si>
  <si>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</si>
  <si>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</si>
  <si>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</si>
  <si>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</si>
  <si>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</si>
  <si>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</si>
  <si>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</si>
  <si>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</si>
  <si>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</si>
  <si>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</si>
  <si>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</si>
  <si>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</si>
  <si>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</si>
  <si>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</si>
  <si>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</si>
  <si>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</si>
  <si>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</si>
  <si>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</si>
  <si>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</si>
  <si>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</si>
  <si>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</si>
  <si>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</si>
  <si>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</si>
  <si>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</si>
  <si>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</si>
  <si>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</si>
  <si>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</si>
  <si>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</si>
  <si>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</si>
  <si>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</si>
  <si>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</si>
  <si>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</si>
  <si>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</si>
  <si>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</si>
  <si>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</si>
  <si>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</si>
  <si>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</si>
  <si>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</si>
  <si>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</si>
  <si>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</si>
  <si>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</si>
  <si>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</si>
  <si>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</si>
  <si>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</si>
  <si>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</si>
  <si>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</si>
  <si>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</si>
  <si>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</si>
  <si>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</si>
  <si>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</si>
  <si>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</si>
  <si>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</si>
  <si>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</si>
  <si>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</si>
  <si>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</si>
  <si>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</si>
  <si>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</si>
  <si>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</si>
  <si>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</si>
  <si>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</si>
  <si>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</si>
  <si>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</si>
  <si>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</si>
  <si>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</si>
  <si>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</si>
  <si>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</si>
  <si>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</si>
  <si>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</si>
  <si>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</si>
  <si>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</si>
  <si>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</si>
  <si>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</si>
  <si>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</si>
  <si>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</si>
  <si>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</si>
  <si>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</si>
  <si>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</si>
  <si>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</si>
  <si>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</si>
  <si>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</si>
  <si>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</si>
  <si>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</si>
  <si>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</si>
  <si>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</si>
  <si>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</si>
  <si>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</si>
  <si>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</si>
  <si>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</si>
  <si>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</si>
  <si>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</si>
  <si>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</si>
  <si>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</si>
  <si>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</si>
  <si>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</si>
  <si>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</si>
  <si>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</si>
  <si>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</si>
  <si>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</si>
  <si>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</si>
  <si>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</si>
  <si>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</si>
  <si>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</si>
  <si>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</si>
  <si>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</si>
  <si>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</si>
  <si>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</si>
  <si>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</si>
  <si>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</si>
  <si>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</si>
  <si>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</si>
  <si>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</si>
  <si>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</si>
  <si>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</si>
  <si>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</si>
  <si>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</si>
  <si>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</si>
  <si>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</si>
  <si>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</si>
  <si>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</si>
  <si>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</si>
  <si>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</si>
  <si>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</si>
  <si>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</si>
  <si>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</si>
  <si>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</si>
  <si>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</si>
  <si>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</si>
  <si>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</si>
  <si>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</si>
  <si>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</si>
  <si>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</si>
  <si>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</si>
  <si>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</si>
  <si>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</si>
  <si>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</si>
  <si>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</si>
  <si>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</si>
  <si>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</si>
  <si>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</si>
  <si>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</si>
  <si>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</si>
  <si>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</si>
  <si>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</si>
  <si>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</si>
  <si>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</si>
  <si>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</si>
  <si>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</si>
  <si>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</si>
  <si>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</si>
  <si>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</si>
  <si>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</si>
  <si>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</si>
  <si>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</si>
  <si>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</si>
  <si>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</si>
  <si>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</si>
  <si>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</si>
  <si>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</si>
  <si>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</si>
  <si>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</si>
  <si>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</si>
  <si>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</si>
  <si>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</si>
  <si>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</si>
  <si>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</si>
  <si>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</si>
  <si>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</si>
  <si>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</si>
  <si>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</si>
  <si>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</si>
  <si>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</si>
  <si>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</si>
  <si>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</si>
  <si>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</si>
  <si>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</si>
  <si>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</si>
  <si>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</si>
  <si>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</si>
  <si>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</si>
  <si>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</si>
  <si>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</si>
  <si>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</si>
  <si>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</si>
  <si>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</si>
  <si>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</si>
  <si>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</si>
  <si>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</si>
  <si>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</si>
  <si>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</si>
  <si>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</si>
  <si>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</si>
  <si>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</si>
  <si>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</si>
  <si>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</si>
  <si>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</si>
  <si>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</si>
  <si>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</si>
  <si>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</si>
  <si>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</si>
  <si>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</si>
  <si>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</si>
  <si>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</si>
  <si>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</si>
  <si>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</si>
  <si>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</si>
  <si>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</si>
  <si>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</si>
  <si>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</si>
  <si>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</si>
  <si>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</si>
  <si>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</si>
  <si>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</si>
  <si>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</si>
  <si>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</si>
  <si>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</si>
  <si>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</si>
  <si>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</si>
  <si>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</si>
  <si>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</si>
  <si>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</si>
  <si>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</si>
  <si>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</si>
  <si>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</si>
  <si>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</si>
  <si>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</si>
  <si>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</si>
  <si>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</si>
  <si>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</si>
  <si>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</si>
  <si>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</si>
  <si>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</si>
  <si>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</si>
  <si>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</si>
  <si>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</si>
  <si>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</si>
  <si>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</si>
  <si>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</si>
  <si>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</si>
  <si>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</si>
  <si>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</si>
  <si>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</si>
  <si>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</si>
  <si>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</si>
  <si>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</si>
  <si>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</si>
  <si>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</si>
  <si>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</si>
  <si>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</si>
  <si>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</si>
  <si>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</si>
  <si>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</si>
  <si>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</si>
  <si>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</si>
  <si>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</si>
  <si>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</si>
  <si>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</si>
  <si>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</si>
  <si>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</si>
  <si>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</si>
  <si>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</si>
  <si>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</si>
  <si>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</si>
  <si>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</si>
  <si>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</si>
  <si>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</si>
  <si>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</si>
  <si>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</si>
  <si>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</si>
  <si>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</si>
  <si>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</si>
  <si>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</si>
  <si>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</si>
  <si>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</si>
  <si>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</si>
  <si>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</si>
  <si>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</si>
  <si>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</si>
  <si>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</si>
  <si>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</si>
  <si>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</si>
  <si>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</si>
  <si>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</si>
  <si>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</si>
  <si>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</si>
  <si>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</si>
  <si>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</si>
  <si>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</si>
  <si>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</si>
  <si>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</si>
  <si>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</si>
  <si>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</si>
  <si>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</si>
  <si>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</si>
  <si>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</si>
  <si>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</si>
  <si>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</si>
  <si>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</si>
  <si>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</si>
  <si>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</si>
  <si>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</si>
  <si>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</si>
  <si>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</si>
  <si>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</si>
  <si>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</si>
  <si>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</si>
  <si>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</si>
  <si>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</si>
  <si>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</si>
  <si>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</si>
  <si>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</si>
  <si>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</si>
  <si>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</si>
  <si>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</si>
  <si>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</si>
  <si>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</si>
  <si>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</si>
  <si>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</si>
  <si>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</si>
  <si>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</si>
  <si>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</si>
  <si>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</si>
  <si>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</si>
  <si>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</si>
  <si>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</si>
  <si>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</si>
  <si>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</si>
  <si>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</si>
  <si>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</si>
  <si>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</si>
  <si>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</si>
  <si>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</si>
  <si>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</si>
  <si>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</si>
  <si>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</si>
  <si>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</si>
  <si>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</si>
  <si>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</si>
  <si>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</si>
  <si>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</si>
  <si>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</si>
  <si>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</si>
  <si>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</si>
  <si>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</si>
  <si>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</si>
  <si>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</si>
  <si>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</si>
  <si>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</si>
  <si>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</si>
  <si>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</si>
  <si>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</si>
  <si>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</si>
  <si>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</si>
  <si>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</si>
  <si>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</si>
  <si>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</si>
  <si>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</si>
  <si>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</si>
  <si>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</si>
  <si>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</si>
  <si>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</si>
  <si>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</si>
  <si>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</si>
  <si>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</si>
  <si>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</si>
  <si>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</si>
  <si>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</si>
  <si>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</si>
  <si>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</si>
  <si>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</si>
  <si>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</si>
  <si>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</si>
  <si>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</si>
  <si>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</si>
  <si>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</si>
  <si>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</si>
  <si>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</si>
  <si>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</si>
  <si>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</si>
  <si>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</si>
  <si>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</si>
  <si>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</si>
  <si>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</si>
  <si>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</si>
  <si>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</si>
  <si>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</si>
  <si>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</si>
  <si>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</si>
  <si>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</si>
  <si>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</si>
  <si>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</si>
  <si>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</si>
  <si>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</si>
  <si>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</si>
  <si>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</si>
  <si>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</si>
  <si>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</si>
  <si>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</si>
  <si>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</si>
  <si>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</si>
  <si>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</si>
  <si>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</si>
  <si>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</si>
  <si>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</si>
  <si>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</si>
  <si>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</si>
  <si>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</si>
  <si>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</si>
  <si>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</si>
  <si>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</si>
  <si>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</si>
  <si>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</si>
  <si>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</si>
  <si>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</si>
  <si>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</si>
  <si>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</si>
  <si>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</si>
  <si>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</si>
  <si>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</si>
  <si>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</si>
  <si>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</si>
  <si>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</si>
  <si>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</si>
  <si>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</si>
  <si>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</si>
  <si>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</si>
  <si>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</si>
  <si>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</si>
  <si>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</si>
  <si>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</si>
  <si>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</si>
  <si>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</si>
  <si>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</si>
  <si>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</si>
  <si>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</si>
  <si>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</si>
  <si>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</si>
  <si>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</si>
  <si>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</si>
  <si>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</si>
  <si>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</si>
  <si>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</si>
  <si>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</si>
  <si>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</si>
  <si>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</si>
  <si>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</si>
  <si>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</si>
  <si>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</si>
  <si>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</si>
  <si>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</si>
  <si>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</si>
  <si>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</si>
  <si>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</si>
  <si>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</si>
  <si>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</si>
  <si>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</si>
  <si>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</si>
  <si>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</si>
  <si>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</si>
  <si>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</si>
  <si>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</si>
  <si>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</si>
  <si>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</si>
  <si>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</si>
  <si>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</si>
  <si>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</si>
  <si>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</si>
  <si>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</si>
  <si>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</si>
  <si>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</si>
  <si>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</si>
  <si>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</si>
  <si>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</si>
  <si>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</si>
  <si>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</si>
  <si>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</si>
  <si>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</si>
  <si>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</si>
  <si>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</si>
  <si>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</si>
  <si>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</si>
  <si>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</si>
  <si>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</si>
  <si>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</si>
  <si>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</si>
  <si>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</si>
  <si>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</si>
  <si>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</si>
  <si>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</si>
  <si>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</si>
  <si>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</si>
  <si>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</si>
  <si>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</si>
  <si>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</si>
  <si>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</si>
  <si>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</si>
  <si>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</si>
  <si>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</si>
  <si>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</si>
  <si>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</si>
  <si>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</si>
  <si>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</si>
  <si>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</si>
  <si>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</si>
  <si>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</si>
  <si>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</si>
  <si>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</si>
  <si>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</si>
  <si>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</si>
  <si>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</si>
  <si>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</si>
  <si>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</si>
  <si>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</si>
  <si>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</si>
  <si>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</si>
  <si>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</si>
  <si>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</si>
  <si>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</si>
  <si>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</si>
  <si>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</si>
  <si>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</si>
  <si>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</si>
  <si>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</si>
  <si>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</si>
  <si>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</si>
  <si>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</si>
  <si>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</si>
  <si>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</si>
  <si>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</si>
  <si>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</si>
  <si>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</si>
  <si>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</si>
  <si>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</si>
  <si>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</si>
  <si>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</si>
  <si>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</si>
  <si>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</si>
  <si>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</si>
  <si>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</si>
  <si>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</si>
  <si>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</si>
  <si>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</si>
  <si>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</si>
  <si>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</si>
  <si>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</si>
  <si>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</si>
  <si>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</si>
  <si>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</si>
  <si>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</si>
  <si>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</si>
  <si>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</si>
  <si>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</si>
  <si>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</si>
  <si>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</si>
  <si>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</si>
  <si>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</si>
  <si>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</si>
  <si>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</si>
  <si>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</si>
  <si>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</si>
  <si>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</si>
  <si>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</si>
  <si>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</si>
  <si>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</si>
  <si>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</si>
  <si>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</si>
  <si>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</si>
  <si>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</si>
  <si>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</si>
  <si>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</si>
  <si>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</si>
  <si>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</si>
  <si>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</si>
  <si>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</si>
  <si>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</si>
  <si>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</si>
  <si>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</si>
  <si>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</si>
  <si>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</si>
  <si>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</si>
  <si>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</si>
  <si>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</si>
  <si>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</si>
  <si>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</si>
  <si>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</si>
  <si>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</si>
  <si>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</si>
  <si>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</si>
  <si>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</si>
  <si>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</si>
  <si>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</si>
  <si>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</si>
  <si>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</si>
  <si>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</si>
  <si>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</si>
  <si>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</si>
  <si>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</si>
  <si>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</si>
  <si>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</si>
  <si>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</si>
  <si>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</si>
  <si>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</si>
  <si>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</si>
  <si>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</si>
  <si>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</si>
  <si>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</si>
  <si>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</si>
  <si>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</si>
  <si>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</si>
  <si>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</si>
  <si>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</si>
  <si>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</si>
  <si>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</si>
  <si>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</si>
  <si>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</si>
  <si>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</si>
  <si>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</si>
  <si>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</si>
  <si>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</si>
  <si>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</si>
  <si>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</si>
  <si>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</si>
  <si>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</si>
  <si>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</si>
  <si>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</si>
  <si>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</si>
  <si>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</si>
  <si>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</si>
  <si>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</si>
  <si>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</si>
  <si>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</si>
  <si>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</si>
  <si>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</si>
  <si>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</si>
  <si>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</si>
  <si>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</si>
  <si>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</si>
  <si>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</si>
  <si>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</si>
  <si>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</si>
  <si>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</si>
  <si>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</si>
  <si>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</si>
  <si>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</si>
  <si>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</si>
  <si>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</si>
  <si>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</si>
  <si>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</si>
  <si>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</si>
  <si>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</si>
  <si>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</si>
  <si>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</si>
  <si>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</si>
  <si>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</si>
  <si>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</si>
  <si>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</si>
  <si>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</si>
  <si>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</si>
  <si>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</si>
  <si>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</si>
  <si>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</si>
  <si>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</si>
  <si>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</si>
  <si>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</si>
  <si>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</si>
  <si>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</si>
  <si>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</si>
  <si>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</si>
  <si>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</si>
  <si>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</si>
  <si>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</si>
  <si>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</si>
  <si>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</si>
  <si>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</si>
  <si>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</si>
  <si>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</si>
  <si>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</si>
  <si>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</si>
  <si>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</si>
  <si>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</si>
  <si>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</si>
  <si>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</si>
  <si>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</si>
  <si>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</si>
  <si>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</si>
  <si>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</si>
  <si>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</si>
  <si>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</si>
  <si>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</si>
  <si>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</si>
  <si>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</si>
  <si>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</si>
  <si>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</si>
  <si>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</si>
  <si>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</si>
  <si>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</si>
  <si>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</si>
  <si>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</si>
  <si>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</si>
  <si>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</si>
  <si>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</si>
  <si>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</si>
  <si>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</si>
  <si>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</si>
  <si>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</si>
  <si>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</si>
  <si>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</si>
  <si>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</si>
  <si>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</si>
  <si>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</si>
  <si>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</si>
  <si>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</si>
  <si>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</si>
  <si>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</si>
  <si>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</si>
  <si>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</si>
  <si>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</si>
  <si>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</si>
  <si>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</si>
  <si>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</si>
  <si>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</si>
  <si>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</si>
  <si>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</si>
  <si>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</si>
  <si>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</si>
  <si>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</si>
  <si>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</si>
  <si>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</si>
  <si>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</si>
  <si>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</si>
  <si>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</si>
  <si>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</si>
  <si>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</si>
  <si>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</si>
  <si>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</si>
  <si>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</si>
  <si>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</si>
  <si>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</si>
  <si>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</si>
  <si>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</si>
  <si>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</si>
  <si>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</si>
  <si>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</si>
  <si>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</si>
  <si>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</si>
  <si>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</si>
  <si>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</si>
  <si>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</si>
  <si>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</si>
  <si>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</si>
  <si>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</si>
  <si>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</si>
  <si>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</si>
  <si>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</si>
  <si>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</si>
  <si>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</si>
  <si>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</si>
  <si>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</si>
  <si>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</si>
  <si>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</si>
  <si>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</si>
  <si>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</si>
  <si>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</si>
  <si>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</si>
  <si>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</si>
  <si>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</si>
  <si>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</si>
  <si>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</si>
  <si>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</si>
  <si>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</si>
  <si>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</si>
  <si>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</si>
  <si>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</si>
  <si>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</si>
  <si>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</si>
  <si>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</si>
  <si>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</si>
  <si>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</si>
  <si>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</si>
  <si>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</si>
  <si>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</si>
  <si>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</si>
  <si>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</si>
  <si>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</si>
  <si>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</si>
  <si>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</si>
  <si>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</si>
  <si>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</si>
  <si>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</si>
  <si>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</si>
  <si>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</si>
  <si>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</si>
  <si>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</si>
  <si>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</si>
  <si>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</si>
  <si>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</si>
  <si>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</si>
  <si>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</si>
  <si>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</si>
  <si>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</si>
  <si>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</si>
  <si>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</si>
  <si>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</si>
  <si>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</si>
  <si>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</si>
  <si>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</si>
  <si>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</si>
  <si>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</si>
  <si>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</si>
  <si>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</si>
  <si>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</si>
  <si>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</si>
  <si>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</si>
  <si>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</si>
  <si>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</si>
  <si>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</si>
  <si>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</si>
  <si>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</si>
  <si>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</si>
  <si>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</si>
  <si>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</si>
  <si>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</si>
  <si>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</si>
  <si>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</si>
  <si>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</si>
  <si>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</si>
  <si>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</si>
  <si>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</si>
  <si>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</si>
  <si>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</si>
  <si>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</si>
  <si>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</si>
  <si>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</si>
  <si>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</si>
  <si>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</si>
  <si>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</si>
  <si>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</si>
  <si>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</si>
  <si>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</si>
  <si>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</si>
  <si>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</si>
  <si>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</si>
  <si>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</si>
  <si>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</si>
  <si>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</si>
  <si>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</si>
  <si>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</si>
  <si>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</si>
  <si>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</si>
  <si>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</si>
  <si>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</si>
  <si>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</si>
  <si>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</si>
  <si>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</si>
  <si>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</si>
  <si>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</si>
  <si>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</si>
  <si>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</si>
  <si>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</si>
  <si>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</si>
  <si>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</si>
  <si>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</si>
  <si>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</si>
  <si>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</si>
  <si>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</si>
  <si>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</si>
  <si>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</si>
  <si>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</si>
  <si>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</si>
  <si>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</si>
  <si>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</si>
  <si>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</si>
  <si>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</si>
  <si>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</si>
  <si>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</si>
  <si>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</si>
  <si>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</si>
  <si>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</si>
  <si>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</si>
  <si>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</si>
  <si>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</si>
  <si>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</si>
  <si>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</si>
  <si>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</si>
  <si>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</si>
  <si>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</si>
  <si>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</si>
  <si>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</si>
  <si>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</si>
  <si>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</si>
  <si>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</si>
  <si>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</si>
  <si>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</si>
  <si>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</si>
  <si>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</si>
  <si>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</si>
  <si>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</si>
  <si>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</si>
  <si>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</si>
  <si>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</si>
  <si>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</si>
  <si>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</si>
  <si>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</si>
  <si>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</si>
  <si>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</si>
  <si>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</si>
  <si>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</si>
  <si>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</si>
  <si>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</si>
  <si>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</si>
  <si>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</si>
  <si>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</si>
  <si>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</si>
  <si>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</si>
  <si>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</si>
  <si>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</si>
  <si>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</si>
  <si>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</si>
  <si>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</si>
  <si>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</si>
  <si>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</si>
  <si>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</si>
  <si>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</si>
  <si>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</si>
  <si>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</si>
  <si>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</si>
  <si>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</si>
  <si>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</si>
  <si>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</si>
  <si>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</si>
  <si>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</si>
  <si>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</si>
  <si>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</si>
  <si>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</si>
  <si>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</si>
  <si>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</si>
  <si>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</si>
  <si>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</si>
  <si>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</si>
  <si>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</si>
  <si>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</si>
  <si>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</si>
  <si>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</si>
  <si>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</si>
  <si>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</si>
  <si>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</si>
  <si>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</si>
  <si>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</si>
  <si>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</si>
  <si>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</si>
  <si>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</si>
  <si>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</si>
  <si>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</si>
  <si>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</si>
  <si>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</si>
  <si>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</si>
  <si>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</si>
  <si>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</si>
  <si>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</si>
  <si>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</si>
  <si>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</si>
  <si>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</si>
  <si>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</si>
  <si>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</si>
  <si>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</si>
  <si>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</si>
  <si>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</si>
  <si>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</si>
  <si>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</si>
  <si>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</si>
  <si>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</si>
  <si>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</si>
  <si>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</si>
  <si>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</si>
  <si>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</si>
  <si>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</si>
  <si>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</si>
  <si>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</si>
  <si>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</si>
  <si>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</si>
  <si>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</si>
  <si>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</si>
  <si>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</si>
  <si>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</si>
  <si>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</si>
  <si>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</si>
  <si>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</si>
  <si>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</si>
  <si>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</si>
  <si>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</si>
  <si>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</si>
  <si>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</si>
  <si>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</si>
  <si>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</si>
  <si>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</si>
  <si>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</si>
  <si>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</si>
  <si>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</si>
  <si>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</si>
  <si>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</si>
  <si>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</si>
  <si>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</si>
  <si>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</si>
  <si>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</si>
  <si>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</si>
  <si>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</si>
  <si>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</si>
  <si>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</si>
  <si>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</si>
  <si>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</si>
  <si>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</si>
  <si>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</si>
  <si>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</si>
  <si>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</si>
  <si>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</si>
  <si>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</si>
  <si>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</si>
  <si>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</si>
  <si>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</si>
  <si>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</si>
  <si>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</si>
  <si>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</si>
  <si>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</si>
  <si>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</si>
  <si>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</si>
  <si>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</si>
  <si>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</si>
  <si>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</si>
  <si>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</si>
  <si>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</si>
  <si>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</si>
  <si>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</si>
  <si>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</si>
  <si>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</si>
  <si>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</si>
  <si>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</si>
  <si>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</si>
  <si>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</si>
  <si>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</si>
  <si>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</si>
  <si>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</si>
  <si>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</si>
  <si>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</si>
  <si>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</si>
  <si>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</si>
  <si>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</si>
  <si>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</si>
  <si>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</si>
  <si>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</si>
  <si>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</si>
  <si>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</si>
  <si>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</si>
  <si>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</si>
  <si>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</si>
  <si>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</si>
  <si>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</si>
  <si>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</si>
  <si>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</si>
  <si>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</si>
  <si>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</si>
  <si>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</si>
  <si>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</si>
  <si>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</si>
  <si>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</si>
  <si>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</si>
  <si>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</si>
  <si>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</si>
  <si>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</si>
  <si>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</si>
  <si>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</si>
  <si>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</si>
  <si>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</si>
  <si>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</si>
  <si>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</si>
  <si>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</si>
  <si>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</si>
  <si>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</si>
  <si>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</si>
  <si>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</si>
  <si>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</si>
  <si>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</si>
  <si>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</si>
  <si>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</si>
  <si>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</si>
  <si>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</si>
  <si>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</si>
  <si>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</si>
  <si>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</si>
  <si>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</si>
  <si>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</si>
  <si>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</si>
  <si>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</si>
  <si>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</si>
  <si>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</si>
  <si>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</si>
  <si>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</si>
  <si>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</si>
  <si>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</si>
  <si>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</si>
  <si>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</si>
  <si>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</si>
  <si>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</si>
  <si>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</si>
  <si>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</si>
  <si>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</si>
  <si>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</si>
  <si>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</si>
  <si>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</si>
  <si>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</si>
  <si>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</si>
  <si>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</si>
  <si>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</si>
  <si>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</si>
  <si>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</si>
  <si>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</si>
  <si>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</si>
  <si>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</si>
  <si>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</si>
  <si>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</si>
  <si>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</si>
  <si>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</si>
  <si>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</si>
  <si>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</si>
  <si>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</si>
  <si>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</si>
  <si>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</si>
  <si>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</si>
  <si>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</si>
  <si>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</si>
  <si>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</si>
  <si>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</si>
  <si>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</si>
  <si>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</si>
  <si>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</si>
  <si>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</si>
  <si>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</si>
  <si>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</si>
  <si>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</si>
  <si>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</si>
  <si>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</si>
  <si>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</si>
  <si>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</si>
  <si>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</si>
  <si>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</si>
  <si>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</si>
  <si>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</si>
  <si>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</si>
  <si>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</si>
  <si>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</si>
  <si>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</si>
  <si>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</si>
  <si>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</si>
  <si>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</si>
  <si>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</si>
  <si>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</si>
  <si>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</si>
  <si>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</si>
  <si>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</si>
  <si>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</si>
  <si>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</si>
  <si>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</si>
  <si>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</si>
  <si>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</si>
  <si>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</si>
  <si>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</si>
  <si>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</si>
  <si>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</si>
  <si>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</si>
  <si>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</si>
  <si>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</si>
  <si>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</si>
  <si>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</si>
  <si>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</si>
  <si>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</si>
  <si>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</si>
  <si>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</si>
  <si>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</si>
  <si>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</si>
  <si>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</si>
  <si>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</si>
  <si>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</si>
  <si>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</si>
  <si>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</si>
  <si>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</si>
  <si>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</si>
  <si>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</si>
  <si>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</si>
  <si>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</si>
  <si>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</si>
  <si>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</si>
  <si>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</si>
  <si>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</si>
  <si>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</si>
  <si>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</si>
  <si>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</si>
  <si>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</si>
  <si>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</si>
  <si>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</si>
  <si>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</si>
  <si>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</si>
  <si>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</si>
  <si>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</si>
  <si>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</si>
  <si>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</si>
  <si>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</si>
  <si>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</si>
  <si>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</si>
  <si>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</si>
  <si>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</si>
  <si>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</si>
  <si>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</si>
  <si>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</si>
  <si>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</si>
  <si>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</si>
  <si>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</si>
  <si>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</si>
  <si>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</si>
  <si>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</si>
  <si>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</si>
  <si>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</si>
  <si>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</si>
  <si>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</si>
  <si>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</si>
  <si>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</si>
  <si>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</si>
  <si>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</si>
  <si>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</si>
  <si>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</si>
  <si>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</si>
  <si>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</si>
  <si>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</si>
  <si>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</si>
  <si>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</si>
  <si>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</si>
  <si>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</si>
  <si>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</si>
  <si>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</si>
  <si>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</si>
  <si>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</si>
  <si>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</si>
  <si>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</si>
  <si>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</si>
  <si>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</si>
  <si>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</si>
  <si>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</si>
  <si>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</si>
  <si>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</si>
  <si>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</si>
  <si>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</si>
  <si>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</si>
  <si>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</si>
  <si>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</si>
  <si>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</si>
  <si>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</si>
  <si>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</si>
  <si>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</si>
  <si>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</si>
  <si>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</si>
  <si>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</si>
  <si>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</si>
  <si>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</si>
  <si>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</si>
  <si>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</si>
  <si>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</si>
  <si>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</si>
  <si>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</si>
  <si>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</si>
  <si>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</si>
  <si>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</si>
  <si>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</si>
  <si>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</si>
  <si>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</si>
  <si>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</si>
  <si>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</si>
  <si>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</si>
  <si>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</si>
  <si>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</si>
  <si>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</si>
  <si>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</si>
  <si>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</si>
  <si>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</si>
  <si>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</si>
  <si>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</si>
  <si>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</si>
  <si>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</si>
  <si>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</si>
  <si>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</si>
  <si>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</si>
  <si>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</si>
  <si>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</si>
  <si>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</si>
  <si>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</si>
  <si>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</si>
  <si>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</si>
  <si>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</si>
  <si>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</si>
  <si>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</si>
  <si>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</si>
  <si>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</si>
  <si>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</si>
  <si>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</si>
  <si>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</si>
  <si>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</si>
  <si>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</si>
  <si>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</si>
  <si>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</si>
  <si>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</si>
  <si>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</si>
  <si>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</si>
  <si>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</si>
  <si>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</si>
  <si>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</si>
  <si>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</si>
  <si>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</si>
  <si>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</si>
  <si>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</si>
  <si>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</si>
  <si>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</si>
  <si>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</si>
  <si>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</si>
  <si>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</si>
  <si>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</si>
  <si>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</si>
  <si>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</si>
  <si>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</si>
  <si>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</si>
  <si>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</si>
  <si>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</si>
  <si>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</si>
  <si>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</si>
  <si>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</si>
  <si>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</si>
  <si>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</si>
  <si>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</si>
  <si>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</si>
  <si>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</si>
  <si>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</si>
  <si>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</si>
  <si>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</si>
  <si>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</si>
  <si>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</si>
  <si>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</si>
  <si>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</si>
  <si>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</si>
  <si>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</si>
  <si>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</si>
  <si>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</si>
  <si>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</si>
  <si>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</si>
  <si>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</si>
  <si>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</si>
  <si>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</si>
  <si>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</si>
  <si>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</si>
  <si>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</si>
  <si>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</si>
  <si>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</si>
  <si>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</si>
  <si>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</si>
  <si>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</si>
  <si>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</si>
  <si>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</si>
  <si>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</si>
  <si>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</si>
  <si>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</si>
  <si>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</si>
  <si>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</si>
  <si>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</si>
  <si>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</si>
  <si>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</si>
  <si>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</si>
  <si>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</si>
  <si>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</si>
  <si>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</si>
  <si>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</si>
  <si>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</si>
  <si>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</si>
  <si>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</si>
  <si>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</si>
  <si>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</si>
  <si>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</si>
  <si>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</si>
  <si>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</si>
  <si>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</si>
  <si>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</si>
  <si>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</si>
  <si>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</si>
  <si>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</si>
  <si>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</si>
  <si>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</si>
  <si>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</si>
  <si>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</si>
  <si>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</si>
  <si>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</si>
  <si>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</si>
  <si>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</si>
  <si>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</si>
  <si>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</si>
  <si>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</si>
  <si>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</si>
  <si>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</si>
  <si>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</si>
  <si>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</si>
  <si>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</si>
  <si>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</si>
  <si>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</si>
  <si>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</si>
  <si>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</si>
  <si>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</si>
  <si>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</si>
  <si>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</si>
  <si>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</si>
  <si>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</si>
  <si>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</si>
  <si>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</si>
  <si>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</si>
  <si>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</si>
  <si>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</si>
  <si>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</si>
  <si>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</si>
  <si>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</si>
  <si>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</si>
  <si>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</si>
  <si>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</si>
  <si>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</si>
  <si>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</si>
  <si>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</si>
  <si>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</si>
  <si>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</si>
  <si>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</si>
  <si>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</si>
  <si>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</si>
  <si>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</si>
  <si>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</si>
  <si>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</si>
  <si>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</si>
  <si>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</si>
  <si>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</si>
  <si>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</si>
  <si>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</si>
  <si>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</si>
  <si>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</si>
  <si>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</si>
  <si>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</si>
  <si>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</si>
  <si>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</si>
  <si>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</si>
  <si>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</si>
  <si>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</si>
  <si>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</si>
  <si>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</si>
  <si>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</si>
  <si>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</si>
  <si>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</si>
  <si>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</si>
  <si>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</si>
  <si>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</si>
  <si>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</si>
  <si>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</si>
  <si>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</si>
  <si>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</si>
  <si>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</si>
  <si>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</si>
  <si>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</si>
  <si>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</si>
  <si>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</si>
  <si>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</si>
  <si>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</si>
  <si>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</si>
  <si>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</si>
  <si>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</si>
  <si>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</si>
  <si>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</si>
  <si>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</si>
  <si>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</si>
  <si>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</si>
  <si>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</si>
  <si>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</si>
  <si>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</si>
  <si>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</si>
  <si>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</si>
  <si>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</si>
  <si>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</si>
  <si>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</si>
  <si>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</si>
  <si>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</si>
  <si>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</si>
  <si>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</si>
  <si>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</si>
  <si>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</si>
  <si>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</si>
  <si>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</si>
  <si>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</si>
  <si>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</si>
  <si>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</si>
  <si>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</si>
  <si>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</si>
  <si>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</si>
  <si>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</si>
  <si>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</si>
  <si>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</si>
  <si>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</si>
  <si>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</si>
  <si>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</si>
  <si>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</si>
  <si>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</si>
  <si>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</si>
  <si>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</si>
  <si>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</si>
  <si>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</si>
  <si>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</si>
  <si>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</si>
  <si>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</si>
  <si>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</si>
  <si>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</si>
  <si>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</si>
  <si>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</si>
  <si>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</si>
  <si>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</si>
  <si>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</si>
  <si>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</si>
  <si>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</si>
  <si>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</si>
  <si>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</si>
  <si>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</si>
  <si>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</si>
  <si>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</si>
  <si>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</si>
  <si>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</si>
  <si>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</si>
  <si>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</si>
  <si>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</si>
  <si>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</si>
  <si>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</si>
  <si>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</si>
  <si>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</si>
  <si>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</si>
  <si>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</si>
  <si>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</si>
  <si>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</si>
  <si>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</si>
  <si>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</si>
  <si>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</si>
  <si>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</si>
  <si>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</si>
  <si>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</si>
  <si>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</si>
  <si>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</si>
  <si>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</si>
  <si>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</si>
  <si>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</si>
  <si>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</si>
  <si>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</si>
  <si>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</si>
  <si>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</si>
  <si>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</si>
  <si>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</si>
  <si>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</si>
  <si>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</si>
  <si>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</si>
  <si>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</si>
  <si>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</si>
  <si>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</si>
  <si>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</si>
  <si>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</si>
  <si>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</si>
  <si>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</si>
  <si>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</si>
  <si>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</si>
  <si>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</si>
  <si>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</si>
  <si>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</si>
  <si>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</si>
  <si>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</si>
  <si>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</si>
  <si>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</si>
  <si>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</si>
  <si>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</si>
  <si>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</si>
  <si>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</si>
  <si>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</si>
  <si>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</si>
  <si>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</si>
  <si>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</si>
  <si>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</si>
  <si>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</si>
  <si>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</si>
  <si>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</si>
  <si>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</si>
  <si>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</si>
  <si>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</si>
  <si>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</si>
  <si>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</si>
  <si>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</si>
  <si>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</si>
  <si>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</si>
  <si>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</si>
  <si>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</si>
  <si>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</si>
  <si>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</si>
  <si>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</si>
  <si>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</si>
  <si>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</si>
  <si>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</si>
  <si>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</si>
  <si>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</si>
  <si>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</si>
  <si>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</si>
  <si>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</si>
  <si>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</si>
  <si>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</si>
  <si>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</si>
  <si>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</si>
  <si>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</si>
  <si>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</si>
  <si>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</si>
  <si>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</si>
  <si>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</si>
  <si>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</si>
  <si>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</si>
  <si>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</si>
  <si>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</si>
  <si>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</si>
  <si>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</si>
  <si>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</si>
  <si>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</si>
  <si>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</si>
  <si>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</si>
  <si>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</si>
  <si>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</si>
  <si>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</si>
  <si>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</si>
  <si>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</si>
  <si>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</si>
  <si>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</si>
  <si>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</si>
  <si>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</si>
  <si>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</si>
  <si>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</si>
  <si>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</si>
  <si>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</si>
  <si>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</si>
  <si>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</si>
  <si>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</si>
  <si>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</si>
  <si>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</si>
  <si>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</si>
  <si>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</si>
  <si>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</si>
  <si>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</si>
  <si>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</si>
  <si>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</si>
  <si>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</si>
  <si>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</si>
  <si>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</si>
  <si>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</si>
  <si>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</si>
  <si>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</si>
  <si>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</si>
  <si>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</si>
  <si>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</si>
  <si>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</si>
  <si>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</si>
  <si>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</si>
  <si>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</si>
  <si>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</si>
  <si>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</si>
  <si>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</si>
  <si>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</si>
  <si>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</si>
  <si>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</si>
  <si>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</si>
  <si>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</si>
  <si>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</si>
  <si>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</si>
  <si>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</si>
  <si>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</si>
  <si>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</si>
  <si>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</si>
  <si>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</si>
  <si>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</si>
  <si>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</si>
  <si>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</si>
  <si>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</si>
  <si>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</si>
  <si>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</si>
  <si>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</si>
  <si>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</si>
  <si>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</si>
  <si>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</si>
  <si>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</si>
  <si>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</si>
  <si>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</si>
  <si>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</si>
  <si>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</si>
  <si>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</si>
  <si>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</si>
  <si>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</si>
  <si>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</si>
  <si>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</si>
  <si>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</si>
  <si>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</si>
  <si>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</si>
  <si>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</si>
  <si>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</si>
  <si>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</si>
  <si>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</si>
  <si>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</si>
  <si>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</si>
  <si>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</si>
  <si>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</si>
  <si>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</si>
  <si>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</si>
  <si>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</si>
  <si>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</si>
  <si>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</si>
  <si>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</si>
  <si>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</si>
  <si>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</si>
  <si>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</si>
  <si>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</si>
  <si>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</si>
  <si>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</si>
  <si>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</si>
  <si>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</si>
  <si>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</si>
  <si>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</si>
  <si>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</si>
  <si>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</si>
  <si>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</si>
  <si>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</si>
  <si>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</si>
  <si>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</si>
  <si>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</si>
  <si>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</si>
  <si>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</si>
  <si>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</si>
  <si>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</si>
  <si>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</si>
  <si>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</si>
  <si>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</si>
  <si>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</si>
  <si>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</si>
  <si>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</si>
  <si>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</si>
  <si>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</si>
  <si>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</si>
  <si>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</si>
  <si>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</si>
  <si>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</si>
  <si>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</si>
  <si>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</si>
  <si>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</si>
  <si>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</si>
  <si>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</si>
  <si>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</si>
  <si>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</si>
  <si>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</si>
  <si>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</si>
  <si>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</si>
  <si>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</si>
  <si>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</si>
  <si>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</si>
  <si>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</si>
  <si>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</si>
  <si>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</si>
  <si>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</si>
  <si>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</si>
  <si>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</si>
  <si>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</si>
  <si>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</si>
  <si>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</si>
  <si>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</si>
  <si>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</si>
  <si>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</si>
  <si>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</si>
  <si>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</si>
  <si>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</si>
  <si>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</si>
  <si>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</si>
  <si>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</si>
  <si>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</si>
  <si>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</si>
  <si>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</si>
  <si>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</si>
  <si>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</si>
  <si>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</si>
  <si>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</si>
  <si>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</si>
  <si>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</si>
  <si>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</si>
  <si>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</si>
  <si>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</si>
  <si>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</si>
  <si>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</si>
  <si>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</si>
  <si>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</si>
  <si>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</si>
  <si>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</si>
  <si>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</si>
  <si>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</si>
  <si>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</si>
  <si>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</si>
  <si>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</si>
  <si>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</si>
  <si>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</si>
  <si>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</si>
  <si>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</si>
  <si>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</si>
  <si>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</si>
  <si>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</si>
  <si>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</si>
  <si>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</si>
  <si>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</si>
  <si>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</si>
  <si>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</si>
  <si>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</si>
  <si>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</si>
  <si>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</si>
  <si>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</si>
  <si>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</si>
  <si>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</si>
  <si>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</si>
  <si>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</si>
  <si>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</si>
  <si>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</si>
  <si>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</si>
  <si>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</si>
  <si>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</si>
  <si>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</si>
  <si>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</si>
  <si>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</si>
  <si>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</si>
  <si>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</si>
  <si>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</si>
  <si>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</si>
  <si>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</si>
  <si>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</si>
  <si>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</si>
  <si>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</si>
  <si>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</si>
  <si>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</si>
  <si>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</si>
  <si>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</si>
  <si>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</si>
  <si>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</si>
  <si>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</si>
  <si>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</si>
  <si>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</si>
  <si>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</si>
  <si>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</si>
  <si>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</si>
  <si>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</si>
  <si>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</si>
  <si>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</si>
  <si>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</si>
  <si>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</si>
  <si>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</si>
  <si>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</si>
  <si>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</si>
  <si>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</si>
  <si>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</si>
  <si>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</si>
  <si>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</si>
  <si>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</si>
  <si>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</si>
  <si>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</si>
  <si>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</si>
  <si>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</si>
  <si>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</si>
  <si>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</si>
  <si>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</si>
  <si>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</si>
  <si>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</si>
  <si>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</si>
  <si>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</si>
  <si>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</si>
  <si>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</si>
  <si>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</si>
  <si>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</si>
  <si>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</si>
  <si>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</si>
  <si>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</si>
  <si>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</si>
  <si>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</si>
  <si>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</si>
  <si>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</si>
  <si>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</si>
  <si>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</si>
  <si>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</si>
  <si>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</si>
  <si>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</si>
  <si>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</si>
  <si>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</si>
  <si>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</si>
  <si>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</si>
  <si>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</si>
  <si>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</si>
  <si>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</si>
  <si>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</si>
  <si>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</si>
  <si>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</si>
  <si>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</si>
  <si>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</si>
  <si>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</si>
  <si>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</si>
  <si>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</si>
  <si>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</si>
  <si>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</si>
  <si>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</si>
  <si>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</si>
  <si>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</si>
  <si>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</si>
  <si>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</si>
  <si>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</si>
  <si>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</si>
  <si>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</si>
  <si>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</si>
  <si>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</si>
  <si>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</si>
  <si>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</si>
  <si>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</si>
  <si>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</si>
  <si>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</si>
  <si>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</si>
  <si>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</si>
  <si>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</si>
  <si>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</si>
  <si>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</si>
  <si>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</si>
  <si>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</si>
  <si>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</si>
  <si>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</si>
  <si>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</si>
  <si>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</si>
  <si>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</si>
  <si>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</si>
  <si>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</si>
  <si>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</si>
  <si>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</si>
  <si>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</si>
  <si>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</si>
  <si>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</si>
  <si>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</si>
  <si>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</si>
  <si>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</si>
  <si>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</si>
  <si>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</si>
  <si>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</si>
  <si>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</si>
  <si>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</si>
  <si>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</si>
  <si>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</si>
  <si>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</si>
  <si>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</si>
  <si>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</si>
  <si>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</si>
  <si>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</si>
  <si>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</si>
  <si>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</si>
  <si>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</si>
  <si>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</si>
  <si>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</si>
  <si>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</si>
  <si>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</si>
  <si>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</si>
  <si>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</si>
  <si>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</si>
  <si>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</si>
  <si>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</si>
  <si>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</si>
  <si>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</si>
  <si>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</si>
  <si>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</si>
  <si>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</si>
  <si>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</si>
  <si>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</si>
  <si>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</si>
  <si>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</si>
  <si>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</si>
  <si>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</si>
  <si>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</si>
  <si>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</si>
  <si>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</si>
  <si>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</si>
  <si>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</si>
  <si>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</si>
  <si>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</si>
  <si>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</si>
  <si>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</si>
  <si>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</si>
  <si>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</si>
  <si>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</si>
  <si>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</si>
  <si>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</si>
  <si>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</si>
  <si>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</si>
  <si>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</si>
  <si>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</si>
  <si>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</si>
  <si>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</si>
  <si>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</si>
  <si>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</si>
  <si>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</si>
  <si>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</si>
  <si>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</si>
  <si>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</si>
  <si>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</si>
  <si>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</si>
  <si>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</si>
  <si>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</si>
  <si>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</si>
  <si>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</si>
  <si>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</si>
  <si>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</si>
  <si>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</si>
  <si>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</si>
  <si>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</si>
  <si>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</si>
  <si>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</si>
  <si>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</si>
  <si>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</si>
  <si>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</si>
  <si>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</si>
  <si>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</si>
  <si>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</si>
  <si>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</si>
  <si>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</si>
  <si>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</si>
  <si>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</si>
  <si>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</si>
  <si>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</si>
  <si>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</si>
  <si>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</si>
  <si>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</si>
  <si>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</si>
  <si>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</si>
  <si>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</si>
  <si>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</si>
  <si>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</si>
  <si>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</si>
  <si>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</si>
  <si>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</si>
  <si>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</si>
  <si>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</si>
  <si>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</si>
  <si>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</si>
  <si>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</si>
  <si>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</si>
  <si>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</si>
  <si>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</si>
  <si>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</si>
  <si>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</si>
  <si>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</si>
  <si>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</si>
  <si>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</si>
  <si>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</si>
  <si>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</si>
  <si>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</si>
  <si>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</si>
  <si>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</si>
  <si>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</si>
  <si>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</si>
  <si>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</si>
  <si>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</si>
  <si>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</si>
  <si>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</si>
  <si>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</si>
  <si>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</si>
  <si>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</si>
  <si>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</si>
  <si>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</si>
  <si>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</si>
  <si>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</si>
  <si>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</si>
  <si>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</si>
  <si>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</si>
  <si>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</si>
  <si>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</si>
  <si>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</si>
  <si>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</si>
  <si>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</si>
  <si>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</si>
  <si>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</si>
  <si>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</si>
  <si>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</si>
  <si>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</si>
  <si>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</si>
  <si>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</si>
  <si>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</si>
  <si>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</si>
  <si>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</si>
  <si>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</si>
  <si>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</si>
  <si>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</si>
  <si>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</si>
  <si>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</si>
  <si>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</si>
  <si>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</si>
  <si>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</si>
  <si>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</si>
  <si>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</si>
  <si>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</si>
  <si>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</si>
  <si>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</si>
  <si>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</si>
  <si>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</si>
  <si>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</si>
  <si>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</si>
  <si>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</si>
  <si>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</si>
  <si>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</si>
  <si>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</si>
  <si>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</si>
  <si>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</si>
  <si>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</si>
  <si>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</si>
  <si>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</si>
  <si>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</si>
  <si>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</si>
  <si>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</si>
  <si>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</si>
  <si>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</si>
  <si>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</si>
  <si>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</si>
  <si>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</si>
  <si>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</si>
  <si>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</si>
  <si>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</si>
  <si>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</si>
  <si>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</si>
  <si>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</si>
  <si>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</si>
  <si>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</si>
  <si>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</si>
  <si>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</si>
  <si>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</si>
  <si>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</si>
  <si>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</si>
  <si>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</si>
  <si>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</si>
  <si>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</si>
  <si>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</si>
  <si>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</si>
  <si>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</si>
  <si>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</si>
  <si>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</si>
  <si>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</si>
  <si>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</si>
  <si>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</si>
  <si>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</si>
  <si>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</si>
  <si>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</si>
  <si>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</si>
  <si>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</si>
  <si>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</si>
  <si>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</si>
  <si>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</si>
  <si>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</si>
  <si>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</si>
  <si>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</si>
  <si>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</si>
  <si>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</si>
  <si>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</si>
  <si>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</si>
  <si>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</si>
  <si>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</si>
  <si>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</si>
  <si>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</si>
  <si>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</si>
  <si>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</si>
  <si>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</si>
  <si>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</si>
  <si>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</si>
  <si>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</si>
  <si>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</si>
  <si>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</si>
  <si>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</si>
  <si>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</si>
  <si>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</si>
  <si>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</si>
  <si>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</si>
  <si>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</si>
  <si>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</si>
  <si>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</si>
  <si>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</si>
  <si>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</si>
  <si>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</si>
  <si>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</si>
  <si>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</si>
  <si>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</si>
  <si>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</si>
  <si>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</si>
  <si>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</si>
  <si>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</si>
  <si>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</si>
  <si>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</si>
  <si>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</si>
  <si>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</si>
  <si>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</si>
  <si>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</si>
  <si>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</si>
  <si>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</si>
  <si>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</si>
  <si>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</si>
  <si>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</si>
  <si>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</si>
  <si>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</si>
  <si>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</si>
  <si>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</si>
  <si>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</si>
  <si>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</si>
  <si>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</si>
  <si>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</si>
  <si>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</si>
  <si>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</si>
  <si>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</si>
  <si>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</si>
  <si>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</si>
  <si>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</si>
  <si>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</si>
  <si>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</si>
  <si>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</si>
  <si>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</si>
  <si>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</si>
  <si>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</si>
  <si>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</si>
  <si>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</si>
  <si>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</si>
  <si>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</si>
  <si>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</si>
  <si>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</si>
  <si>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</si>
  <si>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</si>
  <si>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</si>
  <si>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</si>
  <si>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</si>
  <si>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</si>
  <si>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</si>
  <si>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</si>
  <si>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</si>
  <si>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</si>
  <si>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</si>
  <si>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</si>
  <si>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</si>
  <si>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</si>
  <si>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</si>
  <si>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</si>
  <si>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</si>
  <si>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</si>
  <si>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</si>
  <si>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</si>
  <si>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</si>
  <si>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</si>
  <si>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</si>
  <si>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</si>
  <si>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</si>
  <si>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</si>
  <si>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</si>
  <si>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</si>
  <si>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</si>
  <si>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</si>
  <si>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</si>
  <si>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</si>
  <si>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</si>
  <si>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</si>
  <si>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</si>
  <si>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</si>
  <si>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</si>
  <si>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</si>
  <si>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</si>
  <si>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</si>
  <si>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</si>
  <si>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</si>
  <si>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</si>
  <si>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</si>
  <si>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</si>
  <si>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</si>
  <si>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</si>
  <si>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</si>
  <si>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</si>
  <si>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</si>
  <si>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</si>
  <si>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</si>
  <si>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</si>
  <si>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</si>
  <si>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</si>
  <si>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</si>
  <si>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</si>
  <si>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</si>
  <si>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</si>
  <si>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</si>
  <si>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</si>
  <si>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</si>
  <si>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</si>
  <si>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</si>
  <si>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</si>
  <si>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</si>
  <si>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</si>
  <si>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</si>
  <si>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</si>
  <si>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</si>
  <si>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</si>
  <si>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</si>
  <si>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</si>
  <si>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</si>
  <si>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</si>
  <si>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</si>
  <si>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</si>
  <si>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</si>
  <si>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</si>
  <si>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</si>
  <si>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</si>
  <si>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</si>
  <si>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</si>
  <si>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</si>
  <si>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</si>
  <si>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</si>
  <si>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</si>
  <si>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</si>
  <si>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</si>
  <si>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</si>
  <si>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</si>
  <si>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</si>
  <si>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</si>
  <si>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</si>
  <si>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</si>
  <si>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</si>
  <si>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</si>
  <si>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</si>
  <si>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</si>
  <si>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</si>
  <si>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</si>
  <si>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</si>
  <si>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</si>
  <si>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</si>
  <si>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</si>
  <si>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</si>
  <si>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</si>
  <si>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</si>
  <si>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</si>
  <si>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</si>
  <si>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</si>
  <si>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</si>
  <si>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</si>
  <si>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</si>
  <si>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</si>
  <si>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</si>
  <si>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</si>
  <si>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</si>
  <si>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</si>
  <si>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</si>
  <si>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</si>
  <si>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</si>
  <si>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</si>
  <si>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</si>
  <si>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</si>
  <si>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</si>
  <si>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</si>
  <si>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</si>
  <si>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</si>
  <si>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</si>
  <si>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</si>
  <si>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</si>
  <si>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</si>
  <si>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</si>
  <si>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</si>
  <si>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</si>
  <si>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</si>
  <si>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</si>
  <si>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</si>
  <si>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</si>
  <si>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</si>
  <si>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</si>
  <si>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</si>
  <si>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</si>
  <si>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</si>
  <si>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</si>
  <si>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</si>
  <si>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</si>
  <si>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</si>
  <si>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</si>
  <si>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</si>
  <si>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</si>
  <si>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</si>
  <si>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</si>
  <si>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</si>
  <si>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</si>
  <si>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</si>
  <si>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</si>
  <si>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</si>
  <si>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</si>
  <si>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</si>
  <si>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</si>
  <si>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</si>
  <si>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</si>
  <si>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</si>
  <si>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</si>
  <si>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</si>
  <si>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</si>
  <si>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</si>
  <si>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</si>
  <si>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</si>
  <si>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</si>
  <si>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</si>
  <si>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</si>
  <si>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</si>
  <si>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</si>
  <si>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</si>
  <si>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</si>
  <si>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</si>
  <si>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</si>
  <si>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</si>
  <si>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</si>
  <si>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</si>
  <si>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</si>
  <si>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</si>
  <si>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</si>
  <si>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</si>
  <si>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</si>
  <si>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</si>
  <si>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</si>
  <si>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</si>
  <si>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</si>
  <si>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</si>
  <si>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</si>
  <si>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</si>
  <si>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</si>
  <si>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</si>
  <si>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</si>
  <si>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</si>
  <si>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</si>
  <si>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</si>
  <si>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</si>
  <si>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</si>
  <si>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</si>
  <si>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</si>
  <si>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</si>
  <si>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</si>
  <si>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</si>
  <si>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</si>
  <si>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</si>
  <si>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</si>
  <si>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</si>
  <si>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</si>
  <si>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</si>
  <si>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</si>
  <si>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</si>
  <si>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</si>
  <si>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</si>
  <si>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</si>
  <si>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</si>
  <si>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</si>
  <si>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</si>
  <si>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</si>
  <si>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</si>
  <si>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</si>
  <si>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</si>
  <si>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</si>
  <si>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</si>
  <si>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</si>
  <si>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</si>
  <si>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</si>
  <si>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</si>
  <si>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</si>
  <si>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</si>
  <si>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</si>
  <si>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</si>
  <si>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</si>
  <si>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</si>
  <si>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</si>
  <si>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</si>
  <si>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</si>
  <si>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</si>
  <si>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</si>
  <si>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</si>
  <si>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</si>
  <si>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</si>
  <si>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</si>
  <si>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</si>
  <si>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</si>
  <si>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</si>
  <si>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</si>
  <si>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</si>
  <si>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</si>
  <si>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</si>
  <si>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</si>
  <si>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</si>
  <si>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</si>
  <si>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</si>
  <si>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</si>
  <si>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</si>
  <si>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</si>
  <si>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</si>
  <si>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</si>
  <si>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</si>
  <si>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</si>
  <si>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</si>
  <si>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</si>
  <si>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</si>
  <si>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</si>
  <si>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</si>
  <si>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</si>
  <si>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</si>
  <si>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</si>
  <si>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</si>
  <si>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</si>
  <si>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</si>
  <si>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</si>
  <si>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</si>
  <si>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</si>
  <si>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</si>
  <si>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</si>
  <si>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</si>
  <si>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</si>
  <si>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</si>
  <si>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</si>
  <si>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</si>
  <si>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</si>
  <si>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</si>
  <si>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</si>
  <si>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</si>
  <si>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</si>
  <si>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</si>
  <si>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</si>
  <si>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</si>
  <si>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</si>
  <si>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</si>
  <si>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</si>
  <si>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</si>
  <si>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</si>
  <si>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</si>
  <si>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</si>
  <si>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</si>
  <si>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</si>
  <si>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</si>
  <si>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</si>
  <si>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</si>
  <si>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</si>
  <si>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</si>
  <si>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</si>
  <si>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</si>
  <si>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</si>
  <si>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</si>
  <si>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</si>
  <si>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</si>
  <si>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</si>
  <si>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</si>
  <si>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</si>
  <si>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</si>
  <si>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</si>
  <si>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</si>
  <si>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</si>
  <si>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</si>
  <si>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</si>
  <si>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</si>
  <si>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</si>
  <si>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</si>
  <si>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</si>
  <si>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</si>
  <si>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</si>
  <si>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</si>
  <si>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</si>
  <si>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</si>
  <si>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</si>
  <si>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</si>
  <si>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</si>
  <si>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</si>
  <si>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</si>
  <si>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</si>
  <si>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</si>
  <si>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</si>
  <si>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</si>
  <si>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</si>
  <si>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</si>
  <si>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</si>
  <si>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</si>
  <si>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</si>
  <si>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</si>
  <si>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</si>
  <si>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</si>
  <si>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</si>
  <si>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</si>
  <si>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</si>
  <si>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</si>
  <si>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</si>
  <si>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</si>
  <si>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</si>
  <si>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</si>
  <si>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</si>
  <si>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</si>
  <si>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</si>
  <si>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</si>
  <si>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</si>
  <si>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</si>
  <si>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</si>
  <si>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</si>
  <si>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</si>
  <si>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</si>
  <si>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</si>
  <si>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</si>
  <si>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</si>
  <si>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</si>
  <si>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</si>
  <si>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</si>
  <si>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</si>
  <si>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</si>
  <si>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</si>
  <si>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</si>
  <si>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</si>
  <si>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</si>
  <si>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</si>
  <si>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</si>
  <si>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</si>
  <si>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</si>
  <si>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</si>
  <si>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</si>
  <si>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</si>
  <si>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</si>
  <si>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</si>
  <si>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</si>
  <si>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</si>
  <si>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</si>
  <si>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</si>
  <si>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</si>
  <si>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</si>
  <si>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</si>
  <si>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</si>
  <si>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</si>
  <si>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</si>
  <si>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</si>
  <si>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</si>
  <si>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</si>
  <si>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</si>
  <si>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</si>
  <si>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</si>
  <si>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</si>
  <si>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</si>
  <si>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</si>
  <si>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</si>
  <si>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</si>
  <si>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</si>
  <si>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</si>
  <si>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</si>
  <si>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</si>
  <si>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</si>
  <si>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</si>
  <si>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</si>
  <si>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</si>
  <si>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</si>
  <si>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</si>
  <si>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</si>
  <si>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</si>
  <si>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</si>
  <si>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</si>
  <si>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</si>
  <si>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</si>
  <si>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</si>
  <si>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</si>
  <si>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</si>
  <si>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</si>
  <si>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</si>
  <si>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</si>
  <si>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</si>
  <si>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</si>
  <si>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</si>
  <si>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</si>
  <si>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</si>
  <si>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</si>
  <si>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</si>
  <si>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</si>
  <si>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</si>
  <si>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</si>
  <si>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</si>
  <si>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</si>
  <si>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</si>
  <si>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</si>
  <si>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</si>
  <si>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</si>
  <si>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</si>
  <si>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</si>
  <si>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</si>
  <si>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</si>
  <si>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</si>
  <si>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</si>
  <si>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</si>
  <si>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</si>
  <si>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</si>
  <si>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</si>
  <si>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</si>
  <si>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</si>
  <si>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</si>
  <si>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</si>
  <si>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</si>
  <si>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</si>
  <si>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</si>
  <si>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</si>
  <si>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</si>
  <si>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</si>
  <si>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</si>
  <si>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</si>
  <si>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</si>
  <si>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</si>
  <si>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</si>
  <si>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</si>
  <si>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</si>
  <si>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</si>
  <si>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</si>
  <si>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</si>
  <si>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</si>
  <si>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</si>
  <si>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</si>
  <si>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</si>
  <si>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</si>
  <si>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</si>
  <si>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</si>
  <si>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</si>
  <si>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</si>
  <si>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</si>
  <si>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</si>
  <si>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</si>
  <si>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</si>
  <si>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</si>
  <si>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</si>
  <si>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</si>
  <si>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</si>
  <si>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</si>
  <si>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</si>
  <si>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</si>
  <si>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</si>
  <si>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</si>
  <si>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</si>
  <si>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</si>
  <si>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</si>
  <si>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</si>
  <si>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</si>
  <si>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</si>
  <si>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</si>
  <si>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</si>
  <si>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</si>
  <si>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</si>
  <si>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</si>
  <si>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</si>
  <si>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</si>
  <si>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</si>
  <si>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</si>
  <si>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</si>
  <si>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</si>
  <si>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</si>
  <si>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</si>
  <si>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</si>
  <si>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</si>
  <si>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</si>
  <si>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</si>
  <si>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</si>
  <si>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</si>
  <si>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</si>
  <si>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</si>
  <si>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</si>
  <si>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</si>
  <si>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</si>
  <si>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</si>
  <si>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</si>
  <si>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</si>
  <si>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</si>
  <si>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</si>
  <si>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</si>
  <si>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</si>
  <si>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</si>
  <si>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</si>
  <si>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</si>
  <si>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</si>
  <si>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</si>
  <si>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</si>
  <si>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</si>
  <si>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</si>
  <si>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</si>
  <si>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</si>
  <si>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</si>
  <si>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</si>
  <si>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</si>
  <si>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</si>
  <si>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</si>
  <si>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</si>
  <si>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</si>
  <si>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</si>
  <si>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</si>
  <si>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</si>
  <si>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</si>
  <si>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</si>
  <si>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</si>
  <si>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</si>
  <si>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</si>
  <si>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</si>
  <si>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</si>
  <si>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</si>
  <si>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</si>
  <si>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</si>
  <si>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</si>
  <si>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</si>
  <si>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</si>
  <si>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</si>
  <si>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</si>
  <si>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</si>
  <si>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</si>
  <si>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</si>
  <si>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</si>
  <si>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</si>
  <si>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</si>
  <si>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</si>
  <si>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</si>
  <si>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</si>
  <si>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</si>
  <si>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</si>
  <si>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</si>
  <si>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</si>
  <si>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</si>
  <si>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</si>
  <si>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</si>
  <si>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</si>
  <si>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</si>
  <si>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</si>
  <si>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</si>
  <si>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</si>
  <si>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</si>
  <si>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</si>
  <si>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</si>
  <si>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</si>
  <si>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</si>
  <si>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</si>
  <si>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</si>
  <si>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</si>
  <si>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</si>
  <si>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</si>
  <si>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</si>
  <si>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</si>
  <si>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</si>
  <si>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</si>
  <si>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</si>
  <si>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</si>
  <si>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</si>
  <si>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</si>
  <si>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</si>
  <si>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</si>
  <si>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</si>
  <si>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</si>
  <si>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</si>
  <si>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</si>
  <si>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</si>
  <si>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</si>
  <si>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</si>
  <si>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</si>
  <si>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</si>
  <si>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</si>
  <si>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</si>
  <si>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</si>
  <si>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</si>
  <si>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</si>
  <si>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</si>
  <si>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</si>
  <si>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</si>
  <si>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</si>
  <si>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</si>
  <si>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</si>
  <si>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</si>
  <si>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</si>
  <si>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</si>
  <si>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</si>
  <si>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</si>
  <si>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</si>
  <si>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</si>
  <si>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</si>
  <si>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</si>
  <si>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</si>
  <si>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</si>
  <si>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</si>
  <si>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</si>
  <si>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</si>
  <si>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</si>
  <si>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</si>
  <si>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</si>
  <si>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</si>
  <si>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</si>
  <si>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</si>
  <si>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</si>
  <si>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</si>
  <si>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</si>
  <si>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</si>
  <si>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</si>
  <si>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</si>
  <si>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</si>
  <si>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</si>
  <si>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</si>
  <si>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</si>
  <si>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</si>
  <si>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</si>
  <si>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</si>
  <si>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</si>
  <si>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</si>
  <si>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</si>
  <si>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</si>
  <si>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</si>
  <si>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</si>
  <si>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</si>
  <si>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</si>
  <si>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</si>
  <si>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</si>
  <si>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</si>
  <si>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</si>
  <si>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</si>
  <si>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</si>
  <si>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</si>
  <si>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</si>
  <si>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</si>
  <si>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</si>
  <si>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</si>
  <si>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</si>
  <si>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</si>
  <si>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</si>
  <si>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</si>
  <si>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</si>
  <si>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</si>
  <si>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</si>
  <si>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</si>
  <si>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</si>
  <si>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</si>
  <si>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</si>
  <si>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</si>
  <si>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</si>
  <si>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</si>
  <si>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</si>
  <si>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</si>
  <si>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</si>
  <si>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</si>
  <si>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</si>
  <si>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</si>
  <si>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</si>
  <si>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</si>
  <si>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</si>
  <si>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</si>
  <si>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</si>
  <si>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</si>
  <si>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</si>
  <si>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</si>
  <si>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</si>
  <si>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</si>
  <si>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</si>
  <si>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</si>
  <si>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</si>
  <si>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</si>
  <si>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</si>
  <si>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</si>
  <si>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</si>
  <si>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</si>
  <si>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</si>
  <si>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</si>
  <si>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</si>
  <si>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</si>
  <si>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</si>
  <si>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</si>
  <si>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</si>
  <si>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</si>
  <si>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</si>
  <si>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</si>
  <si>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</si>
  <si>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</si>
  <si>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</si>
  <si>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</si>
  <si>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</si>
  <si>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</si>
  <si>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</si>
  <si>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</si>
  <si>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</si>
  <si>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</si>
  <si>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</si>
  <si>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</si>
  <si>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</si>
  <si>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</si>
  <si>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</si>
  <si>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</si>
  <si>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</si>
  <si>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</si>
  <si>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</si>
  <si>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</si>
  <si>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</si>
  <si>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</si>
  <si>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</si>
  <si>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</si>
  <si>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</si>
  <si>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</si>
  <si>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</si>
  <si>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</si>
  <si>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</si>
  <si>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</si>
  <si>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</si>
  <si>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</si>
  <si>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</si>
  <si>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</si>
  <si>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</si>
  <si>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</si>
  <si>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</si>
  <si>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</si>
  <si>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</si>
  <si>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</si>
  <si>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</si>
  <si>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</si>
  <si>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</si>
  <si>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</si>
  <si>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</si>
  <si>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</si>
  <si>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</si>
  <si>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</si>
  <si>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</si>
  <si>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</si>
  <si>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</si>
  <si>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</si>
  <si>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</si>
  <si>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</si>
  <si>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</si>
  <si>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</si>
  <si>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</si>
  <si>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</si>
  <si>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</si>
  <si>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</si>
  <si>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</si>
  <si>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</si>
  <si>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</si>
  <si>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</si>
  <si>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</si>
  <si>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</si>
  <si>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</si>
  <si>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</si>
  <si>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</si>
  <si>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</si>
  <si>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</si>
  <si>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</si>
  <si>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</si>
  <si>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</si>
  <si>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</si>
  <si>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</si>
  <si>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</si>
  <si>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</si>
  <si>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</si>
  <si>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</si>
  <si>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</si>
  <si>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</si>
  <si>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</si>
  <si>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</si>
  <si>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</si>
  <si>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</si>
  <si>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</si>
  <si>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</si>
  <si>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</si>
  <si>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</si>
  <si>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</si>
  <si>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</si>
  <si>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</si>
  <si>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</si>
  <si>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</si>
  <si>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</si>
  <si>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</si>
  <si>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</si>
  <si>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</si>
  <si>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</si>
  <si>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</si>
  <si>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</si>
  <si>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</si>
  <si>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</si>
  <si>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</si>
  <si>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</si>
  <si>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</si>
  <si>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</si>
  <si>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</si>
  <si>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</si>
  <si>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</si>
  <si>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</si>
  <si>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</si>
  <si>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</si>
  <si>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</si>
  <si>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</si>
  <si>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</si>
  <si>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</si>
  <si>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</si>
  <si>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</si>
  <si>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</si>
  <si>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</si>
  <si>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</si>
  <si>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</si>
  <si>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</si>
  <si>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</si>
  <si>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</si>
  <si>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</si>
  <si>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</si>
  <si>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</si>
  <si>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</si>
  <si>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</si>
  <si>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</si>
  <si>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</si>
  <si>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</si>
  <si>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</si>
  <si>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</si>
  <si>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</si>
  <si>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</si>
  <si>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</si>
  <si>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</si>
  <si>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</si>
  <si>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</si>
  <si>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</si>
  <si>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</si>
  <si>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</si>
  <si>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</si>
  <si>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</si>
  <si>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</si>
  <si>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</si>
  <si>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</si>
  <si>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</si>
  <si>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</si>
  <si>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</si>
  <si>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</si>
  <si>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</si>
  <si>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</si>
  <si>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</si>
  <si>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</si>
  <si>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</si>
  <si>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</si>
  <si>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</si>
  <si>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</si>
  <si>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</si>
  <si>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</si>
  <si>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</si>
  <si>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</si>
  <si>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</si>
  <si>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</si>
  <si>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</si>
  <si>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</si>
  <si>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</si>
  <si>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</si>
  <si>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</si>
  <si>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</si>
  <si>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</si>
  <si>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</si>
  <si>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</si>
  <si>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</si>
  <si>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</si>
  <si>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</si>
  <si>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</si>
  <si>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</si>
  <si>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</si>
  <si>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</si>
  <si>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</si>
  <si>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</si>
  <si>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</si>
  <si>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</si>
  <si>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</si>
  <si>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</si>
  <si>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</si>
  <si>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</si>
  <si>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</si>
  <si>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</si>
  <si>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</si>
  <si>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</si>
  <si>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</si>
  <si>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</si>
  <si>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</si>
  <si>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</si>
  <si>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</si>
  <si>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</si>
  <si>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</si>
  <si>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</si>
  <si>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</si>
  <si>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</si>
  <si>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</si>
  <si>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</si>
  <si>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</si>
  <si>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</si>
  <si>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</si>
  <si>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</si>
  <si>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</si>
  <si>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</si>
  <si>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</si>
  <si>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</si>
  <si>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</si>
  <si>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</si>
  <si>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</si>
  <si>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</si>
  <si>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</si>
  <si>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</si>
  <si>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</si>
  <si>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</si>
  <si>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</si>
  <si>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</si>
  <si>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</si>
  <si>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</si>
  <si>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</si>
  <si>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</si>
  <si>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</si>
  <si>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</si>
  <si>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</si>
  <si>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</si>
  <si>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</si>
  <si>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</si>
  <si>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</si>
  <si>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</si>
  <si>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</si>
  <si>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</si>
  <si>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</si>
  <si>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</si>
  <si>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</si>
  <si>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</si>
  <si>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</si>
  <si>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</si>
  <si>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</si>
  <si>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</si>
  <si>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</si>
  <si>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</si>
  <si>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</si>
  <si>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</si>
  <si>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</si>
  <si>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</si>
  <si>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</si>
  <si>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</si>
  <si>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</si>
  <si>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</si>
  <si>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</si>
  <si>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</si>
  <si>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</si>
  <si>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</si>
  <si>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</si>
  <si>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</si>
  <si>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</si>
  <si>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</si>
  <si>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</si>
  <si>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</si>
  <si>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</si>
  <si>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</si>
  <si>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</si>
  <si>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</si>
  <si>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</si>
  <si>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</si>
  <si>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</si>
  <si>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</si>
  <si>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</si>
  <si>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</si>
  <si>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</si>
  <si>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</si>
  <si>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</si>
  <si>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</si>
  <si>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</si>
  <si>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</si>
  <si>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</si>
  <si>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</si>
  <si>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</si>
  <si>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</si>
  <si>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</si>
  <si>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</si>
  <si>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</si>
  <si>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</si>
  <si>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</si>
  <si>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</si>
  <si>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</si>
  <si>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</si>
  <si>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</si>
  <si>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</si>
  <si>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</si>
  <si>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</si>
  <si>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</si>
  <si>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</si>
  <si>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</si>
  <si>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</si>
  <si>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</si>
  <si>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</si>
  <si>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</si>
  <si>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</si>
  <si>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</si>
  <si>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</si>
  <si>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</si>
  <si>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</si>
  <si>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</si>
  <si>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</si>
  <si>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</si>
  <si>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</si>
  <si>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</si>
  <si>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</si>
  <si>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</si>
  <si>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</si>
  <si>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</si>
  <si>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</si>
  <si>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</si>
  <si>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</si>
  <si>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</si>
  <si>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</si>
  <si>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</si>
  <si>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</si>
  <si>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</si>
  <si>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</si>
  <si>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</si>
  <si>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</si>
  <si>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</si>
  <si>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</si>
  <si>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</si>
  <si>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</si>
  <si>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</si>
  <si>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</si>
  <si>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</si>
  <si>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</si>
  <si>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</si>
  <si>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</si>
  <si>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</si>
  <si>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</si>
  <si>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</si>
  <si>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</si>
  <si>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</si>
  <si>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</si>
  <si>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</si>
  <si>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</si>
  <si>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</si>
  <si>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</si>
  <si>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</si>
  <si>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</si>
  <si>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</si>
  <si>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</si>
  <si>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</si>
  <si>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</si>
  <si>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</si>
  <si>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</si>
  <si>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</si>
  <si>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</si>
  <si>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</si>
  <si>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</si>
  <si>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</si>
  <si>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</si>
  <si>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</si>
  <si>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</si>
  <si>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</si>
  <si>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</si>
  <si>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</si>
  <si>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</si>
  <si>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</si>
  <si>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</si>
  <si>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</si>
  <si>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</si>
  <si>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</si>
  <si>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</si>
  <si>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</si>
  <si>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</si>
  <si>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</si>
  <si>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</si>
  <si>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</si>
  <si>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</si>
  <si>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</si>
  <si>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</si>
  <si>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</si>
  <si>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</si>
  <si>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</si>
  <si>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</si>
  <si>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</si>
  <si>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</si>
  <si>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</si>
  <si>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</si>
  <si>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</si>
  <si>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</si>
  <si>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</si>
  <si>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</si>
  <si>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</si>
  <si>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</si>
  <si>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</si>
  <si>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</si>
  <si>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</si>
  <si>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</si>
  <si>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</si>
  <si>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</si>
  <si>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</si>
  <si>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</si>
  <si>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</si>
  <si>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</si>
  <si>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</si>
  <si>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</si>
  <si>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</si>
  <si>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</si>
  <si>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</si>
  <si>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</si>
  <si>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</si>
  <si>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</si>
  <si>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</si>
  <si>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</si>
  <si>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</si>
  <si>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</si>
  <si>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</si>
  <si>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</si>
  <si>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</si>
  <si>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</si>
  <si>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</si>
  <si>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</si>
  <si>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</si>
  <si>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</si>
  <si>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</si>
  <si>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</si>
  <si>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</si>
  <si>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</si>
  <si>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</si>
  <si>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</si>
  <si>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</si>
  <si>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</si>
  <si>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</si>
  <si>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</si>
  <si>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</si>
  <si>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</si>
  <si>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</si>
  <si>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</si>
  <si>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</si>
  <si>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</si>
  <si>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</si>
  <si>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</si>
  <si>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</si>
  <si>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</si>
  <si>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</si>
  <si>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</si>
  <si>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</si>
  <si>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</si>
  <si>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</si>
  <si>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</si>
  <si>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</si>
  <si>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</si>
  <si>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</si>
  <si>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</si>
  <si>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</si>
  <si>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</si>
  <si>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</si>
  <si>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</si>
  <si>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</si>
  <si>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</si>
  <si>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</si>
  <si>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</si>
  <si>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</si>
  <si>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</si>
  <si>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</si>
  <si>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</si>
  <si>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</si>
  <si>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</si>
  <si>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</si>
  <si>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</si>
  <si>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</si>
  <si>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</si>
  <si>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</si>
  <si>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</si>
  <si>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</si>
  <si>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</si>
  <si>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</si>
  <si>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</si>
  <si>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</si>
  <si>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</si>
  <si>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</si>
  <si>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</si>
  <si>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</si>
  <si>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</si>
  <si>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</si>
  <si>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</si>
  <si>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</si>
  <si>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</si>
  <si>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</si>
  <si>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</si>
  <si>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</si>
  <si>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</si>
  <si>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</si>
  <si>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</si>
  <si>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</si>
  <si>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</si>
  <si>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</si>
  <si>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</si>
  <si>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</si>
  <si>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</si>
  <si>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</si>
  <si>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</si>
  <si>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</si>
  <si>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</si>
  <si>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</si>
  <si>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</si>
  <si>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</si>
  <si>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</si>
  <si>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</si>
  <si>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</si>
  <si>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</si>
  <si>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</si>
  <si>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</si>
  <si>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</si>
  <si>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</si>
  <si>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</si>
  <si>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</si>
  <si>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</si>
  <si>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</si>
  <si>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</si>
  <si>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</si>
  <si>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</si>
  <si>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</si>
  <si>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</si>
  <si>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</si>
  <si>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</si>
  <si>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</si>
  <si>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</si>
  <si>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</si>
  <si>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</si>
  <si>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</si>
  <si>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</si>
  <si>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</si>
  <si>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</si>
  <si>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</si>
  <si>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</si>
  <si>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</si>
  <si>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</si>
  <si>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</si>
  <si>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</si>
  <si>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</si>
  <si>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</si>
  <si>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</si>
  <si>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</si>
  <si>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</si>
  <si>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</si>
  <si>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</si>
  <si>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</si>
  <si>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</si>
  <si>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</si>
  <si>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</si>
  <si>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</si>
  <si>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</si>
  <si>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</si>
  <si>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</si>
  <si>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</si>
  <si>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</si>
  <si>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</si>
  <si>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</si>
  <si>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</si>
  <si>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</si>
  <si>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</si>
  <si>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</si>
  <si>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</si>
  <si>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</si>
  <si>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</si>
  <si>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</si>
  <si>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</si>
  <si>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</si>
  <si>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</si>
  <si>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</si>
  <si>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</si>
  <si>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</si>
  <si>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</si>
  <si>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</si>
  <si>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</si>
  <si>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</si>
  <si>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</si>
  <si>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</si>
  <si>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</si>
  <si>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</si>
  <si>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</si>
  <si>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</si>
  <si>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</si>
  <si>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</si>
  <si>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</si>
  <si>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</si>
  <si>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</si>
  <si>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</si>
  <si>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</si>
  <si>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</si>
  <si>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</si>
  <si>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</si>
  <si>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</si>
  <si>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</si>
  <si>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</si>
  <si>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</si>
  <si>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</si>
  <si>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</si>
  <si>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</si>
  <si>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</si>
  <si>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</si>
  <si>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</si>
  <si>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</si>
  <si>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</si>
  <si>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</si>
  <si>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</si>
  <si>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</si>
  <si>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</si>
  <si>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</si>
  <si>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</si>
  <si>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</si>
  <si>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</si>
  <si>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</si>
  <si>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</si>
  <si>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</si>
  <si>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</si>
  <si>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</si>
  <si>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</si>
  <si>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</si>
  <si>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</si>
  <si>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</si>
  <si>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</si>
  <si>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</si>
  <si>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</si>
  <si>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</si>
  <si>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</si>
  <si>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</si>
  <si>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</si>
  <si>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</si>
  <si>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</si>
  <si>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</si>
  <si>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</si>
  <si>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</si>
  <si>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</si>
  <si>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</si>
  <si>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</si>
  <si>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</si>
  <si>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</si>
  <si>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</si>
  <si>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</si>
  <si>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</si>
  <si>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</si>
  <si>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</si>
  <si>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</si>
  <si>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</si>
  <si>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</si>
  <si>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</si>
  <si>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</si>
  <si>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</si>
  <si>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</si>
  <si>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</si>
  <si>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</si>
  <si>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</si>
  <si>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</si>
  <si>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</si>
  <si>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</si>
  <si>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</si>
  <si>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</si>
  <si>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</si>
  <si>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</si>
  <si>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</si>
  <si>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</si>
  <si>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</si>
  <si>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</si>
  <si>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</si>
  <si>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</si>
  <si>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</si>
  <si>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</si>
  <si>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</si>
  <si>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</si>
  <si>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</si>
  <si>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</si>
  <si>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</si>
  <si>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</si>
  <si>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</si>
  <si>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</si>
  <si>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</si>
  <si>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</si>
  <si>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</si>
  <si>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</si>
  <si>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</si>
  <si>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</si>
  <si>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</si>
  <si>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</si>
  <si>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</si>
  <si>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</si>
  <si>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</si>
  <si>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</si>
  <si>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</si>
  <si>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</si>
  <si>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</si>
  <si>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</si>
  <si>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</si>
  <si>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</si>
  <si>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</si>
  <si>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</si>
  <si>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</si>
  <si>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</si>
  <si>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</si>
  <si>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</si>
  <si>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</si>
  <si>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</si>
  <si>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</si>
  <si>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</si>
  <si>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</si>
  <si>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</si>
  <si>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</si>
  <si>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</si>
  <si>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</si>
  <si>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</si>
  <si>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</si>
  <si>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</si>
  <si>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</si>
  <si>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</si>
  <si>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</si>
  <si>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</si>
  <si>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</si>
  <si>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</si>
  <si>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</si>
  <si>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</si>
  <si>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</si>
  <si>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</si>
  <si>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</si>
  <si>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</si>
  <si>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</si>
  <si>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</si>
  <si>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</si>
  <si>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</si>
  <si>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</si>
  <si>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</si>
  <si>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</si>
  <si>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</si>
  <si>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</si>
  <si>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</si>
  <si>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</si>
  <si>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</si>
  <si>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</si>
  <si>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</si>
  <si>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</si>
  <si>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</si>
  <si>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</si>
  <si>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</si>
  <si>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</si>
  <si>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</si>
  <si>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</si>
  <si>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</si>
  <si>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</si>
  <si>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</si>
  <si>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</si>
  <si>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</si>
  <si>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</si>
  <si>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</si>
  <si>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</si>
  <si>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</si>
  <si>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</si>
  <si>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</si>
  <si>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</si>
  <si>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</si>
  <si>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</si>
  <si>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</si>
  <si>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</si>
  <si>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</si>
  <si>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</si>
  <si>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</si>
  <si>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</si>
  <si>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</si>
  <si>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</si>
  <si>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</si>
  <si>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</si>
  <si>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</si>
  <si>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</si>
  <si>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</si>
  <si>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</si>
  <si>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</si>
  <si>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</si>
  <si>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</si>
  <si>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</si>
  <si>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</si>
  <si>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</si>
  <si>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</si>
  <si>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</si>
  <si>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</si>
  <si>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</si>
  <si>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</si>
  <si>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</si>
  <si>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</si>
  <si>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</si>
  <si>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</si>
  <si>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</si>
  <si>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</si>
  <si>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</si>
  <si>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</si>
  <si>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</si>
  <si>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</si>
  <si>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</si>
  <si>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</si>
  <si>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</si>
  <si>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</si>
  <si>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</si>
  <si>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</si>
  <si>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</si>
  <si>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</si>
  <si>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</si>
  <si>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</si>
  <si>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</si>
  <si>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</si>
  <si>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</si>
  <si>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</si>
  <si>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</si>
  <si>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</si>
  <si>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</si>
  <si>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</si>
  <si>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</si>
  <si>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</si>
  <si>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</si>
  <si>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</si>
  <si>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</si>
  <si>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</si>
  <si>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</si>
  <si>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</si>
  <si>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</si>
  <si>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</si>
  <si>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</si>
  <si>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</si>
  <si>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</si>
  <si>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</si>
  <si>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</si>
  <si>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</si>
  <si>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</si>
  <si>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</si>
  <si>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</si>
  <si>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</si>
  <si>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</si>
  <si>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</si>
  <si>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</si>
  <si>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</si>
  <si>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</si>
  <si>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</si>
  <si>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</si>
  <si>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</si>
  <si>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</si>
  <si>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</si>
  <si>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</si>
  <si>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</si>
  <si>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</si>
  <si>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</si>
  <si>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</si>
  <si>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</si>
  <si>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</si>
  <si>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</si>
  <si>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</si>
  <si>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</si>
  <si>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</si>
  <si>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</si>
  <si>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</si>
  <si>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</si>
  <si>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</si>
  <si>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</si>
  <si>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</si>
  <si>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</si>
  <si>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</si>
  <si>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</si>
  <si>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</si>
  <si>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</si>
  <si>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</si>
  <si>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</si>
  <si>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</si>
  <si>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</si>
  <si>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</si>
  <si>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</si>
  <si>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</si>
  <si>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</si>
  <si>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</si>
  <si>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</si>
  <si>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</si>
  <si>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</si>
  <si>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</si>
  <si>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</si>
  <si>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</si>
  <si>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</si>
  <si>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</si>
  <si>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</si>
  <si>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</si>
  <si>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</si>
  <si>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</si>
  <si>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</si>
  <si>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</si>
  <si>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</si>
  <si>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</si>
  <si>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</si>
  <si>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</si>
  <si>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</si>
  <si>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</si>
  <si>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</si>
  <si>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</si>
  <si>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</si>
  <si>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</si>
  <si>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</si>
  <si>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</si>
  <si>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</si>
  <si>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</si>
  <si>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</si>
  <si>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</si>
  <si>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</si>
  <si>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</si>
  <si>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</si>
  <si>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</si>
  <si>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</si>
  <si>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</si>
  <si>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</si>
  <si>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</si>
  <si>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</si>
  <si>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</si>
  <si>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</si>
  <si>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</si>
  <si>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</si>
  <si>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</si>
  <si>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</si>
  <si>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</si>
  <si>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</si>
  <si>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</si>
  <si>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</si>
  <si>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</si>
  <si>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</si>
  <si>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</si>
  <si>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</si>
  <si>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</si>
  <si>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</si>
  <si>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</si>
  <si>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</si>
  <si>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</si>
  <si>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</si>
  <si>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</si>
  <si>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</si>
  <si>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</si>
  <si>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</si>
  <si>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</si>
  <si>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</si>
  <si>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</si>
  <si>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</si>
  <si>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</si>
  <si>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</si>
  <si>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</si>
  <si>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</si>
  <si>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</si>
  <si>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</si>
  <si>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</si>
  <si>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</si>
  <si>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</si>
  <si>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</si>
  <si>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</si>
  <si>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</si>
  <si>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</si>
  <si>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</si>
  <si>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</si>
  <si>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</si>
  <si>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</si>
  <si>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</si>
  <si>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</si>
  <si>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</si>
  <si>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</si>
  <si>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</si>
  <si>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</si>
  <si>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</si>
  <si>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</si>
  <si>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</si>
  <si>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</si>
  <si>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</si>
  <si>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</si>
  <si>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</si>
  <si>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</si>
  <si>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</si>
  <si>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</si>
  <si>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</si>
  <si>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</si>
  <si>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</si>
  <si>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</si>
  <si>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</si>
  <si>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</si>
  <si>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</si>
  <si>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</si>
  <si>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</si>
  <si>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</si>
  <si>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</si>
  <si>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</si>
  <si>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</si>
  <si>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</si>
  <si>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</si>
  <si>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</si>
  <si>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</si>
  <si>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</si>
  <si>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</si>
  <si>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</si>
  <si>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</si>
  <si>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</si>
  <si>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</si>
  <si>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</si>
  <si>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</si>
  <si>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</si>
  <si>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</si>
  <si>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</si>
  <si>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</si>
  <si>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</si>
  <si>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</si>
  <si>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</si>
  <si>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</si>
  <si>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</si>
  <si>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</si>
  <si>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</si>
  <si>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</si>
  <si>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</si>
  <si>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</si>
  <si>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</si>
  <si>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</si>
  <si>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</si>
  <si>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</si>
  <si>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</si>
  <si>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</si>
  <si>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</si>
  <si>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</si>
  <si>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</si>
  <si>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</si>
  <si>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</si>
  <si>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</si>
  <si>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</si>
  <si>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</si>
  <si>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</si>
  <si>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</si>
  <si>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</si>
  <si>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</si>
  <si>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</si>
  <si>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</si>
  <si>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</si>
  <si>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</si>
  <si>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</si>
  <si>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</si>
  <si>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</si>
  <si>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</si>
  <si>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</si>
  <si>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</si>
  <si>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</si>
  <si>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</si>
  <si>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</si>
  <si>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</si>
  <si>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</si>
  <si>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</si>
  <si>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</si>
  <si>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</si>
  <si>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</si>
  <si>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</si>
  <si>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</si>
  <si>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</si>
  <si>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</si>
  <si>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</si>
  <si>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</si>
  <si>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</si>
  <si>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</si>
  <si>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</si>
  <si>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</si>
  <si>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</si>
  <si>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</si>
  <si>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</si>
  <si>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</si>
  <si>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</si>
  <si>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</si>
  <si>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</si>
  <si>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</si>
  <si>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</si>
  <si>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</si>
  <si>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</si>
  <si>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</si>
  <si>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</si>
  <si>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</si>
  <si>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</si>
  <si>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</si>
  <si>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</si>
  <si>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</si>
  <si>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</si>
  <si>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</si>
  <si>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</si>
  <si>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</si>
  <si>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</si>
  <si>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</si>
  <si>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</si>
  <si>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</si>
  <si>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</si>
  <si>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</si>
  <si>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</si>
  <si>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</si>
  <si>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</si>
  <si>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</si>
  <si>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</si>
  <si>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</si>
  <si>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</si>
  <si>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</si>
  <si>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</si>
  <si>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</si>
  <si>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</si>
  <si>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</si>
  <si>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</si>
  <si>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</si>
  <si>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</si>
  <si>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</si>
  <si>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</si>
  <si>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</si>
  <si>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</si>
  <si>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</si>
  <si>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</si>
  <si>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</si>
  <si>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</si>
  <si>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</si>
  <si>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</si>
  <si>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</si>
  <si>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</si>
  <si>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</si>
  <si>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</si>
  <si>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</si>
  <si>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</si>
  <si>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</si>
  <si>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</si>
  <si>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</si>
  <si>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</si>
  <si>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</si>
  <si>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</si>
  <si>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</si>
  <si>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</si>
  <si>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</si>
  <si>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</si>
  <si>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</si>
  <si>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</si>
  <si>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</si>
  <si>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</si>
  <si>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</si>
  <si>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</si>
  <si>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</si>
  <si>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</si>
  <si>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</si>
  <si>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</si>
  <si>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</si>
  <si>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</si>
  <si>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</si>
  <si>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</si>
  <si>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</si>
  <si>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</si>
  <si>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</si>
  <si>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</si>
  <si>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</si>
  <si>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</si>
  <si>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</si>
  <si>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</si>
  <si>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</si>
  <si>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</si>
  <si>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</si>
  <si>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</si>
  <si>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</si>
  <si>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</si>
  <si>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</si>
  <si>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</si>
  <si>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</si>
  <si>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</si>
  <si>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</si>
  <si>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</si>
  <si>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</si>
  <si>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</si>
  <si>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</si>
  <si>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</si>
  <si>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</si>
  <si>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</si>
  <si>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</si>
  <si>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</si>
  <si>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</si>
  <si>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</si>
  <si>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</si>
  <si>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</si>
  <si>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</si>
  <si>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</si>
  <si>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</si>
  <si>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</si>
  <si>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</si>
  <si>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</si>
  <si>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</si>
  <si>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</si>
  <si>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</si>
  <si>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</si>
  <si>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</si>
  <si>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</si>
  <si>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</si>
  <si>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</si>
  <si>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</si>
  <si>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</si>
  <si>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</si>
  <si>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</si>
  <si>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</si>
  <si>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</si>
  <si>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</si>
  <si>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</si>
  <si>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</si>
  <si>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</si>
  <si>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</si>
  <si>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</si>
  <si>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</si>
  <si>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</si>
  <si>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</si>
  <si>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</si>
  <si>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</si>
  <si>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</si>
  <si>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</si>
  <si>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</si>
  <si>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</si>
  <si>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</si>
  <si>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</si>
  <si>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</si>
  <si>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</si>
  <si>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</si>
  <si>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</si>
  <si>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</si>
  <si>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</si>
  <si>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</si>
  <si>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</si>
  <si>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</si>
  <si>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</si>
  <si>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</si>
  <si>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</si>
  <si>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</si>
  <si>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</si>
  <si>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</si>
  <si>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</si>
  <si>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</si>
  <si>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</si>
  <si>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</si>
  <si>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</si>
  <si>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</si>
  <si>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</si>
  <si>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</si>
  <si>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</si>
  <si>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</si>
  <si>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</si>
  <si>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</si>
  <si>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</si>
  <si>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</si>
  <si>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</si>
  <si>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</si>
  <si>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</si>
  <si>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</si>
  <si>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</si>
  <si>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</si>
  <si>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</si>
  <si>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</si>
  <si>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</si>
  <si>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</si>
  <si>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</si>
  <si>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</si>
  <si>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</si>
  <si>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</si>
  <si>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</si>
  <si>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</si>
  <si>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</si>
  <si>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</si>
  <si>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</si>
  <si>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</si>
  <si>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</si>
  <si>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</si>
  <si>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</si>
  <si>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</si>
  <si>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</si>
  <si>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</si>
  <si>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</si>
  <si>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</si>
  <si>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</si>
  <si>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</si>
  <si>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</si>
  <si>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</si>
  <si>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</si>
  <si>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</si>
  <si>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</si>
  <si>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</si>
  <si>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</si>
  <si>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</si>
  <si>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</si>
  <si>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</si>
  <si>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</si>
  <si>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</si>
  <si>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</si>
  <si>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</si>
  <si>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</si>
  <si>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</si>
  <si>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</si>
  <si>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</si>
  <si>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</si>
  <si>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</si>
  <si>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</si>
  <si>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</si>
  <si>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</si>
  <si>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</si>
  <si>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</si>
  <si>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</si>
  <si>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</si>
  <si>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</si>
  <si>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</si>
  <si>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</si>
  <si>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</si>
  <si>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</si>
  <si>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</si>
  <si>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</si>
  <si>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</si>
  <si>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</si>
  <si>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</si>
  <si>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</si>
  <si>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</si>
  <si>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</si>
  <si>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</si>
  <si>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</si>
  <si>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</si>
  <si>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</si>
  <si>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</si>
  <si>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</si>
  <si>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</si>
  <si>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</si>
  <si>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</si>
  <si>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</si>
  <si>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</si>
  <si>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</si>
  <si>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</si>
  <si>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</si>
  <si>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</si>
  <si>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</si>
  <si>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</si>
  <si>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</si>
  <si>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</si>
  <si>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</si>
  <si>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</si>
  <si>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</si>
  <si>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</si>
  <si>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</si>
  <si>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</si>
  <si>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</si>
  <si>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</si>
  <si>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</si>
  <si>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</si>
  <si>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</si>
  <si>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</si>
  <si>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</si>
  <si>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</si>
  <si>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</si>
  <si>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</si>
  <si>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</si>
  <si>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</si>
  <si>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</si>
  <si>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</si>
  <si>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</si>
  <si>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</si>
  <si>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</si>
  <si>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</si>
  <si>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</si>
  <si>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</si>
  <si>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</si>
  <si>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</si>
  <si>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</si>
  <si>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</si>
  <si>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</si>
  <si>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</si>
  <si>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</si>
  <si>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</si>
  <si>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</si>
  <si>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</si>
  <si>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</si>
  <si>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</si>
  <si>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</si>
  <si>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</si>
  <si>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</si>
  <si>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</si>
  <si>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</si>
  <si>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</si>
  <si>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</si>
  <si>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</si>
  <si>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</si>
  <si>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</si>
  <si>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</si>
  <si>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</si>
  <si>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</si>
  <si>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</si>
  <si>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</si>
  <si>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</si>
  <si>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</si>
  <si>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</si>
  <si>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</si>
  <si>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</si>
  <si>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</si>
  <si>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</si>
  <si>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</si>
  <si>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</si>
  <si>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</si>
  <si>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</si>
  <si>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</si>
  <si>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</si>
  <si>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</si>
  <si>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</si>
  <si>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</si>
  <si>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</si>
  <si>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</si>
  <si>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</si>
  <si>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</si>
  <si>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</si>
  <si>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</si>
  <si>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</si>
  <si>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</si>
  <si>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</si>
  <si>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</si>
  <si>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</si>
  <si>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</si>
  <si>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</si>
  <si>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</si>
  <si>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</si>
  <si>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</si>
  <si>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</si>
  <si>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</si>
  <si>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</si>
  <si>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</si>
  <si>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</si>
  <si>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</si>
  <si>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</si>
  <si>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</si>
  <si>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</si>
  <si>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</si>
  <si>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</si>
  <si>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</si>
  <si>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</si>
  <si>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</si>
  <si>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</si>
  <si>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</si>
  <si>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</si>
  <si>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</si>
  <si>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</si>
  <si>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</si>
  <si>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</si>
  <si>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</si>
  <si>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</si>
  <si>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</si>
  <si>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</si>
  <si>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</si>
  <si>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</si>
  <si>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</si>
  <si>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</si>
  <si>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</si>
  <si>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</si>
  <si>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</si>
  <si>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</si>
  <si>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</si>
  <si>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</si>
  <si>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</si>
  <si>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</si>
  <si>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</si>
  <si>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</si>
  <si>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</si>
  <si>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</si>
  <si>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</si>
  <si>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</si>
  <si>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</si>
  <si>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</si>
  <si>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</si>
  <si>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</si>
  <si>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</si>
  <si>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</si>
  <si>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</si>
  <si>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</si>
  <si>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</si>
  <si>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</si>
  <si>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</si>
  <si>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</si>
  <si>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</si>
  <si>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</si>
  <si>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</si>
  <si>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</si>
  <si>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</si>
  <si>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</si>
  <si>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</si>
  <si>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</si>
  <si>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</si>
  <si>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</si>
  <si>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</si>
  <si>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</si>
  <si>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</si>
  <si>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</si>
  <si>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</si>
  <si>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</si>
  <si>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</si>
  <si>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</si>
  <si>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</si>
  <si>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</si>
  <si>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</si>
  <si>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</si>
  <si>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</si>
  <si>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</si>
  <si>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</si>
  <si>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</si>
  <si>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</si>
  <si>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</si>
  <si>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</si>
  <si>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</si>
  <si>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</si>
  <si>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</si>
  <si>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</si>
  <si>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</si>
  <si>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</si>
  <si>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</si>
  <si>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</si>
  <si>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</si>
  <si>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</si>
  <si>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</si>
  <si>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</si>
  <si>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</si>
  <si>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</si>
  <si>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</si>
  <si>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</si>
  <si>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</si>
  <si>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</si>
  <si>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</si>
  <si>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</si>
  <si>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</si>
  <si>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</si>
  <si>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</si>
  <si>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</si>
  <si>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</si>
  <si>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</si>
  <si>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</si>
  <si>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</si>
  <si>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</si>
  <si>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</si>
  <si>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</si>
  <si>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</si>
  <si>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</si>
  <si>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</si>
  <si>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</si>
  <si>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</si>
  <si>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</si>
  <si>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</si>
  <si>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</si>
  <si>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</si>
  <si>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</si>
  <si>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</si>
  <si>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</si>
  <si>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</si>
  <si>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</si>
  <si>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</si>
  <si>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</si>
  <si>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</si>
  <si>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</si>
  <si>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</si>
  <si>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</si>
  <si>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</si>
  <si>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</si>
  <si>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</si>
  <si>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</si>
  <si>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</si>
  <si>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</si>
  <si>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</si>
  <si>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</si>
  <si>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</si>
  <si>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</si>
  <si>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</si>
  <si>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</si>
  <si>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</si>
  <si>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</si>
  <si>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</si>
  <si>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</si>
  <si>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</si>
  <si>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</si>
  <si>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</si>
  <si>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</si>
  <si>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</si>
  <si>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</si>
  <si>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</si>
  <si>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</si>
  <si>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</si>
  <si>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</si>
  <si>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</si>
  <si>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</si>
  <si>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</si>
  <si>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</si>
  <si>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</si>
  <si>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</si>
  <si>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</si>
  <si>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</si>
  <si>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</si>
  <si>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</si>
  <si>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</si>
  <si>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</si>
  <si>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</si>
  <si>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</si>
  <si>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</si>
  <si>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</si>
  <si>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</si>
  <si>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</si>
  <si>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</si>
  <si>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</si>
  <si>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</si>
  <si>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</si>
  <si>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</si>
  <si>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</si>
  <si>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</si>
  <si>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</si>
  <si>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</si>
  <si>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</si>
  <si>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</si>
  <si>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</si>
  <si>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</si>
  <si>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</si>
  <si>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</si>
  <si>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</si>
  <si>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</si>
  <si>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</si>
  <si>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</si>
  <si>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</si>
  <si>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</si>
  <si>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</si>
  <si>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</si>
  <si>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</si>
  <si>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</si>
  <si>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</si>
  <si>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</si>
  <si>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</si>
  <si>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</si>
  <si>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</si>
  <si>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</si>
  <si>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</si>
  <si>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</si>
  <si>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</si>
  <si>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</si>
  <si>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</si>
  <si>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</si>
  <si>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</si>
  <si>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</si>
  <si>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</si>
  <si>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</si>
  <si>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</si>
  <si>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</si>
  <si>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</si>
  <si>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</si>
  <si>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</si>
  <si>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</si>
  <si>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</si>
  <si>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</si>
  <si>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</si>
  <si>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</si>
  <si>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</si>
  <si>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</si>
  <si>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</si>
  <si>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</si>
  <si>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</si>
  <si>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</si>
  <si>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</si>
  <si>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</si>
  <si>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</si>
  <si>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</si>
  <si>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</si>
  <si>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</si>
  <si>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</si>
  <si>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</si>
  <si>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</si>
  <si>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</si>
  <si>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</si>
  <si>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</si>
  <si>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</si>
  <si>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</si>
  <si>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</si>
  <si>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</si>
  <si>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</si>
  <si>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</si>
  <si>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</si>
  <si>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</si>
  <si>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</si>
  <si>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</si>
  <si>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</si>
  <si>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</si>
  <si>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</si>
  <si>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</si>
  <si>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</si>
  <si>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</si>
  <si>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</si>
  <si>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</si>
  <si>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</si>
  <si>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</si>
  <si>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</si>
  <si>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</si>
  <si>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</si>
  <si>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</si>
  <si>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</si>
  <si>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</si>
  <si>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</si>
  <si>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</si>
  <si>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</si>
  <si>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</si>
  <si>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</si>
  <si>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</si>
  <si>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</si>
  <si>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</si>
  <si>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</si>
  <si>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</si>
  <si>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</si>
  <si>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</si>
  <si>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</si>
  <si>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</si>
  <si>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</si>
  <si>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</si>
  <si>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</si>
  <si>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</si>
  <si>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</si>
  <si>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</si>
  <si>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</si>
  <si>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</si>
  <si>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</si>
  <si>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</si>
  <si>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</si>
  <si>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</si>
  <si>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</si>
  <si>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</si>
  <si>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</si>
  <si>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</si>
  <si>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</si>
  <si>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</si>
  <si>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</si>
  <si>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</si>
  <si>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</si>
  <si>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</si>
  <si>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</si>
  <si>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</si>
  <si>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</si>
  <si>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</si>
  <si>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</si>
  <si>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</si>
  <si>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</si>
  <si>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</si>
  <si>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</si>
  <si>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</si>
  <si>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</si>
  <si>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</si>
  <si>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</si>
  <si>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</si>
  <si>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</si>
  <si>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</si>
  <si>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</si>
  <si>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</si>
  <si>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</si>
  <si>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</si>
  <si>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</si>
  <si>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</si>
  <si>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</si>
  <si>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</si>
  <si>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</si>
  <si>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</si>
  <si>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</si>
  <si>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</si>
  <si>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</si>
  <si>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</si>
  <si>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</si>
  <si>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</si>
  <si>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</si>
  <si>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</si>
  <si>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</si>
  <si>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</si>
  <si>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</si>
  <si>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</si>
  <si>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</si>
  <si>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</si>
  <si>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</si>
  <si>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</si>
  <si>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</si>
  <si>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</si>
  <si>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</si>
  <si>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</si>
  <si>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</si>
  <si>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</si>
  <si>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</si>
  <si>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</si>
  <si>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</si>
  <si>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</si>
  <si>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</si>
  <si>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</si>
  <si>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</si>
  <si>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</si>
  <si>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</si>
  <si>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</si>
  <si>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</si>
  <si>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</si>
  <si>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</si>
  <si>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</si>
  <si>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</si>
  <si>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</si>
  <si>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</si>
  <si>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</si>
  <si>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</si>
  <si>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</si>
  <si>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</si>
  <si>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</si>
  <si>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</si>
  <si>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</si>
  <si>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</si>
  <si>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</si>
  <si>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</si>
  <si>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</si>
  <si>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</si>
  <si>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</si>
  <si>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</si>
  <si>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</si>
  <si>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</si>
  <si>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</si>
  <si>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</si>
  <si>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</si>
  <si>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</si>
  <si>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</si>
  <si>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</si>
  <si>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</si>
  <si>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</si>
  <si>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</si>
  <si>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</si>
  <si>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</si>
  <si>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</si>
  <si>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</si>
  <si>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</si>
  <si>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</si>
  <si>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</si>
  <si>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</si>
  <si>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</si>
  <si>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</si>
  <si>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</si>
  <si>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</si>
  <si>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</si>
  <si>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</si>
  <si>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</si>
  <si>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</si>
  <si>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</si>
  <si>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</si>
  <si>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</si>
  <si>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</si>
  <si>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</si>
  <si>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</si>
  <si>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</si>
  <si>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</si>
  <si>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</si>
  <si>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</si>
  <si>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</si>
  <si>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</si>
  <si>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</si>
  <si>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</si>
  <si>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</si>
  <si>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</si>
  <si>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</si>
  <si>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</si>
  <si>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</si>
  <si>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</si>
  <si>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</si>
  <si>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</si>
  <si>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</si>
  <si>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</si>
  <si>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</si>
  <si>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</si>
  <si>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</si>
  <si>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</si>
  <si>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</si>
  <si>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</si>
  <si>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</si>
  <si>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</si>
  <si>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</si>
  <si>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</si>
  <si>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</si>
  <si>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</si>
  <si>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</si>
  <si>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</si>
  <si>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</si>
  <si>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</si>
  <si>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</si>
  <si>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</si>
  <si>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</si>
  <si>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</si>
  <si>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</si>
  <si>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</si>
  <si>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</si>
  <si>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</si>
  <si>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</si>
  <si>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</si>
  <si>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</si>
  <si>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</si>
  <si>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</si>
  <si>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</si>
  <si>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</si>
  <si>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</si>
  <si>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</si>
  <si>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</si>
  <si>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</si>
  <si>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</si>
  <si>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</si>
  <si>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</si>
  <si>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</si>
  <si>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</si>
  <si>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</si>
  <si>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</si>
  <si>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</si>
  <si>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</si>
  <si>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</si>
  <si>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</si>
  <si>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</si>
  <si>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</si>
  <si>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</si>
  <si>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</si>
  <si>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</si>
  <si>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</si>
  <si>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</si>
  <si>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</si>
  <si>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</si>
  <si>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</si>
  <si>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</si>
  <si>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</si>
  <si>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</si>
  <si>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</si>
  <si>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</si>
  <si>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</si>
  <si>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</si>
  <si>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</si>
  <si>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</si>
  <si>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</si>
  <si>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</si>
  <si>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</si>
  <si>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</si>
  <si>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</si>
  <si>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</si>
  <si>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</si>
  <si>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</si>
  <si>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</si>
  <si>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</si>
  <si>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</si>
  <si>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</si>
  <si>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</si>
  <si>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</si>
  <si>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</si>
  <si>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</si>
  <si>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</si>
  <si>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</si>
  <si>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</si>
  <si>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</si>
  <si>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</si>
  <si>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</si>
  <si>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</si>
  <si>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</si>
  <si>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</si>
  <si>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</si>
  <si>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</si>
  <si>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</si>
  <si>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</si>
  <si>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</si>
  <si>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</si>
  <si>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</si>
  <si>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</si>
  <si>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</si>
  <si>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</si>
  <si>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</si>
  <si>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</si>
  <si>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</si>
  <si>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</si>
  <si>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</si>
  <si>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</si>
  <si>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</si>
  <si>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</si>
  <si>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</si>
  <si>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</si>
  <si>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</si>
  <si>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</si>
  <si>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</si>
  <si>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</si>
  <si>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</si>
  <si>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</si>
  <si>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</si>
  <si>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</si>
  <si>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</si>
  <si>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</si>
  <si>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</si>
  <si>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</si>
  <si>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</si>
  <si>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</si>
  <si>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</si>
  <si>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</si>
  <si>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</si>
  <si>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</si>
  <si>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</si>
  <si>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</si>
  <si>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</si>
  <si>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</si>
  <si>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</si>
  <si>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</si>
  <si>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</si>
  <si>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</si>
  <si>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</si>
  <si>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</si>
  <si>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</si>
  <si>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</si>
  <si>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</si>
  <si>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</si>
  <si>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</si>
  <si>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</si>
  <si>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</si>
  <si>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</si>
  <si>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</si>
  <si>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</si>
  <si>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</si>
  <si>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</si>
  <si>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</si>
  <si>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</si>
  <si>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</si>
  <si>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</si>
  <si>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</si>
  <si>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</si>
  <si>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</si>
  <si>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</si>
  <si>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</si>
  <si>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</si>
  <si>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</si>
  <si>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</si>
  <si>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</si>
  <si>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</si>
  <si>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</si>
  <si>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</si>
  <si>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</si>
  <si>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</si>
  <si>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</si>
  <si>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</si>
  <si>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</si>
  <si>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</si>
  <si>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</si>
  <si>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</si>
  <si>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</si>
  <si>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</si>
  <si>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</si>
  <si>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</si>
  <si>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</si>
  <si>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</si>
  <si>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</si>
  <si>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</si>
  <si>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</si>
  <si>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</si>
  <si>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</si>
  <si>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</si>
  <si>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</si>
  <si>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</si>
  <si>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</si>
  <si>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</si>
  <si>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</si>
  <si>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</si>
  <si>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</si>
  <si>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</si>
  <si>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</si>
  <si>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</si>
  <si>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</si>
  <si>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</si>
  <si>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</si>
  <si>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</si>
  <si>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</si>
  <si>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</si>
  <si>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</si>
  <si>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</si>
  <si>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</si>
  <si>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</si>
  <si>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</si>
  <si>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</si>
  <si>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</si>
  <si>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</si>
  <si>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</si>
  <si>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</si>
  <si>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</si>
  <si>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</si>
  <si>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</si>
  <si>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</si>
  <si>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</si>
  <si>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</si>
  <si>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</si>
  <si>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</si>
  <si>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</si>
  <si>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</si>
  <si>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</si>
  <si>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</si>
  <si>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</si>
  <si>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</si>
  <si>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</si>
  <si>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</si>
  <si>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</si>
  <si>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</si>
  <si>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</si>
  <si>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</si>
  <si>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</si>
  <si>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</si>
  <si>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</si>
  <si>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</si>
  <si>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</si>
  <si>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</si>
  <si>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</si>
  <si>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</si>
  <si>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</si>
  <si>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</si>
  <si>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</si>
  <si>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</si>
  <si>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</si>
  <si>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</si>
  <si>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</si>
  <si>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</si>
  <si>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</si>
  <si>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</si>
  <si>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</si>
  <si>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</si>
  <si>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</si>
  <si>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</si>
  <si>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</si>
  <si>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</si>
  <si>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</si>
  <si>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</si>
  <si>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</si>
  <si>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</si>
  <si>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</si>
  <si>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</si>
  <si>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</si>
  <si>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</si>
  <si>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</si>
  <si>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</si>
  <si>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</si>
  <si>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</si>
  <si>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</si>
  <si>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</si>
  <si>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</si>
  <si>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</si>
  <si>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</si>
  <si>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</si>
  <si>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</si>
  <si>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</si>
  <si>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</si>
  <si>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</si>
  <si>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</si>
  <si>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</si>
  <si>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</si>
  <si>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</si>
  <si>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</si>
  <si>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</si>
  <si>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</si>
  <si>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</si>
  <si>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</si>
  <si>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</si>
  <si>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</si>
  <si>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</si>
  <si>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</si>
  <si>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</si>
  <si>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</si>
  <si>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</si>
  <si>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</si>
  <si>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</si>
  <si>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</si>
  <si>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</si>
  <si>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</si>
  <si>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</si>
  <si>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</si>
  <si>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</si>
  <si>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</si>
  <si>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</si>
  <si>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</si>
  <si>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</si>
  <si>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</si>
  <si>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</si>
  <si>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</si>
  <si>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</si>
  <si>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</si>
  <si>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</si>
  <si>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</si>
  <si>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</si>
  <si>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</si>
  <si>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</si>
  <si>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</si>
  <si>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</si>
  <si>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</si>
  <si>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</si>
  <si>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</si>
  <si>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</si>
  <si>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</si>
  <si>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</si>
  <si>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</si>
  <si>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</si>
  <si>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</si>
  <si>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</si>
  <si>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</si>
  <si>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</si>
  <si>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</si>
  <si>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</si>
  <si>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</si>
  <si>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</si>
  <si>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</si>
  <si>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</si>
  <si>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</si>
  <si>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</si>
  <si>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</si>
  <si>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</si>
  <si>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</si>
  <si>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</si>
  <si>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</si>
  <si>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</si>
  <si>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</si>
  <si>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</si>
  <si>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</si>
  <si>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</si>
  <si>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</si>
  <si>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</si>
  <si>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</si>
  <si>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</si>
  <si>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</si>
  <si>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</si>
  <si>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</si>
  <si>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</si>
  <si>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</si>
  <si>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</si>
  <si>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</si>
  <si>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</si>
  <si>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</si>
  <si>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</si>
  <si>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</si>
  <si>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</si>
  <si>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</si>
  <si>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</si>
  <si>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</si>
  <si>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</si>
  <si>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</si>
  <si>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</si>
  <si>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</si>
  <si>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</si>
  <si>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</si>
  <si>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</si>
  <si>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</si>
  <si>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</si>
  <si>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</si>
  <si>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</si>
  <si>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</si>
  <si>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</si>
  <si>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</si>
  <si>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</si>
  <si>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</si>
  <si>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</si>
  <si>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</si>
  <si>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</si>
  <si>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</si>
  <si>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</si>
  <si>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</si>
  <si>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</si>
  <si>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</si>
  <si>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</si>
  <si>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</si>
  <si>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</si>
  <si>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</si>
  <si>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</si>
  <si>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</si>
  <si>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</si>
  <si>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</si>
  <si>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</si>
  <si>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</si>
  <si>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</si>
  <si>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</si>
  <si>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</si>
  <si>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</si>
  <si>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</si>
  <si>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</si>
  <si>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</si>
  <si>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</si>
  <si>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</si>
  <si>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</si>
  <si>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</si>
  <si>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</si>
  <si>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</si>
  <si>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</si>
  <si>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</si>
  <si>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</si>
  <si>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</si>
  <si>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</si>
  <si>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</si>
  <si>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</si>
  <si>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</si>
  <si>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</si>
  <si>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</si>
  <si>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</si>
  <si>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</si>
  <si>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</si>
  <si>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</si>
  <si>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</si>
  <si>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</si>
  <si>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</si>
  <si>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</si>
  <si>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</si>
  <si>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</si>
  <si>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</si>
  <si>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</si>
  <si>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</si>
  <si>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</si>
  <si>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</si>
  <si>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</si>
  <si>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</si>
  <si>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</si>
  <si>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</si>
  <si>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</si>
  <si>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</si>
  <si>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</si>
  <si>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</si>
  <si>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</si>
  <si>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</si>
  <si>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</si>
  <si>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</si>
  <si>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</si>
  <si>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</si>
  <si>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</si>
  <si>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</si>
  <si>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</si>
  <si>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</si>
  <si>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</si>
  <si>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</si>
  <si>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</si>
  <si>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</si>
  <si>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</si>
  <si>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</si>
  <si>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</si>
  <si>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</si>
  <si>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</si>
  <si>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</si>
  <si>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</si>
  <si>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</si>
  <si>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</si>
  <si>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</si>
  <si>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</si>
  <si>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</si>
  <si>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</si>
  <si>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</si>
  <si>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</si>
  <si>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</si>
  <si>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</si>
  <si>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</si>
  <si>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</si>
  <si>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</si>
  <si>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</si>
  <si>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</si>
  <si>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</si>
  <si>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</si>
  <si>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</si>
  <si>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</si>
  <si>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</si>
  <si>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</si>
  <si>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</si>
  <si>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</si>
  <si>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</si>
  <si>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</si>
  <si>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</si>
  <si>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</si>
  <si>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</si>
  <si>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</si>
  <si>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</si>
  <si>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</si>
  <si>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</si>
  <si>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</si>
  <si>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</si>
  <si>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</si>
  <si>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</si>
  <si>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</si>
  <si>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</si>
  <si>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</si>
  <si>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</si>
  <si>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</si>
  <si>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</si>
  <si>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</si>
  <si>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</si>
  <si>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</si>
  <si>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</si>
  <si>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</si>
  <si>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</si>
  <si>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</si>
  <si>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</si>
  <si>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</si>
  <si>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</si>
  <si>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</si>
  <si>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</si>
  <si>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</si>
  <si>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</si>
  <si>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</si>
  <si>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</si>
  <si>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</si>
  <si>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</si>
  <si>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</si>
  <si>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</si>
  <si>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</si>
  <si>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</si>
  <si>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</si>
  <si>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</si>
  <si>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</si>
  <si>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</si>
  <si>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</si>
  <si>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</si>
  <si>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</si>
  <si>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</si>
  <si>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</si>
  <si>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</si>
  <si>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</si>
  <si>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</si>
  <si>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</si>
  <si>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</si>
  <si>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</si>
  <si>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</si>
  <si>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</si>
  <si>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</si>
  <si>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</si>
  <si>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</si>
  <si>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</si>
  <si>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</si>
  <si>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</si>
  <si>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</si>
  <si>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</si>
  <si>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</si>
  <si>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</si>
  <si>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</si>
  <si>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</si>
  <si>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</si>
  <si>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</si>
  <si>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</si>
  <si>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</si>
  <si>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</si>
  <si>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</si>
  <si>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</si>
  <si>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</si>
  <si>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</si>
  <si>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</si>
  <si>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</si>
  <si>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</si>
  <si>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</si>
  <si>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</si>
  <si>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</si>
  <si>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</si>
  <si>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</si>
  <si>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</si>
  <si>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</si>
  <si>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</si>
  <si>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</si>
  <si>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</si>
  <si>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</si>
  <si>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</si>
  <si>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</si>
  <si>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</si>
  <si>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</si>
  <si>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</si>
  <si>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</si>
  <si>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</si>
  <si>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</si>
  <si>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</si>
  <si>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</si>
  <si>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</si>
  <si>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</si>
  <si>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</si>
  <si>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</si>
  <si>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</si>
  <si>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</si>
  <si>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</si>
  <si>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</si>
  <si>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</si>
  <si>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</si>
  <si>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</si>
  <si>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</si>
  <si>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</si>
  <si>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</si>
  <si>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</si>
  <si>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</si>
  <si>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</si>
  <si>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</si>
  <si>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</si>
  <si>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</si>
  <si>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</si>
  <si>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</si>
  <si>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</si>
  <si>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</si>
  <si>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</si>
  <si>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</si>
  <si>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</si>
  <si>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</si>
  <si>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</si>
  <si>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</si>
  <si>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</si>
  <si>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</si>
  <si>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</si>
  <si>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</si>
  <si>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</si>
  <si>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</si>
  <si>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</si>
  <si>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</si>
  <si>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</si>
  <si>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</si>
  <si>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</si>
  <si>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</si>
  <si>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</si>
  <si>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</si>
  <si>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</si>
  <si>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</si>
  <si>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</si>
  <si>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</si>
  <si>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</si>
  <si>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</si>
  <si>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</si>
  <si>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</si>
  <si>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</si>
  <si>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</si>
  <si>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</si>
  <si>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</si>
  <si>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</si>
  <si>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</si>
  <si>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</si>
  <si>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</si>
  <si>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</si>
  <si>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</si>
  <si>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</si>
  <si>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</si>
  <si>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</si>
  <si>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</si>
  <si>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</si>
  <si>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</si>
  <si>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</si>
  <si>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</si>
  <si>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</si>
  <si>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</si>
  <si>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</si>
  <si>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</si>
  <si>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</si>
  <si>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</si>
  <si>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</si>
  <si>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</si>
  <si>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</si>
  <si>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</si>
  <si>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</si>
  <si>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</si>
  <si>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</si>
  <si>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</si>
  <si>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</si>
  <si>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</si>
  <si>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</si>
  <si>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</si>
  <si>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</si>
  <si>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</si>
  <si>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</si>
  <si>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</si>
  <si>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</si>
  <si>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</si>
  <si>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</si>
  <si>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</si>
  <si>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</si>
  <si>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</si>
  <si>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</si>
  <si>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</si>
  <si>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</si>
  <si>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</si>
  <si>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</si>
  <si>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</si>
  <si>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</si>
  <si>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</si>
  <si>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</si>
  <si>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</si>
  <si>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</si>
  <si>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</si>
  <si>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</si>
  <si>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</si>
  <si>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</si>
  <si>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</si>
  <si>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</si>
  <si>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</si>
  <si>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</si>
  <si>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</si>
  <si>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</si>
  <si>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</si>
  <si>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</si>
  <si>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</si>
  <si>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</si>
  <si>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</si>
  <si>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</si>
  <si>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</si>
  <si>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</si>
  <si>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</si>
  <si>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</si>
  <si>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</si>
  <si>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</si>
  <si>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</si>
  <si>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</si>
  <si>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</si>
  <si>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</si>
  <si>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</si>
  <si>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</si>
  <si>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</si>
  <si>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</si>
  <si>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</si>
  <si>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</si>
  <si>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</si>
  <si>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</si>
  <si>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</si>
  <si>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</si>
  <si>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</si>
  <si>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</si>
  <si>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</si>
  <si>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</si>
  <si>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</si>
  <si>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</si>
  <si>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</si>
  <si>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</si>
  <si>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</si>
  <si>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</si>
  <si>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</si>
  <si>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</si>
  <si>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</si>
  <si>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</si>
  <si>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</si>
  <si>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</si>
  <si>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</si>
  <si>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</si>
  <si>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</si>
  <si>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</si>
  <si>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</si>
  <si>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</si>
  <si>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</si>
  <si>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</si>
  <si>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</si>
  <si>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</si>
  <si>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</si>
  <si>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</si>
  <si>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</si>
  <si>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</si>
  <si>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</si>
  <si>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</si>
  <si>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</si>
  <si>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</si>
  <si>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</si>
  <si>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</si>
  <si>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</si>
  <si>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</si>
  <si>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</si>
  <si>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</si>
  <si>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</si>
  <si>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</si>
  <si>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</si>
  <si>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</si>
  <si>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</si>
  <si>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</si>
  <si>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</si>
  <si>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</si>
  <si>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</si>
  <si>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</si>
  <si>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</si>
  <si>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</si>
  <si>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</si>
  <si>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</si>
  <si>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</si>
  <si>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</si>
  <si>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</si>
  <si>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</si>
  <si>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</si>
  <si>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</si>
  <si>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</si>
  <si>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</si>
  <si>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</si>
  <si>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</si>
  <si>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</si>
  <si>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</si>
  <si>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</si>
  <si>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</si>
  <si>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</si>
  <si>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</si>
  <si>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</si>
  <si>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</si>
  <si>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</si>
  <si>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</si>
  <si>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</si>
  <si>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</si>
  <si>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</si>
  <si>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</si>
  <si>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</si>
  <si>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</si>
  <si>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</si>
  <si>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</si>
  <si>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</si>
  <si>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</si>
  <si>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</si>
  <si>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</si>
  <si>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</si>
  <si>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</si>
  <si>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</si>
  <si>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</si>
  <si>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</si>
  <si>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</si>
  <si>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</si>
  <si>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</si>
  <si>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</si>
  <si>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</si>
  <si>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</si>
  <si>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</si>
  <si>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</si>
  <si>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</si>
  <si>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</si>
  <si>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</si>
  <si>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</si>
  <si>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</si>
  <si>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</si>
  <si>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</si>
  <si>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</si>
  <si>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</si>
  <si>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</si>
  <si>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</si>
  <si>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</si>
  <si>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</si>
  <si>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</si>
  <si>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</si>
  <si>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</si>
  <si>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</si>
  <si>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</si>
  <si>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</si>
  <si>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</si>
  <si>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</si>
  <si>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</si>
  <si>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</si>
  <si>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</si>
  <si>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</si>
  <si>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</si>
  <si>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</si>
  <si>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</si>
  <si>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</si>
  <si>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</si>
  <si>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</si>
  <si>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</si>
  <si>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</si>
  <si>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</si>
  <si>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</si>
  <si>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</si>
  <si>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</si>
  <si>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</si>
  <si>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</si>
  <si>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</si>
  <si>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</si>
  <si>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</si>
  <si>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</si>
  <si>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</si>
  <si>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</si>
  <si>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</si>
  <si>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</si>
  <si>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</si>
  <si>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</si>
  <si>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</si>
  <si>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</si>
  <si>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</si>
  <si>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</si>
  <si>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</si>
  <si>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</si>
  <si>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</si>
  <si>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</si>
  <si>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</si>
  <si>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</si>
  <si>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</si>
  <si>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</si>
  <si>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</si>
  <si>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</si>
  <si>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</si>
  <si>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</si>
  <si>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</si>
  <si>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</si>
  <si>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</si>
  <si>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</si>
  <si>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</si>
  <si>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</si>
  <si>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</si>
  <si>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</si>
  <si>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</si>
  <si>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</si>
  <si>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</si>
  <si>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</si>
  <si>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</si>
  <si>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</si>
  <si>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</si>
  <si>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</si>
  <si>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</si>
  <si>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</si>
  <si>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</si>
  <si>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</si>
  <si>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</si>
  <si>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</si>
  <si>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</si>
  <si>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</si>
  <si>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</si>
  <si>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</si>
  <si>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</si>
  <si>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</si>
  <si>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</si>
  <si>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</si>
  <si>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</si>
  <si>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</si>
  <si>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</si>
  <si>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</si>
  <si>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</si>
  <si>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</si>
  <si>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</si>
  <si>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</si>
  <si>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</si>
  <si>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</si>
  <si>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</si>
  <si>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</si>
  <si>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</si>
  <si>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</si>
  <si>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</si>
  <si>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</si>
  <si>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</si>
  <si>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</si>
  <si>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</si>
  <si>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</si>
  <si>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</si>
  <si>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</si>
  <si>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</si>
  <si>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</si>
  <si>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</si>
  <si>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</si>
  <si>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</si>
  <si>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</si>
  <si>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</si>
  <si>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</si>
  <si>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</si>
  <si>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</si>
  <si>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</si>
  <si>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</si>
  <si>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</si>
  <si>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</si>
  <si>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</si>
  <si>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</si>
  <si>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</si>
  <si>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</si>
  <si>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</si>
  <si>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</si>
  <si>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</si>
  <si>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</si>
  <si>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</si>
  <si>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</si>
  <si>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</si>
  <si>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</si>
  <si>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</si>
  <si>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</si>
  <si>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</si>
  <si>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</si>
  <si>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</si>
  <si>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</si>
  <si>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</si>
  <si>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</si>
  <si>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</si>
  <si>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</si>
  <si>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</si>
  <si>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</si>
  <si>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</si>
  <si>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</si>
  <si>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</si>
  <si>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</si>
  <si>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</si>
  <si>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</si>
  <si>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</si>
  <si>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</si>
  <si>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</si>
  <si>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</si>
  <si>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</si>
  <si>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</si>
  <si>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</si>
  <si>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</si>
  <si>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</si>
  <si>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</si>
  <si>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</si>
  <si>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</si>
  <si>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</si>
  <si>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</si>
  <si>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</si>
  <si>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</si>
  <si>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</si>
  <si>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</si>
  <si>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</si>
  <si>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</si>
  <si>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</si>
  <si>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</si>
  <si>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</si>
  <si>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</si>
  <si>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</si>
  <si>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</si>
  <si>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</si>
  <si>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</si>
  <si>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</si>
  <si>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</si>
  <si>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</si>
  <si>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</si>
  <si>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</si>
  <si>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</si>
  <si>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</si>
  <si>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</si>
  <si>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</si>
  <si>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</si>
  <si>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</si>
  <si>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</si>
  <si>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</si>
  <si>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</si>
  <si>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</si>
  <si>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</si>
  <si>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</si>
  <si>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</si>
  <si>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</si>
  <si>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</si>
  <si>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</si>
  <si>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</si>
  <si>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</si>
  <si>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</si>
  <si>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</si>
  <si>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</si>
  <si>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</si>
  <si>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</si>
  <si>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</si>
  <si>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</si>
  <si>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</si>
  <si>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</si>
  <si>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</si>
  <si>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</si>
  <si>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</si>
  <si>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</si>
  <si>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</si>
  <si>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</si>
  <si>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</si>
  <si>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</si>
  <si>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</si>
  <si>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</si>
  <si>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</si>
  <si>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</si>
  <si>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</si>
  <si>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</si>
  <si>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</si>
  <si>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</si>
  <si>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</si>
  <si>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</si>
  <si>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</si>
  <si>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</si>
  <si>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</si>
  <si>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</si>
  <si>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</si>
  <si>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</si>
  <si>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</si>
  <si>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</si>
  <si>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</si>
  <si>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</si>
  <si>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</si>
  <si>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</si>
  <si>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</si>
  <si>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</si>
  <si>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</si>
  <si>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</si>
  <si>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</si>
  <si>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</si>
  <si>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</si>
  <si>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</si>
  <si>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</si>
  <si>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</si>
  <si>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</si>
  <si>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</si>
  <si>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</si>
  <si>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</si>
  <si>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</si>
  <si>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</si>
  <si>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</si>
  <si>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</si>
  <si>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</si>
  <si>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</si>
  <si>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</si>
  <si>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</si>
  <si>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</si>
  <si>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</si>
  <si>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</si>
  <si>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</si>
  <si>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</si>
  <si>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</si>
  <si>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</si>
  <si>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</si>
  <si>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</si>
  <si>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</si>
  <si>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</si>
  <si>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</si>
  <si>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</si>
  <si>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</si>
  <si>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</si>
  <si>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</si>
  <si>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</si>
  <si>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</si>
  <si>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</si>
  <si>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</si>
  <si>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</si>
  <si>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</si>
  <si>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</si>
  <si>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</si>
  <si>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</si>
  <si>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</si>
  <si>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</si>
  <si>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</si>
  <si>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</si>
  <si>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</si>
  <si>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</si>
  <si>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</si>
  <si>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</si>
  <si>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</si>
  <si>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</si>
  <si>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</si>
  <si>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</si>
  <si>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</si>
  <si>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</si>
  <si>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</si>
  <si>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</si>
  <si>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</si>
  <si>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</si>
  <si>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</si>
  <si>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</si>
  <si>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</si>
  <si>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</si>
  <si>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</si>
  <si>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</si>
  <si>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</si>
  <si>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</si>
  <si>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</si>
  <si>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</si>
  <si>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</si>
  <si>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</si>
  <si>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</si>
  <si>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</si>
  <si>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</si>
  <si>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</si>
  <si>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</si>
  <si>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</si>
  <si>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</si>
  <si>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</si>
  <si>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</si>
  <si>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</si>
  <si>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</si>
  <si>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</si>
  <si>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</si>
  <si>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</si>
  <si>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</si>
  <si>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</si>
  <si>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</si>
  <si>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</si>
  <si>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</si>
  <si>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</si>
  <si>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</si>
  <si>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</si>
  <si>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</si>
  <si>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</si>
  <si>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</si>
  <si>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</si>
  <si>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</si>
  <si>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</si>
  <si>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</si>
  <si>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</si>
  <si>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</si>
  <si>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</si>
  <si>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</si>
  <si>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</si>
  <si>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</si>
  <si>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</si>
  <si>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</si>
  <si>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</si>
  <si>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</si>
  <si>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</si>
  <si>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</si>
  <si>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</si>
  <si>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</si>
  <si>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</si>
  <si>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</si>
  <si>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</si>
  <si>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</si>
  <si>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</si>
  <si>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</si>
  <si>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</si>
  <si>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</si>
  <si>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</si>
  <si>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</si>
  <si>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</si>
  <si>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</si>
  <si>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</si>
  <si>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</si>
  <si>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</si>
  <si>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</si>
  <si>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</si>
  <si>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</si>
  <si>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</si>
  <si>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</si>
  <si>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</si>
  <si>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</si>
  <si>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</si>
  <si>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</si>
  <si>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</si>
  <si>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</si>
  <si>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</si>
  <si>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</si>
  <si>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</si>
  <si>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</si>
  <si>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</si>
  <si>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</si>
  <si>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</si>
  <si>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</si>
  <si>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</si>
  <si>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</si>
  <si>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</si>
  <si>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</si>
  <si>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</si>
  <si>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</si>
  <si>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</si>
  <si>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</si>
  <si>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</si>
  <si>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</si>
  <si>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</si>
  <si>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</si>
  <si>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</si>
  <si>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</si>
  <si>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</si>
  <si>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</si>
  <si>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</si>
  <si>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</si>
  <si>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</si>
  <si>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</si>
  <si>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</si>
  <si>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</si>
  <si>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</si>
  <si>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</si>
  <si>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</si>
  <si>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</si>
  <si>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</si>
  <si>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</si>
  <si>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</si>
  <si>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</si>
  <si>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</si>
  <si>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</si>
  <si>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</si>
  <si>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</si>
  <si>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</si>
  <si>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</si>
  <si>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</si>
  <si>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</si>
  <si>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</si>
  <si>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</si>
  <si>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</si>
  <si>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</si>
  <si>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</si>
  <si>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</si>
  <si>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</si>
  <si>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</si>
  <si>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</si>
  <si>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</si>
  <si>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</si>
  <si>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</si>
  <si>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</si>
  <si>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</si>
  <si>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</si>
  <si>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</si>
  <si>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</si>
  <si>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</si>
  <si>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</si>
  <si>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</si>
  <si>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</si>
  <si>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</si>
  <si>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</si>
  <si>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</si>
  <si>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</si>
  <si>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</si>
  <si>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</si>
  <si>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</si>
  <si>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</si>
  <si>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</si>
  <si>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</si>
  <si>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</si>
  <si>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</si>
  <si>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</si>
  <si>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</si>
  <si>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</si>
  <si>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</si>
  <si>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</si>
  <si>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</si>
  <si>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</si>
  <si>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</si>
  <si>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</si>
  <si>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</si>
  <si>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</si>
  <si>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</si>
  <si>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</si>
  <si>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</si>
  <si>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</si>
  <si>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</si>
  <si>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</si>
  <si>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</si>
  <si>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</si>
  <si>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</si>
  <si>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</si>
  <si>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</si>
  <si>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</si>
  <si>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</si>
  <si>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</si>
  <si>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</si>
  <si>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</si>
  <si>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</si>
  <si>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</si>
  <si>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</si>
  <si>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</si>
  <si>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</si>
  <si>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</si>
  <si>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</si>
  <si>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</si>
  <si>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</si>
  <si>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</si>
  <si>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</si>
  <si>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</si>
  <si>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</si>
  <si>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</si>
  <si>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</si>
  <si>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</si>
  <si>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</si>
  <si>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</si>
  <si>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</si>
  <si>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</si>
  <si>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</si>
  <si>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</si>
  <si>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</si>
  <si>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</si>
  <si>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</si>
  <si>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</si>
  <si>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</si>
  <si>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</si>
  <si>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</si>
  <si>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</si>
  <si>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</si>
  <si>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</si>
  <si>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</si>
  <si>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</si>
  <si>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</si>
  <si>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</si>
  <si>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</si>
  <si>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</si>
  <si>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</si>
  <si>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</si>
  <si>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</si>
  <si>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</si>
  <si>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</si>
  <si>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</si>
  <si>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</si>
  <si>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</si>
  <si>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</si>
  <si>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</si>
  <si>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</si>
  <si>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</si>
  <si>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</si>
  <si>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</si>
  <si>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</si>
  <si>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</si>
  <si>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</si>
  <si>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</si>
  <si>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</si>
  <si>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</si>
  <si>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</si>
  <si>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</si>
  <si>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</si>
  <si>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</si>
  <si>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</si>
  <si>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</si>
  <si>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</si>
  <si>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</si>
  <si>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</si>
  <si>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</si>
  <si>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</si>
  <si>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</si>
  <si>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</si>
  <si>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</si>
  <si>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</si>
  <si>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</si>
  <si>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</si>
  <si>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</si>
  <si>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</si>
  <si>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</si>
  <si>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</si>
  <si>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</si>
  <si>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</si>
  <si>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</si>
  <si>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</si>
  <si>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</si>
  <si>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</si>
  <si>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</si>
  <si>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</si>
  <si>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</si>
  <si>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</si>
  <si>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</si>
  <si>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</si>
  <si>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</si>
  <si>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</si>
  <si>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</si>
  <si>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</si>
  <si>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</si>
  <si>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</si>
  <si>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</si>
  <si>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</si>
  <si>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</si>
  <si>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</si>
  <si>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</si>
  <si>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</si>
  <si>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</si>
  <si>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</si>
  <si>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</si>
  <si>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</si>
  <si>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</si>
  <si>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</si>
  <si>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</si>
  <si>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</si>
  <si>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</si>
  <si>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</si>
  <si>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</si>
  <si>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</si>
  <si>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</si>
  <si>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</si>
  <si>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</si>
  <si>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</si>
  <si>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</si>
  <si>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</si>
  <si>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</si>
  <si>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</si>
  <si>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</si>
  <si>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</si>
  <si>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</si>
  <si>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</si>
  <si>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</si>
  <si>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</si>
  <si>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</si>
  <si>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</si>
  <si>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</si>
  <si>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</si>
  <si>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</si>
  <si>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</si>
  <si>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</si>
  <si>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</si>
  <si>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</si>
  <si>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</si>
  <si>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</si>
  <si>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</si>
  <si>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</si>
  <si>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</si>
  <si>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</si>
  <si>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</si>
  <si>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</si>
  <si>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</si>
  <si>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</si>
  <si>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</si>
  <si>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</si>
  <si>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</si>
  <si>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</si>
  <si>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</si>
  <si>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</si>
  <si>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</si>
  <si>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</si>
  <si>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</si>
  <si>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</si>
  <si>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</si>
  <si>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</si>
  <si>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</si>
  <si>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</si>
  <si>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</si>
  <si>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</si>
  <si>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</si>
  <si>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</si>
  <si>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</si>
  <si>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</si>
  <si>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</si>
  <si>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</si>
  <si>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</si>
  <si>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</si>
  <si>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</si>
  <si>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</si>
  <si>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</si>
  <si>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</si>
  <si>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</si>
  <si>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</si>
  <si>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</si>
  <si>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</si>
  <si>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</si>
  <si>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</si>
  <si>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</si>
  <si>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</si>
  <si>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</si>
  <si>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</si>
  <si>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</si>
  <si>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</si>
  <si>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</si>
  <si>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</si>
  <si>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</si>
  <si>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</si>
  <si>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</si>
  <si>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</si>
  <si>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</si>
  <si>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</si>
  <si>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</si>
  <si>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</si>
  <si>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</si>
  <si>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</si>
  <si>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</si>
  <si>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</si>
  <si>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</si>
  <si>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</si>
  <si>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</si>
  <si>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</si>
  <si>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</si>
  <si>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</si>
  <si>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</si>
  <si>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</si>
  <si>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</si>
  <si>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</si>
  <si>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</si>
  <si>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</si>
  <si>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</si>
  <si>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</si>
  <si>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</si>
  <si>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</si>
  <si>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</si>
  <si>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</si>
  <si>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</si>
  <si>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</si>
  <si>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</si>
  <si>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</si>
  <si>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</si>
  <si>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</si>
  <si>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</si>
  <si>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</si>
  <si>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</si>
  <si>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</si>
  <si>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</si>
  <si>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</si>
  <si>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</si>
  <si>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</si>
  <si>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</si>
  <si>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</si>
  <si>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</si>
  <si>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</si>
  <si>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</si>
  <si>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</si>
  <si>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</si>
  <si>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</si>
  <si>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</si>
  <si>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</si>
  <si>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</si>
  <si>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</si>
  <si>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</si>
  <si>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</si>
  <si>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</si>
  <si>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</si>
  <si>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</si>
  <si>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</si>
  <si>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</si>
  <si>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</si>
  <si>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</si>
  <si>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</si>
  <si>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</si>
  <si>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</si>
  <si>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</si>
  <si>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</si>
  <si>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</si>
  <si>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</si>
  <si>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</si>
  <si>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</si>
  <si>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</si>
  <si>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</si>
  <si>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</si>
  <si>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</si>
  <si>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</si>
  <si>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</si>
  <si>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</si>
  <si>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</si>
  <si>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</si>
  <si>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</si>
  <si>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</si>
  <si>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</si>
  <si>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</si>
  <si>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</si>
  <si>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</si>
  <si>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</si>
  <si>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</si>
  <si>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</si>
  <si>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</si>
  <si>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</si>
  <si>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</si>
  <si>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</si>
  <si>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</si>
  <si>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</si>
  <si>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</si>
  <si>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</si>
  <si>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</si>
  <si>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</si>
  <si>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</si>
  <si>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</si>
  <si>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</si>
  <si>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</si>
  <si>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</si>
  <si>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</si>
  <si>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</si>
  <si>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</si>
  <si>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</si>
  <si>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</si>
  <si>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</si>
  <si>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</si>
  <si>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</si>
  <si>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</si>
  <si>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</si>
  <si>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</si>
  <si>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</si>
  <si>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</si>
  <si>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</si>
  <si>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</si>
  <si>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</si>
  <si>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</si>
  <si>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</si>
  <si>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</si>
  <si>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</si>
  <si>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</si>
  <si>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</si>
  <si>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</si>
  <si>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</si>
  <si>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</si>
  <si>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</si>
  <si>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</si>
  <si>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</si>
  <si>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</si>
  <si>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</si>
  <si>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</si>
  <si>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</si>
  <si>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</si>
  <si>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</si>
  <si>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</si>
  <si>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</si>
  <si>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</si>
  <si>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</si>
  <si>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</si>
  <si>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</si>
  <si>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</si>
  <si>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</si>
  <si>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</si>
  <si>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</si>
  <si>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</si>
  <si>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</si>
  <si>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</si>
  <si>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</si>
  <si>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</si>
  <si>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</si>
  <si>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</si>
  <si>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</si>
  <si>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</si>
  <si>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</si>
  <si>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</si>
  <si>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</si>
  <si>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</si>
  <si>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</si>
  <si>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</si>
  <si>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</si>
  <si>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</si>
  <si>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</si>
  <si>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</si>
  <si>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</si>
  <si>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</si>
  <si>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</si>
  <si>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</si>
  <si>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</si>
  <si>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</si>
  <si>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</si>
  <si>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</si>
  <si>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</si>
  <si>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</si>
  <si>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</si>
  <si>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</si>
  <si>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</si>
  <si>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</si>
  <si>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</si>
  <si>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</si>
  <si>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</si>
  <si>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</si>
  <si>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</si>
  <si>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</si>
  <si>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</si>
  <si>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</si>
  <si>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</si>
  <si>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</si>
  <si>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</si>
  <si>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</si>
  <si>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</si>
  <si>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</si>
  <si>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</si>
  <si>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</si>
  <si>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</si>
  <si>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</si>
  <si>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</si>
  <si>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</si>
  <si>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</si>
  <si>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</si>
  <si>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</si>
  <si>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</si>
  <si>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</si>
  <si>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</si>
  <si>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</si>
  <si>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</si>
  <si>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</si>
  <si>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</si>
  <si>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</si>
  <si>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</si>
  <si>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</si>
  <si>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</si>
  <si>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</si>
  <si>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</si>
  <si>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</si>
  <si>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</si>
  <si>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</si>
  <si>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</si>
  <si>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</si>
  <si>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x</t>
  </si>
  <si>
    <t>Sum of Quantity</t>
  </si>
  <si>
    <t>Count of Order ID</t>
  </si>
  <si>
    <t>Sum of Profit Margin</t>
  </si>
  <si>
    <t>Profit Margin %</t>
  </si>
  <si>
    <t>PROF</t>
  </si>
  <si>
    <t>States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</si>
</sst>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Green]\▲0.00%;[Red]\ \▼0.00%"/>
    <numFmt numFmtId="165" formatCode="\$\ 0.00,&quot;K&quot;"/>
    <numFmt numFmtId="166" formatCode="_-[$$-409]* #,##0.00_ ;_-[$$-409]* \-#,##0.00\ ;_-[$$-409]* &quot;-&quot;??_ ;_-@_ "/>
    <numFmt numFmtId="167" formatCode="&quot;#&quot;\ 0"/>
  </numFmts>
  <fonts count="7"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style="thin">
        <color indexed="65"/>
      </top>
      <bottom/>
      <diagonal/>
    </border>
    <border>
      <left style="thin">
        <color indexed="64"/>
      </left>
      <right/>
      <top style="thin">
        <color indexed="65"/>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5"/>
      </top>
      <bottom/>
      <diagonal/>
    </border>
    <border>
      <left style="thin">
        <color indexed="64"/>
      </left>
      <right style="thin">
        <color indexed="64"/>
      </right>
      <top style="thin">
        <color indexed="65"/>
      </top>
      <bottom style="thin">
        <color indexed="64"/>
      </bottom>
      <diagonal/>
    </border>
    <border>
      <left/>
      <right style="thin">
        <color indexed="64"/>
      </right>
      <top style="thin">
        <color indexed="65"/>
      </top>
      <bottom/>
      <diagonal/>
    </border>
    <border>
      <left/>
      <right style="thin">
        <color indexed="64"/>
      </right>
      <top style="thin">
        <color indexed="65"/>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rgb="FF999999"/>
      </top>
      <bottom style="thin">
        <color indexed="64"/>
      </bottom>
      <diagonal/>
    </border>
    <border>
      <left style="thin">
        <color indexed="64"/>
      </left>
      <right style="thin">
        <color indexed="64"/>
      </right>
      <top style="thin">
        <color rgb="FF999999"/>
      </top>
      <bottom style="thin">
        <color indexed="64"/>
      </bottom>
      <diagonal/>
    </border>
    <border>
      <left/>
      <right/>
      <top style="thin">
        <color indexed="65"/>
      </top>
      <bottom/>
      <diagonal/>
    </border>
    <border>
      <left/>
      <right/>
      <top style="thin">
        <color indexed="65"/>
      </top>
      <bottom style="thin">
        <color indexed="64"/>
      </bottom>
      <diagonal/>
    </border>
    <border>
      <left/>
      <right/>
      <top style="thin">
        <color indexed="64"/>
      </top>
      <bottom style="thin">
        <color indexed="64"/>
      </bottom>
      <diagonal/>
    </border>
  </borders>
  <cellStyleXfs count="3">
    <xf numFmtId="0" fontId="0" fillId="0" borderId="0"/>
    <xf numFmtId="44" fontId="3" fillId="0" borderId="0" applyFont="0" applyFill="0" applyBorder="0" applyAlignment="0" applyProtection="0"/>
    <xf numFmtId="9" fontId="3" fillId="0" borderId="0" applyFont="0" applyFill="0" applyBorder="0" applyAlignment="0" applyProtection="0"/>
  </cellStyleXfs>
  <cellXfs count="62">
    <xf numFmtId="0" fontId="0" fillId="0" borderId="0" xfId="0" applyFont="1" applyAlignment="1"/>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3" fillId="0" borderId="0" xfId="0" applyFont="1"/>
    <xf numFmtId="0" fontId="0" fillId="0" borderId="3" xfId="0" applyFont="1" applyBorder="1" applyAlignment="1"/>
    <xf numFmtId="0" fontId="0" fillId="0" borderId="4" xfId="0" applyFont="1" applyBorder="1" applyAlignment="1"/>
    <xf numFmtId="0" fontId="0" fillId="0" borderId="0" xfId="0" applyFont="1" applyBorder="1" applyAlignment="1"/>
    <xf numFmtId="0" fontId="0" fillId="0" borderId="5" xfId="0" applyFont="1" applyBorder="1" applyAlignment="1"/>
    <xf numFmtId="0" fontId="0" fillId="0" borderId="8" xfId="0" applyFont="1" applyBorder="1" applyAlignment="1"/>
    <xf numFmtId="0" fontId="0" fillId="0" borderId="9" xfId="0" applyFont="1" applyBorder="1" applyAlignment="1"/>
    <xf numFmtId="0" fontId="1" fillId="0" borderId="0" xfId="0" applyFont="1" applyAlignment="1"/>
    <xf numFmtId="0" fontId="6" fillId="2" borderId="0" xfId="0" applyFont="1" applyFill="1" applyBorder="1" applyAlignment="1"/>
    <xf numFmtId="0" fontId="0" fillId="0" borderId="2" xfId="0" applyFont="1" applyBorder="1" applyAlignment="1"/>
    <xf numFmtId="165" fontId="0" fillId="0" borderId="0" xfId="0" applyNumberFormat="1" applyFont="1" applyBorder="1" applyAlignment="1"/>
    <xf numFmtId="0" fontId="0" fillId="0" borderId="10" xfId="0" applyFont="1" applyBorder="1" applyAlignment="1"/>
    <xf numFmtId="0" fontId="0" fillId="0" borderId="11" xfId="0" applyFont="1" applyBorder="1" applyAlignment="1"/>
    <xf numFmtId="0" fontId="0" fillId="0" borderId="1" xfId="0" applyFont="1" applyBorder="1" applyAlignment="1"/>
    <xf numFmtId="165" fontId="0" fillId="0" borderId="1" xfId="0" applyNumberFormat="1" applyFont="1" applyBorder="1" applyAlignment="1"/>
    <xf numFmtId="165" fontId="0" fillId="0" borderId="12" xfId="0" applyNumberFormat="1" applyFont="1" applyBorder="1" applyAlignment="1"/>
    <xf numFmtId="165" fontId="0" fillId="0" borderId="13" xfId="0" applyNumberFormat="1" applyFont="1" applyBorder="1" applyAlignment="1"/>
    <xf numFmtId="165" fontId="0" fillId="0" borderId="14" xfId="0" applyNumberFormat="1" applyFont="1" applyBorder="1" applyAlignment="1"/>
    <xf numFmtId="0" fontId="6" fillId="2" borderId="1" xfId="0" applyFont="1" applyFill="1" applyBorder="1" applyAlignment="1"/>
    <xf numFmtId="0" fontId="0" fillId="0" borderId="12" xfId="0" applyFont="1" applyBorder="1" applyAlignment="1">
      <alignment horizontal="left"/>
    </xf>
    <xf numFmtId="0" fontId="0" fillId="0" borderId="13" xfId="0" applyFont="1" applyBorder="1" applyAlignment="1">
      <alignment horizontal="left"/>
    </xf>
    <xf numFmtId="0" fontId="0" fillId="0" borderId="14" xfId="0" applyFont="1" applyBorder="1" applyAlignment="1">
      <alignment horizontal="left"/>
    </xf>
    <xf numFmtId="165" fontId="0" fillId="0" borderId="15" xfId="0" applyNumberFormat="1" applyFont="1" applyBorder="1" applyAlignment="1"/>
    <xf numFmtId="165" fontId="0" fillId="0" borderId="16" xfId="0" applyNumberFormat="1" applyFont="1" applyBorder="1" applyAlignment="1"/>
    <xf numFmtId="165" fontId="0" fillId="0" borderId="2" xfId="0" applyNumberFormat="1" applyFont="1" applyBorder="1" applyAlignment="1"/>
    <xf numFmtId="165" fontId="0" fillId="0" borderId="4" xfId="0" applyNumberFormat="1" applyFont="1" applyBorder="1" applyAlignment="1"/>
    <xf numFmtId="165" fontId="0" fillId="0" borderId="6" xfId="0" applyNumberFormat="1" applyFont="1" applyBorder="1" applyAlignment="1"/>
    <xf numFmtId="165" fontId="0" fillId="0" borderId="7" xfId="0" applyNumberFormat="1" applyFont="1" applyBorder="1" applyAlignment="1"/>
    <xf numFmtId="0" fontId="0" fillId="0" borderId="12" xfId="0" applyNumberFormat="1" applyFont="1" applyBorder="1" applyAlignment="1"/>
    <xf numFmtId="0" fontId="0" fillId="0" borderId="13" xfId="0" applyNumberFormat="1" applyFont="1" applyBorder="1" applyAlignment="1"/>
    <xf numFmtId="10" fontId="0" fillId="0" borderId="12" xfId="0" applyNumberFormat="1" applyFont="1" applyBorder="1" applyAlignment="1"/>
    <xf numFmtId="10" fontId="0" fillId="0" borderId="13" xfId="0" applyNumberFormat="1" applyFont="1" applyBorder="1" applyAlignment="1"/>
    <xf numFmtId="166" fontId="0" fillId="0" borderId="0" xfId="1" applyNumberFormat="1" applyFont="1" applyBorder="1" applyAlignment="1"/>
    <xf numFmtId="166" fontId="0" fillId="0" borderId="0" xfId="0" applyNumberFormat="1" applyFont="1" applyBorder="1" applyAlignment="1"/>
    <xf numFmtId="167" fontId="0" fillId="0" borderId="0" xfId="0" applyNumberFormat="1" applyFont="1" applyBorder="1" applyAlignment="1"/>
    <xf numFmtId="10" fontId="0" fillId="0" borderId="0" xfId="2" applyNumberFormat="1" applyFont="1" applyBorder="1" applyAlignment="1"/>
    <xf numFmtId="0" fontId="6" fillId="2" borderId="1" xfId="0" applyFont="1" applyFill="1" applyBorder="1" applyAlignment="1">
      <alignment horizontal="left"/>
    </xf>
    <xf numFmtId="10" fontId="6" fillId="2" borderId="20" xfId="0" applyNumberFormat="1" applyFont="1" applyFill="1" applyBorder="1" applyAlignment="1"/>
    <xf numFmtId="0" fontId="0" fillId="0" borderId="21" xfId="0" applyNumberFormat="1" applyFont="1" applyBorder="1" applyAlignment="1"/>
    <xf numFmtId="0" fontId="6" fillId="2" borderId="17" xfId="0" applyFont="1" applyFill="1" applyBorder="1" applyAlignment="1"/>
    <xf numFmtId="0" fontId="6" fillId="2" borderId="18" xfId="0" applyFont="1" applyFill="1" applyBorder="1" applyAlignment="1"/>
    <xf numFmtId="0" fontId="6" fillId="2" borderId="1" xfId="0" applyFont="1" applyFill="1" applyBorder="1" applyAlignment="1">
      <alignment horizontal="center"/>
    </xf>
    <xf numFmtId="0" fontId="0" fillId="0" borderId="20" xfId="0" applyNumberFormat="1" applyFont="1" applyBorder="1" applyAlignment="1"/>
    <xf numFmtId="0" fontId="6" fillId="2" borderId="19" xfId="0" applyFont="1" applyFill="1" applyBorder="1" applyAlignment="1">
      <alignment horizontal="left"/>
    </xf>
    <xf numFmtId="0" fontId="6" fillId="2" borderId="20" xfId="0" applyNumberFormat="1" applyFont="1" applyFill="1" applyBorder="1" applyAlignment="1"/>
    <xf numFmtId="165" fontId="6" fillId="2" borderId="0" xfId="0" applyNumberFormat="1" applyFont="1" applyFill="1" applyBorder="1" applyAlignment="1"/>
    <xf numFmtId="0" fontId="0" fillId="0" borderId="15" xfId="0" applyNumberFormat="1" applyFont="1" applyBorder="1" applyAlignment="1"/>
    <xf numFmtId="0" fontId="0" fillId="0" borderId="22" xfId="0" applyNumberFormat="1" applyFont="1" applyBorder="1" applyAlignment="1"/>
    <xf numFmtId="0" fontId="0" fillId="0" borderId="16" xfId="0" applyNumberFormat="1" applyFont="1" applyBorder="1" applyAlignment="1"/>
    <xf numFmtId="0" fontId="0" fillId="0" borderId="2" xfId="0" applyNumberFormat="1" applyFont="1" applyBorder="1" applyAlignment="1"/>
    <xf numFmtId="0" fontId="0" fillId="0" borderId="3" xfId="0" applyNumberFormat="1" applyFont="1" applyBorder="1" applyAlignment="1"/>
    <xf numFmtId="0" fontId="0" fillId="0" borderId="4" xfId="0" applyNumberFormat="1" applyFont="1" applyBorder="1" applyAlignment="1"/>
    <xf numFmtId="0" fontId="0" fillId="0" borderId="6" xfId="0" applyNumberFormat="1" applyFont="1" applyBorder="1" applyAlignment="1"/>
    <xf numFmtId="0" fontId="0" fillId="0" borderId="7" xfId="0" applyNumberFormat="1" applyFont="1" applyBorder="1" applyAlignment="1"/>
    <xf numFmtId="0" fontId="6" fillId="2" borderId="23" xfId="0" applyFont="1" applyFill="1" applyBorder="1" applyAlignment="1"/>
    <xf numFmtId="164" fontId="0" fillId="0" borderId="0" xfId="0" applyNumberFormat="1" applyFont="1" applyAlignment="1">
      <alignment horizontal="center"/>
    </xf>
    <xf numFmtId="164" fontId="0" fillId="0" borderId="0" xfId="0" applyNumberFormat="1" applyFont="1" applyBorder="1" applyAlignment="1">
      <alignment horizontal="center"/>
    </xf>
  </cellXfs>
  <cellStyles count="3">
    <cellStyle name="Currency" xfId="1" builtinId="4"/>
    <cellStyle name="Normal" xfId="0" builtinId="0"/>
    <cellStyle name="Percent" xfId="2" builtinId="5"/>
  </cellStyles>
  <dxfs count="4142">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numFmt numFmtId="14" formatCode="0.00%"/>
    </dxf>
    <dxf>
      <font>
        <b/>
        <family val="2"/>
      </font>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fill>
        <patternFill patternType="solid">
          <fgColor indexed="64"/>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ont>
        <b/>
        <family val="2"/>
      </font>
    </dxf>
    <dxf>
      <font>
        <b/>
        <family val="2"/>
      </font>
    </dxf>
    <dxf>
      <fill>
        <patternFill patternType="solid">
          <bgColor theme="4" tint="0.79998168889431442"/>
        </patternFill>
      </fill>
    </dxf>
    <dxf>
      <fill>
        <patternFill patternType="solid">
          <bgColor theme="4" tint="0.79998168889431442"/>
        </patternFill>
      </fill>
    </dxf>
    <dxf>
      <numFmt numFmtId="168" formatCode="\$\ 0.00,&quot;M&quot;"/>
    </dxf>
    <dxf>
      <font>
        <b/>
        <family val="2"/>
      </font>
    </dxf>
    <dxf>
      <font>
        <b/>
        <family val="2"/>
      </font>
    </dxf>
    <dxf>
      <numFmt numFmtId="165" formatCode="\$\ 0.00,&quot;K&quot;"/>
    </dxf>
    <dxf>
      <numFmt numFmtId="165" formatCode="\$\ 0.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fill>
        <patternFill patternType="solid">
          <fgColor indexed="64"/>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fill>
        <patternFill patternType="solid">
          <fgColor indexed="64"/>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ont>
        <b/>
        <family val="2"/>
      </font>
      <fill>
        <patternFill patternType="solid">
          <fgColor indexed="64"/>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ont>
        <b/>
        <family val="2"/>
      </font>
    </dxf>
    <dxf>
      <numFmt numFmtId="14" formatCode="0.00%"/>
    </dxf>
    <dxf>
      <font>
        <b/>
        <family val="2"/>
      </font>
      <fill>
        <patternFill patternType="solid">
          <fgColor indexed="64"/>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font>
        <b/>
        <family val="2"/>
      </font>
    </dxf>
    <dxf>
      <font>
        <b/>
        <family val="2"/>
      </fon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patternType="solid">
          <bgColor theme="4" tint="0.79998168889431442"/>
        </patternFill>
      </fill>
    </dxf>
    <dxf>
      <fill>
        <patternFill patternType="solid">
          <bgColor theme="4" tint="0.79998168889431442"/>
        </patternFill>
      </fill>
    </dxf>
    <dxf>
      <font>
        <b/>
        <family val="2"/>
      </font>
    </dxf>
    <dxf>
      <font>
        <b/>
        <family val="2"/>
      </font>
    </dxf>
    <dxf>
      <fill>
        <patternFill patternType="solid">
          <bgColor theme="4" tint="0.79998168889431442"/>
        </patternFill>
      </fill>
    </dxf>
    <dxf>
      <fill>
        <patternFill patternType="solid">
          <bgColor theme="4" tint="0.79998168889431442"/>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65" formatCode="\$\ 0.00,&quot;K&quot;"/>
    </dxf>
    <dxf>
      <numFmt numFmtId="165" formatCode="\$\ 0.00,&quot;K&quot;"/>
    </dxf>
    <dxf>
      <font>
        <b/>
        <family val="2"/>
      </font>
    </dxf>
    <dxf>
      <font>
        <b/>
        <family val="2"/>
      </font>
    </dxf>
    <dxf>
      <numFmt numFmtId="168" formatCode="\$\ 0.00,&quot;M&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
      <font>
        <b/>
        <i val="0"/>
        <color theme="0"/>
        <name val="Calibri"/>
        <family val="2"/>
        <scheme val="minor"/>
      </font>
      <border diagonalUp="0" diagonalDown="0">
        <left/>
        <right/>
        <top/>
        <bottom/>
        <vertical/>
        <horizontal/>
      </border>
    </dxf>
    <dxf>
      <fill>
        <patternFill>
          <bgColor theme="1" tint="0.14996795556505021"/>
        </patternFill>
      </fill>
      <border diagonalUp="0" diagonalDown="0">
        <left/>
        <right/>
        <top/>
        <bottom/>
        <vertical/>
        <horizontal/>
      </border>
    </dxf>
  </dxfs>
  <tableStyles count="3">
    <tableStyle name="AB" pivot="0" table="0" count="3" xr9:uid="{EB9B7122-F2EB-47A4-9D88-838C8C572C50}">
      <tableStyleElement type="wholeTable" dxfId="4141"/>
      <tableStyleElement type="headerRow" dxfId="4140"/>
    </tableStyle>
    <tableStyle name="Data-style" pivot="0" count="3" xr9:uid="{00000000-0011-0000-FFFF-FFFF00000000}">
      <tableStyleElement type="headerRow" dxfId="4139"/>
      <tableStyleElement type="firstRowStripe" dxfId="4138"/>
      <tableStyleElement type="secondRowStripe" dxfId="4137"/>
    </tableStyle>
    <tableStyle name="Invisible" pivot="0" table="0" count="0" xr9:uid="{43DFD03D-A2E7-43D3-B6ED-82F8DAD1FF34}"/>
  </tableStyles>
  <extLst>
    <ext xmlns:x14="http://schemas.microsoft.com/office/spreadsheetml/2009/9/main" uri="{46F421CA-312F-682f-3DD2-61675219B42D}">
      <x14:dxfs count="1">
        <dxf>
          <font>
            <color theme="0"/>
          </font>
          <fill>
            <patternFill>
              <bgColor theme="1" tint="0.14996795556505021"/>
            </patternFill>
          </fill>
          <border diagonalUp="0" diagonalDown="0">
            <left style="thin">
              <color auto="1"/>
            </left>
            <right style="thin">
              <color auto="1"/>
            </right>
            <top style="thin">
              <color auto="1"/>
            </top>
            <bottom style="thin">
              <color auto="1"/>
            </bottom>
            <vertical/>
            <horizontal/>
          </border>
        </dxf>
      </x14:dxfs>
    </ext>
    <ext xmlns:x14="http://schemas.microsoft.com/office/spreadsheetml/2009/9/main" uri="{EB79DEF2-80B8-43e5-95BD-54CBDDF9020C}">
      <x14:slicerStyles defaultSlicerStyle="SlicerStyleLight1">
        <x14:slicerStyle name="AB">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5400" cap="rnd">
              <a:solidFill>
                <a:schemeClr val="bg1">
                  <a:lumMod val="85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209A-4524-8006-3A97D7EC6C9A}"/>
            </c:ext>
          </c:extLst>
        </c:ser>
        <c:dLbls>
          <c:showLegendKey val="0"/>
          <c:showVal val="0"/>
          <c:showCatName val="0"/>
          <c:showSerName val="0"/>
          <c:showPercent val="0"/>
          <c:showBubbleSize val="0"/>
        </c:dLbls>
        <c:smooth val="0"/>
        <c:axId val="2029932495"/>
        <c:axId val="2029934895"/>
      </c:lineChart>
      <c:catAx>
        <c:axId val="2029932495"/>
        <c:scaling>
          <c:orientation val="minMax"/>
        </c:scaling>
        <c:delete val="1"/>
        <c:axPos val="b"/>
        <c:numFmt formatCode="General" sourceLinked="1"/>
        <c:majorTickMark val="none"/>
        <c:minorTickMark val="none"/>
        <c:tickLblPos val="nextTo"/>
        <c:crossAx val="2029934895"/>
        <c:crosses val="autoZero"/>
        <c:auto val="1"/>
        <c:lblAlgn val="ctr"/>
        <c:lblOffset val="100"/>
        <c:noMultiLvlLbl val="0"/>
      </c:catAx>
      <c:valAx>
        <c:axId val="2029934895"/>
        <c:scaling>
          <c:orientation val="minMax"/>
        </c:scaling>
        <c:delete val="1"/>
        <c:axPos val="l"/>
        <c:numFmt formatCode="General" sourceLinked="1"/>
        <c:majorTickMark val="none"/>
        <c:minorTickMark val="none"/>
        <c:tickLblPos val="nextTo"/>
        <c:crossAx val="20299324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5400" cap="rnd">
              <a:solidFill>
                <a:schemeClr val="bg1">
                  <a:lumMod val="85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8AE3-4E90-A8CD-39579576313F}"/>
            </c:ext>
          </c:extLst>
        </c:ser>
        <c:dLbls>
          <c:showLegendKey val="0"/>
          <c:showVal val="0"/>
          <c:showCatName val="0"/>
          <c:showSerName val="0"/>
          <c:showPercent val="0"/>
          <c:showBubbleSize val="0"/>
        </c:dLbls>
        <c:smooth val="0"/>
        <c:axId val="674860159"/>
        <c:axId val="674861119"/>
      </c:lineChart>
      <c:catAx>
        <c:axId val="674860159"/>
        <c:scaling>
          <c:orientation val="minMax"/>
        </c:scaling>
        <c:delete val="1"/>
        <c:axPos val="b"/>
        <c:numFmt formatCode="General" sourceLinked="1"/>
        <c:majorTickMark val="none"/>
        <c:minorTickMark val="none"/>
        <c:tickLblPos val="nextTo"/>
        <c:crossAx val="674861119"/>
        <c:crosses val="autoZero"/>
        <c:auto val="1"/>
        <c:lblAlgn val="ctr"/>
        <c:lblOffset val="100"/>
        <c:noMultiLvlLbl val="0"/>
      </c:catAx>
      <c:valAx>
        <c:axId val="674861119"/>
        <c:scaling>
          <c:orientation val="minMax"/>
        </c:scaling>
        <c:delete val="1"/>
        <c:axPos val="l"/>
        <c:numFmt formatCode="General" sourceLinked="1"/>
        <c:majorTickMark val="none"/>
        <c:minorTickMark val="none"/>
        <c:tickLblPos val="nextTo"/>
        <c:crossAx val="67486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4"/>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5400" cap="rnd">
              <a:solidFill>
                <a:schemeClr val="bg1">
                  <a:lumMod val="85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9995-4C06-8103-BC96412FA35E}"/>
            </c:ext>
          </c:extLst>
        </c:ser>
        <c:dLbls>
          <c:showLegendKey val="0"/>
          <c:showVal val="0"/>
          <c:showCatName val="0"/>
          <c:showSerName val="0"/>
          <c:showPercent val="0"/>
          <c:showBubbleSize val="0"/>
        </c:dLbls>
        <c:smooth val="0"/>
        <c:axId val="412092703"/>
        <c:axId val="412085023"/>
      </c:lineChart>
      <c:catAx>
        <c:axId val="412092703"/>
        <c:scaling>
          <c:orientation val="minMax"/>
        </c:scaling>
        <c:delete val="1"/>
        <c:axPos val="b"/>
        <c:numFmt formatCode="General" sourceLinked="1"/>
        <c:majorTickMark val="none"/>
        <c:minorTickMark val="none"/>
        <c:tickLblPos val="nextTo"/>
        <c:crossAx val="412085023"/>
        <c:crosses val="autoZero"/>
        <c:auto val="1"/>
        <c:lblAlgn val="ctr"/>
        <c:lblOffset val="100"/>
        <c:noMultiLvlLbl val="0"/>
      </c:catAx>
      <c:valAx>
        <c:axId val="412085023"/>
        <c:scaling>
          <c:orientation val="minMax"/>
        </c:scaling>
        <c:delete val="1"/>
        <c:axPos val="l"/>
        <c:numFmt formatCode="General" sourceLinked="1"/>
        <c:majorTickMark val="none"/>
        <c:minorTickMark val="none"/>
        <c:tickLblPos val="nextTo"/>
        <c:crossAx val="41209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5400" cap="rnd">
              <a:solidFill>
                <a:schemeClr val="bg1">
                  <a:lumMod val="85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832D-44AF-BCF0-151D7F50793F}"/>
            </c:ext>
          </c:extLst>
        </c:ser>
        <c:dLbls>
          <c:showLegendKey val="0"/>
          <c:showVal val="0"/>
          <c:showCatName val="0"/>
          <c:showSerName val="0"/>
          <c:showPercent val="0"/>
          <c:showBubbleSize val="0"/>
        </c:dLbls>
        <c:smooth val="0"/>
        <c:axId val="2029929615"/>
        <c:axId val="2028538287"/>
      </c:lineChart>
      <c:catAx>
        <c:axId val="2029929615"/>
        <c:scaling>
          <c:orientation val="minMax"/>
        </c:scaling>
        <c:delete val="1"/>
        <c:axPos val="b"/>
        <c:numFmt formatCode="General" sourceLinked="1"/>
        <c:majorTickMark val="none"/>
        <c:minorTickMark val="none"/>
        <c:tickLblPos val="nextTo"/>
        <c:crossAx val="2028538287"/>
        <c:crosses val="autoZero"/>
        <c:auto val="1"/>
        <c:lblAlgn val="ctr"/>
        <c:lblOffset val="100"/>
        <c:noMultiLvlLbl val="0"/>
      </c:catAx>
      <c:valAx>
        <c:axId val="2028538287"/>
        <c:scaling>
          <c:orientation val="minMax"/>
        </c:scaling>
        <c:delete val="1"/>
        <c:axPos val="l"/>
        <c:numFmt formatCode="General" sourceLinked="1"/>
        <c:majorTickMark val="none"/>
        <c:minorTickMark val="none"/>
        <c:tickLblPos val="nextTo"/>
        <c:crossAx val="202992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5400" cap="rnd">
            <a:solidFill>
              <a:schemeClr val="bg1">
                <a:lumMod val="8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5400" cap="rnd">
              <a:solidFill>
                <a:schemeClr val="bg1">
                  <a:lumMod val="85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7F62-4754-B5B3-30D64CCC71BD}"/>
            </c:ext>
          </c:extLst>
        </c:ser>
        <c:dLbls>
          <c:showLegendKey val="0"/>
          <c:showVal val="0"/>
          <c:showCatName val="0"/>
          <c:showSerName val="0"/>
          <c:showPercent val="0"/>
          <c:showBubbleSize val="0"/>
        </c:dLbls>
        <c:smooth val="0"/>
        <c:axId val="418544143"/>
        <c:axId val="418554703"/>
      </c:lineChart>
      <c:catAx>
        <c:axId val="418544143"/>
        <c:scaling>
          <c:orientation val="minMax"/>
        </c:scaling>
        <c:delete val="1"/>
        <c:axPos val="b"/>
        <c:numFmt formatCode="General" sourceLinked="1"/>
        <c:majorTickMark val="none"/>
        <c:minorTickMark val="none"/>
        <c:tickLblPos val="nextTo"/>
        <c:crossAx val="418554703"/>
        <c:crosses val="autoZero"/>
        <c:auto val="1"/>
        <c:lblAlgn val="ctr"/>
        <c:lblOffset val="100"/>
        <c:noMultiLvlLbl val="0"/>
      </c:catAx>
      <c:valAx>
        <c:axId val="418554703"/>
        <c:scaling>
          <c:orientation val="minMax"/>
        </c:scaling>
        <c:delete val="1"/>
        <c:axPos val="l"/>
        <c:numFmt formatCode="0.00%" sourceLinked="1"/>
        <c:majorTickMark val="none"/>
        <c:minorTickMark val="none"/>
        <c:tickLblPos val="nextTo"/>
        <c:crossAx val="41854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80308044018769"/>
          <c:y val="0.32824726851004088"/>
          <c:w val="0.72062315026155699"/>
          <c:h val="0.4469633156320576"/>
        </c:manualLayout>
      </c:layout>
      <c:areaChart>
        <c:grouping val="standard"/>
        <c:varyColors val="0"/>
        <c:ser>
          <c:idx val="1"/>
          <c:order val="1"/>
          <c:tx>
            <c:strRef>
              <c:f>'Combo Chart'!$C$3</c:f>
              <c:strCache>
                <c:ptCount val="1"/>
                <c:pt idx="0">
                  <c:v>Sum of Profit</c:v>
                </c:pt>
              </c:strCache>
            </c:strRef>
          </c:tx>
          <c:spPr>
            <a:solidFill>
              <a:schemeClr val="accent1">
                <a:lumMod val="75000"/>
              </a:schemeClr>
            </a:soli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0-6F7A-42D2-BAE0-F5D9E08CA56C}"/>
            </c:ext>
          </c:extLst>
        </c:ser>
        <c:dLbls>
          <c:showLegendKey val="0"/>
          <c:showVal val="0"/>
          <c:showCatName val="0"/>
          <c:showSerName val="0"/>
          <c:showPercent val="0"/>
          <c:showBubbleSize val="0"/>
        </c:dLbls>
        <c:axId val="2029934415"/>
        <c:axId val="2029932975"/>
      </c:areaChart>
      <c:barChart>
        <c:barDir val="col"/>
        <c:grouping val="clustered"/>
        <c:varyColors val="0"/>
        <c:ser>
          <c:idx val="0"/>
          <c:order val="0"/>
          <c:tx>
            <c:strRef>
              <c:f>'Combo Chart'!$B$3</c:f>
              <c:strCache>
                <c:ptCount val="1"/>
                <c:pt idx="0">
                  <c:v>Sum of Sales</c:v>
                </c:pt>
              </c:strCache>
            </c:strRef>
          </c:tx>
          <c:spPr>
            <a:solidFill>
              <a:schemeClr val="bg1">
                <a:lumMod val="75000"/>
              </a:schemeClr>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1-6F7A-42D2-BAE0-F5D9E08CA56C}"/>
            </c:ext>
          </c:extLst>
        </c:ser>
        <c:dLbls>
          <c:showLegendKey val="0"/>
          <c:showVal val="0"/>
          <c:showCatName val="0"/>
          <c:showSerName val="0"/>
          <c:showPercent val="0"/>
          <c:showBubbleSize val="0"/>
        </c:dLbls>
        <c:gapWidth val="66"/>
        <c:overlap val="-27"/>
        <c:axId val="412092223"/>
        <c:axId val="412077343"/>
      </c:barChart>
      <c:catAx>
        <c:axId val="41209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2077343"/>
        <c:crosses val="autoZero"/>
        <c:auto val="1"/>
        <c:lblAlgn val="ctr"/>
        <c:lblOffset val="100"/>
        <c:noMultiLvlLbl val="0"/>
      </c:catAx>
      <c:valAx>
        <c:axId val="41207734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Sales</a:t>
                </a:r>
              </a:p>
              <a:p>
                <a:pPr>
                  <a:defRPr>
                    <a:solidFill>
                      <a:schemeClr val="bg1"/>
                    </a:solidFill>
                  </a:defRPr>
                </a:pP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412092223"/>
        <c:crosses val="autoZero"/>
        <c:crossBetween val="between"/>
      </c:valAx>
      <c:valAx>
        <c:axId val="2029932975"/>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a:solidFill>
                      <a:schemeClr val="bg1"/>
                    </a:solidFill>
                  </a:rPr>
                  <a:t>Profit</a:t>
                </a:r>
              </a:p>
              <a:p>
                <a:pPr>
                  <a:defRPr>
                    <a:solidFill>
                      <a:schemeClr val="bg1"/>
                    </a:solidFill>
                  </a:defRPr>
                </a:pPr>
                <a:endParaRPr lang="en-US">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29934415"/>
        <c:crosses val="max"/>
        <c:crossBetween val="between"/>
      </c:valAx>
      <c:catAx>
        <c:axId val="2029934415"/>
        <c:scaling>
          <c:orientation val="minMax"/>
        </c:scaling>
        <c:delete val="1"/>
        <c:axPos val="b"/>
        <c:numFmt formatCode="General" sourceLinked="1"/>
        <c:majorTickMark val="out"/>
        <c:minorTickMark val="none"/>
        <c:tickLblPos val="nextTo"/>
        <c:crossAx val="2029932975"/>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6">
              <a:lumMod val="40000"/>
              <a:lumOff val="6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60000"/>
              <a:lumOff val="40000"/>
            </a:schemeClr>
          </a:solidFill>
          <a:ln w="19050">
            <a:solidFill>
              <a:schemeClr val="lt1"/>
            </a:solidFill>
          </a:ln>
          <a:effectLst/>
        </c:spPr>
      </c:pivotFmt>
      <c:pivotFmt>
        <c:idx val="7"/>
        <c:spPr>
          <a:solidFill>
            <a:schemeClr val="accent6">
              <a:lumMod val="75000"/>
            </a:schemeClr>
          </a:solidFill>
          <a:ln w="19050">
            <a:solidFill>
              <a:schemeClr val="lt1"/>
            </a:solidFill>
          </a:ln>
          <a:effectLst/>
        </c:spPr>
      </c:pivotFmt>
      <c:pivotFmt>
        <c:idx val="8"/>
        <c:spPr>
          <a:solidFill>
            <a:schemeClr val="accent6">
              <a:lumMod val="40000"/>
              <a:lumOff val="60000"/>
            </a:schemeClr>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spPr>
            <a:solidFill>
              <a:schemeClr val="accent6">
                <a:lumMod val="40000"/>
                <a:lumOff val="60000"/>
              </a:schemeClr>
            </a:solidFill>
          </c:spPr>
          <c:explosion val="3"/>
          <c:dPt>
            <c:idx val="0"/>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01-AF0C-4B89-9C13-025E73886007}"/>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AF0C-4B89-9C13-025E73886007}"/>
              </c:ext>
            </c:extLst>
          </c:dPt>
          <c:dPt>
            <c:idx val="2"/>
            <c:bubble3D val="0"/>
            <c:spPr>
              <a:solidFill>
                <a:schemeClr val="accent6">
                  <a:lumMod val="40000"/>
                  <a:lumOff val="60000"/>
                </a:schemeClr>
              </a:solidFill>
              <a:ln w="19050">
                <a:solidFill>
                  <a:schemeClr val="lt1"/>
                </a:solidFill>
              </a:ln>
              <a:effectLst/>
            </c:spPr>
            <c:extLst>
              <c:ext xmlns:c16="http://schemas.microsoft.com/office/drawing/2014/chart" uri="{C3380CC4-5D6E-409C-BE32-E72D297353CC}">
                <c16:uniqueId val="{00000005-AF0C-4B89-9C13-025E7388600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AF0C-4B89-9C13-025E73886007}"/>
            </c:ext>
          </c:extLst>
        </c:ser>
        <c:dLbls>
          <c:showLegendKey val="0"/>
          <c:showVal val="1"/>
          <c:showCatName val="0"/>
          <c:showSerName val="0"/>
          <c:showPercent val="0"/>
          <c:showBubbleSize val="0"/>
          <c:showLeaderLines val="1"/>
        </c:dLbls>
        <c:firstSliceAng val="0"/>
        <c:holeSize val="34"/>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5!PivotTable9</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5'!$A$4:$A$8</c:f>
              <c:strCache>
                <c:ptCount val="5"/>
                <c:pt idx="0">
                  <c:v>Binders</c:v>
                </c:pt>
                <c:pt idx="1">
                  <c:v>Tables</c:v>
                </c:pt>
                <c:pt idx="2">
                  <c:v>Storage</c:v>
                </c:pt>
                <c:pt idx="3">
                  <c:v>Chairs</c:v>
                </c:pt>
                <c:pt idx="4">
                  <c:v>Phones</c:v>
                </c:pt>
              </c:strCache>
            </c:strRef>
          </c:cat>
          <c:val>
            <c:numRef>
              <c:f>'Top 5'!$B$4:$B$8</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5549-4FA6-9736-AF8408536BE2}"/>
            </c:ext>
          </c:extLst>
        </c:ser>
        <c:dLbls>
          <c:dLblPos val="inEnd"/>
          <c:showLegendKey val="0"/>
          <c:showVal val="1"/>
          <c:showCatName val="0"/>
          <c:showSerName val="0"/>
          <c:showPercent val="0"/>
          <c:showBubbleSize val="0"/>
        </c:dLbls>
        <c:gapWidth val="134"/>
        <c:axId val="641550719"/>
        <c:axId val="641552639"/>
      </c:barChart>
      <c:catAx>
        <c:axId val="64155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41552639"/>
        <c:crosses val="autoZero"/>
        <c:auto val="1"/>
        <c:lblAlgn val="ctr"/>
        <c:lblOffset val="100"/>
        <c:noMultiLvlLbl val="0"/>
      </c:catAx>
      <c:valAx>
        <c:axId val="641552639"/>
        <c:scaling>
          <c:orientation val="minMax"/>
        </c:scaling>
        <c:delete val="1"/>
        <c:axPos val="b"/>
        <c:numFmt formatCode="\$\ 0,&quot;K&quot;" sourceLinked="0"/>
        <c:majorTickMark val="none"/>
        <c:minorTickMark val="none"/>
        <c:tickLblPos val="nextTo"/>
        <c:crossAx val="6415507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Analysis.xlsx]Combo Chart!PivotTable1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'Combo Chart'!$C$3</c:f>
              <c:strCache>
                <c:ptCount val="1"/>
                <c:pt idx="0">
                  <c:v>Sum of Profit</c:v>
                </c:pt>
              </c:strCache>
            </c:strRef>
          </c:tx>
          <c:spPr>
            <a:solidFill>
              <a:schemeClr val="accent2"/>
            </a:solidFill>
            <a:ln>
              <a:noFill/>
            </a:ln>
            <a:effectLst/>
          </c:spPr>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extLst>
            <c:ext xmlns:c16="http://schemas.microsoft.com/office/drawing/2014/chart" uri="{C3380CC4-5D6E-409C-BE32-E72D297353CC}">
              <c16:uniqueId val="{00000001-D159-4885-933D-679775D27577}"/>
            </c:ext>
          </c:extLst>
        </c:ser>
        <c:dLbls>
          <c:showLegendKey val="0"/>
          <c:showVal val="0"/>
          <c:showCatName val="0"/>
          <c:showSerName val="0"/>
          <c:showPercent val="0"/>
          <c:showBubbleSize val="0"/>
        </c:dLbls>
        <c:axId val="2029934415"/>
        <c:axId val="2029932975"/>
      </c:areaChart>
      <c:barChart>
        <c:barDir val="col"/>
        <c:grouping val="clustered"/>
        <c:varyColors val="0"/>
        <c:ser>
          <c:idx val="0"/>
          <c:order val="0"/>
          <c:tx>
            <c:strRef>
              <c:f>'Combo Chart'!$B$3</c:f>
              <c:strCache>
                <c:ptCount val="1"/>
                <c:pt idx="0">
                  <c:v>Sum of Sales</c:v>
                </c:pt>
              </c:strCache>
            </c:strRef>
          </c:tx>
          <c:spPr>
            <a:solidFill>
              <a:schemeClr val="accent1"/>
            </a:solidFill>
            <a:ln>
              <a:noFill/>
            </a:ln>
            <a:effectLst/>
          </c:spPr>
          <c:invertIfNegative val="0"/>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D159-4885-933D-679775D27577}"/>
            </c:ext>
          </c:extLst>
        </c:ser>
        <c:dLbls>
          <c:showLegendKey val="0"/>
          <c:showVal val="0"/>
          <c:showCatName val="0"/>
          <c:showSerName val="0"/>
          <c:showPercent val="0"/>
          <c:showBubbleSize val="0"/>
        </c:dLbls>
        <c:gapWidth val="219"/>
        <c:overlap val="-27"/>
        <c:axId val="412092223"/>
        <c:axId val="412077343"/>
      </c:barChart>
      <c:catAx>
        <c:axId val="41209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77343"/>
        <c:crosses val="autoZero"/>
        <c:auto val="1"/>
        <c:lblAlgn val="ctr"/>
        <c:lblOffset val="100"/>
        <c:noMultiLvlLbl val="0"/>
      </c:catAx>
      <c:valAx>
        <c:axId val="412077343"/>
        <c:scaling>
          <c:orientation val="minMax"/>
        </c:scaling>
        <c:delete val="0"/>
        <c:axPos val="l"/>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2092223"/>
        <c:crosses val="autoZero"/>
        <c:crossBetween val="between"/>
      </c:valAx>
      <c:valAx>
        <c:axId val="2029932975"/>
        <c:scaling>
          <c:orientation val="minMax"/>
        </c:scaling>
        <c:delete val="0"/>
        <c:axPos val="r"/>
        <c:numFmt formatCode="\$\ 0.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9934415"/>
        <c:crosses val="max"/>
        <c:crossBetween val="between"/>
      </c:valAx>
      <c:catAx>
        <c:axId val="2029934415"/>
        <c:scaling>
          <c:orientation val="minMax"/>
        </c:scaling>
        <c:delete val="1"/>
        <c:axPos val="b"/>
        <c:numFmt formatCode="General" sourceLinked="1"/>
        <c:majorTickMark val="out"/>
        <c:minorTickMark val="none"/>
        <c:tickLblPos val="nextTo"/>
        <c:crossAx val="202993297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Analysis.xlsx]Pie Chart!PivotTable5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'Pie Chart'!$B$3</c:f>
              <c:strCache>
                <c:ptCount val="1"/>
                <c:pt idx="0">
                  <c:v>Total</c:v>
                </c:pt>
              </c:strCache>
            </c:strRef>
          </c:tx>
          <c:explosion val="3"/>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F30-4167-B7E2-9E55CEDD63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F30-4167-B7E2-9E55CEDD63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F30-4167-B7E2-9E55CEDD63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Chart'!$A$4:$A$7</c:f>
              <c:strCache>
                <c:ptCount val="3"/>
                <c:pt idx="0">
                  <c:v>Furniture</c:v>
                </c:pt>
                <c:pt idx="1">
                  <c:v>Office Supplies</c:v>
                </c:pt>
                <c:pt idx="2">
                  <c:v>Technology</c:v>
                </c:pt>
              </c:strCache>
            </c:strRef>
          </c:cat>
          <c:val>
            <c:numRef>
              <c:f>'Pie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B9DB-4F0D-B184-81277F2BAC3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Analysis.xlsx]Top 5!PivotTable9</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5'!$B$3</c:f>
              <c:strCache>
                <c:ptCount val="1"/>
                <c:pt idx="0">
                  <c:v>Total</c:v>
                </c:pt>
              </c:strCache>
            </c:strRef>
          </c:tx>
          <c:spPr>
            <a:solidFill>
              <a:schemeClr val="accent1"/>
            </a:solidFill>
            <a:ln>
              <a:noFill/>
            </a:ln>
            <a:effectLst/>
          </c:spPr>
          <c:invertIfNegative val="0"/>
          <c:cat>
            <c:strRef>
              <c:f>'Top 5'!$A$4:$A$8</c:f>
              <c:strCache>
                <c:ptCount val="5"/>
                <c:pt idx="0">
                  <c:v>Binders</c:v>
                </c:pt>
                <c:pt idx="1">
                  <c:v>Tables</c:v>
                </c:pt>
                <c:pt idx="2">
                  <c:v>Storage</c:v>
                </c:pt>
                <c:pt idx="3">
                  <c:v>Chairs</c:v>
                </c:pt>
                <c:pt idx="4">
                  <c:v>Phones</c:v>
                </c:pt>
              </c:strCache>
            </c:strRef>
          </c:cat>
          <c:val>
            <c:numRef>
              <c:f>'Top 5'!$B$4:$B$8</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DB42-4673-8C34-637F9B8AF04A}"/>
            </c:ext>
          </c:extLst>
        </c:ser>
        <c:dLbls>
          <c:showLegendKey val="0"/>
          <c:showVal val="0"/>
          <c:showCatName val="0"/>
          <c:showSerName val="0"/>
          <c:showPercent val="0"/>
          <c:showBubbleSize val="0"/>
        </c:dLbls>
        <c:gapWidth val="182"/>
        <c:axId val="641550719"/>
        <c:axId val="641552639"/>
      </c:barChart>
      <c:catAx>
        <c:axId val="64155071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552639"/>
        <c:crosses val="autoZero"/>
        <c:auto val="1"/>
        <c:lblAlgn val="ctr"/>
        <c:lblOffset val="100"/>
        <c:noMultiLvlLbl val="0"/>
      </c:catAx>
      <c:valAx>
        <c:axId val="641552639"/>
        <c:scaling>
          <c:orientation val="minMax"/>
        </c:scaling>
        <c:delete val="0"/>
        <c:axPos val="b"/>
        <c:numFmt formatCode="\$\ 0.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1550719"/>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B8BE-463F-99FF-C39C243AED18}"/>
            </c:ext>
          </c:extLst>
        </c:ser>
        <c:dLbls>
          <c:showLegendKey val="0"/>
          <c:showVal val="0"/>
          <c:showCatName val="0"/>
          <c:showSerName val="0"/>
          <c:showPercent val="0"/>
          <c:showBubbleSize val="0"/>
        </c:dLbls>
        <c:smooth val="0"/>
        <c:axId val="2029932495"/>
        <c:axId val="2029934895"/>
      </c:lineChart>
      <c:catAx>
        <c:axId val="2029932495"/>
        <c:scaling>
          <c:orientation val="minMax"/>
        </c:scaling>
        <c:delete val="1"/>
        <c:axPos val="b"/>
        <c:numFmt formatCode="General" sourceLinked="1"/>
        <c:majorTickMark val="none"/>
        <c:minorTickMark val="none"/>
        <c:tickLblPos val="nextTo"/>
        <c:crossAx val="2029934895"/>
        <c:crosses val="autoZero"/>
        <c:auto val="1"/>
        <c:lblAlgn val="ctr"/>
        <c:lblOffset val="100"/>
        <c:noMultiLvlLbl val="0"/>
      </c:catAx>
      <c:valAx>
        <c:axId val="2029934895"/>
        <c:scaling>
          <c:orientation val="minMax"/>
        </c:scaling>
        <c:delete val="1"/>
        <c:axPos val="l"/>
        <c:numFmt formatCode="General" sourceLinked="1"/>
        <c:majorTickMark val="none"/>
        <c:minorTickMark val="none"/>
        <c:tickLblPos val="nextTo"/>
        <c:crossAx val="2029932495"/>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1"/>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0935-40F3-B67D-D83A3F559C2B}"/>
            </c:ext>
          </c:extLst>
        </c:ser>
        <c:dLbls>
          <c:showLegendKey val="0"/>
          <c:showVal val="0"/>
          <c:showCatName val="0"/>
          <c:showSerName val="0"/>
          <c:showPercent val="0"/>
          <c:showBubbleSize val="0"/>
        </c:dLbls>
        <c:smooth val="0"/>
        <c:axId val="674860159"/>
        <c:axId val="674861119"/>
      </c:lineChart>
      <c:catAx>
        <c:axId val="674860159"/>
        <c:scaling>
          <c:orientation val="minMax"/>
        </c:scaling>
        <c:delete val="1"/>
        <c:axPos val="b"/>
        <c:numFmt formatCode="General" sourceLinked="1"/>
        <c:majorTickMark val="none"/>
        <c:minorTickMark val="none"/>
        <c:tickLblPos val="nextTo"/>
        <c:crossAx val="674861119"/>
        <c:crosses val="autoZero"/>
        <c:auto val="1"/>
        <c:lblAlgn val="ctr"/>
        <c:lblOffset val="100"/>
        <c:noMultiLvlLbl val="0"/>
      </c:catAx>
      <c:valAx>
        <c:axId val="674861119"/>
        <c:scaling>
          <c:orientation val="minMax"/>
        </c:scaling>
        <c:delete val="1"/>
        <c:axPos val="l"/>
        <c:numFmt formatCode="General" sourceLinked="1"/>
        <c:majorTickMark val="none"/>
        <c:minorTickMark val="none"/>
        <c:tickLblPos val="nextTo"/>
        <c:crossAx val="67486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B177-4B7D-9022-99F96CF3118A}"/>
            </c:ext>
          </c:extLst>
        </c:ser>
        <c:dLbls>
          <c:showLegendKey val="0"/>
          <c:showVal val="0"/>
          <c:showCatName val="0"/>
          <c:showSerName val="0"/>
          <c:showPercent val="0"/>
          <c:showBubbleSize val="0"/>
        </c:dLbls>
        <c:smooth val="0"/>
        <c:axId val="412092703"/>
        <c:axId val="412085023"/>
      </c:lineChart>
      <c:catAx>
        <c:axId val="412092703"/>
        <c:scaling>
          <c:orientation val="minMax"/>
        </c:scaling>
        <c:delete val="1"/>
        <c:axPos val="b"/>
        <c:numFmt formatCode="General" sourceLinked="1"/>
        <c:majorTickMark val="none"/>
        <c:minorTickMark val="none"/>
        <c:tickLblPos val="nextTo"/>
        <c:crossAx val="412085023"/>
        <c:crosses val="autoZero"/>
        <c:auto val="1"/>
        <c:lblAlgn val="ctr"/>
        <c:lblOffset val="100"/>
        <c:noMultiLvlLbl val="0"/>
      </c:catAx>
      <c:valAx>
        <c:axId val="412085023"/>
        <c:scaling>
          <c:orientation val="minMax"/>
        </c:scaling>
        <c:delete val="1"/>
        <c:axPos val="l"/>
        <c:numFmt formatCode="General" sourceLinked="1"/>
        <c:majorTickMark val="none"/>
        <c:minorTickMark val="none"/>
        <c:tickLblPos val="nextTo"/>
        <c:crossAx val="412092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F4FA-463F-964C-0B2F14B8385E}"/>
            </c:ext>
          </c:extLst>
        </c:ser>
        <c:dLbls>
          <c:showLegendKey val="0"/>
          <c:showVal val="0"/>
          <c:showCatName val="0"/>
          <c:showSerName val="0"/>
          <c:showPercent val="0"/>
          <c:showBubbleSize val="0"/>
        </c:dLbls>
        <c:smooth val="0"/>
        <c:axId val="2029929615"/>
        <c:axId val="2028538287"/>
      </c:lineChart>
      <c:catAx>
        <c:axId val="2029929615"/>
        <c:scaling>
          <c:orientation val="minMax"/>
        </c:scaling>
        <c:delete val="1"/>
        <c:axPos val="b"/>
        <c:numFmt formatCode="General" sourceLinked="1"/>
        <c:majorTickMark val="none"/>
        <c:minorTickMark val="none"/>
        <c:tickLblPos val="nextTo"/>
        <c:crossAx val="2028538287"/>
        <c:crosses val="autoZero"/>
        <c:auto val="1"/>
        <c:lblAlgn val="ctr"/>
        <c:lblOffset val="100"/>
        <c:noMultiLvlLbl val="0"/>
      </c:catAx>
      <c:valAx>
        <c:axId val="2028538287"/>
        <c:scaling>
          <c:orientation val="minMax"/>
        </c:scaling>
        <c:delete val="1"/>
        <c:axPos val="l"/>
        <c:numFmt formatCode="General" sourceLinked="1"/>
        <c:majorTickMark val="none"/>
        <c:minorTickMark val="none"/>
        <c:tickLblPos val="nextTo"/>
        <c:crossAx val="20299296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Analysis.xlsx]KPI!PivotTable14</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0.00%</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319D-41E3-8828-BFA6036113B9}"/>
            </c:ext>
          </c:extLst>
        </c:ser>
        <c:dLbls>
          <c:showLegendKey val="0"/>
          <c:showVal val="0"/>
          <c:showCatName val="0"/>
          <c:showSerName val="0"/>
          <c:showPercent val="0"/>
          <c:showBubbleSize val="0"/>
        </c:dLbls>
        <c:smooth val="0"/>
        <c:axId val="418544143"/>
        <c:axId val="418554703"/>
      </c:lineChart>
      <c:catAx>
        <c:axId val="418544143"/>
        <c:scaling>
          <c:orientation val="minMax"/>
        </c:scaling>
        <c:delete val="1"/>
        <c:axPos val="b"/>
        <c:numFmt formatCode="General" sourceLinked="1"/>
        <c:majorTickMark val="none"/>
        <c:minorTickMark val="none"/>
        <c:tickLblPos val="nextTo"/>
        <c:crossAx val="418554703"/>
        <c:crosses val="autoZero"/>
        <c:auto val="1"/>
        <c:lblAlgn val="ctr"/>
        <c:lblOffset val="100"/>
        <c:noMultiLvlLbl val="0"/>
      </c:catAx>
      <c:valAx>
        <c:axId val="418554703"/>
        <c:scaling>
          <c:orientation val="minMax"/>
        </c:scaling>
        <c:delete val="1"/>
        <c:axPos val="l"/>
        <c:numFmt formatCode="0.00%" sourceLinked="1"/>
        <c:majorTickMark val="none"/>
        <c:minorTickMark val="none"/>
        <c:tickLblPos val="nextTo"/>
        <c:crossAx val="41854414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plotArea>
      <cx:plotAreaRegion>
        <cx:series layoutId="waterfall" uniqueId="{25F37792-E837-4661-AB1A-CBA050610E36}">
          <cx:tx>
            <cx:txData>
              <cx:f>_xlchart.v1.5</cx:f>
              <cx:v>Profit</cx:v>
            </cx:txData>
          </cx:tx>
          <cx:spPr>
            <a:gradFill>
              <a:gsLst>
                <a:gs pos="0">
                  <a:schemeClr val="bg1">
                    <a:lumMod val="95000"/>
                  </a:schemeClr>
                </a:gs>
                <a:gs pos="100000">
                  <a:schemeClr val="accent1">
                    <a:lumMod val="75000"/>
                  </a:schemeClr>
                </a:gs>
              </a:gsLst>
              <a:lin ang="10800000" scaled="0"/>
            </a:gradFill>
          </cx:spPr>
          <cx:dataLabels pos="outEnd">
            <cx:txPr>
              <a:bodyPr vertOverflow="overflow" horzOverflow="overflow" wrap="square" lIns="0" tIns="0" rIns="0" bIns="0"/>
              <a:lstStyle/>
              <a:p>
                <a:pPr algn="ctr" rtl="0">
                  <a:defRPr lang="en-US" sz="1000" b="1" i="0" u="none" strike="noStrike" kern="1200" baseline="0">
                    <a:solidFill>
                      <a:schemeClr val="bg1"/>
                    </a:solidFill>
                    <a:latin typeface="+mn-lt"/>
                    <a:ea typeface="+mn-ea"/>
                    <a:cs typeface="+mn-cs"/>
                  </a:defRPr>
                </a:pPr>
                <a:endParaRPr lang="en-US" sz="1000" b="1" i="0" u="none" strike="noStrike" kern="1200" baseline="0">
                  <a:solidFill>
                    <a:schemeClr val="bg1"/>
                  </a:solidFill>
                  <a:latin typeface="+mn-lt"/>
                  <a:ea typeface="+mn-ea"/>
                  <a:cs typeface="+mn-cs"/>
                </a:endParaRPr>
              </a:p>
            </cx:txPr>
            <cx:visibility seriesName="0" categoryName="0" value="1"/>
          </cx:dataLabels>
          <cx:dataId val="0"/>
          <cx:layoutPr>
            <cx:subtotals>
              <cx:idx val="3"/>
            </cx:subtotals>
          </cx:layoutPr>
        </cx:series>
      </cx:plotAreaRegion>
      <cx:axis id="0">
        <cx:catScaling gapWidth="0.5"/>
        <cx:tickLabels/>
        <cx:txPr>
          <a:bodyPr vertOverflow="overflow" horzOverflow="overflow" wrap="square" lIns="0" tIns="0" rIns="0" bIns="0"/>
          <a:lstStyle/>
          <a:p>
            <a:pPr algn="ctr" rtl="0">
              <a:defRPr lang="en-US" sz="1000" b="0" i="0" u="none" strike="noStrike" kern="1200" baseline="0">
                <a:solidFill>
                  <a:schemeClr val="bg1"/>
                </a:solidFill>
                <a:latin typeface="+mn-lt"/>
                <a:ea typeface="+mn-ea"/>
                <a:cs typeface="+mn-cs"/>
              </a:defRPr>
            </a:pPr>
            <a:endParaRPr lang="en-US" sz="1000" b="0" i="0" u="none" strike="noStrike" kern="1200" baseline="0">
              <a:solidFill>
                <a:schemeClr val="bg1"/>
              </a:solidFill>
              <a:latin typeface="+mn-lt"/>
              <a:ea typeface="+mn-ea"/>
              <a:cs typeface="+mn-cs"/>
            </a:endParaRPr>
          </a:p>
        </cx:txPr>
      </cx:axis>
      <cx:axis id="1">
        <cx:valScaling/>
        <cx:tickLabels/>
        <cx:txPr>
          <a:bodyPr vertOverflow="overflow" horzOverflow="overflow" wrap="square" lIns="0" tIns="0" rIns="0" bIns="0"/>
          <a:lstStyle/>
          <a:p>
            <a:pPr algn="ctr" rtl="0">
              <a:defRPr lang="en-US" sz="1000" b="0" i="0" u="none" strike="noStrike" kern="1200" baseline="0">
                <a:solidFill>
                  <a:schemeClr val="tx1"/>
                </a:solidFill>
                <a:latin typeface="+mn-lt"/>
                <a:ea typeface="+mn-ea"/>
                <a:cs typeface="+mn-cs"/>
              </a:defRPr>
            </a:pPr>
            <a:endParaRPr lang="en-US" sz="1000" b="0" i="0" u="none" strike="noStrike" kern="1200" baseline="0">
              <a:solidFill>
                <a:schemeClr val="tx1"/>
              </a:solidFill>
              <a:latin typeface="+mn-lt"/>
              <a:ea typeface="+mn-ea"/>
              <a:cs typeface="+mn-cs"/>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AD11EEC8-BA2D-46E2-BB64-B265FD0DBF70}">
          <cx:tx>
            <cx:txData>
              <cx:f>_xlchart.v5.2</cx:f>
              <cx:v>Sales</cx:v>
            </cx:txData>
          </cx:tx>
          <cx:dataId val="0"/>
          <cx:layoutPr>
            <cx:geography cultureLanguage="en-US" cultureRegion="IN" attribution="Powered by Bing">
              <cx:geoCache provider="{E9337A44-BEBE-4D9F-B70C-5C5E7DAFC167}">
                <cx:binary>1H1rc9y2su1fceXzpQKAAAjuOvtUBSTnobclW4r8hTWWZBJ8ASTB568/LUu2Ze7xsW5Ft25pkqok
pnrU5GJ3r15oIP91O/7rtrjfNe/Gsqjaf92O//4jtdb8688/29v0vty1B6W6bXSrv9iDW13+qb98
Ubf3f941u0FVyZ8EYfrnbbpr7P34x3//F3xbcq+P9e3OKl297+6b6eK+7Qrb/i/X9l56t7srVRWq
1jbq1uJ///HR7tI/3t1XVtnpw2Tu//3HTz/xx7s/l9/zH7/zXQFu2e4ObF3/wCWu53HC0NcP+eNd
oavk6bKDMT7gniCEcP7tt57uSrD8nR9fvdjd3TX3bQs38fWf36x+8hj+8MMf7251V9mHp5TAA4M/
qpS9v3t3aXf2vv3jnWp18PgDgX5w++Pl1/v88+fn/N//tfgDuPPFnzyDYvmYfnfpP5D4q9h93pW7
b4/lFcAgBx7nFB629zMKgh8IilyXIOI/fr790kcsXuDJfji+Gy4Q+ev4bSLSqFlXr4kIPSC+S4jA
9PG5L4D5Gh6cMp8z/jV88AKY3zv0C2C+GS6B+fQmgbmeNGSx5NvD+eehQskBAMIJcen+vIW8A8Yw
pZDW9kXMCxzaD8x3wwUw1zdvEphtUahKK0ixr1VRKDrAhGLh8qeQ8Re5zD/AVHCXCfYIDFx//N2P
uewlHu2H5oflApvt28xm63vdJOo1sxk54FQQQX38GDSQrZ4Xe+EeUEpdjyLxeN39GZoXOLQfme+G
C2DWf73JoPmryXdVu3vFoHHpgfB9gVz8FBTiZ2R8ckBdHzPGnpBhPyPzEo/2Q/PDcoHNXxdvEptA
F7rZ3elvz+eflxpXQKkRjCFK9kYNRuyAUQ8S3iJcXuLKflB+WC5ACc7eJii7Qn3RTfWqycw7IIxy
7mN/PyzYP+DYIx6meB8DCF7k0y/weWa7ROhtprTT++Hdyf2obl8zcOgBJdgFAB65MYL4eF5uMOIH
GAnXRwIK0XMO8DJv9mPz3HaBzenJm4ye8L7YDbvm/tszeoWU5h8gJKDpd39wsOfIeOyAcsGpi6Eq
PXwW5eYlHu1H54flApswepvYPAkz7/SXd5C1u/Lzq+Y4KD0ISgt26c+h43kHCHPic/cJILj+PIC+
6UUvdesXYO29uSVwwZsELtBVdX9r1W1nvz26fx5XFB8wj2Hmuk9q2oJgeyDwuEDAMVkE1Au92Q/T
T8YLdIK3Ia397+rf89b0p5/8vxc7GXKZBy3O9/7medrzIS0+NK6u/9S6LqJqIUr+2q39OC3Mf7qT
t6F4roBbq7vd6wUMEQfMB52GP1E0fykWQN8jPJcS4X5H7Hmee4FD+7H4briIl9XblAoudWfTd8Gu
0SDnvCI+rgsFCMKB4CfFYEHhBIK+FeQC0EEficJikeDlfu2HaWm/QOvybdae7d0ufUWeTekB0ADk
ger2CMJCPMCYHnDmu55Ai7LzW0f2o/JktgBjG75JInClQGR77c6UYSJ8l3t78fDEAQethwFkj9ch
qJ4ntZd4tB+YH5YLbK7+epPYnOrm/01aA8XGhYBg7tPiwGJZxwONWjBXcP7UuS7S2sv92o/T0n6B
1ukbTWvVndq9avXxD0Dd8an4pnouqw8/AC4NQQQLo18/y/T2e4f247P9ZrgAZnv6JsNoq4dX5ASw
9IY8yoFGPy29LVDx3YOH7odj9HR9ETy/8+YXkHy9hyUebzOtHb326oEAlkw94ntPfQ3+WS3wBRAE
6Gyg93ksOJDunhec3/uzH5NvdgtUji7fZJRc3Telrl5TDaAQKIzAX4sIARmAc8J9Dtrn188ib73A
k/2AfDdcIHL1NlSAn7yGUacHKXezK02bqtdUP6l7wAWDlvObSrOE50HFAXHUR08rCzAT9TxcXuzW
fpAW5j/dNNzz5k0Gz7HuVPvK1R8d+ALaTv5dHFhkNQy9J4bRNPFE4hZqzYtc2g/RM9MFPMdvtOLA
+9vd5tO3F/mfS50uzNcQjwjOnkbSFk2nYMDNPM9z8ZNys8hxRy/waD84PywX2BzdvMnQ+XA/vuoo
AYa1G1dQ0GQeSfGSDMDEJ0wSAlf4Adzz7PZbd/aj8mS2gOTD328SkpOdqu5fL1YoO3BhpZqyZ/zr
ue7M/QMCEigFWv3IBxaZ7Lfu7IfkyWwByUn0RiFppmJX3b0eKg9zHZDCAJOf64rHDzyEYezz2yoA
0IPnAXKy+70nvwLkm+USk/BNYnKWFyBkvuoENAgzwqXQXT7mLrRMXlB1YGIAIe9JOgPsnmPzEo/2
Y/PDcoHN2dGbxOYEWplXFWMoLDnDuib2YTzw62fBmjGCeRsKwid/WKx+DsoLXNmPyXfDBSQnH94m
JLu23d2mXXtvbfvtEf1zJgZ6DIw5wZIm9CtfPwsm5sEODgTrnq5YtP0nL/XnF+j8bL7E6G0S5esd
NJtVYnX1igB5BxRjWHcWT0lroTZjgmBWHSZzEX2kbJD0nsfPy3zaD9Jz2wVC128ToRN1m6pk95r4
wPCtRz0f5mz2BhC0Mh4sFAB4+xc5X+LRfnR+WC6wOdm+yQx3kcLurHfb9nWJGkzVcCKIz55mnfz/
THAMC4Ee9uF8/SwI20u92o/Rz9YLnC7eJk4nCoafWm133xLNK1QhDj2Oj2FK/WlCHZLY8x7HpwfY
B+YGm6m+/dLH/R4v8mU/NM9MF7icvM2FmhPVtg9/G6O+PaR/jowLQ2cEpj2/77cBzvwcGQG8jXEC
4+1Pq2iL9ZoXOvUriJ7d0RKkyzeZ5B6eh+6a10QI1me4B4ucT/UfLTbhPuz+ACXNw+SpAC20tJd4
9Gt4Hu9lic3b3GjwuLAe7vLXzW1A4EBTgzGnp/WaRQQBawPN7WGf6BM+cP05gXupV/sx+tl6gdPp
21QOTu8/N7s2f836A4s2sNfjYSv7Y3u6jCH/ABYTPNgw+iQtLLLcSzz6BT7f72WJzdtU2j7cP5CD
9v4VBVCXwf51kJsRsLSvnwU4sL/dpS552K7zeB3Iw/MAepFL+9F5ZrqA58Pb5Ain9/3uNUdwH06A
gOYTxOn98gHGHPgBDEN5T+AtsPm9P/uB+Wa3QOX06k2SgodF3cP7pr2fvr25/5y4Peykhs1RPnOf
VnIWUePBWCewOjh65LHt8Re628t8+hU6P+5nidDhm0XoRjf5K+IDZxC4PqEP53J8/SwUUdhFBbQa
waTB07LOf5Sc4d3vPPo1Oo+WS2xu3iQ2Z6l6zXloYGOwVRqU6v0ZTUBDhGD606U/toE8rza/82Y/
Jo9WCzzONm8Tj+Y+eVUFFLYRwDQtnPrAn1LVzy3oowIK/Az2UX+Lz0d14Oy3nvwCjSe7JR4XbxKP
a9Xe6qpVryt6wj4nqC38KUgWPQ2oAh5MCTDYN/A9uT0Pkhe5tB+bZ6YLeK63bxKec2DM7VT0u1fd
RgDlX/iwv/2JMqPlWijsARWuEA9Dn49BBbLoc4Re6tV+kH62XuB0/tebxOn6vrXvfuyReHxY/5yn
wSABHNoFyzswNPD1s1jfgU1SHBpToHJPPG6hT7/Yrf1ILcwXUF2/TT79uPHr1YUcOJHABToG4517
kXoQcoiLQMfmCy79Un/2Q/Sz9QKhy/9PEs6vT8b7fmBguLO76OtJg88Ox/vfr359AHD24cL0KTPt
DbbHONzewWmELmDzbFPvw5c8WT7SgZ+G055Z3O9a++8/nK9bD3wCJ+X4/GH2kAKKAwQ9XHo4bIKD
QueBikd8AZuw/3hXPWwvgt/KD+jDUWIegTYYZHAf4hcU3odLBIQLlzGYrn84LwE22fHvhzue62IC
kvT9aTz997uqK8+1qmz77z9gNQRaNvP4gw/eMgw7v2Ezq/+wVw/BoASBqmtudxew5Pzw8/8HWcfp
a63RdqhJc9071JNtMd2KkRSnM3bqKHVwK8dS5xfeIE7a1vR/8z6rL412LmvUtIfdxFNZC28+obpz
tlPs8njd6yw976ra2XWep6XPNao3VMReKhkjSXteeWxy31OqclJKpyqwt51xI8ipT2ekP7ZFTbpM
Ovms3bXJrTEnwjTIywLUD/M4ytzvbUllHOcZXc1zgrxemqFp6o+FqCwbpVeVBT5M/ZETWZPYt5GX
Itqu0oISc2hpogoisyqHaidHMk1+pMpsxoeensgVnZK2zuWssWaBpfEo1oJ4E9t2SjMUy3xSXvYh
nhyn6yX28r4OU830LqticZfwLPHCmbRjW0dNqlHPA9F6Cl2Oc5OZ0IIL7TofNTmCHRJzG3TcT4/i
DM99MFiPtaseZVkfzTqbRCh0tikTbW5GOKGylEXl2k3mjCIakGA3U8+oFG6SbmAa+jIpCgNgddlJ
TSq9ychwlWnlrjM7ZBKXfrLJhySdZV0m6bUa1ZBEU6+2nhhPNG2O0qHrrtukrIKuaM/dckwTWfW+
kX3Cb+0YD7Lphps5Y21Aaj/IR3ebjPnV2NtKTj7ODoWgn+E4zSZy47y7nEXXymp2ynUHj9RxKy2Z
Z4Z166XeSpBqDdXrop/VFS/IF9hHbI/mVg/Sz5PTOa29oOzsjS7bw7LX1Sa3yoSecsNxLolsJ8OP
jEF41dTzeZqUWuYkvzLIUWHXODrKy/6eq4qflHyOzwdfc9mi0ZF+18WydeMwn7p8TXuK5Tj3ZyRz
edj3/RgkOC4COvTpcdwVzYmwA4k8RtHW00qtqnFmsnOSNJjbWnxWHenXZc/UZ5HW4+HYTFNkauZc
JGaissqS+9iN9Rlz7CWzarysyqlYI1MqWSmjNlXOuewU4tLVE3NkxbqVFYxuIS+kq6Yh/iopGQ1Y
6vjrng/3muXl1qZWhzHkDpknnaqCeFSftUt10LOqjJKkSaSPyjbU2i1lW9kpYLPDJUN9EWGnVVKQ
8QNmFZJNkV85Rbyd52qQZWtqyaxzzaYYSTcfs8O0Zn7gGKq+uB1rPnWzF2TYyiwfaC7bvuZUdhPK
j8s+7444txDxXSPq0KWz80VbXrmyFwIzqWEncBI2WT9PwVSOzobkqLuYcD94lwXNzTlHpKxkHTfq
1AjCV65WIoq92GsDXHTZh5aXNrAIz8laZZocVl3SlMHkWvht8GLls4wHe9sVtRuguO/PsyHHQd/D
a5H4fYGlGMfprjaQVKPEo9NhZ1W1IXaYBn9t4dUaA2fiaAxq8DaXuh3sF1zXg5LJEJsVH7su/TJl
rQ+xNvj1LCmqzXBKBGtvWgZvC5EpTecV7kt0lFZ+uR6UMEFaO2SNiIY7y4etN2V87aUassQ4kECj
xImY23fSNXMikandKPbnYl0nsZJEzH+PIONcecqMp0Xm7CCkrsmskKyKXEdlbQ+tU9PTDJE8bAqS
HVWOuotb0YSKGHVVNlmhJTdMnZBm6rEsu9kNZ1zi87qMP9YFyYWEjYz+saGFPsS+XQFj7I/7TpkL
WFR3LnPaejtSMhUmuV8Hc+k3meySFMJ4GAmJYl2Nq6mY0AmPJx3Z2LZhYq09LdpUR/A91Uo7aFo3
D1Gb05i/L+feXcU1GyOnLtK1V/TnRUpVpKZ2M2CUEhnb+aGWzEJOMa/eD+50U3WabWhf+rcNad97
I00H2eZuv3GF/ZtPWSkVQk5E3H5LCyzCvMOuKy029kusKY0yxzpHU8fSleg7HFZo9iOjRyWnRCSr
mGLIB2I6VYPIz2YH9SeT8jNZTZ0XqmokcmwzCC2PdJGlJFmnPh0lGogI/CzrpMHNenKSBnKwPfE7
yFqzO03Sh2neANmx2tqcMsmHhskEDxedmInMhc4jTctcwr35m3oc185U+9sG9XGg8Yikx/3ydjK6
j5Dj2qDDjhOaNq/DrNRFLH1B2g++yvzQFfkU1rTww9bWW9/xE9k45stYex9L5elo9oduhVqjgmHy
58ChVEdpNaarrivHQyev7/p8Pils3B3hsSjkPLA6KIhXnRFgJsdkBGArNGWrQVm0nWFobOMwz5e1
qXLZV5UKRJIX0hFwz12eFZKUOeS7mn+aZzTJSng4SnP7ieg8P2ImjiWeqkLG7jBJM2X4GN6Bdt0q
mgZDnn/peOGvRjN/Sgx8az77kMuyicUnscYxkX0GqT/3k8+lwUOACtucxzmJg7TH7elARQ/FnRjJ
UXKjMfti/PqeWlWsCgaEoR/pddl0aVDmbX1VCPiquaGNNN1ovzQdJUHWZnlIIYlKrx3Sc82K7L1P
tNkiQebjPrfwGLz8U1fGKIRkqiFrq/5aTBoKhnUvleJV0CdjJ7NRQF7nqvhMKkuCkkx629GSr7Le
m4LKd6pVm83lMcFkiOw006B3p89tGk+yJ9yTgw8+DGmeR8ivxVWLyHyeu62GBzr7jMvU68YKHpgB
93ubZzcQ9rk9sUMlPtQeA1sXTZdNF295MQ6BU/jJ+64thnNm4+zGy/gl43yA06OSU0p0u3E7kbjB
mGYmYm0MDzpVKf3os3wIRsYbOVkR0TnmJKhbLwGk+2EK57qcpOK9j4NEkztWjRULJ8BZEoP1WY9n
u0Hz6G28kYlPQ96imw6Nt5mJ7dmMXCeL+j7tN5mx7hkreR/hORsryKzG9pKlU+CT3k9lzBi8Eai8
qIXPLoYJtSiArOkAxSCGBIy2xZe2ge0nD4GaAKYgsWo5eQ1fG4MZhEzFrd40rT93QUegzE+Je2nU
1AWeRcewxJT93XIffa6S+rAY0ngOM50mQZ24dwVv2WXFFbnFSeaUwQxr7rl0VDduzaCbWqo8zbpw
ZNN4iwpRhEZ37eU8NPU2huR50qdOsfYrfj7z6ijWnvXCHsrBuMHOnMHrzHvvLk68MkhJ6535lqlr
Zhp6gjvFwqYciogp1wRGm7kIm9orI21dfdG4tFHBBI/idMyJSCWKNZOeNV0Szo2wZdiP7XRWCVWs
E9xkq9gb7ArDNEdkwK+1bbizzlgWl+vaK9Q1ZLP8Gkpc93cxjOgyz2y8QZmntogNwHjjmh/WVe9k
UjltnMuJD8VVQlQ2HfXOVEp/TptD3yEQECka8siowj8kddMHaTniXI60MiHvExTNqG3e23m010jM
3R0zQ78RrfaPdJbZM5qkzUftsiaH+NOZDd2ah3nJUiOBXc1XfmNLnUH70A4fEgwZNoA+qfPD2Tcu
l7QwUx+pDOLhyBe0LCMRF/zjEIuZ/53kjprDXoxQWUVHfQjEZrRyaviYRDSn/JS7eXrTewN3gKx0
l8VcTThs08o5KapR3cQlq1ZNLEoalvNYbLuuQmEmskRISnNHyLYcymsUj/H7Hn50M5aQXpvSvxxK
4MZtVXefq7LSoZN62YrbOTlqKqCkRdXXVtqyLz/gdEilC/MC60GU+XGm23o1lTYNdVIXgXHmopWs
MWw14Gp4X1DWNCGb41JmvcqjPsPdcVnNnaQkqzadNybnxLjxdCG8rNFnY5KOLPSTEdU8Dx4O4gOy
UJrUn1ohu44Q094B3VSiS2Tu1QO91DbheQtpbNLCa9pN5qelL4ds6uejYqROwNsMR8VsqiZ02xTy
6CiKEagTdzc25eyaCFV24Twkxts0OcTiZ9h+HIfIyeLkWPW9qiW8wk0WEZEMISddb4Lc8QbIPrbR
x711zKZrfXwx1hZ6AVw765nxNOzt5BzWQ2O2DbyTYWdddWwypoKYdN6XstH0FlU5nWWjGputx9J8
aHM/VjdwKk0XlNQfTizEoxTtPLOQt0Lca2GSDe9KoODYpk5Qq8a7mrMBRYpDdo78tshXLWnnHQJi
fTRMhskC+mPtGbTW8LWHM6ntexiiM3+nIy0vhgGzw9moISAlNSFLsWskTks3SvLWSo1iYAd13q7H
vMdB02T6lNK6DF3w8WMLLDKy4+gHc4WzKIFaB+S8nqKRNDbqCm/rmKoPNTTuFzZR/qrJEdkxOtJN
mTdGxjlkpkIbIT2l07VK3D5sNBPHrio5wNumw+fCd/p1QeiZO6b+Haqasx48kY1FJDCETJsaFzVQ
qS45zqGlHSX26RDBe1OvjD+yqJ5y6G/gpUQSZyqNhrhMI7+AMh6PTv6pBU4vte+VG0fFbugMUEmq
gVdCCvg/UgQOcqaAZq670jEtZeV7zpl15+nCDOmmG/PiZMy7KmBJ5TbAwJ0iKqY0vTeG05M4VgoS
bZ1sYu1A7LaQ+DuTBVORFsHcFGXU5LaHojNM71OL/NN+TPIoqxTf5FyxiBQIEmar9aFC+FyIspdt
24466Eyya70qCys92RyIXS1Oc6dugrFEeYSLmMqs8N2bxMeedIe2KoNSpeWNY9qb2vVymfZiTdmI
kdSmv0MjFFah0LydyqaA59d1SvbMdnKskiKYchfUBy/hIZ+LHax5pFEPaElSjX8bAU1EIsJpru+q
rPi7zfqH961DOupslWs5um7EBSKyUH58mKmW7fJ2jGWZIB4AZ8YocKoxK6KGQM1L6Fgfa55V8La0
3hqj3AtIQ9VxkST5OegPCIUdHTsR9Qb1p60Fvp2hnoT1g/wzitZs/bouonno502SCXQ/VNCiZTbr
NyW1XTg4NXmfWQ8UAdPc2nS0h16pMolE7h2CrhWm6WS2wvAaCrCTHxKv7N/PeZqsElV/hn4NqNhU
qSmkc1Zuq870eZD07XTd27iVoPecuG4ZXwGV+qCcug68xnpHKXeHoB5nII463cbDXLcy7ZwmrPru
k4/rkwFPrkwzclU5kPKyntKV4Y0IBpgsuU5HXEq3bqoQRoT6gHQx+zDrnEk25+SomtJj5VQ31njt
ZmrTy4bjLzCPAvxvAnZUJaa6TDW5cVNcbN2+onctK5oQJY0bGqe8GuFs5i/GlM68SirBrQTVA8j3
aLpUzry8EJNFidRJhkNrRPypR13ey7HvGxAopuGixnjWshBxDLKTHYYVa+mkgPyXGHqcka3zzvUv
QPdjVhqXaQ63F3udFE1qHYiEMuIobw5JBVRyVskIrU4cAlTGO8kzZs56ToFY49zRksy5wpKTuaii
XhS4jTqUmlPYHSq28C9wKa/EF5KQC5ppSB5CpYe+QfnhxKC4Yne4jXPT1evcyZNo5B2VnpeVISvG
w1l5OYQ6vmqgJAUFtkZ25EELNFUSTH7nSQ/z/iEmgOUpzNaEARNOWgIpgY9NP2wy3W28vv6UiPlw
hBc+KJRB2zxxTmK/Ba5TsDrKau/Q4N6uBjf3Ii/nxaFhIP/VPmqDCqh+AMyUBDGtj5ukf+9n7R0q
Fbzx8cQif6ze19RUIQgz3raiOZGeY9M19C4gIM6lczYQeq0wbY9s7JhwaLgKksKt1ikySaR0iTdj
Bs1Zw7p2W9kEgXJhtUQ5uzND7L/vHAQyXDyoINXTpzzBoJzZyV15eaNkZt3PMevx5SBYHvJxGpog
6/Rwz1qvv4TcRyTnrAk8VHeHTQ1iFMJZgGOHnhSNcEBnUYpEDcrzjc+rE2qLNohnl3YhUYPfRV6C
S09mKM0Pa6iP2J/1KleT2bVY6xsmqFuGuTPPtzlJ4zHAU+7sNC+bMw8VziaDgtdIGG8cNyLPmmMv
hxbJ80WWhqNKDhuHJpFbTtNn4FkQWokpdyrD4kwPbnwy27S7dRT/kjR4MtJPnfawBhn6/TzSOGDK
G6rAKDR8FCPrzglJ6XzajEIbOXilXoMKWqbSt64J59nnK6wV9kKeqzE0RFVNoObJrJQhKfQLsXOK
VcP6gEEx2Ki4/zAl7CMwBHZZx4leJfVkNxAHU8SbFkNzJa4GwSHDpxW5TFBhgjZ1zwRu4105Vk6Q
lbEIYDCQqLCAJt05GgiQmuOiAmm1tn16BBzCjquENzpoMsW7Q1pB/pHcIpOtk3gYH0SiIpUDaGHA
aUqOZQXNDdC7QRsWeFw3V42h9VFdC9HLVHs+kh0CjW8yWRxMkBduuB5993RQDH3o4Qt4KOpuvu5y
W0gI4xhEIxCoU5lUU3vidqY79uDtqQNkBrse6kodz8aYJoSC5UvbdAkwpmmwEhNbWijzD0wIssxN
mXPvE21SAaHdZXZjRKpl7Yw1kFbY0V/JxCn6gAp3vGSdsSA+odxwCW2YACQc/6ogbXLH0iRLwiqJ
kzEETW26mPJ+zAMXAi2a63FSQOih8R4JlGigoKUJe9d8GYBeR7BE8H5ygNbPLUeHJuc2ZKYb1omK
6/dj0pPrLAMGHjIKCXtuGD5va42VLOpeXLSsgXoKuUyfF7PTXztUdYduWoMuU86+OGkmx17nxkGn
qBymNTGw3wqa19Z93zLhXfhODO1Lg2P/yHFS8nkqVH5oW9FfwtAuiKEjgaF7qStIq7JkoiLAGdM0
VKzNICgHChWrG0AVlG7jJ9kpKPwW6onfuMVRhsnEVpYPDJAusyi2TZKFY96ez0lLM8knQyIXZKgP
aPaSw4xCqqyKdPpSmBLfxLgFojZzK0JQOprT1PdVIpNM1dcdZ3o1OFB1E02hmMErFUKzoyKUtNna
OINAEqTRoyYevW0/IBuZlufHBsPAADB7jI71rIePNqvsCFlWlWHqDDTgDY0hnVjnvclrc8qmQWzK
FCdR289mPbSIBq7J4S1xmsGeiKJ0/wb11oEiNpgPCPjdcaPrYdVZYP8gZ3qg0jjpxZRmfSD8pAfR
XmdBYtrypLP+rdNjHEFyijc8ZTZ0phmf+D2EhpuRNFK1u9UpFufVyMftMLH+kDvePEgeFyG10HV0
wBgD0Jubwzb1uxOn8fJjwf3PlRhx1McTWmVi2iVTmQaE5tAZiAxkRRyXoJU105Wj3HjlNTiNDJnd
yIEXfZ32pg36ZiLbHLYpgTqbVxMBoW0OU3fEIZwt5knLNHBZNDc3qqD/w96XbcmpY9t+kc5ACAF6
uQ8QXfadM23ni4bT6Y0A0Ug0An39mTh9vO3c93rfej9jVFWUIyIDULvWbJbWHKmCP612iT02smG6
TZMOODAVWu9aHs76fuGq3K0Km03F664GnjXXlyQxO8dB32zHayDS6NSB1qnPROevee3xfiDvBras
N25sgQPP9ZMYwk+swGLNSbsvI+Z3QEq+iNbGmShAeDinit1AdLBrE9IdQlpHJxc1x6io7n3aI1WI
OM/FFPisKPwNUyXLdGU+9oOpbuNiOkkSnhBYjcfZR/MzWUCDhIx8YpAPHAKPCHkxpDz2MzbqJZ2+
NKIyd24yd1MX6jULuhRbO90SQaXJDUpMrbkMQnVm2iC8jGbyGpFkuurC1mYW639WggYD0COiT6Pj
U1Y0y+Xc98uZ1ebjr6es/UZ4fu361ZaF+nGg3c9//p8PXYP/fD927e83t/Pw/v4XXI/2+0F6f/wW
zozZON/h/Zc22vrnb/19wNtGFf887e0d+fx29N7/g5n+44f/n7Q1jpgI/kRbv/H/78vzfuev3/70
B3+NyqBYWQMcAhcHFJ4scOE/6GsczQOVNt8442Rza+GT/2GvUWgnQM3xNGQ4cmmTofxkr+H8CuAq
RklyaFA5jsqK/hP2mot35HUkEg4jeZTgN+PvdX1+J6+nMqxbbMHdaZkT6vZC1UgKgEqLo2oNeJs2
xEbXIme5EyXzc4bYobx28dLtZq3SdGfZRD9UsmQf40Gtt10ctg/zEMtnEdHltvfM9afEeX7qLTIQ
0GqUX5Rk7nZJ3XZL7pY6bnYjWbAHKJYIdplqoq5r2pE6A0TDzidvtNkbLN/AI9bV0byeYrXs/Fy1
fw0NuJYsEWt0qMkQ3ShaLbe1klFOugUIZ2AIO7dy3QDpmCMzJUxhWgHcAyPbrfFVSKzs8zGU7Gxq
GDt3PmVnYimDdr9gg/wcNLipHeie8RuuQufMRi3gWjm1A8vS3pQKP6zXvVg5O1tkG9scGzDIiZI4
fioDyAb2zAfNXyU6/MQlX27jloM0pr6Urz7mxmQ1dcPH3pMEv4s7+xj1fPjYuqC+F3Ww3IKcVDdu
ku2Hfki7m3Gw83qxmKXgu2gKkYpLlaRDpsHVyzygpgsyr/r0DiDAujdxj4asqATMFbBSLllULcmd
L33/TIs0vZW6c0iHvQ3oTqJOBLZf7bpDkjYAy3xytvRNf1NTI245XPbqsooEP4GW7w9zZ8Sljktz
9Eq5SzWJ8LCouWnykrfdA0X2f0cijJaqVk0u1pSfGlog5ZeWfpBdHZ2VK3qH6DI6W6akuwHoMpMH
HzUIM5OKnkeDQ36q6ylCwBDy4QQefMQzU3ZgLdJe5xvz2WIF/dgHa8Ry4Q2PAXnw4ZWSJt1DKDLG
CCRXcbf0hQJWFomHECvg3cI8UEuxWAIEdGbPoVyGAcAK4SGkBcR9SX2d5vVAQe31LCkO4GiL82gB
BnKSiRk90Ms1XI+lnMhlKMnscoeUfM+CJW0VyHFRjWeK19wBe+mn+4SCCbjENihu+5RQllEbx48t
XaMrNZDAFTnTEQmytKo6z/OYWs+OxbIGQmakqly/ZqD7antaedmln83czRkZhTO56mMm0T/EzdgO
2GQ2iClND0gafIhtqbMELGfcT8GZNmYtPwKmFOM5DqXiFtxZGHxKZEEeEPkirarlVdI080U5j8NH
ZZprKVhxiQMySvG14qTC3hyypovIedEESbtLgAQ9woNSHpBMABLyo99Lu9aHIMY/RxboM+ML91SO
SASIUN3VUCmzH/rxvpoowkDdg4JPqpCmWY0x9BTHsohPmN7kQ1sweeys9TabOGv6HBqgfldWoUES
sxQHMn4Pm1vcw2kNSlBG8xROuxWo3wUBI3HWTQHIFNHedz69HKtBnlXguHKRdsu5Kyvkdkup99Go
wJZ2y9GRiLxyj5VGS5sb6Y9LSqvjWoY0W/sxuR7W5WH0yJmTwgFSqPgTtXbNKoD+mV+n7gZx4z14
U5AS1qPbBqF2RWSKbNYS8Hsfgylth3yoeHsRIBH6Vq3JdeBD+dnY2p0WZzSIkjm9qeZuALgF+DXS
w3xLJ8kOpiM6c6Vaj1Hsr0uTrkcdBWOu1KAPK60hwSD4K1qvdV5a2/U7BESfO5lwYBnJje8tqK1a
AphUc16zzh6NbO2hiklwZa10N/Gg0wwntr4IrLbHtqTpvpSrPEBtVeWthFylo6E5+a4rcz3P5Lxq
SnoB6nrOpqR47soQzDVVZV4na7sLxQTwZezsR1cZdwqaYnysJjtiYDhyLOzy12RjfURwu+5H6+iH
mYbymdWcNNkiVXQWV1ED6VIaBmdT3Ln6xJqIX7Sm7A/IDkiZ9UWHcGqqo/NUEp0vhCR3E8D4Y+mx
NVXNUB5HHjUYFbFPrtfBtG0Gnras9qkpx3sxGPkkDMeU5Y3cA2FT10h3zEvbbWGmX8r6U5/o5kCn
2QJaCdNDM4zi2Pm5/wxYIvgIXpXsxxkYa+daf92mYXexImM+NaxJ76BJaK+GeCE3Q1o8JYVpAoAH
ZjoUg4+vbSjpkk3LWNNzvlTFpaibVCAT3ZjjsZySvA5BjGYmBuUSOZCEfNzEKTiY6ZpJCQSsUYvN
gGGXx6QDwpX0SX1ObAGKqy8mZJ8TeRr7YPiIEdeaXTm5/iJg9j6WVXe3+DG4ZlXd7tIRLT1pDIPI
HYIlHPKFqugUhlZm8xCRMyuT6hsboubb1NhmFyvW+ByQouPYB+P1vE2wY+fVasAC8JI+dmqa75Wo
01cEucUe7HF6aWT4TMT0Vwm93CdUUF0ysrZBPkT8sY04AZMw1IiVgd7NFOucX418LGx0XFj1LOPp
axoafvRdNGZeQt3FyvXTOq9iN+ou3CWJ/WIaDSKdAdVSS723NOy/FRJStroi3Q6HUFSnOZzaLg/9
Gu19LOmtHmK7rwdX37U0vkblmPay8XbaN2MIxj0s5nLMnbKu3w+08dfFOsp93wyvU6U+rEgWYfrO
wYYxICFs1qeEVn7HEa+bTGyLa803IJWZFLI3Cy0ZdjkoBmT5JazrDySMux1zJnhWYVKeINJJvllq
76eZ/iUbAwCyNLkgyWfo+YKdgeYJDEeQnItV+ss+2NBBZj53he8PXkznrq0hpVN9v59bU+/SYman
alkbYKr9GV8BcFcxfSzdWl9qjHmIpmJ6oKByj2E1qrwPqqOddX/ejctD5NVwoF61mZ55PqnKv46I
P/ORTd0DGIw5LwePtpYNW3d6bec9jztQgO3QHJapAw5A0q+yCD9R6G8+B4azGyYSnTcpvzN0xLji
X5sQAGzpp2Hfq7K/AAvTXUwm/JY0Lkdc8AoW3qjdhFvKaTu4U9rLKhuiPkJOqypooWJ1RMSS3FOy
FkiWXHWA/nK5AVArb63sAKp1u07bY6mCa7UOUH4lPYYoTQvkkUu4s7Si16yvHhegMPdyUdOxB0Y0
ZQnkfveTmjqIGEiWzDGerugAji3pJTFDvBti/zRW5XELNg1tb0BGF5C5iYuw7/7iZXEyYaMzRYIb
6YYbr4GwINXK7QAAsW+erRYtIJrlg0Oi29PxZiTtFaK1MscPr5j3wA9XKOoQA04AdytMc55qNe84
K7nMliTil22VppdxY9pcQVMQrgkfoO9s/G1o2xo1z3CM+A+F8P8mfr8ewf4/Joste4NeHFr+nweu
/0Ou/PN47b8lzm9/8iPfS7djP9MIB+RRmkJzDnnxz4QPNb0hEUDRBwjwIBZIf9Erc5zelkD3kwZb
WUkULvo744N+HYZE+HqQQqLml6D/ScYHtfSvYmVE56hQvd1FEMLiCK/J7/leRfswGlhEToIQoGiQ
IPjTJKLhwy9t8mPw/CqLRu76j8tg7U+2etjQ9mzK7F810Z4OUMz5mZwGH9EPdQfciE1BetO4GXv8
n6+FBn1/LYFaXFBeYznZKnL+fi30BWSFM5OnlXbiJojtfBVzys6hgkYGGoNi/JcL4gTXf1wS1g/k
3wGOPYYNZLPx/Pp4QCG5oYmVp3K1ssik6cbLDhhxl3Wkgd45FU48BfDOhYdgwpoMNkdX6xGhDDS7
hhcT0o45cogBsIX3VWlPolsQ1qzCQkazlPbSYCtBkFaIo/O2PDbxGiIOW9rz1dLmTtdaHDWx4yOF
RvRczLY/ENmU13Idy2ugVrzdsaJVx9UEzVlZDMgEx6G5C0nkv4mq9E+qjuxT0hdXwbSWe5doKJZ7
HZw8tuKrKArjNFcVm+7CYWr+8sx3N0jlq8cwACvZBlIfuFFtTstmzqeuRYzXyW5nvAmP6Qz1kDWr
21O19AgD2XCR0LG7tn3qslHX7EugC3LSsTMQ2xB3MohRiyxahITKm4Td1yFtmsvYN8sdMD01ZYFx
AE5tGkGIFwI7rIlw9W5RNhlMBti+cMNn1AXl63Cp2r46JG0ioO6SGOd5APV4j9y3aV8mm/Sfq6lI
P1aiDu9FEQhwn8EgXitQtJB3C5u02aY1g0SpKpeDnSG6BQnL1EutdMrzso30TaBnKFPjqOguk8lN
UEa27ildvc5rWdpdGGqMvQoodRaVFb8pGb1XQBTA61frvTIiRlgR2M8NwM5DtwQjVJUx4dkC4ujV
No0C8qK+rpvMvWApvyhEOgEc9Fw1+wGNg1BCXxnd+I+wKpA7pML+MvASEMAArdBZ3M4B2dVlBQky
gcEgAmUPLVUQnWbXDnu2lvVlUBXTazHE40tNV5DcvoCcY0/GUpyjCYadkvFXM+rcUWevWx0Avkz0
a8AWIMh1dCEJkO+6Lh7FAFDTyF4fCWiPDPn5kg8LiKkujIIcihFkd/14UREbsWwZizWPg7T6wlPo
/4F3PDM5Maj+YwgzoIu4l06Hl7EabvkC+UeWosIbhjZmzwIw+IqBPdtXdP62NAk5cCS2V3XY+pdx
6dYcPctf+qWub0rRhrvaj+M9gieSt2N6b4Ae7SfuP5HJsuvQq3Afrn64BiTu907E7qFtxQTdupgh
GIruWgiREqjOw1NZp26OsrGY1foVMjawm9iep24XT1B362xN+3AjXqp5VxdNzfcQ4SAFW7WJ/WXq
9LqcaREARs9VYYIgk4QU/gmhZzQXGzkyOJAUpDO7aZ2H6kNkq7QAPwUUK53dh2QdIQmhEAzu+Kos
qGBZlyDYDeTuYkzb9gg9QZx8WkAkpodkrUN+1qSgGpBZkzWFQnIoTQR0eIwPRe18cT/XHN9kfTkX
17GBlDPrGtu62yImRcoy6AsGdSEAaCD7GBDmfw57NUGzHLSSQKJiFxE+VZMj/GAWwZPXZFHoKAWg
hZzXK3IP+1A3sm3MkYqh/kx4Xz+IuSmPNmixDHdNwk9zMOqnBMYPm0sWQrDpppghD5oBXDk/uynj
BIkcHzc4LpTmki4LP4UNAX+wwDWyQj8m6IdQgf3PBrO9nchYPiB4cl8BP8oUXGHbH6KagQXRQM+y
KWpXSHF0dNYPQXteLk7sR6i5W1B4sL8g0XTdhYkiUN0JYNADjYdup23Z7nkvxrwdAuh3yAoYi0gp
nheL/2cQvz1A+YH4lLdkAiE3uwbIUtR/i1AX8hI3UhaHOoy6i34Vjd9NcaHV3q6uO0sDLW40L+Mv
utkgRKZnepBD0tyBBwKPVacN7o3EPT7jZGz+ClOrnxjU0Le6rmK/S33TPRQNQmhIb7oJ6X9Xx1CJ
gN753yjwu/ntzbX2tZva0a7332Cp+WnE3qJAaLN/CUL+EQS+O/bx71Dw+9/9iATj+L9EAgAf8D08
8igF/jMSBPX9X6iqC2EMzqvAgde/BIKo7MrgmGcIDWBqQ9yB7ttcaxSVrVmIAgiChoALkzD5T6JA
tsVEf3vWtisiAkQEw0II4bfjS38PYDStbEtdzb+lVI6T2Id91ANHCfoZsQEHUV1/iYiFj6o167BG
uzEEFQeLRyeDl6IFCE6wxi8QJwnF12kHrrI1JycaPVxp3vRkzbp64f0Lh+QbgAyJY12xvEiSiH5L
sGBP91phT/mSppC0f2UNhKrXBbDknmUNLcHE5UDBbQNAP4Ame1doaFqhh3McgQFNVoNbLqDlWS/C
hrXVX2SYgZDlv3Tp/yWGRcj9WxuhTEu4xcswEqL7UEzv9zZKaFNOKlbpN+m6tjInmOV0dNLRPNjk
BCRwhDjRlz2OSdcBICJ5+PPl6e/UDITQSQK/CEJ/8H1gR79TN7/4Cn3F0iEO4vK1ojUDBztC2cug
6RAhMdXBLq6w4w56pSJSGdBL6EhvXcTWIcxp5GPHgPuqdoAXpzPM0mvU4jT47M83+XvsjWIbOHcg
AjG8OXDh0Ey2Z/jlHhdVklBZRl5jYiHM3hXg4hNz0Cnk/JA62DGOn2vY/UZUCfiZc/1732zXBbsJ
BQkP4Pxk76/bQ1ObdITBKbhizMXZHPR6+KQiGbYFJLblVN60UsFKkynIzIAy//nym6Xzl+mDy4Mw
Q+wfiggkHebQ749d8LkkwaLYK0l0AscUd0HMv2AikfGsg2pLX5eEdhQxi1mnBwj3A7Dn4E80GuU/
vRPg+XEUI2b6fqonOMtfO0AlWPMriIBfo9hhygEMjj2tER65aQBoksooft44EoBTA/y18XMXrLMV
m1QSSpd/6ZXf0yKMBg5bXco5ThCB95Z/d8r+MhrGuAyqFWrXr3BhtdweO9M3ct0jMxnEelxTu2CI
/Pn56buVDNfEcdqYJZioODETZ2L93gCFgJlS9CN5UaVNGnJaRrVNiGbp1ABJqqsiSOLKZljDPkP4
wtAQvAzU9ND0cQUrCaG2fRCNQhwEuK2z4X0zl+3w8ufb3NbTXwcM8tNgMyJzirOkMVverSUTRPQ2
MH55WexoMQggVwzQP8HiGCTTi4Ud46EPa7NNmtF120uJcOpf+ucfjYXCX0kUswAVKCIWYWn7vbFS
Ew7jOsTdS6uhhIBQC6sXZCHzGowrv2AS8dqXAVFc/aVBCokVFdIbS/kpJRWZ68xAf/195V8V/gqJ
h54vIgBpXfMvywp9P8Fw9izKZ8KpA08wqi3F7/anhbm2F61nL4MMY9Lsq3Ho9XRrPDysyOzManBz
BCpYfNatpunWXVr7lTy4vpdng7C6KvJmc1BdNMq0I5BPEcQSRjAeEH0fw8jrG8DOYsGSGJJqpe05
bG0av1qX0oGV/XP/0w0R+HUAAPBB5Q8BDcDG+WOw/t7yGJmtmdu5f054xyue97AeYyhKOYHQyKlP
wExncn1bPTW8VAamgm056alE/pktbmSQjk+O/fscit6v4qjvj2CEA0UJUdLnH8OiBp7RSNX1z73F
LDJ7NtRpdBVSxdYLNkwrmkPIWfsn8A7rmmQTwHGjciz4Lr4vjJfkZBukvE+WTEN8nZbxFiAssBwC
pqgnvnVPB1YUQ2idEz7f97aq/ZPXce3qLNB627RKtD46qGuFwpsMUhX/lDbLgr5jvAIGnw0+KCDo
Aj3OhkOcTFvfgQssEWCY75cXaUFWl4Hig3s1gwIqwJ1DhrzFBmPPm/rLMsSbrAGACZ0fItb58dLa
WtpM68aGiO8L2Swn6L1d8blNWxk9zcEMNnmfpAXijNm0HUKUP4+N96smWj/B4Rd0w+ViFIZ7NzRg
MWmRevb6GdbSAariJQwSCCVdV3XQRoPSxULx5yu+X43C7ZxHsKpbVIq9+/0VBxvAwdAw95n5aRuM
DtY6LH/hkMC5cohn8OjPsmKwZGQunMahuILOOME4/fNtbOHsb5OCQRUTJpv0BXAkJJDvntyDJjNE
xM1TE7XNCMtpN3HyrTPKYDVS9dDSPSiorrydQaNhxekV74p9kY7h3GU4qcrpORvDwlxomcYPC7M6
XbPBQRN9P6YkKHPDQQdeYBBBJlEFkUS+BBct3Sa7CjAOu1khujiTVT1uM38GuHgTYr8HEcVqy5b5
+Ocnfr+upTixIUC4gafezqRHTvD7MlDHUrUOFsBHEIQBglh4kEIEsbPfxi0g5Sg6KeoWDNulFgwv
xfg9skUuuA1pNlVIiR/kEm9DOjSlb+wJIl62LZEG2Sg9GA0dXgmjz1pj1knXbDE1XZFRPtmEGkyj
Pz9S+G5lSxEBQacUYlVDD+KAqndLtWFtA2liGz6mI0iv/jBCyLzRr4RN29T9Po9RUm/FvUm1bFMc
a+W2pNgezPcXoijCeAoHIN7q4Oipv2hRJZAhO721A4DELr6WZsG3SsW2R1yLJh4g+EksO/SpnRn4
cuwXeNx/ebR3GQAeTVDAyhRTBWXMEO/93lvjUtNET936yIp5W6lGazC0vPZl93UMUsBPMHZ2MNaB
PNr2x4Z0FB2yxI0u1r2H6ngsDoKRyT0iSrVoDpdUDKOPzR6rSVsSgSEWOd1vq9uEZfNUhr3DsjYi
IsEFy1EC8cyRY8FLD3NKhKYYx0SRMecw9WNKKBHCnp2/tc+2FG4Fev8Uab+boynCBURXSQg5LxXB
P0Jd6mDZXGNDIKJOOqwOb+FtqMAHQp+chqpo/21ZeLcdbZeMUNI3hCIN/0XU9HuzBxU8TXG/JB+G
iWKEjCvOXgHO6Ee0T1T1Ucf30kHgNWSxZvAGnfQsW4QsWPTQSkCp9HibxEMq4dsc4Wm+RxYSzvcW
FdSxAzQEEx++cmxUP7qtMKDwXbag7AnmCmbR1h1FvWwdARyY4kWslZjvg67pcCe8rrE3Qee15al/
bm1ocn5fE/Hw2yaARQJGNURB7zMbhIMDKYJl/QDLTwyn+jjVMLBKB6DpGiaTyALKVzaGN02EoYAk
3lpTmvNAT2zhWY9oh1zYooHDAYayhOXGdUvxNSiB7Ts5RfCDJm2nX6NKe3vfbGaFL85T7W6imQYL
oKWqFbzPDeLHYTo4x9P52hq4G1AKoQkaeskCS8WubS10cNUyThALdEtqfJWpdrYR6n/AkofJMHvr
Vg1hCq+i6iBCOkUPsR7XqMiDhQI4P/bCKSoRv8liRE2OBJFZnnjtvEdai6HYnwHvg1DfAJyPD7NI
ChApDVn8Bxd3Yfk0RRquHBaNIc1X5Kdwd8fFOIidKEMHAxTXxQmn7Iw7aOKcv5CiDYIjdVSFh4IM
qQr2PZip6BH6aNhbH0UXLMuHZVxQh4AMY0vusWMkMNlCrGUffTIXqNvQdx1Vw51YwIQfZQl04wBx
QooyGaLuWKhgrfpe14Q2Vdq+KnDD87LDUFnNNzHBiBTktXYDrU6jbA1Pd8gDuI6PsiF1fA1fHKnr
4xz34aDVN5WiUg1aeaEshafZs27GkEaNn6FXdywOxjjYt23U98nZBLBd6cuWL7Up9tVcjG6+dFwW
qLgCg6Cb+L1sQ2Y2ZQ2McQeMFfh1s372AbZ1PaSwu8CpEMVmBIpofbWeuWIgqkQZjga7TV4LF2GB
nfty4p86AhH9cIbB4YiEgh5hC72eekRdsEqsLF3iG1RASPAyvr1JylLjM1TwjHA53w2RefGTEeF8
XsXQrIQnukl4EvDevJ6S49JWFGQ6h/QZ+2LASYnHKRgAffZlkagzIvKKK8GLm9X1rk9uK0kqp2EK
YiTsz+ppFel8E1eMl6i0IMSGSSR25KqGGEdK4i8iiKvQUqgagSX7Cqu2UfyCMGkTfUlLU1J9C+Fd
lcq9Q62RodjDP8Nw71iytltaZ4jFQ1gG1FqaXdDD3pPu2jEgvP0Eq1eL6zXwOopHsE3w21mk3mjZ
MJ1K7CA5hcINP4L7R8iSgZ7YYvpIDXj6vFe0ZfAGKre1GNNjjZduAMKO2jfJtuRH81ikSS7c2GEA
+BbxxnEUMLuLrH97VDVyj+YzFQpqJdhLBomraQW7wUNLy617aB+pkH+kGi4+nbWRqIAlQTZk0RUE
FZ1U9A3WGoGMw5aQqCS5S+mamLxMFZ8IejCazAQ5RIsaJWgvonx3VBO43uUqrZLtlkv0dO8fYows
XIHhI/MiybINsBi6S/Q8Xwne06LZmmae4ZcrscWmxuEeZlTOxDP+eB5rGTMvANwU3uNL38UPNY+g
Ttz0FwCAsj5RFG3xY/RIPwj8ZFKR7eEkykPgxUwYNTb/EeMK7vn2Lzbw+goKRksefjQ1efv6/zTy
2/eAFIT1VRL2DW6AtkTNL3UJeB46kxZm0eXKhH7BRYqQFShShQS86ETG3zoKorERQw2Z92SLs5ZC
ysNhHVTzGt+IZkJpgoc5bDS+EvbA2CzYYyZnkdXBugW9qF8U4k1QpIF5EW8t2PWYQVjX3p5JhSVy
NBQ5aGNHT+uUbtl58Na1b8MjlrVG+8Rw9+CFJ3p7+AUqTYxT1DfYLqMiFePNtTNBoh49KaNpPMeT
sq153waSn9YJd4mH3H4FjrEBf4czshhG1zCq7dbfGpR4h8IjqI7BuijZk4C3dXXmoXNf+mOxgUjB
3pWw6c2Xoio25GNw6N9yTkLzQuOixfCBvajZHt7OCHZvBmDZ2w+G8/YC8izFi26DbTo0nm/334Jf
Ue5x0oUuUGWqSPG7yjBasFM9rCCgL9jbWCkriLSS448mF6hjgNtZSlbjR7ADdLh41Zc19vmZGh8H
j4jcqnTe9YbATpIHQyFxcV6pDinTqFGM40wDMABkg25SE6pcwaAV7ibsr3gPRbLiKj3UCBaX9ZzB
B790J6j5AuiktYg0rCFyKJDnU0EnfF+NZsALgkaurxsz4X/XxgG34wEc8QSVfcJUX6OSigQo4GyF
q1NVdPNTDHUAsgC5+m3sO4GlvDoszIRYYWC/0jAn6wZbbLNfSAvz5xkX2KqWz0G8VFhvCt2h8Mjp
B5xcjVqh6sWkNPLdr2s0oGD2qa8UmuPIvs8Z06UaDQaSsJb+iam0c+OjYU65+DS+PfoiigFNxPrF
13iiGiw9CFIPByYKwtloaz669NuoAV61DfE3/DQdahRfyegUbs87wqCJF4sBju+bEugjyUrtgSuL
CN4FkQGyWOPmisHmhW/EUMNiUM98GjCu3kAWT+EtlgcY5awMzwppPH7Dv0FvEmk5UEPDoxoQpaQ1
Ut+mQe7U5qMGMMEvYPDb5tMYuRIgfFGnI5ZKFOiDEAOiYKw01QG53tZ4E6h+tG84pTWweJjuCvw5
jg/FU352CM8kOXdysKjQJVi1gZTdhO3uKqlR72+8iwBjrXK/yApM4yF2PdcDnPQEGqMsAQgUP0cF
gwg3w2YIszt448jjqWIYb9GgDZfbcLOhpRh8by1ZjR2QaFYGJZvhbIDSNbmrPejbB5R8G4Eq+B5q
hGestxhfxPUeLVBFwfYMsofn2xyQXm4olS4RryKyFg3Mas+xWJWhL9GiY30dx6aHTngrgjOSv1wJ
6lrusaMxzVEFEfg3yeGJTuwTEElXjx+CwlRFkUu+MrXcuwSxjXkVczmb8PMAEYMNjrae5gZV00Io
Q588PA5Rl03YHRYk+5R2iCmThIuJwjYvmkqE+Yw3CRSfsMQi/kSthO9P8taXpq8AEOecs3V7rO/L
jYa+EcNNrMW2miD63yZvOTTbN9rv6L2swu09TmEpxZpYrNsXJUq44RvI3Dduo4SsG1O5QLQor/24
0n5fYaJus1I02yc/hixiSqxEIMu3j94g+G05JUVul/9m78yaKzWyLfyLuJFAMr3CGTQcHc2yVC9E
TWaGJJn59fdDKrdd5Rt29PuN6Oiyu0s6A5C5c+21vr1o2wtNSwv/bkjxlYMFEzWCvVzWOLAuSaFu
T3lirJsc2NEn4g9JWdbjqxfc31LQf8BEHmzvHGsAP/rjhRyNTfqRzBkX++PEVmf56hEFqdUg74uP
Bav4EBpb39zEaKMkLcN71EQZgbQkVdvEYdq6g/EITUfxmfuJLt54lVnJVsalkgDFozeW29sa3h84
oynYRyAODdtDrqytzbirp3m7J714tYoMLhHch2qf5iVP4+HjC0EH3ha9AsMUv1d2ppFfp5Zdev6/
CF+/HOjRclgfuIMtFjciv7/KyuRBKE4LZcEeIKmEdyhJZp6GCVDVuTXk9gSVI8JLGgJX2d77v5zu
fj7bbS/vbr0a5j84DIf+VX7Xw9wYU+chVX0sjTkaMO+CcwBP0j+/1C8COk+T8ITgtZCs+G93O9b/
pRUz4aP1Y0rJP+4RASyziVroRfIW9+F2dwduul3UgTAEN4nUkkv2Y3H85/fys4TgCKIZ/AcohEs7
nPvc+vm9xKNtId/mySP5IpaxzDG3erzrfM+G0Enp/G/f899fEO7lZr30AwtxMfhFVyxSLcyyEvFD
O9dsFBBjgh54YMEy9+PJ/ucPuCUD/yJkbp8Q7ZZQnmn5lkk76pcXnMtcJnVfug8/VowpJUdG4si1
lw2+JUlEH8B2rfp+mOwl31UDUItP0oa/82hgkWQ/+pd39POdzjviKOUHbF5e4DAI5te22BIQKfYW
u30oPx6qibqOZ3weiph1PfPHjEuQSoJN1i6w2RwoLYx0eyO5sgnKR2PLyf7gVDa01nBmacG81aqW
v87zEZvnbLE5T0bTRz9LfSyz//whfr2MXDgpbOHQMTEx0/7aZWXfbXtrNsZz2hXbyrS+F0Kqc+qB
xDsUqtN//3oOWch3OP6W1/z5PvVmqhHLF8P5x7YH8qnF+9SwsuJo7Jhg+t+9HpI/HmA+Hx5ZIf+2
HNhTjBI9Zvn5Y1uiSN6uhleUPBd1124bxj+/4Cac/dmEQp8lXsmNuplSAomi+YueOS0EW/TqFBde
begCjkJVefYnV/PA/Nsj+PeX4tL5dPB8yUkfW+7P32UVW9UyJG5y8VGKjMS3WWtmq634458/1Q8r
xl8+GFohLwVqE0czSwhTKX5+NSHoy3hZ2h31SiKy21vYyfgqByGtofm9W2t66FHTJWirQVjFK6dF
suhJb1bX7NZYcBLi6grl52RJtAdxV8VOkjQXJHroCZ+JYBbmTCbbouX01rVtxTFI55as231VDqvV
R6IRblftfO0gtZ3s2Wxs9y746OcVLocR+xZfnNnON0WSjgGWmWF0M2AKIseqccFBw4MkUBq54lL8
KFA8gx9Lw+KjrKBCJwsTuu/L2MdRo5gES/eUVhZLN0fDrQyYRsugoG0sn3NCbQ38BUosd/DOdldu
xZzxUdsomqM87QKiw5qBtOorcw3rTgd1tnPJPkGA+EPyaNk2ifd9FDLvFRSdtYnvd239bRP32hFl
ibNF4cLH8xtessIeSaUAFw8XXFTOFSMlj+j5ZV4+25S9kDncpQ+kusxdYWxiQDdqdNbl4xwWTEtn
A4QuhgrZFQXGo8sQ5mnvN3FkDE0yiSpscbc71l3QBsqb9kmLNbx9cpZgXJsn+g1bR4saUFjuuek7
mghPoG9w7RIaktgJDqkG35GDRaPo/H3h6Nn5V44LV/aT6czwGs/IZrG6r4MgLzCe1gQ1OQkLzkt9
RLSUXvoezhXXdjfN1koUUIAnasaI0sx0/GiRSzydiqDrO4LLZT5lnKYDX9MXJZvSHSXwzemLK6pi
SXexpODGegxxW7/WKC8GKKKPltuPtailH564Jx8mKQeOOi1xmlJFv9dZCN9bnbjgdeWPj1ujfK8G
a68sOLJpLN94iEct3ApEWZc0Hm+DOJIVToUxBk8s4o3/qOBqlocqI0IbpkkyPTpL5uS7JZviYyZJ
FmXCXi8rPY8XKBnNg6fhWeIDTc9wO0qBZjzqJzhEwYVMnAbulLTSL7lW5WsismY3B4ChSdna/ZHD
LpKSVTvXvhKfmoLHsZ6Ue3KnDVEt05SrKwwCisBq9/C3h9s1L3uxpyrv9/4ibNCmnVt9TdXwaJlS
XWtpJNfV2PV7p0OCxvuSXIwNaMM0mPx7T6UtfX2VfcsIQe3KVCXhIuua1FbQXgGUrQ5LXNMFrpUj
+dX+UgNXq73DxK+89DmPfdFzMxytJY2/tUFRgh43yxW7fu4c0lw0j0qizYclEg2JHLtJnqd59T+X
Ru1wlB+qp8m3AIxYvbiSmM5BohiGfZLIdAfdd4zuy734HvEww6/U28E3k1YP5xlTmQ+jlafZQS21
sTe7qn/oRongwFKwI5EKq4WgRRE61eRHsRfEqf+ajVawXOJAGL52loT10YCd4ZiTVSlwVNvxv/u9
41U7Izb0VRVgR9hJs8/v59EuOCdVzbXT9WYL8iNtPou8UyeyR+K6cwGgsHY6Ww81GaermXL2RgBu
v0T9Nq6ygmj9zmf1+2ZOk03WafVNUsD4Ct8m1U7fW8MAipGZ6+cOHjBkkFhhH1zXjjs3LRUIXJMI
xU6tUzFfuUNCdFaYKjsvpsdCzJEqGid7s9bjnlVXem71wVKDde2U1Ryi9L440/JVDHF8liaPz9gN
/Q5pUUCgnqvRw0Ld2Hvp9fVZpVK/LWqmJhO0tzHqDwUeiCLyssRRoTHY8jOdaei0VlkfG4SC0BJV
fz+bdXEP5aDHodv3yXObLu2rJiEPHn8e5ig2NSkC8G4lHVcfzY0Hb07XSM7+dBdYHeyeGmzB57xS
a0iTp3qpGxiOSo0mQQfpXyoLutqgRXwlSRp87nx3PuXo/XD5EVx50bgP48FoOZGCFXR9A5t2aRbB
Z21Q1AA4UtQrTt61d+7kFgcWeteNgmz1LnqzSe/w6eDtINn4DFBbHcdhNo+5Gt3P2o6fJ87JzxBp
V//YKkmwGcL994Uv5Jj23jDsKQOXx14HZNG0bOnYFkkfinQcLyG6KjCogWOGidcFz0HdB1/sWdlP
OYm8L8SA1u8DN/hu9BrrRmIsOAp2il0LlvKR+tIInakeT4buik+raOqjDckAZxZyMhE+ggs4TVmR
RJ756EFO4V54NGYi1dX5sXAG/Yy3y+b9j9aVKWqbOKvdvaHLtXdBneoLcymDx6rS6zV8H2h8Hksu
x2DCMrUU/ZUe5HRXd7F+0rD3vxJEZXGw2mU8y6Xi4UHTujXtfrietTddZtNsE/IZ/PoYu6BMOR7j
sET2CC5XUBIn0rn6foUo++wjnby1q98/seGDWgSxc7OaRo+Hyc0OZRA7Jzrcph31VVBi6F5AvQu8
aIc1MZq7Agn+LpkbRRiUWM5BE6R+U/0gCRs563rSgRyuMSoVqANV85TYa1CxZlfzHo6if2HS84tG
tcpbf0xslHltfDNiXOTitDhyzYKNIU+tu/MGJG3/VDj26PV7way9sg/LQMWnyVDJHSpLeTbkUr9A
iv7MzyQIvZn50lVUMPng5ecZHBxkfGVmV0GjrE+DEQ9TVKaTuMHqMzxn1ji2x5RMjIyC1PSuJUwC
/wBevw6uqtRXO/q4ZN1H+t07P1g33NraB2NY2XF9bgz6/deLAbhX7lwx9VswaqTRY87anC5r2Vbw
N6Vx79VBRiYHZz507kDphzzJYIDS8l2gjWVFA4BA1w4mxDg2jaM3dt36sPg1EYjjVnqIXdDOTdkU
fGvNlBSEeH1Xl0DMqFwipxri8Qa1JO8ieCfJ0+SthE4aUbon7HqxuZtMSsTrnoN4/+JknP4064hW
PbjVUCQ1tqKLsXe9K8eaRZ0/QTiPrTFc5lYQ4rVY7MSlL+kIHFuCtVCAxs4ZHgMjKXIcOEkZwP0x
4qQkAiKD+TGzcc2EIN/K+2aBhHycOGgy18NrLXGaAiDQkaXR8W+8kuV0h0Fu3TUoW1e51WcR0UQg
XcYC7fm2XAw3WBkyUNVirnboNFWxubSU5VS3fS9zv98tbs54CQT2ruF58GlvRoO5WNVemkOZnkgf
525Y1ci80dpv3DOYdjR+vCEvLupMOs0+oVF4U2TIpLt8zuYLO5Fg5sERph6SWK5NiIRa0Y4cHI8A
9kT32+2t/mw4wQy4Nge5HHrkOZDi0OxeTGXob2NAaWJrtVjHpolNuLBjag3grN05NZqI3jxWtCn0
UvdhMWTjUZgN/pKVEStpz19oGHQxZ19ZhFrf3aeqVKGTtOYcMPjCM72NbDU3jnNjGqM7PNPMhbWV
t778nIwjaPY0eU5S9SkJlJOHHBOqxwlvxz72Y30UbB4gTAdX0/7ygP0ukG61nQ2HMdVBpFq1Aq3B
pqnCqnKqR12X7k5rFyy4n0nWV+ayfO2TeD14DUT5NpnjGzqM0BvNudtCc2w28i6AuffoYSBiXMGI
1sP9wA0T4oebvpmNKu5VW3f+vvO85NQ1EFmGtuuT/QASDqp5XSVeSF4ruIQI3e6sui0PRRsD6y6E
uQ/6tLkuYuL5VjFLEs40LZsEbjjo+IRUvRUzOG3whuM6E3cLSbaW1U4EY0uu23SbM/7BCeuiniD+
dJNgKkSR5JF0u1GFAdQy0gMYIofLzuXD7RdE7seVyRXfYvre7TGnv7bTPJRTuC6FPrPLs/lnblEC
AKG+4C3ED+w62WEggBoNtUpf8iwxP6G8zQdMO4AaRFAdwCLkd0YudAQAMH0VdfVcwnKkSyfrg2cB
ciePCWvSsYE52iLWV4Nlg8iJ9Zz7UYY4ehUriw+dCBTujAA8h137NudYcjVOZva1SG3vUxEn5mth
2tNppHO7c1TbXNpIxi+I7wyWYE0jBWnnomXIQ2xTt7I4bjeh/CqL7TC8EJdi1wa/8KUZfSPbw9Sh
EYqY3LiXtVNnTdTpbO7pNa0NYqE35Sa8GNaR0DWy3LlhYI31JU1TkLsWQaIayK6Xgq/h90bIX9wT
wGNJhrmD5YG3wcgJO4Lt+6pSTf8bfCA3BTtr2+ITG++kw4A41Hhh9IULWzU3LrLWsZ433wBwAMaU
hGB71K0DuOLLQBCS7YGT56EZYtxQTezYJ1p3mswTppJQJ5Q0p7kb1JfC6mey7siMY5iN5fy17xee
FR5KzmmDQsX8NtK1GkM6cuO+zkfSXy0gATbXeaWYxzb6nZT0GB8qL+2vJYE4zrKUI/2ujFvD2Rtt
hedXrKPz0ndl+eYpIGxFZ3e7UhitOA+TZz7SXfMDXEEbn9jtp7QElBn3V6x+9bSf2xTGQDsHlJ64
OIzmbBNvMyIILPiKlko4aq/VSMIARwo3USTTKs1lMR6S0aWVUgHJLSjS9H47xo5RvLTgtSLHruP1
te6Guri1GnPqdpwq4oIljZlOq4q0OSTlcjQEkFd56w42CTaIS5n9ucQ2ajARwfDnfGOx1MUsbgoC
k00QcdqeJTzYNa06QPxsuM6yS+lf+WU44OaWCxzfJa6K68WPLRvixsABTN2VI+oQaUxs3sFw0AMM
q1coxrJJdhOPCm0U0jg2oLlxbhu3PyTUavUlYASj+r1ru3l0GEdRZBXZuJZe2yPcC3ovcBPzjd2o
FzhG+V0+qILrIIHSZMyggvU+0b2ZNR//e2UEnuB77HJCeYGCqv7q0GVKHz/EWkNtDYe+DDZp1DLj
WV0z921r3eMX2PogPIer9y2RsZgZBgMhmOetNbsgexuAXxspIzMQugxOtnE+uWwRLMf9y5AiKPin
noJyPos8gBgF17kb2uLIRBiLq8WWlzf5F9sf6nHD7/bDUl8TWreMNSQ9ZoFHwfQCxOzR7h2VuXsX
o2pmX4lhaJcGH1LWU+NwdkggfCs/Zz02GDNU4EK6sTBzUbqrgBVzCchW9r48Zr0H/FWhwo4oqRnU
NT2Uk9wn9SxBE6kJx02AdlA3/mml9GOcj1G6MV2wMQ7UEJqyDeTeW+DVHun7VS/KH8pnA3dNH1oN
4bNQDjw7e9wmFYDyjSiE+50c6b5xNzrRqPGpzOFqAV4nMDQs7y77K0hr452DO/YCHTg7vZPWC8sd
bnJzWaq9sivMWmNAI1gZ5WMezJN32VLCgfSuFTOb5noq6uM7B72ffTUB3hFj8U2tgqRlrCUUOJd9
dNi988o7QGkzBQKEcipQTohxrhznqF3JEIa48ucvxhrPCwHoZGrNB7/ICmc3ZXX9VQsa2CHRW44G
jMgaOY3oHCIl5YTuLgbwW+O3hClfKC5U1FYdvfOyyWmNsXGoBuz6z4PVkhOPhWyavVxEd2F2jfdW
jqWEFOXFVgKedrUyhxOqt3TnyncFZGDhDP0r1gdsE3hYcdlFeDrakQLJtPAVIW6dE07eVShb6vCb
mYbbDCnmD7aykXQNVvbBIVyBt05VWDesZeh2fu0EtKT+Q09eGUFghDbeuotWlW0eAf6UX1YMC9wb
f5CRhxQSjGuq+W7hYu9kEPvB/h2BbGBeQjzMVXIyWIa7Txwup/QetrTeqi7byi6oYNwrLT2mb7FE
2svRHmX+8I4fxiaZfIMixjfvMy0OuxrDvOBvrtkc/okdnjSEkrMixkZ3+E/s8Fw4wcMHcTjIm+nS
RLQAsok35rfJluQI3znDtcxz7InaeXyHDPdWLV7djS8cePgQU12uOPS7dQmJHC1nMpVQxIhMj4S6
3knCQTYG4+U7RBir+Iod9G/kYFV7i3WgQ0SfVdgEC3fJaI8svQZ5hyz8vznAiWWO/k44ifJAtJfq
aZq9HtdxX/MpcQN4n+Q77reiAL/9K+mXmhpQr1vEAXaUgmDvjg09x3mFXHLH8CerC1dXKXdfjBjs
dvafcN/EwU6HbeSvXF8r7uAj9s7y5rFajNdzX2u1A0r4B7W3NxyAUR/E3spqbuwyZhxeWhYeNqH/
g8s7w9m/w6sHADvzrc+kYoaaPgNcQ4h9vwJ5wWNDPRrSzC9Zf38B8hpxykgtlKvCRgwA7hG+Q3eJ
3jPa5p232+AwEXtvchYOBYFFqqGNBbityoShVDizniL2Tao66nP4sLr1t+/NvYXGiwxtW018fkfk
trgsQKgN5ZvdVc2r7htGpGSQejwclRilAOPKoNRviTFBagDhb0TvLFw9EO/p0F0+1QkTFZnkNQLH
ygrvth/65qp3WrIeG/QWXcC7MGLhv6AYZx4QrsT9ojao7SxF9zD+ybPNR3/aqjWAGk5QI/F4Xedf
dHZauwxQMSic4OTNx7+AazXi1k6D1JZRazvDnvLlB6+2yifzlWFF82sQ92aoukEQnXSKfeWX8e/Y
igVTlGT/7FPuH00Zm18aHOivgh9xwv/QZcnc+Dc/g2UxKPd3ahBLHPp9I0wsQusdiNuCisYEaMt+
ADh28Dt753uYU/jp09Ra+rccsWPnzxxUQBLVazinZvNi+KV8zFNbVtH7YEqlapNWGE5LsvVflwH1
H5CWQg/SX9igmBi4owdOiumVE21TqQctO8i5tz3YP1b5jsnHeJN0S/4Zk8DM5DFofoqGY3MrF6w0
y3GyyGpYO7sRc59eiiFloOQlRu6lf46J7TtfnVo2BVh7v+olSHotemPnj46cNItXgZuFnhb+iDww
M1fsMN6ZK2WjL5Ys0oWrxXw5LDMqZuhas3OQsp78T25d9ywqLROzZjB7npOCDqTOw6cAWdlNEgwt
0D5G7MiU8biqFrLQPDTY2JlMtoypar6L1lggZ9DQxKgH4hDiFmRBRgcUuIVUAo/aApxXtrRBIH2v
or0fmb7GESazZ1frl8af4jHf0Yj1OfcRGcrm/AwOsgM20U2MYTf3QtlD134ZgCCbCyzrhBFM0dRI
SrJwVSkrw0VMTDIPgKgs2yeRbiKC8pgmsF3hXoOesJwwi/2C/w8vvOeCSuw7DszX+dIx6ieaReB7
4+Ff2nM/B0Ro/hGgDsjK0uTEpofx4efmXC04c+SzCr6KnBTJj6635RYO7SdtVwluz8kfGQYiKqkt
aA66JIgUlvRROuBj9ew95++Nrn9+Xz93l3lbHn164qrMS6d5+DcSUuYsRJOSzPtWNGrLNjGCcTN+
VEVQciMaDe2yf2lU/tyT316RGDffxpYdpuW7IQb+6slANPR7QV7ie/XxiuOHq8Z2ak1rnpmecsAE
NzJkk8hHltOs/LgU/8/0+rcZxM574vY/sZe/8Rx+HSD+jnH++KE/MM4gmfHR2NhJaDBvbIY/sV72
/2DfBqEMS9nxqSXoPv8Bcg7+BzA4+GchuNewhmDToZv8Y0Ixv42Vx9tCrlsm7L8BOnjmz7kR3hQv
v5lrCBM6myHll5sLhlDTNEtiXvh0r0oyvY0fUSI7jEBaWqRmNrQ6/rTUvsP50E/SZ8G4nogmfkOs
KhnOduNmYaAZL+l4MakM7Tn+Xbok9Nbcunxq6qVm9CBNijbun6ihZ1qcQ/tZALXXGVurTp47bdQv
Vu9C3aJ1WoZ0ovU3J66ba8bBBSe5zM7nWrTlSu+RgTu2AkcfkigPXnrybN+L2ZufgZNW8/eAWd9e
fpV1cjoz3GGvqy7ykzm/Fnmh/KNL3ueJSjLpc/TvQZ4HIiDmDiSM8WRIR8GKJItCKzpPQo+QWdhV
gHB2rALz2SQexKac+p+AaPnWddePPl8LCXkyCFNyypXJxJ/CZTSEgMKJojdNzsFsBZOSu+KLhMxy
ndCmhM63yp2jZfGq847TsBnLnUG2JyqZzfhiWflCvAar0yU5muzYwFG+IxYvCDdshFOBK/ANnYJh
u908P9MRTjdoUynDdh1b74UI3dhHLNFGsF81QOcQCUC0hzhIyoyUjOytWySCtT0YuGeeKKDk5wFT
P0M0ykm9yQQEDfFP84nu1fYtFybfRdoE5lMAj4FpQdZkPiVZT5u2VNuAuN7eOE+66XG1kgjbZvt1
pFBtVTMMx3cgtDJDLmCVNnRbF4eJwZvXpi4tO3r/R4giXNdYudrFas/WGYHL4WfwXRbeSdVYYC3U
/SpyegYR5ZKDXOQMLifyUQI+K9NkNXfJ7AQvjPa0QY73cfBiDka/cb823nGgJdAf0+FjVMNILsVr
BiC9fWBf2mnvfFbwuumq9wA0Qz1363XA/Dk+Z2U211ZiFmsECYAP5G1fitXidrvui7VMr5i8yRuY
zBYktJfkfLvVGKu3cqo4qSbxWCAGYNTMqY68UlI24Rw8I6JNuBeJ5yWX/QZNCRPm7X1jwzaiDM4s
8F7cGBnfeKvLY8lwvjZqjHrsRkQ7lGfONAjK4exuH95f+3zlHF7wDepp48CtmH8uJQ2my3lOuSxr
16s35gwYkTQUHyIeLHHnZ6N7en9FtHbQD6Ph2pe0lLg32xGrZZRPSfwyMczLj4ABMFBbTiRNj5pK
8LOg3vIjSYvp2hVavbUW4h5OxFlfJIiK8j7JiacWdps2l5mN1X8PjNUmTmZl/P7ELvlYy9Y6gj/h
/sZMicV4eX+X2MKH5KJc6GBGgPV4s45yucsMy4ZBokumnpaockxHwfdCT7Ma2/UROHFTHOi/cEnJ
im7fCV6o7twvQXMdQGO6XnTDvwc0JPOQsp+ek4Gv9Vg0BjdEAEXp6E0lK5SXt/pCVsJcDtBkyt/X
lfgWEFTSqBzTLSYsJo7hV8eGCZwNXLpqHoBoF3M0e0U/7frAWi9g9E4PYvLnuzFf1JvNncawOTBL
PvcpJp4wkIE69f4QNcohcewAZGEGmtUF+6ECXB0tuvPOrvDi6zxYghcuJlP3sEaaDzk6ED4BElxv
vRw6vDO5NT+O3MXHnKmFhxWHN/PZE+d+yPrua27Y0MIhzzEmJijnRx8WQuRZmhvb0pPmw/AFnFwh
DT4dc2NJLzYOlOmegzlSdICLDEtNwtSxDdfFhODA+4ojGn+ZiapEO5wcJYtDB4w9SXJ5CUyO73eZ
05iwsMcKQhd85AWr6Zb0gdyTvLAITfX2RIs0xr1UaSw8NumJY1P6aRppdgyouqp+KMeGEYFjUeZN
6BWpRbxu9Q4ck5bv0qvsq1j32QVnKvNb6Xgk/ZNh9g6CJfDUMiLqu93O09PgOMulqpjJDaWOwb6Z
8axzQ7+klsQa3xZo92XgZ0d6YMhts0F0C/WJ/22uD8KHI18nYv2eLQk0d3squ2vfoUnDEFwPnapa
Y/ttKXIGU01A3RmW6pmXw6qLGwI3zs6ZEHg4pPSWG2Xx6p3oDp2xRlffHSdI8c4TPCbduLRgkNG5
zuVkPJiVYc17JjvQqSr8sTNPJcV6e79Km6EDgkHZo0teEAli17WFupngEoeFMcR3JCdZTUArkAlW
wwNWC+aVTGayhbeY2M0oaPukCqaBPMecll4QrvUjWuFd6oztA9kkoDdJZz5gKPQea69PwxK8tH/b
Ypa4AEejtqSaeE2saaYB6z+tieX+NtA3x90A8+RIAx5JmetWqosRyhsPPkhyFVTRoKy7DsMQ4U/S
93tG/9FhbGAdLnHbC9wQSGezhaBboruhxtl6DlPGnKh9iZddECZMp0845St6qRLYwEFUw1BhrCvL
ITJMiexnt03kw0F8sgievWWQKjq2QlvcDrlkDJEw1OXo2tzVE0jome39eiqH4dxb4tM2H+pGoREx
l2malRt5ddyfAOrmu1EG1uMSGPJ6mXPzHotR//uIY/3TEiRN+3nuwTjeZy74zuter8UlzVUGarX6
FTRgfJ8STCW2CVyZUpDhKj2N+pIDwei5dIk627jVugfkSN5rQRysvmPmmk/tBhgn2sAsv6wf3+Bg
xDsobRgBVeDczsNEz62oUzDPeInV2YPndyPi1qp36SCMe1ngxfHkQCeiKr1wlO58pbqq/pQNHHad
Rj3HgxJXhdAvUAFGPPTcp10u3kwruSSs2J0MdP/XaUoYW+8VC1yRuDNRjdP0uktkcmvjzbsZPH3h
D0yyKjwLu5EAMB96jZrlaUp7ySf0zQhlyy53qIZ4aJDdz67kVhGMf8Bn1FxYpflbnEvEktKF+mw1
ktGU/TZ/jcE9Jm4W1kKIzenskim1A+YBJ7LF4UWuwDwE0hZzaFnKvvcT6d6R5OofGy0Zm6qhQfN5
0j4q1vlgeP14gyGBUPOQPLuiRTsB/b4zsZZETO1yDkFfVY8Msx9peVF+HCzCjTskjJwuJIco2iCu
Q9+GiVN3FYidQ8FM5yeh9XiNu1D8Zmh+cCSpB7LMGy+yuUMfxI1xb/eChkZNy2DXW5jLoJ63D6lT
MccL2PW0B3gKmC+dGvNqkPlwz9hqsdOxe8lYAP/UFMnyLLoyxhZRDS/pkL4yJ5iRbY7pU1DMY/I8
QkZHPpp7dtzOvnIVzJFZMHpZBql/cAeX69Bruhf0hwVDx32PXvIBRcHhSaiwH6nZaelIDuyOZcrE
cvwR5VFN0n9htqgRjmrWj7DevUM3t3G+ZzsEpQ0NcteWjF9mKiJuTm0+wPlkppXOU7lbl6S7biRz
NDD1LJvbRTIly7Jmhg+wnt541UxP0WO9+Za3g/s7aOppnxWus16kQV9+VQRcLwIdxPtyK63ApcNU
GZc2JPhZNVFZ5S4zUVpCMjieI3/wh5sJt/UuXso+WsYWgKbnWddFXo3ntfOV/cz+Vtz0CG2MLKiC
ubrL+8yOusIB040RxX1gAqu9Rg4JnXDsc8qCepIATS0BcwFJhwdIUAsWrlncJmyyCU3HE+MMuz2U
7WAG8+0zJooy4MYqiVCH9WInr141MmN4tRlHg5bylgxm87DGU06nPkkPbTEsJ6dznHNbpy2d0rY1
dkPjYMNryv56Ntvl6NfZfGc6ffeUTtUV/uFr5a/zjqxze4vTuANR6YkjwpS+MkcnPurEf6FQmw5e
p3FIaXmfjwtdf2csCixcc5WUVx0BNPOQYZaDlikxmRGtrJn4Vlnu+kBqUH2ZC5AT3D4WRBRVE9m0
axyktQ00vsD8U31dxrm7M4JlvSWrqzNm4gI9/+L36gmWWl14zPodoKcdK4PF7ZLM5bGluf3QmOVv
imZzel2XrRef7Fp87qdA3cxkOsPM5164LCYmzYUo2sWeMYcpU+Es6Yjfsop/0lOoAYLdEVhtD05G
R5iMv6Om39aUiQYEIPzEu0ss1d6x+13iQa7gAf+zzrPJS3/xhstA2I6PsgrmRpoS9OHPqksSTMxq
SahrPa3lJU2I4IRDx3pa0eu+BdrMjv/8es7PwpLDC0rb9B3AffjQKBVQCv4q89ARWTAidM0FZt6A
jiOle8fC/LmA5JnurGb4mpaIQ+dk9Af7Et8HimlE5imtbhgpXrLy8WDv3baW+rbSo3muDHfF8WiZ
wcuY9rDbioYCUK7giS43FMo3kQg74EAv+/XRcg0a0O1cAIYZBspMJjt/bpxx6h87xtB0h5UQ3cRg
Txf58tPKeQLkvD9zYEto3lPrJ5xFClaMJ7IB5BZhM33jlql/99exfrSDhIqeLjp/37WEYkCSnOdT
wtnI2NZOwQHLNOL71eiG7oDtWHdHP2mYXLOJe7eywR5y1NjvUYNNv3l7PwtXbmv+S/zp1/hBgOXE
lSg1PnEvxJlfLnpBhRy7HZNDnWU7LztZztkAMxvHtX++2tsv+vnu4oXIqVAG/C97Z7Zct5F16Xfp
eygwDxd90cCZyXM4SiJ1g6AoCjOQCSTGp+8PtNUly23X73tHVDlKZZE4A5C5c++1vgX+xvz17vIZ
VBLNw4UIT+YrFj7eNlVLvh+ePSScGOY5LjUTh5CFXfb5n17dx2WB1wm7FzmUv1LF4GwaHkGrmA1z
YT664+hvYBfM1I9le4AozlVdBSQ70saKY9vfX9z4Y2N3vdFJujB1TFaGZ+G0+uVDHnNHi5u4bQ4d
Ol3k5WPS27hZpflY5x3HZiwvvPnBnpsrlQhqVL2t+zXLPfHKlbFlPL6/oH/bm/+tvWnpJovQX7c3
H99qNOTd29vPQQcIetaf+hFbYHwAVOtxE7Ns8X+Pb5363/9LC/QPHNLhdHF/eysnlnvgR2/T/eBi
7FsNPpiXdGO9+X70Nu0PzHlcenSBv669NCN/JPXd/vbwEPJH5l/y1vz+55+zBJj+/PKQwdmEgIpl
yYBqEgS/hhZ4tF+0dHTqI5Al7rX9QGhVPlDYjmTdqwrzYWi4njleK3Oeo6qT88boJmsP68M7gIbL
EM3GHc5sx6O7JW33cSpIJAdXCVo2cTsIaK21rRJ3eoIVJuVmthzrJUhq42gKvYz6wCGJDK7k1ou9
b+jN1BHoVLJ3yLRBxlhICu0ijRZUGvt5gPNNNAKm5SWYup1DkBaoAr8ow3xunmwh/Rf6/dURId6y
0zN31yPR2+j0/aMBFduN0cb+oUapCOLaGkg872yaYCw9zVNqkBNtDtpy6oZyzZeiq/w19rE3hFOF
RIDjeJJQMzMtK3LlX0/5ot/3Y2tu6tK7G3ojOOs5vhq/SpIvZYryPkCndFi8nvIrIx4mRgG0b724
PoyZHRWtNd81ovGObW3WO1cryOfpB+Om9oJTUhcbp5mKW40EJgjcZgFlbAQysMob+kI6D61u1dtR
QoLXF9sG9TB1x75bNLTQC+luRaqdyq4W28KUS5RqhOhwlmnO0gVqusUCw5l+HPtH+ln2lsafdw2b
z9nbwqh2+EAcfmu33InB7M5eppGC07MCTtX0Ohc9J7MRNFLsFR0x6SC6R1hKFNYN7nAxzfeA+b2v
PYkrop6/MIbv9oYgKKinvbEHlRh/Gvys2eV57H7jEFfMZ0qI/JxAEKQZIyaCeCdFV5QTwQYmCVNg
Rng76SJQAHNm0i51zBBMHeXO3AZfUbiN3xNy6HaLXtM3l/GqnsJSiud/7MrrORcfU5w8RDk384vG
EMkK68XRz9iphytAdibkdJ0vOQs4V4sE1L9rxv4mJaXuFOtufWMZA6eY0fgIYI3ut2bZkjNeU9xN
jdRO1IHDjUkxcmXLjAAmUdrE72b4/L1Dr/XZvEN6T/cvYIRbREs/jSeSp3Yw3aCQLOvJKbWFH5nk
+qxhaSbH994nFmwBYBOSD6mTTW72FbFGC5n3uaTTSHBShttvqW41zTkEjizCFP7CuXXNl+a9kpTv
VaWgvnQBt66t8n2s+YZ2RDG2FqLkRuSUpUMw1sHrAhyBmhW4xc2yFrJdb/rVa/Be39pUugzW+o+O
mKzb1gdO2W8RQTzacZdvg7YnKLdEbD429LFwnXTlvBGpK+7FpDGHj7J5SA6C+GBsEbRUCpKS9aJW
6aZ2AZ6d6s7xO21TObmp37BQ8rlXKOt3sZtzoN02Saw/L4y3sQAKLblImgHeZx1qsGy3Hdy2u3oK
+vhbHkt05NkShKxwYWrYGvRXcpW4cx1OZHBg4AFxPi6iaSCjPdRVkH+lQTBrB59Eh+boNHSYwsbv
+2IzQGhde1Mp++2YVMGnCoHnS2HgTwZhMjNzMFLOsGHN1P22Vp79jXOdKvZmPA3Ecc6S8L5ByzgK
KpIhg23tYI4KlzKhXqgmSj8rWWC6IlWlG6iPImOGbHNFVcTrLCHoqGMr2sToxtF8NDeeP5uNu86D
UktdAbhy9E3TDBp+kIlpuI5E4mZaW1/M6fkjnZc8bB0+Y7To8fxYjsxhWlfr2rBo0K1HaGXGfc74
9lwHtjwWWcBzPznxxilKG35gb3l7xFbpvvYGf98gabutzfJ6SbCVoXNwmuspddKrmGPdDi4JRILS
xmwecvQUZC0g1ApV7pon36P1pdUMkTi5s34lbrZtk8bSdroHxoe+Wb51zW5BbzsyrHa1ur54RETd
+/SBLsolINTJYxPJuhVcwb2iVStbY4MwM9mrVi3ofZa+1MOKDtWrnOVX9qj2Qt3t7kYPEXQ2ZKj0
TF3qD4w/4t2k5/5HB8LDnW1rMZtDXR5LPDU3DTjLHZkO+mkgfOV1MV3ndsZ2AEsgObJ0xgegxfpT
4dEAwZvhP4OuAdimYlMcckdOV97iLWcOK36YcDTYIE/ICSCzyJ+jwUtgzLQjzgDtntKXnJl7aogQ
BS7eO2LHbt0gzxF9BvsO3RUgtEYdZ3fo97hVlr0zVDRZcjxfEZLZIRrLJr1hVoo6v51M/ypDFbgN
TAtFRUvXf+T6DxNY7dA0aKIkZowvaU7GaFjSYmvnQbIHzuvvRFfQXjVGO2VpXOwnAFAc5uF2iJfB
N9XZ8BbjbejNZucoxDqFERsHt5PWZ23iemaAnFUYXbLLM7LRWrz5l0If5aee5/DcY3e8pR0TXPue
gS4wrXNcDBOIQXoNF5pwdBXM0j2Uy/CFuVp2PeNI/ByTKHnBPRLwSzqXSqBa1klqo6Nlt/RLN6WV
ijKe/FsH2+Keerl98b06kqSHbyxS9+7azplQBSIjPFZBF9ytYJkrIy+arwDG8IFNlb4t5kY/pnry
OW5rF9QUwYElMXuhps3WFjVx6+MS0p6Y5epbYtvF2cky/crSOs7W7P5yM2mWoPJOCXeaDPVRo4UH
Za5LCDi1vWmLUAn14UBrDjiq7iHOwhQR1gkWZlkBY3ZD9L5Gwm9jALJY65AXO8KmiTPnxZyY90w2
wXChp+esBKBzsR3VwwqSerB+Dy9JKjKmHzvy2bO7f+v7n8IoXv4qksyHq/p35f3mrXwZX9o/VPe/
/cx/xAs6uHySuGyPQhg5zv8r8D3ng+czlfZXFrCOuuE/9X3wgRqekpha1fFQR9LH+FHfE2RmG4aj
E0hGgqKpW/+kvgft/Ut9D3vaBfBAfU90WqD/Cl4o8iHNjSWQh5k76UnlqhbowiyiYCaCThjNtZXa
CTnfkvm4rO6yISJNjYFFrItdDq6dDB5rMZ7irK/Qf9cFI5tAH98m5a7qsDSP/BjaYZmo25q6EppU
+YV4C59MMhJF6yTo9rOlY+mfAkw4fIjE/FaO85CTPXFNqbdcytxRgKUJgD94souRniGjPVGpFfT/
sIzA4cHruloSyHJoiWcmNMetsClrk5PvR14cDQGonUeP3OdjQ3LXfR0k9gmqxJfck9pTVlbaYyJr
F9XwVO8JUyY/MwFHKoimukHcStkxdXeDn3xztII3ie44NFLzzjYJ3A2CIt0QQQ29Aw7JXk+K76y2
GRS4AAl6TTLvFsk6ujKpxE4uXD0dzDsXlniYeeoMw9YKe9O8ywwfbUd/NmBlhulUP4xyMa6nEVsr
4xHSv3GG8I/qupmra9sXTzGZmdFiqIn4n+RL4OIsYkMJS8u6I4v2i3TY6b2meZhybXkuILZthJWi
dPBFv0OlSKQkY2JuwcfJirekjbohKtD1JQA6cPjVuPI4xi0epVehaTtF6+sh6YLyExEi9idjsnCL
1oRFYhSxkEET04OUTzLVwKywiFv8/guiOO2kKCBfGttoH0VA1z3NsERElii3lB7iloLlEPuLH/qO
kjcI+tonu/Af3S5rGJARv2Z0M37bGAn3gn7gEEiXeOnS/1guQgPJZI0f8SMkJxs8rBd5SVfdcYjo
XzUdaFmEB9m6UzggL6hQUryCZjr50MnlsmWc/GBpBq7Ntm7X3qB135Uq2NGaBpxmpS4Wf9cIcwoF
wi7ZXYdqksG+lahujokwcNxmM4JMgAOQE5EAXUxj6q8SgHKwW1vN+eiBLbuyK1f/YvPGNx35cFFF
jHK2ocHcNDvDb/G9W9OsX43kuBJfketETDm5mr/jXl+0vd/ir/s+B954Ls0WhVxS28W29DKrDY0y
iUSVGw//LvT/k4WeU6zOKvvXjZxzBieD/wiR/dzK+f3nfrRy/A8wiKAHU1RZDn0ZfuWPdg5dHjSp
rOU/rfP8zx/ruv7BAP5EyJDJqMBF4fVP1nVEqL+u64zCkdOwjVjWCpzhhfzcCc88rGMFldyxItf8
7CXFstPMDm3RUgl/46hUPyiJRIpaUHHSYHxSMIDEq3Hd2FC3l7jHd4Xv0EyIE8KOi3dwbhitx+Z0
22Z2sfGwoj0vKNAWk9lz1gP5zby5R9UuzK1lqOUMNFg/8CohKc8pWRWXAWXYm5f76EFkxpLYpkAZ
w/Wwcb9KeCOQitMezdd0Cy5t2bFczXtvsONT46zKHLee6mteplOHMczxF4uUih3ZLMWm7jXrOPdz
boRuamu1QATznohmxEvPIfw9Km3WdN/7hic74QgQeJr5SR+A9G6rnglFTpKv5jynejBj7A9GXJhX
jbIKzhVjJcV4K02PyDYv8ceEuGqNWWFTcNq7HxPd3ellUZH2liX0w3ZmNyh9o6XMRo6cNfmbiZEG
RMURo1Tv3TVBDlF4hgz6PVgOeTIhc8ZvFZ/xewFYuTHixVDWydeK8eDN4M3NttHXZNuOM+RqyZH+
E+0CpW0Jk5q2Yy05lxFPpvgTB9GhfXVyOVw8P9e7qNBBcZauZdwtmdlsxjgentryjoKg3FdtpZ+N
zi/3uPNEi2siGkpXXgG13UlbiluZFiY3jPCA0PU4IrU5iO+oOxEMCmcVxs9FSIZlGlkOCb4Kk9Cb
Vk/5vd8RVQhfV25gm8B8YUJ8VPBVn3Nn9e0TDrTJvLY+coxVJzsuD+gIy/u0zIu7AcNFjR0n8Zhu
y71mjO4JH+1xCuZHr8aeivsw6L46jRHfV0XqbSbLyjAyu9VWH1V15ellhxAc7Xy6ZOXHZkAOIzUj
3aO5Cl7dpJAU0HGb36LbkriKDQfSs5h1RE4+aUEqN7RTnbr81IyQgsODQB4vgc1DpXjMNWE+u26C
hNO0i9fMdI1Prs9DZSOL3MXlOhlCWoXTaqqOrTW+xXHnvyx4Y7eBoEUQDmmiXjA5bvOF9FEjHe2w
EOPVYKfODfqscgeiHhWBm8QMFzj8H5EOuue48Yznyex97Dg15l4Tly94nBIn/hxEvd10jwjWERqM
TnMoMBJejek8XUpEYYcqEc6dAG986QeRPzFBzZ/5Rsv9NPXWVY+m5IBuUFyKxWacnCg3JhE68U5Z
ay237EzDdaUkVVAmDJipwvfu51wx6YSkwrKCBuns0ye+Q2Lpro1DHvtyamlNCj8DveMm1g1D5+56
oC76PHXoL0O4tTrG6iE7q7SQj33Rjw/M8sXJKhLiMKcseGYinn9qB1ddKacJNPhpyFJ1DtPmziAz
CJ9cEB8FLNG9Ipxko+ccXVs5ON+doZV723Pnz1OOCzgJtGNdiOqonPjMuAg0UZ+Sdxg4E1Ks5GgG
4mqGsBEBNQ5FYfd0meltW0VdHvRkoqxxRLMxMFLtiSX0dmaqT/jAXflVAAG60uUIU8LG5ODW9niX
N468pGBsDhBVrDvoz/NT32TLqxMbwx0fSHwDWqL/vHizEZFDC7eqUxzyqik/jDQH98LOXbrJdBA/
Ajku93ztPC3aKHeBV4hvluaq/UI4C+nmsW5tJ3dCt1q16tYzhhogZzW7UW4Oaeh3jvl9WZ3pIfE7
PbcyAerMkx4FkPhzGle3AvHbxWzM5GklVu0XPHBga2dtCPFs6GcyN/VzoIrgojWVeTdPA35SyrHg
GhB7uUcUd1NKkmtDgwf11PcJUgY7QGcaj2o6gu1KToJ0ik3iuzhAeqs+91LhMLNYauqyvtJcJz+Z
0jYe3BndV4SfJI466c6vaT5OLW96FZT2XZ4fgL3Kr9i/trRpihN7SbAl+Nf8kiNHPZadU+6lnWWP
BnLg+8RT3sVUMyeDXq59grmQH7u6Dy4Tarfz0AntRdBQYEczxvsya7Ac8/R41/U4zt9mrSGaqkik
c6hrZzxpSTXskfIMl4H0qJNZ0o33Myk/jfjGbidnjjezjbIT00h6x86GVjToG6b7tfedvFf60GQV
IJMMkm/AdfKtvfYhY44CI/1E9FEdsiOC9oj3W9NLAxIIjr5R4FxDxjK8QAgxymgwoe9E7qLlpzK1
5acYDOq28QRplk6VIW9x8+J7bRuAHeEAfCYux3W3uIqrr1aS+PtaAjHowdheDX6thSU+pCPZK4eg
LwAIQJNgP6G3V14Uk86b3K+6c2HMaotVqTnJhrDXWGngI+zCuYwlLmVtqPvPPhlXIdTsocNZjtcz
7Dg03omkwzGL2OFNt/qyp6+dsV0HfMZX5ag0khUc91lmDUtPoTU2dHUtr9dFWzCkXeJ4q3SfpmZR
W5dMZxaCIZj4UL+cqcRjx997qnm/J0b0KGYAjqcyUk6pjee/FDp2THi7L4g7m7OW1M6DnwAYMvTJ
uh7xb7IMzuYtQA6deXt9Xr/AkywtY8/sKBpm4GtBLs1zT0PymHAeAG9cM0RLINx4vhrA14DokpJu
uUYDGpqCa219l82xLFAv4VoRx3nRuzusLfYrB1JwLoYSpI+OQ/CAeprjruxIpU5b49GJUf5ElSbs
2yKWK0FimIK7Mqm9/ZiyyY66dQ3PYuRrr2z9LHXjrFZNWqBMH/y3Jt/SPkNDBss+OMRKegcPfl3U
lR30nnjubsVSiltyYeUhT9HXTzhdosXJtGgcl2DZw0vyPlMLmJz+ghz6BYPI736l9c9V4zu7uBBP
jiwBiOdossy2y3l/uqLuGP3uYLLkJWGOtew0ilaDaGF2CONtFH1s2nJ5zUSL0K4DkgNghaZ+w/Y2
F37CrWl30PkL5zamNt0ZGZt1T65xvhv91gMqArUnjyYW4YuV9BKpZvup1tvqZhgHmyiORbf37Hf1
brDpxZe4PlFsGN7BRAJ7AzpkYlfwsmcKNLcjP4QzqZzjQy/yOEroopooJFqCmvGFGxF3dnk7NmJA
OmtPuUNjraF8HQjsLrRivGeuBFCY6O2jq8/1jSrkyHNiuS03R4B1CWfA1rYLc1/oLCv4nCimwZZM
dYg8cnwYSNr+qBdN+REUm7+js0wYnhNLeSMKFVwthUu1kjjxkcSpvgoTpoNgeOnBD6EPJSTrh3bZ
TImVn3IVoFnLBiMDAJEEzaGSZtK9WVUO8qkICwDIPpgLLPYxrMcN4tP25JSpvKOtb51tu50vwdob
h9qBqJUm8IkgpGWbUPg/La5/lTOUpf0+bnoTMBOIWN6lfaroaH/JPNtkkFaWDM5c+hJe5T4hVjeP
QJ8R8I2ptZG9hubPWl7QH3/NPO3OF7jdg3RwN+UChayT5G83qh73uqUx2HTKaOKIcJWVRoVyNfnI
12Lt+tkHUtSBNrJQ94damd3gW7bOnWM/Gx1glmlQPZJrOCTwmVpOviUfTAUwvmQAE/qWRUSpZ9cn
uKHWru79HWav+YRO/yadbfMTh3wIPgz5sLq5dbtbLc3RQp5JFBcEYYMUUmGDSdPzCdpGSoo8WTOn
PXHtAgWcv4cZ5d1Mbor+z62Lc83t96J13hYfW/xYqc49CAZGMIY6/ZxWWEuGZLQjhMpsc12aHTPh
+bu5UwvsrNiBUMjMCQRIciHpj50d/OgNo69yk/vlNltUxTlBtCqCBtmFP51a/z8j/T+pZjiUOhaE
WsQGLq3K9eD4E504je25zIDdHHN0gmuTzItP7eKzSjtYb2AW1/JVUEvVbNm02P7+4pxv/yjZ4eIu
wHKUMziwjOCXiy9Z3brzIrKjMTXt6wJ++FpkZXrjF0Fx//eX+pMMiRQVSG/Wql1wMNT+cim0ODk4
oopLCVPWW54R6OX1nDRvf3+dtRf763sC7EqPF3kjYMhfpThEfc12W3jJsRfxvEuJizm6/WRuyzpT
tzigiuB6CFIS0Wa7ehEeKn5WlSS9wcm9Hq5jMhK3f/+S/vwVQ2S1bANNic+Z1vvl7N/ryk8Vp4wj
7czlrFctdIF85ARtY680NujR29epH/ieETyc3q/9rxDovwiBuM242f+6ffR/yExs6pefW0e//cjv
nSP8iR907lRSeDwLraRDo/73zpFh2B+QuLkI0+HC0aPn+/whBPI+6OtP8Rx77/+G1/CjoUSaNWU7
JA7LNwhT+0f9JNNkTPHzXY772OF1of8xdV4PLZk/LhuVxHI/Fe5I4owAJuuCpuAEWNO2dRv9il3U
J8Ixl55a+n1BpEqlfwaJinW6qBEkP5oVAkmalnhzeTJayKRjHnkDgZD+Q+bWonPJB83rDAOgGCcY
UTR20TnWdTAfcrRGGqQPxzSr4cgAoeoGxrsgFJQ41+XMEWMYMpQZgS/qayqr6dRo1aAf88ydz7Md
x48obwQMWPdJ65phPzaDtyZhkVZFVXbNQpjtq3xiNO04hfmYosCooyztGfoH1cjwHb9JsCUnRY5E
0y+rI6N0p/sFzs6LLkzYKrXqhjPRtsg/zVQxPGmxjbALWole7mtkBftpoGmNLajJjm6VSO8S0BPO
o27WmX1qGmwFV8xqr9pi6Nn+kOqmlV0cBDXgLl9aj7mfVvOLIXegncEmh6wEf+ezGmfjfiRtetg3
TG82adcNSZjAZpuiLpmXEDVgu2EQPTwR/DF/ipfGcyOmlWI6Tg1EfrgwDm8Upk9vPhFoLMmu4nTX
MUOFMlcMWzodEluB0WI+aYyVEQvyVwdLLMKsGJ2jG3feJ2rI6dpEntzts9yWapd2LczegVt9g/9r
1u+kW2xNJt3V3lIYilwqJdCDufKIf8hzLWKYPXghectts0FOi/XAHaoDOQgpVdDAhm6O47gdVd5E
+NaHZDebSueDToRwIqMrx+9enOkvCz3NXeHwNO6KOGu3hDrML9Xadt2R0+Ts0SGJB4OO/1XhqvKp
gQEdxvpgjBESEnUoWTb1jdl6NySRtFREKXZcbLBE/KQlniDdmIxhmyRs2mhXpm3qtcHN5EgonHGL
eRVYwSkN4skLG6sqCF2zoJo6aV9+03OtOYLiN5Fag4BFERh/4WkAMErgVvA1rqjvMEwwZtknSpqP
Mbv0cWwrGg4lqI4wqOPuARjJq44eYjPQqNoQbDwzAy7n7Mhp0ML3icUhiBK0g9eVW9onXAv+M3uk
uR+61I1DBz2FwfSBfaczK83adLF8BLvbXqSvL19L/KEbYobmT8zmqkO8gM2ONE0P8lBoTPoHoXU3
czPVF+mQ0BWqJs8zTi7rEbQr/I2Rxs1HN+GQP2pBfYQLmXxWcmXEAjQp7wtbmFG3QCwdKHBUAxcc
vRs+IwJg9DvEen00K44ju6a2TSZ+dEziK7HinHqaVTdtFTOdcfXyrTaK+SgDMqanlRI/THPAUE69
5npmb+gsjZEDzO+whoBBezNfpnH+TAyNE9VFEkybYDC9ttigY+N7pAyTqejd27GD8shlSaHp5zb8
d1f8n0xV1iHE3+2K0UuZfQeelv1hY/ztp35sjOx+hkU3gX3PfDf5/2djNO0PbH46o0T9fYjOqP73
jdE2P+gGZHlU0uuzDev/Pxuj+YH6l0kytdH7tmn8k0mLwTX+sDGSlGCYROC4nqVbNvaKP26MKGAg
xfb9dKlHC3/ACJ+HZ58gtqjwxoEzmDOf8mmoC8RXhXpWjT18LOxu4nwc1PLzT5/e7W/63Z/1usYf
ORegwdbcBuyS6O51uB/u+mp/qu7tehZFkPbDhZrXuDD1WbX32KaRTQ6KXLRhtPtnjwcZp3bl44wm
amXVsy2dZ8P08epvgVL6Db8jBbdVlsbHxUEauMdWEb8ZpMZNu79/xeYvdfr7K3Y5iQQmNlid8uKX
V5wBTCTWSF2siecRI9tSfsRA6Fs7xdDDISB9MnImBZD5Fnq6rJGFbu2roaWSbYdGfUunrjMivJsY
8lTGBByrBwI8r3UKAtOaPL0teni3YNe6jQcm5VOXyneh3LTNOs09Z206VP/FiPLnrwHCCTIIRDvc
G9b7m/7pa2A2lgDxLbvLu5e+SWBahLQKuDXwtk23dDeDBxEb5dPff5jrvfaTI0Knw0HJvxoCuBf5
x/qyfrqso0+JLbqkvtT+YlzIuesvxAqQHBinn/7+Sr8cMd6vFOimjr2DYxy+xD9eSbCrLpKN8QJE
3n4h6JROdazQIjLKSLe6JIItwvLnNxF48LH6bzfNr6EvvEsTCT0+H9t1WR1+uTwsDsAZK0fak4Xz
UuU9EsxyfQ2EL3Zbl7E57W6++v1YSnr5smi8N7iG5GYGs309uVaroyvMYQ7nHmhSWLamtUn9eX4T
2iA2ugYMOaJYs9sD59il/207+EtZvfHnLwrhD8sGQn3T5lldq+2fvijd7Z3acWLtjAO0esnatUVs
aIVCB2jNZJKfaAIWX4nagwC/SCLJQA1lEXA077vylqWB8MBszG7y4Y0ZDVNNR6Tebye5v3yRJNX8
ejuRBcxNhJkAgRJP56od+ulVuq2f6W2qrDMVnYgDf6OCdOU+rHu0GvqeGC2p3zFxcPoQCCoDXKOm
cGzFvly3+qKU1b0oHfZ/rxyTz2NeNUcqHBUKCqaP0Lv9TUzOVtS/1xEwHKkpYoAel3EtNORaciSJ
QfUBh5BKhKFGdXCo2u7NPLlNoHZPeK09eVFUMeq9nnHX0sbIZpO1we6XZVXS5dflWgZR39qndC2N
lvcqadRT5oM8XdmROQN11LiWVMZaXC359Co6COk4g6m8xkp5u7jDboc42nxERzKSP+tp1GsIJ+Ov
wXsVl9VS+9KvpZ0QnXkkxU4cDRmU37JBuDz3azmYvVeGw1okMn6k3FkLR8M2gxs5wg+3x1bujPcK
E1ss1Sa2Hl/S/qcIrTqLclQEN2kMvp5xVKMObDXmGBHFyGlMeeUTIsb0ymwD8eDAydz3Qa6ZVEzV
8uK7DZJoHVPCbqAPu9NAfb0A/B2/E8xC/by819JIEamrp7XEttZie36vu9u1BEcSXh1q/ipd77VC
pzanWs/fK3cvHiFHvdfzTBHiyHqv8lvq/cReK/9xPQRk7+eB/P1sYL2fEybLm65dsIZlfNePEkNx
iPMCBPc3jOumuTx3I80ppFZBy1LevJpzlSuEL73CW6dfVKFIOgGZKZc9oS4qJh1j5WPkgCYedA9B
QD5bKA16vgMECNC+4W2mYDM2dRyzH6qyGOXWLZhWRrTqjfgmZTRP3kExeyOKrqkM1LXbKWvt18SN
0Y1Rz16IFSPN4xsEupabRJK5LzecVXTVri6zlnakZPMiShBmcqTFAba/cI45hERNFzMaS4MeeAlT
FMguXUxVsHPqpMJmvDismLVJ5zuqUpyaeE+wBd92mYarrUky/7vWDyijN3pjKiJBsPFe8IAl8am2
GHg5eAKmTi7zoeNo1oLQTlKP0L1uAFMTtF2d7WYc4/NB77pKoLGlCRh5jK9KhpqSscDqs/usiQoU
jGW5OMj4r67dAG3WyGhgHP85r6qgOlotluNtkSr3fumVBfIfwKdxlY5pR0fYSzn+7uN2EPUDm7F1
grdmFrte8Aq2jSqTZYunfwGTBt1jPFc+qR5bjUelJS/G6E+t5TiY32Oa/xtvlYyjkeuoT+olt5Y3
0HeBC9VZQbwmfDyVR4OKH2iKh+qQSBVpbbImizdLH2Ndh3chAtKJx9yOLCLllrAiKUu70uPS3hki
JtfAQ5chtsZMhO4xzQwE8kVgpxwJ+HuhEaBM4PZJiNqaxgwUrZoy7Utbz0Qe0o4vfPNiLHVGhI8/
2Jr1OJej2V9cgYQEyYNUZ6ev2ZISiGr8QFBZfFpERRv1M3zmOj1J4nOnXTc6S3ZFL1492kAFXpwJ
x3roG9y8xGaSvrOFqUAvocKlQkqRJQt4TGO8zYhKhpQzUlnkOLIeOscdvwokNfCagc/gB0bwhDsj
5vc4ZZNPO4QTxgUiNuaXTjnGo6FWe8vIlMCPFBHD05Zg1jw7oB03AfyjpTNvMs0LmMCs4Kg6z6H8
eGWXMvecof1EulybI+lY88IaiBbGFTtY8AnwFnd3xSrZbnwjmDj2dkFs3uYtWR/3po+x4DjZ+dif
1aTW4hOdwq1TaBhTm7Hi0k2zYImZzEotxFV465tfX/rI+sTrEpVxQQPEu+gluZphCr9miYKCkVAk
yqTI7mqSpEG591QFCf+ONdVUdXojDXuGwGiJFE9HSlZ9f660FE9tpvcSeLmOEneLH95cFw0epoh3
xAICunmtk1VdfUK5GJzIb8uQKwK55b6Aif8y1pCJQzRE872lJr27Sihzc3pipIo9+OwW+67WjYsM
Evlsk4mERtJOM/PU+EnQX8UpfMnN3HqSwQOxcXva1SSoEygwvxYlk7KpX820EsVm8Xmkd9QdgLhX
3+clWNeQTJaIF5FfrhL1Oe12Ag3/Z02Pq101CqTtqBDldm7H9D4ji+kKUnYOYcVsTVIwSweSBOz+
4BNslyHZMtzmMVm02AqOdt0Y8q1iQWaMYnBLbcnf4B7BeconCgh62LLJjBISVQ+nJQ5KZCIltjks
eK3Mv7QB4UbaTJl+WgLVGt8I25m7sAKTMpDlYfKrJoa3RLSMZJUdBV/LGGlgJAl1HwZ1nmYPxPHQ
ydD3uoNdgVo8LOMavQQlv1v2okRDea6RP1xrCozwlj56NVwl8yjSyHfwyTxSiWDQJlULJ6yXwX8q
0m6kTTgOPqIkEOEPJbED2ZPRoLaH9EQFNn8UioQHfhmxJHR3oHeetFiMX2kLoQEtPRwFKJZ0426i
XwDQqf+/7J3XduTIlUW/CFrw5jUTaZl0SVMkX7DKEd6bQODrZwe7R1PFKhVHetaL1pJazUwgA4G4
956zT9unTGxUt495bGbdzKCknKvSbVR8QDPp7qVyBMxryemm3wjSDggKg1QAc2PxcGr5fV9sUNPO
IAgK0+8Qd4AhW+X2jJdLRhL5FrNSt/0E0NW4zxLaIDwOafDIWi/7myqgG7IdGcSThQvvRKzm8Zmw
c4ExM88n78EhX0CEgsQ1mwCYwp/ObdQHcNJjVvSmeeOYUTjQvkvxKdUnr2sS64asjMKFRaAo2Ok8
a/Fl3mmNCMse6PiK09g4XBZFxPfvSBfe9omPClrMun6Qrc1zL13XY94QJd7lW+Hx3/nCB/MFjL4+
5dy/HjBcfmYO+7n69uOE4e9/6e9OCn4DnWID54Bu69SHOj38v0cMHrBEnADY2JmPU4xSr/zvhCH4
B6NQzPykVtM2UX6Df04YvH/4FJsGFgZ6vmp3/HcaKXz4j7UrH4+fWcfWDlAeAayt+gQ/FBuVPmZd
meSI/GPDWVbRZFeneIbnUhqkP8Sx46x/uD2/6ZW8azyoD4Ta6CON5Zv7v8ApKAeTQVtcuZ/nrCMB
bJrWLiFoH3QC3s1N1KfQNjEVjhYGBpPPny9rcHp9amHW7uUAKE2Yc3vLkB/xvWdDhtIE6qm+E6Hd
Ztq5F1AY/3yRDHp+ua8GE1f6JbSD+DbB+2Egk/V0kt6wr8mM5i1HPuqWkAp9P1EQnmYz6Y5zNsOK
kJEHX62JrAguTZNqJEYgYb1DDoKwoY58edlTlUJUgBwFN0/kdOBz/r/k/HCwtQpNvbPJo2GQHPWS
nHHK6dd2kPnZyvwcxZwPr8Z2yGbw3PZYwgfCNAK1JZpKulFNbFCDYYZAdgymZdnrLZACWivNVSdy
496cp/lmsMboKNy++QzrAVkBwxz5ipeaqqYqpsdirOSuJ4LnRNBQse6iFJ6SUJrmJNLrlySVzbMR
6/yLAoHhqW+Z0jLQjc7B5JVDiDKMgwG3ilozVrG6wDmYhO1MUltI1PN6c4OFxLzn/Ed604zXzmkX
pZcGrYfBBS1V46XdbU3MQ8wLB1sq0w10UVjNLhdEkvtIL0VoMZU4Yphub/tyiI7LiGHNbY3i0A4L
X8capsdML6dHDqzuHb+OuVl6ZmaViXBidOf2q6wFzwNqv3UqKvmQDFH9jDmGX6ZtKn3vioBnSDDY
tTiMnVxDS/ctcWmvYmzkAxgI+SD1rv/k1jjKIhpGhzYejHsaNv2nv0w3dR2cyhLKs9JD4WUjjFFD
jjou6FMKeGZ9ExWQJydzU7dmfm7cJIDvESvZIUN99nzQU7kBtSvOTOJD0Ib1jK3G9ivBF/LB1wa5
c9OxOBCk11xJj7fKPGacYiATdmjB3L44NPCqVwNUbqZN2rzT8PifY8GLzvWT9grsCKhPAOTfc13q
ynaSb8sC739EHPlLOrfTYwTy7pJkAP6UUpE3Je1DQ3noAvpyV1GuHnatda6ppae1zURg42KAXNHg
KNfQf1iKb2J1I0/JrUpN+zq2+SWiKSDZgaiFkOGJzWkcgM8rZ+Dms1eAe51FlGXhgFa9CuskIigH
wthXJ9CXywox7oMpynQH/A/lUtfmWw2rM2MhEKKpjfomiYtlC8ClYG7H75iN6larJVowQPwu0S1t
lxycDpRSfgnbreXONlj/TAxBZsbIOIo+fxbQX45JimQq9l/1MaATSglJFBblp3lIeudFN4nOM8kU
eIxN1ubKRIwO+bFGwGzjzYq86ftgg0gDXsOinM2JKQs/lEs6wjZq7ea6KS37OhiEcz1ihL2v0r55
HhkDv2iDzWpV0v3OjOoXq3TkRWZpzt3sS59Qrsyn8KtE/TnmSMeEFakpxT36/beL46RcHKA0aWcy
J6ohnElNvxS+7D81vZafJXhUfzXF3B+Dav1I8DMcHKGn+6E2PfTbJMXuHEJ2vzaFqwI4ynz06JP5
7ZORosHIdEkt5ZoW/SLXjH3zE6IT9PbPUw1B7WtKGN1ziukzJ/DGWip7nw6LVm0sXadQIWUqco4i
tkb7bOVSrloYow9ISoZ17Y5JtTKgd4YoxN0t65DU5oEJO5k8+Ne201hdjTXaMyK9gqOt5TcDAfK3
JJidNWck6rQpt37iObcLvuyV483WVefEd2AzoA9R0qIui/exuSSH0swfEEQZm7GIxs1oo7fyS9j2
0/gNymN50KoYMrydHJLFpWY2xuZUl5PYFA64/z6Kh2/EMLSbOO1JNGijbSE64zgveRAa1B8cbp0Y
8FycXtmY/i+1oJkkIRzR0c38o5Zj306LFj59E0TtATJJEZraDF9fp5Im522qV2VRvMbNMvgr5Ib4
EXpbrgO7OsvKSzc06IKLLME3S+6Y2LoJD2yblcZFKqN5MwZ+fFgkPyRdTv2gV9q0Lz2S3jiP+9SF
cLkby+exrIxsl+hesyZrF+OUkwb7MTbuKMGCrWt7/cmoAqvYmNz7r7Dghbt22oDiHZAcwrKYKmVv
NqmHY42AAhA6p7E3CYc09fEQi8Ag6ilwSfUkqpvTd//VqsW4i1F0FqCXUp8YMV5ziTkP0NTc9mw5
eMSMIe/JIRoT+Is56IzAn198Zb8jeWS+qBhfE72a589EQ9QeSXmu3BGgkYq152IbCBw/WWNzoYHQ
WO0tpzPUgkqPeWjYX3WwFhFAZJiVZFggNqgv7aKHw7hEy6amSX4w56YPcfbxVPX0S/N2VdWsQDkY
zrFxu/lhAd6It6YkQ6uHLlKE1qTVR6Nzl8/kGzoHGmvLPVEAdcwcPdjP6MAPpO7JG3JFl3DCCXTM
y8YGOlXQMHVzPIbE9G16mvO3Xm/nHA6kgTivE+VKb/xtqxH/pwWEtAoQxIREWNkTZnlKHV2KrR3J
aTUGk7ZtE5CwY1zeFobGuzzVyXhMrdla2dMUxloMeNWPjV2RsuJdq04O/jRHm0BE9mVNax6+nNDO
pQKAGjS+jhKVBuD9N0Jo6wILJQ3oKlH40OCNJGoLRRUlh9kJSzvJFbvSODQJOaVoPTCOFgpKSlgm
fFLvjVVqKmwpUFUIpjAO9e9NWZZFaHvUnLgN9OmwtC2RcqXW7cBbOfC6xjQNF8VRBRvTfy0tApax
1iAPp0dYGbHzHECo2Ysk79MVRoSezvZMC1Ch/b7UmYF7phDqXNC0t1hfi9BtQeJt/KlMLzQAj2g1
pJd5LL8yOXTW1J2ClpAH2vDUkCtRO+l+puHTr7O0dq4l+c97DPbNF7PxtZ7IG9yq/DY6di2OSFlm
8R4qjGWPH6c6BSayRB+8DtSVSEB5FCZYYD1XBrCGXfi1KtCvNFKLzk3uqWcg55jg4QKGs+mMHIiS
tATU0zjXS5pqZ61uGi43tZLtSHCQH9IUcVBr07YLETKDzWvGpdkkCu1qLLyd5cip8K/DF9FdVLoG
9DN4uZkfmk7C9ZFdR1dnltLccAx172Yy8/qVOjBWG3PCkYbQuTgwzqhOiHSWva331Ku1YDPu6JDR
/YObGyZOz8s9KGvtjPl4fEzBiF7HJSeNynGbq3h5+xZB+4TRgmMpel21KS+lfAUw6YOB8TieAB80
btgGq28WgOUp1GJC+nqOiUe8Lm/1OV9HKtdQQh7uY5JiEMNipyGqfFPjQY6TF/qUcf3jJOAg8S6v
OWw9M7wjO0Wq4y8BZc/eMBcHs+cSVGzjPa4P+epj7t/NS1QT1JYGDDtEDwbVUWV5DS7wkJtBe/vn
IuL9jJuywXAVxUlR7n2mbe9qiM4M8loZW/exZrbHKGAz5DisAAsgn29JROZ4j/44nPhhXnqJu7vC
kIaWZHA+KmjQrb2vE//6JpbnGHyd9xLSsbZIN8naYW+nnPxxRYzOtUdk5SaGJXyUZEmtkoA7O8T6
fOPFdbnJesfaL0P9guqfhUmU0LG3JnlB7HX7NI62fT2l5vwgOHF/MKf8JRlA3TjfYIjmwolmjqaK
3h+KWt/zc2/SrH6vpai7p75y7ySuIWREGQLQkVXHq4gFZkys+HzAaa7znjrm1Vx/zrCf073jEPTn
X/Ot5PxhSsyvaTmeCTKPL+X9hso4tqyRVPURS6u11kFgRWHvj+1pERoeJ3JZQ7bmZUMHmhdPRNTM
U9YoyneiHlN7ys+ZsNujVbjLfoyc+hsSXu/WRydGeGWL6VvrVFjiwCTtz9/c+c1C9BA10rygqLZc
5AI/308Hn2dTSNHt55Z3mvRSKDFtGchtLWd2p7QSYZDgZJhMOe1T32LSZZif/az5RPOYDilU2I3m
iJhJWllfTp1pP08k61ymi5Vf6HppvWDpS+ZL7P/VdNEliX+IgJiGOradbYpFEJ1gnO3jIHWudQMi
VEdY13kuyuDEAXLZVtinLmjuirBrR9Jf1Q5j2qN2nuD73GmOJ19LP8blbVZgZlZWzx7r2i7nXlEX
h3FkA0NDxZmdYpm6hGxADYqrWiFdXLITv53VEfW2tzBB1Z4SqGN7zoE+KB0oIzDN7mwrh8IyR9j5
EEifMkxQ24kg6zUprdNjvGiQpAIgKy+dheD7SLSlN53aSMTcpJS2pDb3w7xx4jzR12NDgoG2t6xs
hKvtoN/r7ZALqszHOrJRBb654T0XfhGoIJzy0aLs8REH+ijUe+TS6yilOT0R8ApoCHxn/80rLCjC
tuBM3+kJ4k2Cm7niuArAWbMJQwyaOcp7s6Fjb+GQTzmt76m+2WJ9u/+kZ5SaJmlI697RsCSXQbNc
kj5crn1YWV9kNubbLh3S3ThxutJzwYpcBgoKUEjj45AWL15H/bjMRvPsi8IiQUOmgHjUvQty4afH
hfHDmpeOdu4y03oTkN/m8OB2kObY9CAVFJgJ/fozOQP1Z1uStjlgDGPaMvN7WvgvbqhE/RNDR+xn
gqLfLar+U1VSy8yzYZFAwW40qNquSgKl9BwmQrmWYiaXuBAjYZ8x1tE+o2qpYCdxdvJuS6sbH3Vj
NDdmZdafHYJJdzBQ5UVjUD2H8IB4AwzMKT+ZGQ2lti2aq8FDXQNNl91kiCqYG/5AZRTZ9uCtQe3w
jPT6WBnQaviH8Ifar7VKi/AVXqenOlw5KRAHnLDtsW1aunKm4JUzB+oVquKhto7En1CUZvskJMx6
Q9Bm6ZskOMVG0x1T6VUnN+bGdbxAdyDUnXXtV9MjgSqU90KmO6x0HIbB6F2VOf0hL6VM9kW1vIKL
Z1iY+kvznLvlzTR7DTlXkBEI2wTUVxFLXAogDUzP0fVp6uCsvvWMAdFYQZBjYdSF+g2Azx8M9ajO
an/X81yQc89rCjTTuJ074MirTBfmBichnRFVvKYz9Kcwme32VmdmRmIsGU3f3t7FTRUjqKLXIy9y
y2epcuilr2O53CrVlKgLT14sMbJjxhX+6W0ZmjMtGJZ3q+/nUZOXdkzHw+ple/vW8akslk8pPJxe
2MSxclIFF3il94XNgapA4nYaI6JN3toDWqxxG+yWypaGI7deNfKW1JfbvKEhhKn6tSPP/HLhcavU
dIrDCKkWxdpnmEeK1ZyfSZhXJCTcUNQpHMnGGtdUO5JTkFQDP3Es9OIwL1yRjniFJs7CI1gHRJaA
dUXAFOe6s25Grd4EGUuwonEnNlXJExPPpXNtwqW+48Cjkw/pTv2nISPDhj0sb58Iy6RRBsyl/crA
0kSPMMiHSuMxj8yuADDJorBQo4JGq83o+NapISFEZ0SC6RvmHUJxuMs0e1pEpDAG+Pi3/s3bS3KG
hUxzhXwXQj6+63jlOS57Gj9fUXJYans93/61NFNal41Na4gJV3TWmcWemhqjcEvSz8kf+vapNuih
gbCipzaqs7IorQQ/EpXWOtaJquhAKXyri6B+mWMOO53eBifhsc/WIuEWJk7bfdUh/61FnsPAQ4JN
K8fleA4rOzip9dx2ahvuo7q/gG1PRzJIPc68ece/zktUwu7iwJeorjfnEvUWoEB7MXyWhL2M/bex
jerPgPLja2+EiIebj/WT2xQA7ESrwuVyItX9ejve+sh2tnFe5edSTHSRSF4LXbwG92/vBgOr4lHF
EmG7ZDVlqok6aY597cUa8ZuwEHyS3zmGtBJxPCES0zoobfpnNSdhUm+mdeJmxn3jWkxSR35IxETF
QRZ6dVqsEUG+ySGWQBcmdBwPn/ueufy2W2oO5wyvN6YdT49ScExucvpzel2Y91pZsdmyjz3V8Mif
E7eIjvQv3PVbS3AaaFr6ZhMBwiS5Pps5fvbsJg3ha5gKASKzQuqZw8lAsVPyYO8QKtAFxSRYraU+
1S+FqdGgFvSMLQIm9vbAwdlymZOZNJeVR5fF87bNzh53g86RvOhqO/5EVS8bZZlV9UQ/04XqLHgY
NG0eoLAve20RtCymfuJm4qHe4YLrV2Sb8dZyp4Yaz2KtMZw9z4J+mVnM+JMq22nxURY0EdVWaSmK
ZZdb+fXiA/YkkRoNZIzHzoKlQNlFy4RnsqM7DV1QXnq4mO+t1hu/k78w7wa+OuzBnAc3DShCmqJu
vvRlx5Gj7ZfikFU8ZGmTJtemV71Mk8NdW5RYxvQTHpUJkyMdEHxf1STaJ04lmb0aZ4lBFec8WhZz
dNIroelssqLlOAGfhhOkxKQ7jfzg0s+XSxJro/Pbf317MJHt8IrRjBEkBSHB54aXyqFahvlmNvFv
EuNMRBM+zI2VcqqMiQBkXOuwsu3GW4jXc9LlsnEXKjLhye3c56+jvdTkxvcUsG+NYq9vXmyTylSo
U4CcW0oyciTHHY0ErlgcvCIT+9G3n5cuTsJFTWIGGiobMu/5sLwe/SNR1PV/Rd/f/z+ibwNIKhXi
vx5VbpFipt8+/zip/Pvf+XtS6ev/4E/oDkMWZEfOm7z070ml7/2DoY+r4DYmnimqwP8bVRqYoTBV
BRZfQKdYZeL3txkKobhDEcYLDQkXFsTA+XdGlb+UoC6vIfZfh4Gpq57Hn6uQmDn34oMQ2JvmGA/r
AhIf2zKkhZM9KqKN5+BrzN2RUwQ+WP+jKujnAhjVDpM8VVRi7cNOab6rgdo2XoJpmYedGM1p48nS
xRBuFiHVULn/4Wf5zYj0nUz1r4/C+cWk1Cau5r21keStyTBKZ2DQwLu2MA1BycJRihZB+x9cFbdS
VXW4NhHP/XxPF2POSbC2h93b4X8mXS3smOush9kbD3++qncj2bersrgmAvZYFHjnfv4o5STOC4cb
GKQRinhpIhgiVmPGsczpDlsaFNJVG0V4fdGV/HtT578/HMOoWsWo/95d5zAzF7KaYSDl0nZXRjYn
AHzs9vTnS/z1h3Pw6Zmez1zbJGPz3af0sW/1UxuNu46xfsfarAgmd+bWmzaZCnX64KLeyd25KEdZ
LHSopVTnv8zuMZeZcEshcMfSJdcm775Txr8SPlCCKSsvXILF/9pb/7U4+ZeHALefGZgcyaBt/YIt
jJKczC6rHncg0zj/oz7ix6KA/PNtVLfph07J23WZyG8pQHT8nZa6zT+0b+wxMgiTzkfoHpNcWZp2
4kV8LRnzrwmMdj64pt/dxR8/7d2PhrEjbmOnGHf+JIxVBIcqnkrE0uQurmrsgsR55F/+fIHmO3XA
2xXShULagcmCBfluK5NJ7gLc4rEzEtcmI8IuHmN9BCVYL/4enBCMxfbs4TZbtwW1u0v9eGxop41x
V+8m2vgbrM4EjQiv+TrPxJdI1w5WJkSKu6Ujm9pLGCrkNIX+/L0NtvL3vwwprh7tNbzdv6pF/D52
zXrgMUoF5OyVrQmA1fPsTBuYRJAVewPHns8ZE5I13ZBitl9AB803I6iEK0yq1DVNHFwjm4s/eBac
33419mf1hONBf+/9yIICUbNTDAjlkw2MXSfEYTIjFXYH5rlx/0BkW7bWhRsUYV0s1XGusu7EeHbK
w3KGkDjpFfIvhgMtidcrC6lqSPHOnNuM5UU8mt0V2TPaYclFHbYT8CBik8EwDh14XHSqj8PkR+sA
yStcC83bIuqB3mt1PuFJ83HIux57HglgQ+RQyxfORWLnD+jF+qvcltZKWgv9E+icodCG6zrgVNum
2E+lTe72TAv+BPFLJTi10y6rcg1MonzNpXUe/CGH7hPn+8FNhmv+crX986/+6wPio0+ysIHZ5Br/
4mtHPuCMjlA/ep9cafmY4GzRD0Y6349LxGlu5FT6H3wiIkhCY2iZst/8vAEE3Tz5wZIPuy6KDkxy
NnhAYZ/bJ3jKsCwC9+nPn/frvk1Llt3GQBiuFNfv1EJ9HEwAIcZhl8miwVlpi0NcCzAzZic/eOH+
ukx9SOgExdCW1pF0q3/+w94WjwwoBf4pui+Tc1FrrXFg1Ol9cAN/+yloqzimIG/mHv78KaWOVJWE
SV53bkdLoPUCbY+k2r/583173xhmH+NqfANbEMYIj9fRz5+TI882UF73O/prdUgXLNu6c4mdrCfm
Dxo90a8WCx9FGNYL/xPq111t5+lH25LFx/z8wqDPj6vdwXJvGVB9f/4awIHsJZ08wlBn4DkC68EW
/fmwtcWQqiTQxT4YQOk3nV5/L2rhnfMhE4yX9emyXBbriM8h+uAXMH/7nXBEwfclisl5f+KIbU0D
NWH1uyoeq4PeOZtAhz6yVEN7FfUNGZy0EJ4LBNjrAgzj9aiyzcnnMEMgIDUy/OJ7gQTvKvfBni3i
ZcRVAr9xaO5kNSLcGlJn78SJOFayuNL04aPDxe8vgDLWsjjS8/yrd9gPKxVUUVBKX3BTE3mOO6/Z
jsKOHxJ2sXXTQg0Cz6WvS4ZAvLG68oic/7Ofevd95wYKyhGtZ0bDG1TfwS1BmPW9by/fF8zzR8tP
gi0qaRmKPNN4VwwFreO2+eCVYKif/Zdl8cMVvFudgrEuIfYSjR2RqcdoCaojk7EqzDQ9HNKOTX4E
fpxl+sGqaa8ocuEHq8D67SoIGJ04PIxINt897r5kL8Gn1e8yjVSs1Uiw6ReOVTee3VerItBpZ03z
JyBGyVccgwNxHOusNsEFW6hbprjfmnpfhx0Ki5VIDSb9njk264QP3IFZztZ2FhvfZWUYbJXenWfl
G0fP8AlpwScc3GAOJ0c/aZAF9ktdf/YmHegbH8RYUxEfgv4jdeevRzffpRqEle06LuE17265Y/oe
4SNsCG1WfKoiOKI0ybVFT1b14lgfnBN/s22jsXSoPG2PP/x+LNUXOUwhNp1dE1evAXZL3trIP2yc
Lh98kqpN3q0kPkmZZRncobl9d0Zso3hsvMhhJXXxfW5Y8Seyn8HBl5JqwpHo82jbakST0Ez+YAn9
5u2LcBg0rYXNWefg/fNjOMRpaxJS0+9GTz7j9byZvfas29Fr4Q1fKHnd8IM9Xf1Ev1yrg3TVMCm4
3fd7OhKRfk5TlixleHVmAHVlysgKZQWDHETmdzwO93VazGEsGw43tp/SeYs7JZj64NJ/u5iUfhch
L8bq969lMkAnJ5l4fongHEK9Ac1qY1JbaSmaGSfJXv985b95abq4tPiZybJjbPDuRybzIY/LceZH
lt28ixsjIhnGTz6oEd/O9u/vr0Eng5XE7QUI9fMPmvVGXBt20++okbs14poknKosWJOzoh0EfkMm
hvYYagTGbkSEMIFuQIGzTbtYFvejPfLXotx3ibkyKcptz3feP69Cjs6S9DlfBnruBncrpoJuuaSz
GK/j0tDgZpXVLvEGZA75qH/wWL035KrzA/uiy83m3A5s4N12MaDdMAlY7HbSsJMvjddpzgq50HDd
p4aDN9StXXddj/wBZpIB85zJbQsHGVCTmyvgOIDBBCy+yymxYtiswzAaayd2+m9/Xhm/2Wj8wIUx
xaPPOcd4tzISzU+lg+5s585Rt6UPOm3svg02nOXTD27Jbz4K9YLtEedHG4678/PqSDOjb1pcSbth
icpX25Le7UJ+LuhdV/8PLkuJEghBUC21X3a1pkIz2Ph2u3NMBNSBY7gM9FWEdzfQRfxno/Hmr9X9
IyDhN5sYn0RbhCMivuv3LgNzIb2sHvkk9BhxGJF2cAeNhymE3mMWnksbFGgiP9g+fnsrqa9tRDQG
ArR3v1oc6xXCYqfdYSgjUNUBMZdmpcnciBHrn68vUJyo97smJw08FNDECa94f+L2c7seSbRhidjM
pbaulAMEgMQWS4hbrmJM1PVm6HImB+pnTQId3tCN82aZPau8LX2Hh4skyiU4oOIvHs1mQprdEQ89
MkxgGkGyTZt8rvFJXzICJdQyTlRUUc/IkmgELslae0pbDmbFITlVQCqQF46WBLsUkSmaRbtLSP3J
E9T9o4ndtLBnx9xmxMG7GytoEvOJYWNafnczmiWIz6hgkos56VCpdGneJQ99URtSzUiJJsK1Wdob
TW+MY7ngU9r1Yz71V04JAvDSHhAo37o9Ez6FBNQEljjitubVaAd5FVZYBmPAjZXjhegt62w7wry8
mzSyFI5dpdV7QwWormTcmQTOJulj2RMghMEK4/3Bi1FMrP2xZuQvkYnHm7LBvHzKJspJYMBBI6Ao
9QJ5M7NgOYd4FSL9gpDXSKfvgBotbEpHHa5SoFufPfxmkiy3YYYaaNfdHWMSzYPp1GfyhpD06a5K
7W7YSK0NvLNeIyPZjCCIxgOH2Hnb+nOQbu0qxmpuN/GyrHvkA7uK1OZ6U0Sq/adryLiYAjn+Q5a0
UBiLsibU104m2KpN4+xLf7ylz7sdJ6f5FDVm8VRovn4eKkxlEXysPWqMQo2hrsdCKpbpdkYOcY48
mqh2gncWM+wO/YwIofmV23icjsisxNps+s9Z7torZzTRhGXkGuOF/WZbmthMeAL5Dp23c5G5bQI7
dXd2sBAuL6BIMq2KL3q7mb94A4MpG8L7qvKmz0vrOqi0FUBqlogUikfMRRsXmPeNE5TdxtCr9CYn
E2096qlxQVhccomjHUqwB7AILunjvFjOztEMAqSZAGFAjQ7I2kgAy/KRQwVREgVvibDvveU2L2bM
GfawShfp8B/5dU53aRY2Po55NsNFz9vNPDDbzpJoAvuSlxfCSkL0MP4NFpIzLlNQ08JPtsvSLWtJ
QkRIdJUJcdnVz1FcNC+V3+unKvH8EJ+QG8760L1iUKjW2gCPwqdhvSPLwzl0BYY8Nek7WHpqHpAK
koYxT0cTMEvqNAboK/lU4md9qtJo7zn2XTrKJzzFxAHqAY26MXoqXS3ueAJL/zCNHixVDake1vb7
PPDVnBVFDMnc/kZXc2cEqcsK4foSJtQN57TTppuWofe5H5ERCKs/DRiHkOxgg5YaUZhQUve+NaT7
tC9BBpT+9Gr3sDtlSkRdHoL8HhaJ6gAluUVpbuodZuU6DYb7vPYTJCYsnk8lPrQ59FrqCF6mbBJZ
PIpnYlTyq1awysjGAj2XGwd9jCUG8qFGz734IPtrREQ8EETBm47sT74UseifIe17PXnkZmQLtIow
Kp41w9oiJcK+j6ZRNDsCAeqvs4eyYG/lZOqFJURa9Di1gbBFg7pNRIDnKwWxnBztSHtWJ6i6bvFL
d9wpAtqqIlz8crpP6OrfEIUOw6us8vQgMlBqDqCCK0Og7a7TSSwrhpRwWNNe/4JJhPMk/d0Ge5Fe
XCBJ7r4iBYzdTQGucp2hcbeIwumRdk159BrQ3B/XnAJKiu9o0sNF+vMDc6bytWuU2EKWvfGCc7wL
KdGc66Aym2es7CLEuS13AyeWe1/a2fPU83ekVmC7HpB1LvBw1+lc2QfTZmBNF05l2ihz1TCNrITE
CtqnBCDFVyQk+TaftfbJa810n3URgigLL/c2lXr/yalxtgOEEKgMIgcb0bgo0ujbzD3XGUrHLnoW
wtusAw5uLD6KlklVGnTExBtA38oGlMtqSBEGKF0azAAnxfsRxCJK17Vuo7ouGQ0emiop1BrUxDEO
suROL5NiVXvdCPWC26k94jTnEj2FRLrAQcFXRb3+OJnzKC7jiBFz6qNarXUEZMS8+Sc7sfmrFgLb
NzXYNJjIMTiJtEe3SZLrTDBopnVnbmicOddxx6O6qepy2S4jmgNRz4og63nxNTapyVs3DkR/HiL0
phC/NzThlZI+QFmRJM2XDk3grb0Ag+5T7nea5XK34Lbe+Qk3VQPWd6GxNG8bp2u+OKrCXFeEURMX
2jIx586mezLN+LMaRCGjY3beGKhLlqlHIiSb7mlKuK+L56HqMmLikRbiGfEkVyXCCaU4HoOBFG7R
O9f20mqC9I8gvp5TB9ULPvNSfgO6YINQbkxhofi1BIGBJ4PXchOKIIvXRFu0LcImpeEjG1GJsWsC
DBtDOtepU0cPOMPiK5dUiBc3JohtGBPCFUxgLsZq8jlEOqOlZLs+uu9OR0aujWguSy4eRuaMUQzF
SxUjYkdkzaRf1+Lrkfgf9DW+wwm8InLr2rba4tDlCpkwBDRxQpCE0RFBHf+HN7dWHItiCLOFce0K
BwiiSB8pnpQ0rX1vQtYV2846iiQisW5Qq3yEBsfMxXTu0hKBg10PiK2AtbfHAkLv2R86kkeyBDVn
sBAj0eDsupZuicSht6vuqWiX+cZ3e7R6Sm2Vqp/bJFb25GSIjVolOzJyZA8BRl0EgxouQrvnrvlZ
Im/0WJOv+lKja5pVzAlN++gMkwGPHkGOJ9cS/MV6yc8c2eeHNzXlImBPHJeOlvhGK7H5eQSfVGsi
DqJ6Rb+l71aVq4kKu1sNoAM5cUn4oYZCw04ouVbN2LfyUE4TYrZkZCUtWtux9bo2K409KyGSIqsN
lPtLfaNZhNQyMS2UH7JHMXLAl4GmJuiH15p0L5QqepmRZifaVzj6xuOb1m0SvfHdnTKAQTx67S27
xfJam1nTrV2zgnrfZc74Hc86ao8Io/5eaxpui8ubvN/pmD+7FQlqxv1iFto5GHR2M8+dvs+N394i
a6Tx3+JPG1DmPM9kDN4agx9f499B5BFgTEh7HxZMnyjPu8/zXcF5/ET+jAr20JCWTRSUpXOosXW+
cqL2LqmJo20zRh2bGFZU+qaDNTIQtvyXpfeHq6hs4t1UFNPeBs5+aHltnqzOzgEZenF649p9swWQ
1T90zQSGYkleh7jmf+qbpgmjqbG+OEHsbO0GqEZDQndoWjNJXJPl7gy0gSsmmnaYDx3PIdQdeTbK
br7hECJwUWbRo1nE9rrQ6juQ9pfEMafMInWUt0PXhQLmzxU+g6M+JhN87KbjY3P3WhdAMwDCsG9Y
C/YBPdUuZ1drriucA3duZNaHYE5HYkbTcsGrwrCxJTDp4KTDcZKyCFOezUs9Ft2JBHFF2a7kiqM+
R8CA8R8t1M8BAMdD7lXzOa8n69sEfhLyN3B9CT5usfCdVe7/sHdmy3Fb6ZZ+lYq+h2NjBiK6O6Jz
HsgUk6IoUjcIUjQxz9iYnr6/nZJ8KLrKOj7XrqqosssikQlgT/+/1rf0ajl21hHDtfWZ/TYmJTGW
z/6g+kwlzFAqy3uEbS7dMowkuz4pp88AucNbgdBr447VziHBdoUyEJ1yXJc7b5ifqP/lj2lOUhlr
DjfJ0KyQiZ4TztIFzRwtkzRt96kmiEwNNNh2uVVtWilpfOGQW7FDHW4sLxUwkpP2o6w1h6nOD29l
y0WkHbg3EoYE+k4TnwW8yie4MM49ZKBsF8fu/YhbF6mx0hUJtnKLXKWClfEQXeM+DpalbuwDc9af
IxEMm55E4W1n6PPKi8GOD1ifqfZGADNTSoXhNDlHNhfW58Syt4U9lhuGExNwmXA6DR3ix3yYlq89
9uHPY2XpJz/3Z1QLuXVXRSPgfPawG9Jy7WNO1u69Tur4eep5SnYPcHDjsi9cNF0DFm8cq99nWk24
6sIuPtUJrwGRp5i0VIgn01o1RVgok3aJpbuBZIQQcCYUTroOG3orTJ4AvqaHcCh2gPGzZGFbGsl0
yXhGhvy5w3K6YShuoEskihFM1ErgylNu2cEnuB1sM6x+kzIFQhb1uvjWE8Du09z0ju1EKl0gIpxB
aPBSs7E/5JVdlssIcx5Ni2zeT1PZXzs2wRHs0bBTIqAvDlU4JtCKzKjEVAhSatE0BcfSTEsYRvTQ
+ms/6JKH3LCcra1TgKe0VrJizRUlDRlr440fmPXVRDGbU53bx+lCNmSN+EMsbrFRHJrEHXdB3y17
r02vM57ysS0AX7VWSYgGDZ5FMbTdFXXfaeG0yU4fNf/Bp2fKOeepKQvFdSLdtAZrq6BzEV7WvtMf
IOk0ewysz/rs/B5gnPjCjjX7krWw0pK21T65GdAps5fhunNlfp4cdiwZ+nqa3j44+XCEAsZ2aNwB
7+njg4Zh0Vr1rmjdnYsLmzUGq/AHDcceltDJLT9QvinFwvASOMYyy5iESsIpvuTI9M5G7eVnJ6aO
vIiJfd4m0dC9ZK0hnjGrRS91IODhGxq/sEYFcLCbpPwIXt8bHhp2PDy3mEMOFJKMVUJzzH1Weawo
PppyVktqZ3OmA3AJKUjuiTU17tgfczJN88g6hOnYvuQpQMdWthQR2knmr6lVUFVo5y74ItpEf04v
+JPSAhiENTr4Qigrh3AriDWMeHPQvmh2hVfdmHufvMDULj5m9cjE0EbjUG7csOvLjeUPVDTkGPF6
RIZkg1MWIMMiRwKN8sMy+EKwGz/jV2PWrNzET+2VVQheo8KcOhKgWz4lGBzkUqsClZbLIWbkokls
Fe0xnu2Oc6Moej1aDhVBGRs2r/zmWSN9YG8NlB9XkeVP2pbIMyXZp0MKo3PEQpJEwipWWBfZtGYB
XG3Adyx1y2yUwZe+6SP05jKGYwa7Kn81pOSqsjYBYQ6W6X/5djPtXgslOmpTj5eQA1CmufpMIDHn
iXILACRcmjXovSW1IG49aLbio41+rMBnmVDuQVkQc8BMR9jTOlWgD0Ztj/oGZbh9nJqu/GgPKCp4
hPRbl0NQ8/1S16Ye0lQiTY4tKoZ+m08IP679vutfe4fa6EIaAAqvHU2P7tKpN7YFcVOfoTK759T1
62AJ5VfcwcZpp91IGT74YEm+9M7oBZ+RXTmfOi4CHh6xY4VG/6+EhsAzYexS+4+mFXUZ7mKvdfz5
mTiSl5jTS7zgw/pXU9u3v8ew6sgskg0MK+kTwwhZCtfXMhOMn8XA48ToQP3vMAAFVUEcHTs6G0NJ
shdOQxGlobeSMLnEdsNQtzhwswizfi1zKRQB3JMKUTiDL/0Q9abAGscWMnMLQloytIGf9ASKQ52V
4kBPutkNuTTPOVrlK7RM8f08R8OnwUBWfakH/oPLwQz9+//5X/8xtxfxDVXWPyrDq6fu6V/fxKun
p5wfxIlRNk8v5VsN6ref+YEdFhCELZrmVFghjCK4/AOWc0H10zBxbN2iE4c89Q8JqoUEVWU/wgRG
5Q6xmFLwdwmq6fymNKs+oGCK3GzQ/b8jQb0oCd40b9B+wt4BzOl6XI7wiXfleY66FdoKcHagtevE
36An8Sb50PT47ZsDexI3rlGee16UbN22Q0V+ZQIMG9YhJxLbRQ1YThQKD8AKvdS8LjSQsvSgtQ7Q
FWo9L+NEsZVp0o3BNvU4FMZXdjj0GAJn/t9A7gIoVb71SdgIxfE3h5KOVcTyB/RhJrDMczlLUXJd
ar3jFfmBvhqzGjU5Vk4lruzFo1FQOFiWDieq6WNC2q2O0MUKB7yE0Sgj/0Mcd+uBXa7qb3rY/ZcA
9cgxz2Qza9RK8SKny5Bqg/ddXfjPqPnFqEEhbdAx+c/D5vNU5nERvh0133/mj2Fj/Sbo3rk0MFVS
hGo//BFjweBQ6iYCSTlnvRFuW4CpdE4L6H4JiaJyw8v8fdRYglFDLCoUJUgbCk31t0bNz70R4FI2
LS0WOd2g9eO/13MGksYCEUzDSeYvYZuR6/v85m78ur30pwu86/Q0o5nl1cgFPGxlEbgK6T/hLYx9
PH6/agVyJ982euAPYc9CcEs73rfRxbzTGk06fQ07s/RrOC2TGrP59zHs4xup7S+4/EPvawS5qRNb
AT1CY6eX2eyvD8jn6zB/KevSo1gVggwhRgRsZyi2k1fI35HV4TS6ko3VatZRONVMyJ6fBA1lCjEd
HUsrg7uJlAfCjO1DS17mTVKXlNYnNv1FhzuTxo3H3r1bGD3VBxSHvel3KzvLSRP9WPsglTj8W0Xv
ImEsQQ0tiOqgGVZI49DoVfwJ/Ko8ZoEyus3UG+jc9HFmkuzZ2cnKHp35REqePXwhlYzcakL6oEt0
RgM2EeX+B2SP1XxMaLppHwehsTFbm5BjfK1adt+mNPcyv/2z1v63/B6MpzfD5E9r7f9r0qeifWrf
zhr05viZH3YPn2hkWh0oEZGrqxybPyYN3/qNpiktbzDZto24DpHCDzKd8xt7bCYsDO3w1S4Tyo+1
1mRCQTtBgK3JhINd4u/MGsgifx5qtFP5j8nkpaOfUyA3/vkbBVqN8sWqDGkRHOd5S2lr/akpun47
B9F4gCEJmfISG0nJe3qxS7Ik7dQiVhLB4nBbqqxJqVInof6K65TV/ASW37xzSM8IiX1xiMhsLfcU
ZX17OyV9fJerRMsU49o+Dx39S1kFHlFpxJ8iYVh3U1s/95CXd+MlIDNOVFhmiw3wq6gQ8cUY5Yxl
MKbGx6aNOcGqrM1ApW5KHHqU6Yvrkj77EixyvtKSPDrofQtXNQZvQiKhY4L1Ic8zr1W0Z0DIZ1l5
GbhNT+2kQxUq74zGedQI1HRVQqiuskInU8WG9qVZb4AxZVtdpYoqgu4JqOaNPjryOgBxMKsMUl2l
kRa1pYJJ68p8hXiuINvklnqXCNMmb7obgqos7BEgm9AEEnbaEIeytTNRvQwDFzEbOkN1DF63UEmp
9SU0dbzkp6okVQqSyKKtIUcMRM5qx6nzc6myV6lBD+dO5bH6KpkV44d5BvAy7cwpaU6OSQEDz028
FIYRb+pLvqtKeuVENiKOCd0N7fB+SyQrX4MiysJSKbG9youtU5JjNSJk48aeljSyjwbhslagwTaK
M04UKnm2JYI2V1m0GhKbjE7hKqzL+bOlEmtrlV1LH6OEz9LFx86xhi2LZbCH9pLf6JfgW1+jJBFN
baCtqazII+XD5D6cSMt1a+IECTyqDkHlDB8rdmV3fmDF1zMqv+sB9jfUHZW/G3RWCxRAZB9R+1fb
HLORj5evJKobzSpNrsw0z4CY4uuQQ95mcl00ZZrK/IWjSvwvslFVUzX7K2CJ4sZXOcHlJTI4UenB
ksrSKXCcbDeNZAs7HSnDeeXEj9Jz44daZRAXYWUjNCCXeKTxeoK8aB6NgdTiRuUXd2Sx3iWz6S/H
HIMpkZT0eQLQTX5heyejrozHQuUh1yoZOdazapckGXrJXCUnD5bKUCZt0lCpyn1ZNzsUqWsZkbgc
SfhDC6pW+hrvqPtUE82MCTzfIx/rEdCpGnAdWBtXZTnjXCc0kHjnaTAJetZCy3h0veKO0uZ83yqy
yywoIJeXkGg8PdrB1lrEhextxImOug14UGVL09VPoJCowGmLfdHXOPCibaHyqEOVTO3FQvENNHKK
errGkA2Aw+JV3Tsyg3RtZTlSyrZ75pxC6HUHB7EjBjs0BudQDvW2KDxnOTtuXixilZuNJDm7tYnS
dqahOzjBXOytNC9XqHw5g6vsbTJA4r2LEGQzxWa94mRANUGldVetsH6f6UouzTSJlrNK9U5Uvrcr
tPGTW1TauTLycskDdQXJqMSe1tRzb7RmBGdOXnjdqOhw39/YXZKTmEu+M1BRWu7ZuVd541qAXSEl
r++cqDTygui6dpkNoj8VgrRyUwX2BpZYDWJE9qAP0KgzXWoweE3vAadrDUP/EoCOCxT2jUpFn8Fn
0CnpVOt5sokf6EcHwpw2lIswmNaymFtywkpJE8D3+0/hTNdzgVuvgr8X1kxzbUyufdWIY1jV1fVU
BGKt69oDqdGNtwhD8gfizMdX4tQYtJuCSowWf069Qewz0Yo14VH1wkjS8jmD8XgMysg/27nn7NuW
ztxiDrXuHHcaHU6oETYhZ08ORURlWfJuROvkHfAoU5x6rxRLL1D4AsPLnHVulv69z6pxmq0o+tx4
VnyFv/4LBVhnx4qIgiBp+1MbWhje+yG5aoFuLrtJ869yaTU3HZuwa5gG9b0WxNnp4j5HnBpyRizD
FYnQ1dpua/NzCmx75+CFWdOfKjcUkI3fZzeUJOP61ROdNZJ2YzlbDyrQ8hNVa/BaZEL7GzPxw60k
+2BdTiEnPD2IbnQl/xk4WiIWrsePQnLrCwqeK/RHmN9Hwzt67GOT1ZjR2zHdZOBFI3XL17A/82Tl
vJ3A622LeOz2qT9XnzIZbGMdwEs6BfNNCnF/XfW9wH4NqSJZSo2wDDscNw5235Peh8bB18P0ywCT
cjUYDvVVneU2Zogf28CodvgOKYOldeNDlHDiVV4M4iELmmDHzBTtg85YTRhPb2YE7l8rvEeHqvO0
TR667Qed2vieEncArSVszyBovE/h4AUbXdTiY9THYDVoxWjLadKcjUkq2KmZaoqm8/RVzJLpXzbd
DK9htEKcCIMOL8kzF+zJjzZYjJ6KUgO3ciHRVeWg5wt0K8xosThzLGpY+5MkvEOdxJk+kXVGxi/b
6XMd1tmujBjSgFfdNF3QZx+A8Ade/eo3cFiQbpE7Mw7aVWzkdL+K/KYnc2DX2fLRBjKocq850UOL
ls9p5zzacfQkAvnqZvOjV463hT4TADYPFderIZIU7rRu6vjOqMPqQOKIe9ejJrjHi1d8xSo7fm4C
frCn4cirHiM8S6nL8y3koapbrEpbYvNgJF6z1UKptCAaQNhgy8vOWjtlHEGjVVKsYZTeTQ0EwXlo
neBVxpPpEcw28OC0KTKqjQZ8fAkmZysndj1bSiHldVzVWvlYMYGy9/L7lT4GUABSCBgHegTNqh0S
Y8UmLz3qJIccZBO7j/Zk11+EiyTwJhij7AiHTW/uVJc62GYzHG8QGu0w0yYIOXa8UJWgHm/XwWiv
9ahHgVJqcVruazc2V4UmJtyWJXIap/3cog5bNGOYrQCUIpkLrc+jZgw7J65gUuadPPEnx42fuWwn
s+gQN9aV9A3EKEIj8ygNWWU0t9d27EU+FXOUrSM6kQdWEO1jRPPranQzfRkW+nTqIwhqDU/zMHdE
ssEeerJSfzo0vqPRnNDkFsfJxMlKbbfM2SCT2zabYxzv04DSrYNzvwy6nUfm7zKtvXgLqEIsp8A6
5whyV0mtwWW0wm4vgwBZHO35QydCuLKEAiMdrWDrOt1qCt36izQdSCOESmzjuo83Sdf6awAdJOjF
WYmEGCHXosQdSs27apc2j3knOZguuszIt7YIxCuOS9LXq7SKxxg8iam/UDxyvM8KU+O2X6Wl8n4+
QSFlx7EEfR/n2eKfQ9x/5xAHSY2qy3+u/CzLovj9axd/ld3bc9y3H/t+jnP131QKqeKzmUq+rhTn
PwDjJhhxm3gtiNvI6GGh/XGOU1FtuAkQYHOG+3ZYe1v9Qe9se8R+wCNBD/93znHf1L1viqYQ1Bkh
hjLQ6y4Fk/c6flJPOGqiv9qVRaivjChmXM2Fv7S77mFy0mcPJh/d1rlbk9LlL9MEesc4TikBCPQ8
ROfdeb2XHrSsS69HmV318KjI5XTYljYmhAyNyTchgXGSFpmH7D82lpmLFbOlSTWo9jcV0vGl70h/
SXbY+aLeIjS0WCQ0oNd67Y7QtbnmhWqT6AXXZH1ZJWn70Gc+C0BMAwJWzdKxk2fa92KV5fzxVGc+
JNO02Vd986B7NARn5ASLBFHfOg/ce20Qt4mpP/fIQfnZ6iErieVD1kBguUsOjGOc9QjanKGwSk4F
3FQ09YODnAh2IqqRQePrFWGL7TkvxKrX3H3TePsQ8jIRM9yansibsMvNxZykr0aqjQsHwcei9Jp2
JWp+aYbsgcNS+ImvwG0Q3j6P23ZFUgz5jYLP0FcWe72AGpCMjHKXWEBiyowJ1KlR0/apdR482a3V
TyYWHLrYlwkLiNpIT9yCKjO7td3p8zkss7M/Zf0aSirPJKRvZVs1H39AbCRrPtBFTiRmksdb1Utz
1fawLF6nAkFBbTYGKe0TW4gLa9nPwq8Q0HTug38H671bm0VWQUbH8nQhYJGD4i0gthmoWPz2LvCC
FFqOQ0tLA+dczbSViLY34SagYRpsd+/p2t3lJYF8xTnDqttV5aLiI/DlnPd4WBrh3w2chEm0UWpx
YZ/7mA8VJqm156RAqT+RLWi5fDy4PtzDvuKnRcefpYh3wvkMyahUrPI+SvByOMQeEbZBq5fcn9y2
T7zPr6OfsvsA+4++M37GkcGzn/m7JLBH9k1asRo6r4VKW/IzOXep1TkUGVTVrkXd+sumbR4uz5sO
FgpmtsWKpgNkKOKVcf2GRw9zfCEdLzsIPXxlkPNWM5eTm8Lb6bm8KqUaC2ENAyqL+FvHS56Rs/P8
RxA17CviE3iWvWu5dxNJQ+uhZpy4LuquAdLXNcrjaum77QPQomrpuDxhT/IyeYzGy83AUwB/SeOP
Vmn+DAcUfLdAyZcZrb22Al7aLG0BRnKYvM1bmv4GkcR4PvDfmV1VbebcUByeUqxytD2rWvR8hjBq
j14LkZwSi35l1ohvLhCv1GVQclS8igf0DpQkeMsKpcwZCIv3DAaqKZgIvJ6VnD1JhrY2fRVZH5/7
yIano16QBGapUHy30YK0KsnmXZSSaoDIedxW5KO2iESBdgdvXa+rYZgSr3d5tlrO19cCFGJ9oKYQ
XoGiQiVp0lJdXt7yC5W7rBp/y7EhXZM8BC3ZjDJM3rzOlxdAveEM8TPIt2JrTkxjNHC7tTXDwro8
5k4OJuOA14jaUrfuEbQ9VbGt7eyIrzprXKuQurYLfMhXiR0/s3HjEejpK+dfk6Mxo0dojObc7HxF
8AsOogEQRarVeLJHe+sNybMW0h/S3AGGf2qkazZIMblbQtvh/UaqSbzv1URs08Z1eMmKHJ6S1vpc
HQE1c29OIZLJQZ85EI/W1o8yhGooWggEAJpvtaazdDthrpoGeFpttM1+cIBuugWUljHOxU6UmAM1
dDBLYiiY3AYeneam/jaQxhkFrLeddSSaFbFgaxhiPXBpvjZKw3g5SJ1R5FYlQnpmsBzO4be5yfDR
YV4GLaFgPbUE7Y7fHd3YDa9EY1tnY0omBJ2aBxytVMvOwMtUj6iU2C8u0zITK7LJCnILrfEk3fSV
Yxa3ZmIEXO41uBuE1Tm/Uuo8V6sges0au3al0UCg+8wBy8204AbdEbleZZ1tvaB+rV3+71wmawY9
EpmY+cTSsnijN81XT2j2GjRbuCxr9z4viddJtehGG+TJJWYagZQXHqZ4REKhwS/TV2TmirUBkQBM
wag5cjVn85eUen+/cNgROGtcfi0Us7lJno2kHFcc7CDm4zK+gzSZwR8dquSaxDN5iAfBIzQRUwUI
HXRLrhNBym9Uxt1NhHQkoGaqw7vfNO1IgvaU4hcjAbhp1xyXK33p1LV2qAL5pCEGf2n9/qsVC9Sf
oTmmr15tkvnBLDHP+A78cdh1ODc3pCKNfrVo4K0v0Tsx5hOr11YhS9EK8klw7Q/lrG0yE43PiRxP
z92jLW7zXTfNnfYwhTTuIxn2Gd1834TU0WTIIwCm1fHJ7h1jWodGEYAclmwfIte5e7MV+zdtJ9Xs
fbevQTID0NUh3YUyjqpfv6lPZ75mzHhG5M6NJ04hKA7jlMXFLLw72ZQmrxWjzkIIufrr66p21p+u
a1Gp4TgtXBp0P1+XLE1jQmgtd7pSZo8wJBZmnL4UsD05kaavf321dzYqtXvD80o7wLB0gky8d1eb
h1CDzFbIXTbxgqidgJ9SCAXJIr59r3/6v7/o//q6yU39z4cA6rpdE3/t/lW+/oteocyffw5u/vbz
P04DCB6gVNPr9b4dBnieP04D7m+0hsnFUeCJi1Dij9OA6dHwtRArQPHCpuc6vHM/ujrebx7NYYXj
cRSNg3/0f//3T8Sg9t3fv3UCqsPITy8vuzUbhYduk9nMcUV987eDZgLto1N/Frt0VJHyr1mofYB0
twfzrfDVOwJmDi2HVz+QD0i2F4nZ/mL4qBPWnz4CgxayAd/ZwO3780cobcepPHjAu7KZxCmwHiYC
X9s+hacJr9GoFqKr5crHVb6wsuC6qkLEHAbdzMF4tNhyzhHrPNlcYiaQsPQ2HQavyiVqToW9W3a/
YJZdEewWLUT1VWE/45JNWYFxOf2SsEVUfwl0a2GBPm3nchvn7aLV1pPt79C9s4ELU+eKnQ9i31l0
zKFa05okUqT4RsziHtof8V+6iWbLW+SE3liGCaAGUSTRHWera5WOhK26p13bdsKc3pktMMwrihLn
LCrkeiwU0phKluM/6qa2bkP3iZoth5ZEJ2jUXDIfLPPaX4goWssyW/VjviRF8HbUgrukHpo1wZvr
vqu+UDwR2ziTN2HrHjk5Pc8hhJskXdYOti/4xN5i6DpMDEXxNR8tsU0Tj2aAGL4WFqEXjmyvCpIY
OcNVy8ppuRgc2NSEDI/R4TJk/plcfjG54CK3/rJP/PmpjRCX0MF4W2H4/mM/9CU6swqmdRxCzBA0
Y5Gr/NCXAPlzv9cdmGp+BMH7QAFReyh/MWAyBBN/zCfITmjm6iYzDU1kC47Y35lPfl6dLJrNkN4v
c5mO9AVl2M9jeS7nWpK943CIywh0pY4tz02G8moxDnX75c20e/NtiX07ef08cVwuhpiM+RMsGdCu
93b10OaM4EaddY40XA+FVRp3U9f792ncNQ75WXgkQph+T34PeuN/cGmWeuUJRzH3Hk4Qa6kOvVq3
zhdZb+E3pCWioSfO0ZVEGZneiOa4FY2S8AZKTPrXl/95y6G+ORMc5EdoNoDp9feXN8wYUHiSmecs
J7eIZk9POKfoyJI44IzhciMRv78gJbyjpH2/KK8KlSsc3O77/VVBA1KGFRUbwhSNu4KdGE1ZkKQb
l8XqvoIFfmXFSm8qoZy22whQ9YtTtSATNYf7UFNz2lZuiIW21ZTdEcC49QSPgIzRwO6FfuwrIlRW
sbLgLdpKJyNjzArT/Dbz/LQEvn1rfja/f/saDjoJOtigNU3r3YrnDRgHRyJ6z/TVeFdkRg5rJtNx
47WjfneRtI/pL5kFP5Mdvl/VZ3iQtceF37vfHU24yWg39P30nrQoJM3YcIvoVSR4gSa0ybe2Vekn
lGO4P6dI/iqB788Dk4xCUiuQpPm8N+/HSu/7iuE36mf8weNtrAbM5GN0CvtaP/31y/kOQ3X5riZ7
UxdYJhf8E1qSeJauEELqZwuZ9q1WRaS79LGOgDEwzfZlTC3rqUdPxehUyuzKhYC80GgK3iRppP3i
cf+7L24Ki9mSaifspHenAgOVll9TVT/Ljm7K0nKDrLwyulwQCVaQiPXX3/3fDRJXCWIv/3bZVf08
AbLVwFVk9sa5aTt2UBMREiQYjOVRuqI85g0uNrNvy2NN3DRt12zWT3nvjyHdTB33oZ7M5VFz+vEW
Pc2Imxxkx1WX9v5a75zxJop6HODFlDDKbK8Yh4MfCZlt/vpLXAAa/3WiuTxAF8m+hUwQEgVv7M9f
IslC8i4mXz8HAafOzew2ze7y3oxdXj02DX6djKPqI7Y1uq3egGkH4jJRiZNf76qJ9LBFjPQn287D
jHtAD7A5eo0Yb//6c/6bWZDDEMgWIKbun7V/2mjI3iGA4YxRgRtyuc0Q94k3FCSy1VnzqzdbCZff
bFXZwqN+smjYw2i1kR6+P+rlXWgkIp3a81CZ5dHucvsp8Ef1X2aCTQq79k0DBt9ZBHFAci6FdNAG
yKF8DOgp3gmzmLoXs+x508kq3FIHwsaHvfTKUu/E5Ra1rBogUWM4ui3CwOOkm8p5HWNIdvlC8yTL
41/fRr7B+6/FN+E5o8e2UJhBfvn5ec9kwLk18IZzyVuy9KtpblaJqyUfajObul1BZMaAXadPupVh
a5mzjPs8iDZ+FMZICfjdtMrGimpWAotX5J27IeyJoJwIByiEbnqNqjBnB/OK3ptPew9q2ScsKiEY
IQz9zWIIp8gmgdCl10bDgpGRtINcswRAckgTErIsryrOsugiKo95cmXkXnnqk8CtV17ZCLyq2CIf
iO9OP+jllH0lsgmmBvsArLbTjF1nGvvoZULuTdbHFBWruGP9PgjfpuhKikp1g7e0zAn5o2qtGsJi
BRXbq+lnu1p1LwvY2YRWuu5H368jFdnGoWDRGH2NaMYOG3j1jj+h5uwM77nWssZbFnnbpTusEMB6
aokkYW/UU6ztA1iuV0aIw3aBM/Kg9IAfp6GHAOZaygytDdhRFondFfaybo00wjIVVhX6mTxryOGG
ubTyksG/DyPJskvR9ehOkiFHFqJPDkxESDVbA3/t6h0JVXlp208tVId4WXjMNmwBmYj7ilWgxeIU
4uZrcQIFZqGRjEYq/GLUk8y98tBlSVZmPQIWSmVRCrc6kEGSTNfYXesrjQK1vgmRSuNsoVPp7a0w
jk596ndfvSJ1UJ8YEZLbOGlWvpmHJ2Jmmk1Dlx7BbfU4kE3woLfkjBg9SD3FJXqeKFUt7VjlqxPE
tTFAI3zJgaI9gCKG3I77/IUXZfw9pD+KwSUKi5WQPJ5lBMJmiweKTDPdpbaYh7ngIIakZySrR0Mm
D7HqxaqFsxztOKzuNNuL02NPuTS1DkWR+fmd29NLR24VZVPprnJXmeoW3QSmiSA8cDaBwf/qxoCH
Z0nEACYezGEanucVBAa/etCi3jH5uGlSEPyM99/baEJtfmZ7vC3TVBnPtL48CiJgTGZ7zXqqvQFl
X5sN1bTIiXT8NGotT2wKOhaFacIp0LtYzBekeMZwY3gr6Z9xYKe2WfM7fN2tHqn48WTBPvBQ46TU
6JWRxTD41LxVr4pHr4Ixm9gKz9L15m45w6Z9CuxhoNgp2K92Gea0JB/spxEk3/1gYBtqZwIkHPoW
Vxol9yvXyv113pAGDroyaj2aISa/fqptPhwnjvLIti64lw71Y0JDyyMhC8ZdLRTDfiIg4qrreuZn
prOA2BCyScKVritveoglqwX9wsbHECiUiX4nxn6Dsd16agxWapriJn+iASZxkkXNFANL2rsKSTu6
8vG53sKeZVGPNWbUyxzJHo48V5tF1E2QvQWl177UvrqVfkOURNtK/vLyaXMpqduatTXeqOQ+A5Nr
PN3Ul71ImoEN+kAKZrMLw14/yZkn0mNSPk7GoN/1OjZVwyDpXsYcN0wFuQDkwPLcjaSaTGr3iI7b
ftLziS/FkORKaYTPnkS68TZRf9U3U4WiAtHeXqS9/eRlrKK+2h5VGatt7Yf1Y4IX1FyOcTvdXjYK
c1oTQz8mmfNkqBTXpM14tDUfBmFRAkomc7kXdH+R8GnihFleI58iECfAE2Sa8xrx7C5IjqKsWXja
stm19LpuyfFjE16WMLRseryPAY7ImJqygSQvAML35LSzMpaVzoTQo2345D0/g2e8HIhMr7UG19dl
gwN3yAeBk+BfvBx+TLX1mRI/ISbWBp67JPmTMrZbOdJCYTV5V1FuW0/I2xCxsuzwAStjTGZq08WQ
rKtcD54zLeLixWUI6YGdjJt+bNQ2iJWnWzXD2bOG9iXzW54RGmE2d/ytH+oswKRKMLeV6qiSRvi+
9UlnYwB1bu/wpE9Fa7p7vk55JAzSuY0nSaipFpGpSpBDjD1tYMXt1OtpF5l+EmHCyoTCld+c9GxX
LS+Z5HVFSTba5cgf2aU5BW8t4hkPFw//uiJQkBe4s1LuWad7/v3YA+VMUg+cXFcLki4MBVLLosx+
inKEgJSMyRT6NgmgQh1vsSpwV7KUrGZnss19TWzfsXLU5XP6k8tEjfqs06vHRC/LI97NZsd2v97h
1eepxgYF74yFnPtAMNHRB4lzr1HyuyEYx3lqvI7xKrI8XxvxrGGjthnxTUNgN+1k3kRrhIF2HGKm
ABslMgifJmPyIVYybG/8MTCGvVeqB5TUFlOTUQb1Lm90/x7CzUjnnOMoPQmnY1ME3IA9kDGE+Ues
GjYACRJTDI0U6yWxfyxNo6ffDWbDTTaNCZUt87yPrTj2q0dy1RjoNYrIm8s3ZCVij0yGarhoyFnY
Xg68RLdVj7NuMkRDjqgxU7dYDBxp7zCI6nclwgtzTecLN6438JwuO8bLsjnNgjeqyjRTkaT47rNd
+VeF4VHxlEa+aoBC3F7uGjiD0V8lg57Nq0Z9nEvuSxpjia8kCSvLIgr9q4zwulsxT+C6XHM2N5L2
EI2tNmQ6ilMGF+oMZseobehNRbzyaMHTYLyN4sAxAau49W6KaRytbV9m9u2Iog3wyWCl81JrhP1E
8C5vDX/avy9GwbE1k9Y+rUsVSOST53XIe4efzpAR1B9xHQ28IkHKjZ7V4hInl7lvNBJtW4Y6kzxb
kVAdyS2oFCqJqzxebsC3uUgd3HuAJ4+XiRWpMyvO5d0NwpFlbewqouhoujw3LEPny/tpGegWEwoB
2x6Ne3qNvIBXxBOSF8pO+0MUTohLv70Q+ZB7r3T/U/r8TY9WGeAVfb3KfgqpGt9d3gpnTBkUqRHo
JwwzDOS60E/Jxd2attC9lk5R6MWiswtmIqx32hIoD0WIxk7ieRGrL6QNOW8funQy0a2BfzaxEQIW
QcLGCdhFs+OV0+/syIGXTmeNkeUGNSsMMh9zQ6jkeEMfmtnejPUPFObnMyd1XmpBth5F1oGhcpkB
rbRL89X/Z+9MdiPH0iz9Ko3aM8B5ALp7YbTZTCbJNLm0IVyDk7wc7+XMp++PHh7I9AQqs3NRiwJq
E0AgQpOZ8Q7nP+c7FTXyBXBxSLc0GUGyXFnewGOzbECwiWILIliNZNusqlj1EY2kPmSOslt+W9G1
PGaWpHlwG9fTeAVrqtwVUXMMscz4nini5c2HewYOfTDtVltjFBmNleIsND/QuZaO+7bry+QWAjRl
7iXL6EXhrY65NNKNw85f8WnXjWhWj7ggOYTEWhY86wPMn7Iel7/XC+BBdKb3QDS8uCV9+ZFokQbs
WzR7J5f6yoMccKL1W/yIKfADhCvhvbpcqUPyDzzAI9sj1AF2pIV5FbZIngEnlMnFKDnxOlNaCFXI
GWaKzTsBhaqEzrsiCEB1AgL3Ia0ZhVp2Yxghu2Zx4GY/4peuyynMa8oKIyowfwT4aOkONEcWQw6Z
8A4as/U3YKJa/SiXxf8oYHbOYZBguccXDLjUzHGxahU5jBKVrQPpHw3aAy3tvD2M9fmnDAxeJMuB
YYMCOJDhomvRUsviL3vOOMVypJOJD+QDbARdHVILOznwzCwX5YyOIMhnAY9qkEjIebri14tmD7HJ
rDgf2NHAb8rUmO8XJazbM3ag7KvijMnuEtTBhsAHhXsamBOcNHyCfl4MYz0u6yPx65olr2VNq9wR
OiR6mtp72F/PaUAj1FAHxiUeneDZIAb+ac5MQF0L0wx3MN7X0jXZP5Vgc+uKmNVqdlPzEeNSHv5c
N4GuLqgCNszNJAlom/ly3qwj4C6FIg23jmrkq2G069efLJaqZd1TkkeozfnwpJGGMaxytqCO+L1n
XKMy5G6X7CkSTL/sHuzCyak7nrhWI/bvZHSGQeRbThgSjWShJRRZ6dsHeqR078CFbWz3DfcbfC2d
2lVt020Jkps+d5XW+a5ns/EIEb068RezKqHz8JJ4gt7lVRSZ3CQKl43F7ScXIJnurmdgaoeaLP9F
zUux2Z9HZkcvfrixOcIfKwudoVMBUM6dWnPLT04eE9WNT2PizufEntKnuqMQouEJYXXmtkPPO6A0
sCtuoeNYsGvtTsGGGMOFcO1vyOiMezN2tA9qJJ1PEXTzV86p8keVjw3H7SGPV5yrzJNRA7+jmrza
0TE8fLP5ddUau2lO7bUshdzASpNHxxrTS+rhQ4qFm74UdRs/ADKg2rwr8mmdNc6SXnSmS2DV0VOC
a+MDEBnfCYd12nBSBiZ4B/OEG2sOycZYnCB4SFTQu68/ZYX/mfD8iwkPU49lyvqfz49vUkykTbVA
W/8M4x8+/89//PqqXwMeP/iDZtpFpGbZMug8Qfr6NeAJvD/ICJMORIxC00TF/vspj0WmGImKRp9f
kfy/EsTWH4yTieQz22Z6sMQE/2FK/E+nxnS5/CYZOTqXSwwPno+2T9EUo4jfJSOL5sSiBQhyKvFq
J7ILDdvV1lRoRvu0NcZ6k9kWXWJ4n6AvjZpFqt3FL/Q1Eq+itHJOS6BbU3PDrNkO8HNi/HqBGmHb
zwa4GEyCjfHOTTl+KkbSr2nsOi+9bbc3Uo/bu3mgRH6bVgLzfsVn/IZMvm2HvYt9ZaeJJNurVpSs
A9TfFaNzn6vWetcGStdPXHTQBAhgtudeQAl4srKo887NLGeKXnN36KiFJOj2KeYJaJjZ8BwvDBLK
lLfzRJf2nDXT2lK6RWOA1b3CzBgSfIUwjCDBprDEpCqA84MDcR640xduaJlllW3qPEqfGLXDikuo
9gxVKnr3AF4B+hrAmweX3fbQeG2y4/7zmXNp3aReiqaqS0S2vjfNHTnjx4lOvDsCNJHgjjhZN1Sh
E2BsR5r92tJq1Uoh6W5aQ/uOzI79Vudqf1CNpyHhBNaG0HEwhj3QsvWceNLhxKc1V0PPnZs+gE9k
wHkzDh3Xh+rUzkH0PBe+91B7TvSo2sn0D8AKLM4bTe3kdDaCXQ49FYlv5BIgr5GIDzPX83gN6n4l
u7E8ukGVn0hL8Vp2xZCuTBfy6yqbpuHEfCj2MYLVycZL3fkqS7I8+o79mk3UQG1p1QTIqh32kxjm
cu1xQEjA3Eix9acoYjhfmN/q2QKzOBPrfiRHgHrVgk6Anafpfv6cKuzHT7EPjVBnzL8QakApcFNs
dmYnoDQe6JYsSc2JHDzN97ihGY93Lod54uRIHo0dmrK2L9QkDJtRBx/qBqVxSPv56mP43wQJN9os
qwYRAkRZgiSyCBN3KSnqYFeu8lmz0D0cc9jAp+9DNfqoMpr3mI1IVY55iDt1wyUYDy8wTC+tLrac
JdHajOoMAIVeBrLXzZonTUvuR3yhKyIO8RbZpF0V/YTOPcxbz0ujbdRPD3oumoOkrpnrlhRnWWg6
Wx2QStgYxIK0EsZQY+A90EAPF/aYHuHLVFto7ulJy6f5oEseTdPNzadgMt/K1re5cMUeQNdWC+1W
9Nuq9NqWPcgShyYd3rl55cdFWzpJ18PtNhf6BozFrgJEBLC229oor1mmyXVaaCU2V434BXzGJIyT
5MuZQWciNq6CqKpXrtQRUW2V+aFu+zRYd1N8hv5VQqqd6h04q4c21ZqVUaWAE00nCm1F4p7fXpyE
M2lqFXEROeAy6b7qvJ7WfmLx4vCw7eWCi/TwQZfx3O7x5B7KwXngSnyF6XGejWgXqE4PhTk/pm67
q/QmOBJduWKppKIRRDWRyU0sePVjNwERbz81Uu78abwRpsahwek4UtU5ZtBoRtOJ7OeFL7caUIDX
RkFxiA0v0CwHdy3ypHtgD77xJefaoMUPTEM4i2AKp3lhcImCOC1jX4O7kWnfA7ArN8WoSpzy/cBn
q2645cBd3JlN0YTwpLu9r/KP2ZvQmUw9OLosl+R6LA6YkSUuCZePfefD4eWpMO7jRN73otloPn/U
XJWX0bfF93xZzbIu8nCqCMJYdW3a19SUxCvrNgl5wwDooe8Tr02+6VrTr3Jz/JG0hbEnFtaFDRmU
lWv4U+hoUXDsCFVuGpb1+9Ya8FTOFJBkwrtGrrof4NpvWSaA1Apt8EKwfO0L60q3NlEHkRysVlwE
cx0cxfTl6LxRW72S3QWMfHK1xjG4UaN+nZXWrm1RvNLPbIacqW6nsQDGjFlnFDWErbK5Nm7J6gIt
Kup0sRVWZvHrVWhNdkoneLIIhHSioN3uUtE+5kjWW7OYo4chG25q8I/haLTiiSnIk0PT+SrX+u/N
HHzjnHgwO4f7GNy8bZHnI/ysYUuf66FyxS4wBfdctJCLacRyh+v9oyRhtXHU3Oz11nwkdJvxAQbz
uwbU2p8cOZCVNaxrh+spb5JnNzPh/9I8r0P4Yg6ysE2DN3hdDQ5lJ8yWtbTW/Du/sXZNKsbryFtX
LBd4xB539t8y/KLfcsd318ryeNQ0Gxa/1994U7/pZXYEptNunV6aJ+XiR5J9TUlWFFRJmE25z3Wm
mw9J1e7bWhz7NMp2VKHiUYcbsUp7bctmxmUhIhHqD2i5q8ru7A/wrvRetZXmX5BScGQUS1uvp+RN
DlYOU3hfbWrhUCqAfTcczO48ppI9YcifDLvfl1EFKGtmYxUB0qpqH+iZuNC4VXz0Y7kH6vNNeFm+
6fl7kAKqLITek576iWuSKowtMxGfcIDjzJeR7mSK1iNZQ9xNjJOTOvF20sAWNl1svUZVV18Z72Ul
Ni7A9xs/Y2XqsVDfxVrfZKtKJTTssq/VKfa3qSKsaRhGDTq97hjblBGKGjnKYMkmRpbGERvDfN8P
8bpygxVe48uge+azBm/gVo8Ri9b2lDMaWU1E1a+l0DBsNtl8HHvryR71+l1TsMr2QJJpbHe8wcI9
mhuDWtk2LTh79lnCDW3wUYCcNhIyIi2UvWvjlHdDqWmhzLT7Ar/AbTamL42y6EMY3epIvvDFb+z8
cYR9YGqYuA3+vLVZ5mT9mKjuB2OKvovZUJvBiRTcYs3ciKpPdu5Ct/f9GjZaZvPHNv1rEMfNBtCs
dhP3Q/ZcB0Tsgr7xf7idE687h/Cak1j5dzgq04NH4nuVdf6rlTEpKfzCe+Yul661yNVD00vEI+3h
OnYgOlQCD3KxZY3VerSXh4g3DEl+tMgskgnnuebXixXmtkJ81ip7n3TNu3JH61+shkFj0CUXWnqd
9URIGt87lpHQJ0RIcLtWNt5YlZ8a7qC0OXc2Z4QyvjHMHFQjxCTN8ZautKC6+hS3Y8Dzk+4e47O/
nz1XvmhzsK8IYz/SpWITGU6xtgdzlp4J+3zKzP9gdc63RFyCdaei7ikVxskljrqrAzrKHNCcGwgE
bBBQMtetSQIgoasSkHklzAueFgjOpiPPSKvcw9pmOhf2EOyHygA6m8iPnLKPsBvz1LiruXA/sEA2
SEKdhYPPbYck3wG5b7Z2YWdsXo1WvtIphusQgXibcxZEylHWRM08w52VRqHdQ5GQfCpzx323U/yO
cm7jAPVBrjQj58DQ8ZqbiCTongRg7KI/et1ip+z0he53G3FRIRmJCNnBFaayr+DkQe9RiqsShp5B
Cf1JYXncZkUfPwQaB1HjhoNWWNBzr4L54JrDZwUQYSepM14XbQ0PAkLHISorczVzeWcupO94146O
gDEfpPDe86oSVNl3bz3YeaByEInLmuobJ6ceTEWS/S+r9oldMmWKaioifSPfW61prxIl+mOpD5tI
WReRCOsppQB0l9euf0oT5HPRUpEMdO9hmpNt3kt1VUlv73TjnRwqByZBT7cooieI0cUql+Y60mxr
TfF7DbxCrXwmz0flTuXGk1Q5lXzuCgWeA06aEVYaiYTU7tc+whDLSeqsMBb0K6K/K3/OkrchaM8u
B/yt7vMSF0H9NFZltfH0oIbiDzWf0PBaGH6x5qrCfL3V4E7HHmRJwHmHqrKvwVDYOze2PvKye6pq
SNOaO9+3BfcUs3Wohx7o5VN1u65toCJW7agbCAU9feOa+ZyjfTJXK4qnsW2A9VEwHqImM3I2lLay
qjwUicPsk4BCdc6K+amQ9bitGs50KbjKz0wZa2OkEWBO+ZSPuYuBFPKEO/rRE9CTs0w6+6LAcqKJ
lT84/BLNSxqiHzP4Uo2iGKint2PS0AOAt/pJ2SKl/aKLt8wPgo1tc9gxpe8wtxX5TRazuEwDRQqB
7siL60fveqPidZCN7i4ZsvFeTp62DRrXCMEtcuox6uBWr8WFuG/HVBFTM1onDEiVrRJbny6mCI4a
Zn6UL4ofvL7viWp5wxnm8WfFfSM3tFfTn7/HtQvhpOnOXHMnXgzI5lBXwcT1m1nTdnnyQ/NltzLc
RbUhObWXmbqTqXUqx4TlMZFkmknEb+ua621vKmtnwcoxK8cg5CROvmGxgQr9qGf+E1YDok/p/J2a
3w9Mdu/UafD5qSxMSzceDPGqn1siYWX8Bgy9Dzuq5dFx4Z5a3nkO/G/0MK9VEFQ7iJXVyox96CM0
x6+0UjfOtl3fi4HTmYYaHGISbNJVht/6kkUVU+BZu+tc2fsASMeZLUFE/LnsBBJpu062k+83B8Un
+G1SyZeVDXxGomEChE9wiOFKTldn4hSveSWKapOmRnFhy6K2YkQG5oBXKY+MqSrvh9Zs9702YlQE
QL8TKf0LYW0qPQmrrK1fmawu6Yne4ZJTy6eh8/NDj/PkwKk6O2ANKXc2pZNb3CnxadA7d6vK7nFC
x4O4HtwGfifuSubyP5y06U5zkrrH2vIXCZPoaseMd+sMtnq0S+A7vjK/c4cXN1lpc8GP9dt5jvsQ
E058tkbPCjvspjcocPZGUqiys6rRX4ue21Lv2RoOcyoqFNgiXBMlEw7LXsejxqVKMuglPRCv0TY0
SKn6bWx3fujWwtqYSR7duti49l4+vftFF6wK06PuPucV41B7U3Z5uVdiOjiqn1dqgOdQgKqomgT7
dxa8YeVP15J8yBpcUQ+Nxik5BoEMhvjOgTsYwo5nJ6YUiY9rMWxtEzZwO5phNY5im1R6fuDceICT
IsKcTNJ2wTpuWM0n3nqn3DBiBHVb33KZ8q/gH+wdV2EUF6T8V2wdASdpWyfyayeLj5zbwmVqglPZ
lMRQMmGvzchzVl0GK6Hn+gHyWWJMafSVG+fpHqOFESpVMwhvG/0ELrk9NpX1Q87dzRRAyl3uFpQT
XAxW9804x8WdULyNFTYbEWREx/IcyMZACJVxVAv+39dOgy3uYDqYgEqLm9j1nis/wDySLcUkNR//
Zhy3paHv4gG9I28d7jJOMm2xYvGt/M5cwVb8mqv63q3am6mmV0VNlIDEFtFIyT2LMixYUHBlhjbh
z8uRa6wm1GGErMDgR/ukyhWA3drh0DIdB57UsKMbdqV3LWskGIU1B8D33hPvqeccqHa6w3Q0Hhjo
m2uukCeW6Gfiz+XW7sYNVy0+yViYwrZvoIkbKegTozN3PjY/eCdsunZrHVRtgMfSDr7oNnPv4u2X
kMq56Mzli7Q1ZJNhGPwtwv0ja+fVnOh15LPdbjJ34OblD2GsuA4ivyPPU4GIIoBBLx2OWEs4x9nl
e0n87l7EGm+k7+zkIJO1SxX5k2/Yd94MwG6sDXNtNfq2bRxvZSsl3JCDsrZ2c2+ijcMTj9jDvnxD
XprZPGW++x3z+bbOv7cGlPDW/6H6iVgHNV7UfkMxaYpgLUUZGoKkxiz7HzXQDDAz2VsitWQjmSYC
CGf6ZFZ04sw+WsksgnhdlmgBiUGfAqvWm6jEnUpYoMOmU+4Y1lQn3xZdbx41zvQ1E5fcXAEbb9a9
xKrVdOzkNcChVaDXcNmbEeNO0tLsKN0TE7MTc9bQFWQtqLXIuy0qTnxkywJMMRv4zoQxye6sVbPa
2Y2Zk/jFNHJIcxndUVSrt6uqMRStaRDhE5+mE2bgjxqs/GZbEJ6dtkrLBhVaRoLU5nJHwAMkzQ5g
hB0YEmA1r5ETkcaLOwC7Z8w79jutTV7WEuMMGhSL1X+JXr/7qhZ4bPO/l0HAB4cL1rmk/b+//yti
8q85wcLB++1fNj85DPfdl5quX02X86V/WreX//P/9z/+Es7/hRJvYBrCyvifK/H8LSr+Pbz162v+
0uH1P3xcsAGcmyXMYC9Mzl86vO/8gZWaZh4P/78LNof/9BeTD9voX2kt/Y9Fjyd7SkM3hbj/FriT
nNfvqjsGSG4UfDOdBjUbb9PiT/27iGNgVqWPp4ljrh+/DhnCc9uA4SYQ+a3U3AdukvsSvP03vzC+
QfQ3tp03bQmI4nlkokWphXmwYMwdmqVAqTQG5xAspUrkruq1txQttX2gfkxR766rhD0O+xR9pTHV
TDrkwqv2s65pKW6ycs7/tZ+m20grOcvH3hVkn383cNPL/LY4lQNrbNt3S2OKlGiOJmAh9t+jThGb
7IvbqTGdVc3JfiVolkKhnu8dzEjrykMWMqahezTTALLtUkqVLPVUNj1Vw1JYxf764toFWvJSZuUt
tVbtUnAllqorfSm94lBG1xDksTtOdRubZqwO+Eu3VGVNktKsgvasqkN57Kl+W6ulWitdSraypW7L
Woq36lxCyAfftVG28nbDUtDFWWfcwIX7bJfyLuT6iJ4VCr1gJ3w3CX8sLVVH9qpiW6SM18VSBDYz
997wrq6GpSSskM22pTWMhMNttNSIdZoc97VFJdXoVcY1wMX6re2d+sXpxbYIhvvZaItrxp3snOY+
j7yg0DWj1yS/UbUVDxvT74FslzL71lGYco+uhb+80drQsnCHr2oIowidWvRAmtQ52dkE0l0rHHxt
rSuJ6dbpRVX58C0KsP3hrcOfVFhoI+Aa6S2qKH1KeuaczcAEWVKXe+8NA5hvJjRUQJm9s28tv371
UgGgHYNw/lxmJaiJnKI7nS3oYpeMcVczm3q2jfVanT1p+us6tQxevMDsWL476nMasy6PqsFuDqlM
L49SmylpkH7pSZhuy5nTAMkL0gCD0wQQZ2sOnnjzTFxb6zGKyw0ox+hZmBDsfSsqNmORVg/gCY2L
5WJTsBcAOqBC8VbXEdYJhlsQ21PW8W0hQBP+tARNTg9soc2IGXaxPW6aFPfmPDCMsNrFLOSk/bRW
0se3qVv580TL07vCO3HQkJxFGBMa3ceq4v/Bv3DHC6iF9LJhJODchiGpcui4b/mWeA6mbq2X8XRn
xnw0nQ7Qxt5pev54yW599UCowL2qMDhlLm7vhoRkFloT7wMMSr6h0Y6J3MBuLTdTX0zrn678hOdv
l7oBL/c4AgmI8A26K+JR+XNtlOllAkDymYKr3hmdVX85o8KU0FX17c/fTESi9rd9txgfctP07uOZ
JAZDDYf5VZT497hwcKlrbfEjX3oKSoezdyPsAXL1RClouvzh7dLTQoVp++SNBf9jHgnz4PQsImuf
SmcEm6bfCQ5tbz8/aVic+WlzHPRcoybqOtIRDyR8tOp2qBctAtskFV/0Cz2jfpov6F0Q6NvC9u6h
dtmHajFMGVQaADKglANLtWfv6543FbmnPAK94F0zgRds86FoP1svSaHsVe6tb7jTSUaGeY104V8H
qRUb5BH49XPgRG+BSU0UBLKEdqWIEZbW+/xEb8IIkcewdMm4AT11KX0APRbsqrxlVLS8WxiZqoc0
nrDrNVkEAdhoez+siNJCa7CdsyEbpFhoIJxG3Zhv3w30uno5x8l55h+p77/6NF5x/60Y/In50pQ4
quV0R6busZdUVfRO9VamYPkKF6O+f2O2HbU28V3S6xlKATZEoX44Q3AKuMivWu7speldx8baWmh7
rTs/o6e5a0cf/bNLvx2nNYf4qLYy66kKfSaV15Z9rFuZVgUzKzXcK/D/p8YQi4uCNTwz/HjterUV
Gh4iQ1pMlxQ/3DCKdRNVR6v0oju8HeOtgbts61cxh+rBd9EVqwwuSdDbm6nmzOVRq7rve7AbrZ9x
wtSU8VnGjCal+SVLfNIySeuTmDuUR7MwDpbpfCiDLILv3LNNMnbrO4tahjh61WLzW6P5HyQjmASW
TYGikzMgm8qeMigLLaWZaVExceuHtetWDx2hkhAuzPxZ9A7CEhmNpXZ3W7fjQym6+hh4GT04jD4Q
lHmDU9fYjrLD4jhM2TlzjSd3wrxCZ8MhG6fioOPo3g8swmvd7+rNiJNvhTgJ9W0G01ZVr1JHfxzL
Sj9Pme4dFR98yvtcMgZ99KobhcSyDvbOmH5YU32tU9/7Ss1lijlI/c2js2ptZNlji8zwHbSeteFZ
b1aphcQAEYz+PXreFoS9TVxhRkQfrT7fx9BDmWP6uh3O4BuC6EEWzWcytdFmsVpdxkQN9caKaSIM
y9YEClrOarlSmOW5MtxLzpp/z8eKFIsbGXcW2EgC112JoNJpYo/Fu14DxkbXMsz6C5kn2zAqO2D/
zlCc6u+MFoFj+g1eSaP/pkdwaBhoIO1RpbGDjfFBqOdVJtZOn2T0NBh44C0rQ7m3qCyqbEe7YZL9
FE2ljrcPnosgNPsNv20T4tpdt2TczrCQ4g2HBP8TbHJ/9ZjhPmW40jlDoIYygXS5lLURgebejPyR
ImfxJDwgoHZjc8LlnvLVwqg4BkzsF7N8tK56jUYemLNbpvxHjKrYoOZWvzBur+4tmzZGJmicrJY8
wlAr/1L39fBW6lP+NpiGdXHhtoYOJ6yVctN5jVG2YiVvUywMSekwZaFuMkAqE/G5HwGZHhscjQyQ
mhl6ViC7rY+1HY3Gj5+Je2nIBQRJMpxvkjcRPiZwcm3TZ6I7ew4Kd4fdAgeEXBR4ex7YBseuulRw
v442dNNNJJ0CNJWMngOZtlfqlVKxmRtZ4pQMSu3C/N05cFLIdgZDtk065lGYw6C1N4kaf5Swf24N
QjpPg0qHPaRD+eJKTB3c8oA1zwHVLt4AX8WucV558yErOIVRoqYd9YoFjFui3FfUtIc1dgyqDqdo
y/DW59fKaQG283eSJ/6qUdFwmxGQvFFRqaCLVGonTdrNuyGLQs4MNyOltDaaW2zGwEf9+VUoVdVr
Ufb0tw5M6maDkVqagL4tbJ0yBZXZO6LIN2OaAAJZ4qTYUa2tkzf93Zxxxsv6qmHn6v3baaDsVpI2
oq4z015h8lwgjjVfjEs5gOAB2wa1G2+7nKuYZjEoUCpN0fxnHnHLMld4MK/soNVt6eHhrZlaE/sd
nGerHnfjMMbrxpofJvKolzE1AWj5vthNpbEDGwz4lflG1Vfxlxwn5EG2vF5WTLnw52I3GMdj2htN
2IkmOgB+OqexvNpI8WvYluIwze54ioTPiHcttASgL1Pna5CxuhonDytd2m9EneRGvcuKQcT3livk
mke4GeIlXmX3WFM1LWZLiKWOJyPQ44menCGfxsPI+Xc+OxxVslDEReZspkb0a/wLyCoOaVlBeLHv
umpdAEMl6hz3yfSRQIXt7ZVrRZW5Zzd8GQv7XtODfluUwdJ41A0PkTfPG2Oam0ssnGorese+oVfn
m5ytdDPX7jUNKi0Uc9teE0o71zm41Fvp1c57M1YTQ/pyfgf6394MBcJvavRfKp7oonTM/sbvewub
CD1V4D6HpbkGi/qQm2f6huQ15qiyMSMaxybNeyO8GhHN6MT3oY0njHHKxiAA3LHQUpdghq4DgmwY
DfYpCiH1OmyVUJxpbiO354NB09oR/6J9mi0O2tgyPz1z6Fe2LCBoG6gXlf2RgNmiki4NjhNT8HKD
ZMChH+tz+64zxfv0Mkech6FsOMc39h77LN22InjQ+y4gY8ZZRqMqts0O8xxBlSEvPRGxVkCICde/
MLbPb5qk+OACGhebyoRVjlK1VBQxT10z5vmQRcGur8ni0+vdZc2K2nbblSmjAENXrxxfXIIshAza
CKAuZ6CrlQrnFjNWjNPCzK2jbgcAkqeZJ60rh2e3G7oTuPLyPOc9uTA5tfltVkrPCYk8JO+lbHRk
UZGO28JI2Ar0YEHncTVkljPkgf+J8MzC0ceOcaVqz38BrYcD1iqAVSBR1rTTWTaxldILyrDTh/IR
OaoiejD7oIVpuIUlMG58Yz6kS/ttvfTgAjLPLinIjVcSb1CY8HhmK6dMoMgJAQbZ5IffyphDifhZ
rlsuPbt0Vi0h9PZXBS+n55ZG3vHPfl5o091Kyab/kTT093oWTb5ETmpg8+VXtrT8Nkvfb28150zh
GKtj5V/xf/Z3aCXMl5em4GzpDJ4pPoXPS4+wWhqFxdItzC/2xMWPZECQVFvY8/4h/1lG/F+i59yk
H6pqqh/t7wrOT1Xmb/LOfyPVx8RL+E/9l5ev4X/dfI3px2+9R7++7JfwAxgAYgbuO7gYuvubAfPP
4iPL1W1mAIFHseLfhB+PL8K2SbeIgaeMY+TfhCDjD5I8hsvlFGDFIib9OwZMZ0nk/i2h7VBsz4+n
CcJ2HAM96B8hBlLY+TzEpTgrJMPpOxB7UG6l7cEQ1hOsXgGyixrEtE/JzxUa3XoJU0DSc165rwZc
dsCJp09lxR0qr147VH5P/XwaS9f7kir31inYCzXLfdlSWstFMsuHyX7QKELm0LXqOzwQZK68ki5d
fcJhxy1ingV1RXqqtd59X3U9ls/a/VlrZP3sOHIX889r/mf5Eb5DRF3FI08tEmycIRyXsiTzV3MS
wMqMIiWX9EjtPySmNy8mO923qA+j676dsUoRa2geG99yjY0vCL/pL6n02hl6dt37ZoFzEkznKTXS
jGOtLgkwNGrryXq6c8gAUKkyDYIvdSdtfqtL8Js3//MA/hRv/5XsanuG9c9k18Pn9+S3Z8/48yv+
evYMKpKwE1i2Yf98+IDV/EW3MRb3M8AT2wQ08/flSQvgRkdJgcGGF8Fd1Ni/rM8GLC2AGzohFYcP
uG79O08e8K1/ePSW76CzJizgZbAS/whHyAz6eBwvci/04mmHmJCxPIEE5wyi+cZE+e1qNIvMQu2B
C5Y/zGntBO+wd74SuI0PtpdZTmhUFJ+4xviSAS44ga3A0JmDvY9Wden6TCTmJqjWGpeu9ko9aSzR
QoZBPumljJgr/tkClAVps+MKLcTFM5MAzULm/jZtkvJQRBOzbSDpYTEZzEmK3MbF5DvbJMXqvcEw
d59h4+Eh0ofonHNfOzed2e4mt5dHM1DDJ5Ldm120XK2Chod2qDzak9L6TRWZztSxcA+MwpihCoO/
l+5BMp2mSk7zlIx7va7sLW+UdsHuFOFo8fptovuGikL1Z+mRRwSEAaTT5OyzZjqIW4x65ktPmNRG
nVob6QheNk3069QskgROgjWLxws23eBpdMbpdixHa1ebwQsRb3fT61MYWX1xbwtN7u1OmRdVFOqA
85ErhKC2reir4eC4SXoTaPn3oJVoHDX2L4dW7ZNkvLrLK61nwuJFhylyrG1WGvkXyH8GfMI3vhhg
+ZLQiar2gZl+dZ2pNrSijt8cwx/A76bEXViq4lAWuf9mml22cTyBHdGvXoq0eGGOld6wmM0L/KB/
jVrQkty8qg3BfC906qW9whtK7vVMZhePQBrQejGPNiwJPakPyyfySfaNu6VPl5IBJOBsj5QoSQF6
Hkx5yMfrUuMAvNN7C555TVVyt3IzI77amZHdTVMz30ZDoofJbMtzYlH8sEr10eGnWKQGPc/e2SJX
jKEwLT8MbpP/P/bOazlyJMu2P3RRBi1eQyuqIJPqBcZkZkI5pEM4/OvvAqvKuqrvnZ7u936YnjGb
zipmMAJxzj57r33xyma+pGwvNza+xp2fxtP91LXdrpJSfeIPFtWKb1KcHoXR/MJWnQOYnFxrX9Js
cGFHyg7Kq+SljzGbUiAxJT9SOA1LgMs7pBba+GoemoDoC5PQKusD8xalnYsxliGx6qrFMdX6Y7RK
Qjk8c2MdJpICs73DBN8yrPHM3thJOu7G1MYZaZTc4DGFR+expP9m1TcuJeCsVN0umtQla/mhaIhp
ThIn/7eEwbTEiGmnv2rE820Yigh0JKy3zjN++NozV06a5pgoMCqtSKVSb7PcpddO4zS7IDejFxTh
YjV2wbmJuTqAXMJMlHjm99G3xM5GPPss2liftCoxrvtj6u+njikcHWt6jWrXuTeKOACBQYXCwNE1
WVfFNJ/rycDvFHLoORFgnZpNGXMEnQdb3wceDFLdMhr7vlqO+459BBHRXQV12Xsy5MOzl3r1Q8bw
j3c0BtgXRAn27gb/o1dGIQa5iL+SX7P+YDKN5LoMpnalOTZu4Wfn7DcxwYMp1N9G1UJBnlprl8JC
2aTgpFeUw8c3aVh1977fcjYOu6esIDkdOcOhqxx9NzGy4zcITt7Ax5rTjs25Oy7Zrie/BjNgG1tr
siTBhCacHymraW5KOdpPtt3m75lptRsu2BTBMrwcwzlL42MFz/lR5a29jtjZHdWYNyx+aFj19JC4
bXeZORqveXgScx/4daOzp7A3sCCPZhttEmcyj7q1fnDs8m8bt62OtjXax1IO/iqzMEDR9GwXyy95
39kxIIyseTKCZo5Xs+30j6gc88/SbEBgGMFMEoGNlhoWrk8d7QcbJIB0TZ1esQ8G1WwyPOgr09Y9
NjMyYyTU3V3bVMnaD0f/xlSVwWWFB1GELX0TU0z55tRmepibSawNReSgc2kwQbD0/De+BPWBUI/x
06J+AMNkCjbCd4dfeWwQFCAzeJUttqcG8xVbjPmR6DLZtvgkNth3xn04gtlaN3Gbvtk66S9dKa6S
swT+PYpSHLwYZ0rUCdNUrOGTCvW9aWXRnUy7ol31Q6y3boJprnSRclgRw40swnEzBKn7k+6IcQvs
7BO33IjBfyE1xMWUrjsKqS+pgRBZN9700ihsk67V6KsPJIj7QO3TgJTy2XD8ZoPVUByZztRNlQ4G
D6wE14OXue+FGEFkQ6S5tWL8NdqsrY+pTFwOHfob+3u8tqfZPnij35SYlGLvEduR2lCMA1A9Eldt
WkemB0I7HeEqGEozv+CKYX4TZCPoniJ5MZRXrvMB0uPsV+l9LuSMIbhNpmcz8dtT5LTBKSGhjd2y
iKMDz00qynvzQpDGuWo93A9JRju8MMV54AVbe7z3nvLZLk8xih8fCYK0kQWKWifpMQqNa8H5BrGq
qwFAOnGyxr8ZHjIawXZJ2IutdBjEzTC+UCtc7GtfDsflNoEmi+dnakpK1wY73Q0lUeykB/puo9Bs
sdyVl8TreHxP8fSRZibxJ8haZz3K4NOis+p7h2/i1pPdg3RK71GH7jdzdqH3RnGL8gD+oOsNvQ+H
YNi2XjB+k2U6nDy/XIxg/THNA3x5RVbvR5Sgw6BFAMnPSOQpQ0jhspq4V5lU9b1ugS+HfHONqzx/
sHCevBlTNV2oEx9xIFrx+GJlmXEQevQuZZPlJzoTd7WT4wazaaP33WdFQAtPSCm2WYV/KIAj/BSF
SbPHMNLeUZBu0UPSEBRu458hV7o1J5R0j8CM6IH0d5C1WAKa7nSmsCl5HSNsboEc602jRbth1dO/
vFY8pWWFwZA8wmMR8yP0VsGx1MLz5ufODQmyaks713ss2dshPqd3eVNfxGTMN8pXlzm23G+iLbhQ
5jTxuHi391kHiDtTRfzeDbMiuJN178gEaEjRECHv2eMxmHJiq758X1zX3ANxrJNYgySBbENE/8MY
PM6Gs0OqOsz1KYrodS0ScVb9Oah9F3G3LsdbV9QJnlssjakZiG+54VePDFXFuWpDvuo9C0Uim4ow
v6vr3sJcnTS3Avdy6TsNJiKzu5kcmrUr5Rn7NHfLnZnaySVY0vadnQ+HBNkGqXzK/XsUZXUk3MTd
IxzA2eS5x/l7egeAn6/rAIPeHn1N3zWcYdcFWLsTNphq54WT+hjCOITf1+LKidkcscvQDVitfA6Q
G6/W6rOCVf/uQ5g3GXM/yiSKN/wgv8qhbHc5QmG9nsmnHrGOQZrJC6DnuitAlrdFma8suuZuGmVz
EC0AamPnadO14SY/4r6zaSjXxCRKn3JqL+IiVxT5HXPvus9MatGo9d6ZccM36BRbJ81zgEMD02Ya
huYBL7/5Kwwwnvb0JqyGnrti7ffJ1lr6tRk9Okg9xYMXaEoDpDmjvcZyub3bdGPzq35fyqUOtorj
bUBWgBzQLAtu2oMk7GTITTuBaICfEwevAKSWAoMBu1ymzYeg4QtpxSkwv7Wm3vpUTSDucB3yQBht
wfm1sHdxpUVlPYYqHvJ4ExPgqz+zAciDuyp/xxeptIBlFH+BjXoVRvXTNI+8aoCP1EJAir5gSHkH
Kgg0klg4SRBWvI0XZUWwmReYktEvXKVxQSw1X7CliJ+QGcF75c/U70YyUZhmj80RJZ+yRWsBN5kL
wmkYw/YGZ7eH58mv3xw+eU4xk/tUZAZwDrabAY12jwmuAQvVqOpHF5vWTb1Qo3x47HyCWeZug8F/
0jQjEB/0/B+uaGRMhkQ359iLpi2nOGzaJQz93C87zrtN+WBOKeY0bstLDnQaDrhRsSamJDSZ+uxN
7TLC2JMsqTHLioPfCXcbCM8+m5V0T50JVSHzTEgtIlUbz59LZxUY/PvMoqm/qWx0X+iRoAtCZg0X
ImkZkLxMUayJJeXXyQlBt4t+fiNBcZfkIS+rKSL1yBU72Yx5ksWL2dbEWJiQUeop+uicxRIuieYM
QN2b8C78ckQyaQ3HXFrMyLJBDlFlnj8loejfekZPdiY53s6VTh5LT8sd5SvtTVzSaA0zmO3Loxnx
1ohJYK5oUxq3/tCYR7rR2sc4LgHkQDvO9wOX7WMhu+qK778Ds2C1z13aWa9WE7avVZ08x2VgXly7
IaOpyfQeHLtZDPd44wi3mmfS7s3jSPdTtYnjpgpuBpW6D1XafgQautCq0QrAspGaeh1OJl/7mU7c
iRck9u8KMYuXHFP2tzCf4n2ITgbvEIstDu6x/4aCOv0YDQvovE2UUJZJs+EnqnZ5h3q7If2GG9bH
144iix2/X4pIN3HqTd81Ux8Tv4H21dVqvm+DsAAGHYns2iWkMM1Wc8ofIbhsZWjQeIh98YiVJTum
iFUXL126RR36QoTH5hAonzeTaXwXYa2/AdmPPVJtPn85rrL11vSKmdo7UtG88yf843mg74y55sw3
NPG+t0dxrZY5ydG8rzpQKiuLtPIptgETNEy+64zTxqHKY2uds5Zxe6+WQdbyuovnMFxnlektTzAM
Q3M7BSlvu7xsX+t+Css7q8ilAxXFZxlrqakxoTHJFI95igF9wrfp6x8Gx9Lp3qIe8+ADs+MfOBrz
S1+pRj3pycB5sTJ6Ft7+fjAhH0G+HgKb0F/kdGo685J0YbirE7jZa0daNYfS/1O6o0whjKhbnah9
bAQtqJlSPf9F/vn/gHy/EN9/lTNDkyIi5ExuMybqziKp/tXX1rRqAllnTbdg7L2NEdkp1weM+Wrp
CMXLkrzbpbMwaE6kinYGIDkvRboLoIEPekvWfstfdR/pHF/wf0ZOZbVZfjZgwQTYA1h8/0z0LK2x
rUwwR7dN090GDbMiEffxf2Gm/h0s+fu/BEufS6geSHPwzy+AR8M8S+843Wa2uVr+xzfErgrq3X8l
yX9PkgxNFMH/2Ql6BGhW1Zn8K5IBjX75Q3+okmEAQSGwndACooANc1EY/0QyWHQww50Dy7BY5oMQ
wfJP8Lb9Vc9sAv32A/55i5r4hy7p+L9BAw4ASEe/1z3/R95QThJ/1yVp87IDSt1RQXE7cINYdMu/
eEMzP0O+sWR6Ui32NuwJVOh5uEzOTRsg9czKcjfuwHWxKVryun3s8QVljqGHqUGyQB46q4zjdVgL
/6R14MZbMdaaMj3TVA9YZogcwf+ajQcYQN1LWzFRr0dMiJSPxAJ79WjLkUm5DNuViNlWVkNpatyR
9eBfotwP+HKbOn3Ulu7dVQVKacs24XTb0cpVunamOj5JCV5m5YZG+z3K5+DzyynVh1GyTbQJNykl
ZC3X4E1sb2MhNNmXyMaZL6PSv5lgxBKKH65S2MYukBZfxwxy1Nx4vpU9Nnk+P6jU7G+7xC6vi+2P
9JaqjXSdhyrxVpUHmZEloLkKr8Ekl0wtikg9H5LJj05202VnHrt7rvikpKhhqXdehTnOlmnBizlR
U7VRpE53bh/YL4LEAgadTjxatvriBLwnWN7v4I9Gm0o7zv1A7Oo41rO7SS0bhpiWEFr8YGvMXJ8V
tVn3TmCIW6earp7JTOsJwamlAVz96dPjuXcD0ksoWDQ5lqXgXKPa60jel5c9zZIbxk73dkorSEzM
IMOFLFyLef42brryF+CJaEeZGNZgLwvJAwTyavvRpxdzNrZiK177BvEfX/IflJe+RFhvVx0K5boR
3mmc4KQGWVQ95p10ro6K1Nlpguk+A1Xx0BTpd3IT6YdX+8AyEnVGmiIROXSoTnbs8k3eGJyHVPko
OrIiVSHkre1AOe2XIFocFQ+dyPtbg1QzebNMfuPcCpFV2up2zmS5aZTHCcjjJzUUoVtzjJMnzemI
nF6If36dVzWbdpXnGJeaxjo7lAadZnP4Ifjv3yVEpx6CsYKGh7E4ugaZ1zyQ5QT4BsYC+T3R+tYl
v7jOG75RClPVe20M1dW0eUcH/tBfbPDV55koQdM5REN529/UxCPe0AG9bGv0fXpy89Qie1eIlmV/
dDdtUUx7BvdkZ7TD2XcieTJT/2YcZYs51q/gStXUBoe5Yu6qxFgwI8IsUCZoiyHGzevr/tngGwGj
0JXUhLmLg7M7Lo1kbYUdieRT6nR3Bl5Pa+6iTSTcK7OH2FZh8ymbIDiWef08OxjdcCS8l0EndkVm
9/O6zGyK4VCf8N6dxfzDSPC51FbfrPRgvrjDAguZo/jQTKNxMwGj38ZDk2xy033jYSjv7KZUO+5q
NYDCxDvOOByfAcFwzcsDiXDZmbhmbD5WxilgZIOLbL8R9G+3Q1ASyMQNzOB70n126WluAoaAQxuz
ahWzQuCqJ6Ptlhu0XAqhgZPtiilXa5dR6BrGjnhoQi85jjkvM8g35xhRvvpQKqH3VU8zc8MX9l4T
FLxxu/E0d8507GY6z0C+yelhcvtnHHfGwWhnMtuulS63zFq6k4kJkMglkRSLvfh+jienvEy1d1t2
4Xfgtd7W93X0lDMVkrGqyBXSqX5PPWt2h+Hko3Ib1JoWQ5+GKeI3owfRjDzIu6TSfW/S07oBFmGf
E0G/iWl7vKXNRBBBdwXzXSruZx67q1TxvBN1BxE3qOZ3PYAgoEE6XmO66S/ZrOb3aFZE0ChoaR/b
Duei6cOWod32DiSvG63GiLn0PvFizJMNOxHXEpdhT3ijuZI6r49NAfKWIbEXm7qpomufB7+aGv02
sZW1m9JQICqEFj4ow2etavyqJODkZuUArrwePMT+JvONHfkbvYMpUO7mtFV8xCvkTDU8Q9KVlnuY
x6o/cYlNB75bjPazMPKa+KBL+/qWqKTNftCFNdb2WoUHguO5vih4dw+KL+xHh5xvsCom3nooVaP3
Kq2sO6W6nMmwEgb43vPuz9bW0BJEtow4cFeT3wTXViyIixiTy6m2zfDUzvES28srkvZtf4RQkdyl
YhCPoZETxCQ4EexTepSoYtZT+tZQabkdbbc8WKRfPkKm/mhVhthJCCT07iVxOgt1yW2Qw/Q0xMex
YdOdnCVNSsoAgw6P9l9V4TKaO6493fSjlPezsumxDPyZ5ZkCNThuuUcoYeUqPbyYsdN+tJ2ZvfGd
jAd9KocbvGPlXTx60S9TpYPekCB0rgagxBeDXt7bEkJawILyEx6v/8OrIo+q6tQhlTp4Iz6jiEXH
q8djydN2LZkf5s0MmZrzYsyriFCXhs8DKaML0pT4YeQmqeaSy/7SfplNDxTM+s98j0TbhrvHDjYq
OwzWyiZe47dLk2OXKfVZsNW4PIwAAEdFNd6rgKUH821q3Ge5T/mN7ZTdWz7Hxa0jmgTvQNy7wdqO
Sk34pC1+uH1bXPHxPFKhRuUb3VbxkYNViec15cPaUMFzp1taBtdyktTV2JKDwna2I/OmEen05k3z
9JNC+fY9dN1xVxk5C66RROTbVTsbp87Kx/vK43lD/WRnfLrmLO/mrqJYzTFCeSAiA/wxMKbmPUoU
zJBZx8OxsYCXbPIsb5FOgjJ/gUjguisyuf2V6k1yLYZyCCT3jTjymctYsW2zmeG/seHzk0dbJ+jM
tzgCkLetMrOg7G00vP0g3OwaR42555AVUBU4VNj+obDseTwj+HrWyIWpsIPLPPXtyUp7f+M3NMLP
IwWIwuYNF4hGrxVG8W1LJpqIGjWEXkoT28qSDa0Wsiek7sEgNUasSQGuqY0CjgBcimz1qhRV91Z0
OUE3LFNywQzI+pWaz6ba9i6b56rJW/3TZ4C6iU2uT44NMyBJo28kcMuPOpE11d44rDc84uGOzKBM
jPUUFTwROcyaxywwg5tIu8H76HUC22iDyR0AHm2EszM73wNQUec+tpznCMcjrInSUQhjHadPYAD1
IQkV/2ehhyI85E46X8Mibse1slPrY4zoe2oqr3lnO+8fvAgb6zpXtvk2aAbIbWJOA+8lU8ILrALr
R9RyV9rGpZ8YJ0xg8SvOr+obll5f7pwqVedBDjN7JXylje6AfpRYx46w3e/pK89e2yq4TeaRLFRJ
ODgEHhUOHJfmPqLXKTJpIVxqk6KSM6RHdufOF8yGIcikPXWt1Al63eh+jwIKWlFwm+S5cmcCkmRz
EZctmGjz2pJ4cahXTW5lb+vtZOv4aOeCfIHr9RvdOGI3mOZwsbgA+kNX/kxze+jW2YBPx4fiiGOU
jMAGik73LcGV8N1363g31tRjAh1GX8V76w43qa2KY8KYhVk89pB0si7JXYqtXMAa+DOrFcsnbjrY
xzxanOkGim/6ImIlnhDIUijuFFx2VjxcOm46qLAFJIWiK6N1YjIjliQjQ10acld1LUSiDEY+B5ek
eJVhYHUr7sZcAdLMw3wOXMjfchXV58KwmtPku9aFv6G42G6WfcY664lP9f2hbNpxl0ROdWxF4mzs
Qr/AQp0AzdlW95FwoLl32pbjmJl1x/9uyf/mlkxA8V9tydWP7KP6G7eQJXn5M38uye5vQURRdeDi
tnEXyuCfO3IY/oYrlgkMe9xCL7T5f/25I1u/BRjpTDMIPEQWYpb/2JGD30Cz4XZjJv59tf5PvDvI
Kf/PjuxY/BQ45nhqhbbNDv/XHXlgW8t0qihhcLTaOK0QH14e46Ef6OAEx0z6Af6+nDXpYIPOiyKh
4NZPu/JGUzSi1pZVFRToZuOPAAPLnSYeRCw/n1G1owLGD3+q3Cia5DE86+q99GLnSJbTvsNA75N0
ZEO7wVkTaupNKSkgtC98QlvhY9AV4tqpYbwzx4+y7vjMsFg+9+Qv3uoC7NJaj6LSLCSN+sA1Uyo4
A8asma4TcogqQnlcOX2QABr02+I7oA32X6crARLMdhfjDp7puuekzxNARMPNkqt0eLbEmqtMZ4fu
VoDvYaV0otwiZpg7+xbAMQaWNE4vTh6MoEznICM+WAk66QrYK5+NbJq3ujf17SBn8ImOkOckktMn
l8Dqze0hWPPYTOYzZ6n2YW7y5MNObTbj3K5XJXEHvqCoLeabE+NtOMHZU/U9WmhNXjJU8KHmcgoA
UmXFbeiU6sEVIN2aud/MsoYQO+FEbFkTx2roVr477yc7C+5JWUU2PYXlpwK6zThWhve+Z3G16PP+
EfCypOBRyq07zc4h1o0lQPJx0fP6JNjktCyfCdxn8VFLqz2NGh7Mykw8Wksyr6UWwyztat0Zs3h2
ymZ4HNyCSWqw4PfBvrdes6CIX3uD81kzeaTKq8i4TBrTfF+x2NekaNYTRQsXnVjDiyjmpl17Udld
prhrzxyixl8R5pec61FvQJkVXCBHtxLbBtNHvqmmiFOaxfHmhnW2W+oBh+Kj/XKVS0WwhgJbhF87
n+R7ngsh1lPctlSotE5yX4XACw/Istk1bQrnxU7K7CHSHv82xwy6Rwtv/25oU/ds2TlLQjrU6YFV
GCv4TNzC7sf2MIFlvyZpKdZ+mas3o0q6k2OW0U8MG0G3803O9CvLmcKMquo2uiL86InLeVIbr3ni
+PfQ19iYxpDY8CqSuvh0m9qJEC3IDyUmzbyRx6G3La3qid9jQTBIpveByuWNtOb0FBDigrJfTziY
4srFLTIn5Ya3a/0UOi24ja6nddoAWnCx6sS9aUd3qLeI4c1tjpyaSeZqPuWvqrJyF4pDQiUlLw/9
CSaxL3gt/K+awpq+X6lonHMfy0SkTHGpUMEAKNpka2GKThiR4lGb8RWymTOfUi+Fxzn591aYM7K6
gV7DeEKAcrvoUQk+PVupBvEWx5x2LREzPQUDzjpobna9NMV4j8PgYd+fM6uH8DW35IXgP8AEVJce
29rebXNvJWu58CZnLgQx/ZgUmfFW5PNyjSVeKOhso/imvtZVhAozvw8ykm/Rxm1Y5h9dLQmzCkSM
ygNO1xqHaeieXUboB6MIo4JDCxuyw6oMPN+/qZftuVz2aLFs1M1Qzg+oFPZxWPbtetm8w1mKB0BT
2I/+2MuJgzuR2NKQXm7oPF2Vyx5vtentUmkwLBu+yao/5ifOTPyTHKPdD4saECEL+Is+4CEU5Dki
VgvLyAphUzhfasKiK6Q4Ro/xojVYi+qAC1veZQgR0aJIkAzn2L6oFEDNYm7ZPK1nJIxq0TIoUeaX
jN9ZjlBNeQ3j3jznXwKIFRXmzpTpN/WljiCTADFDL0E4IUwltuh9V3PRVGLEFda+O3/K8/se2YXz
EMfF+Qz43tyVZv04Zg4oURX062kRbswJhg/ANdQcrEEhjG5SIbhNqIf4XfdBAWpxIJ06R54hTkGp
i0IIQYtgZMkZE45rB6yLUZGeYO67GX+9Rr9xgpM3kZrcnU/CxeZtdPYXWcpMOhszzCJVqbbeG15l
7F0m3XXPiep2/lK3ZG3BoFokr3aeoyuHKs5lGFnEQ7GIY37U/Qjq1DwVWWKddRm1W0NyfIKaoqgn
wouNyhby9nsKyE5sPMurQVQhx+lFmEv8ZL4Vi1g3j1b3TRd0jxoeXhM7yh48SqX5SCDzdaheKClI
fxiSysdRxPGDtwiDuDaJFtUmEEB+TRG7x6ZYhESh4o90kRbtRWS0F7kxW4RHf5Egh0WM7B3/JBd5
Ug28dXLDfPEW6dJbRMw0V/E68vlJ7SL4nFgtrqERYf4e1LxzZh3thikQv6DSVrd62spFLJ163OSr
bpFQecYYl7zP0FXbtGyvJNvFpl1kV2cRYL1Fio2UTD/dL302qqVc05t05U0obiOQO/e5t5wRF2kX
OCOoFcu8D8gfbha581guUrAInWhjDIs8PFnv3tgxH1tG8UiXEECWRU7uOWRDmFw0Zh6Hi96MyQfi
clDt5i89mmrfvbVI1AbS7smT00xQNlNHv+crUhXaPxpUcVub/87J/96cHIVMlv/imlRP/zQkf/2B
P4bkyPzN8oKAyflvE3Lk/4aVZyn2DoiI2H/NlbjOckWyCK5xYloG5H9MyC6AEX+ZuQGC41Vf/tSf
QJU/Dq//CuztOv9EGKFZ2gHl5zO9Ryb3JAcj/18n5Lmkq6kKsvBktqU6G+BHwUvZxVU5XvEDmp8+
kiFDv8FGgZZTfMk6XwLPl9YTB9K4Z/9FAWLtH+9dp4+fC83H+9wuYlHa45OmnWhRc+KK5/+6/ZKW
rBhhGTL48+z108MA24KL/lwKYIN5KH6Mi0g1tkP4nJIFRTz7UrH6L0WrWsQttJpjushdGNDENv/S
wPwvPaxapDEC/+InCY9jIpDN8kiNL33WulcEP1S1gdagX/0itYHIvAH1g0yOCJ2/6UWSc+NkfFEJ
YGd7lkDfHAfdLko8qBWdCu4b7MmM/LMj+aQn6kZT0gf+jRT/r6A0jIe6ynF6BSMFaKNhx0f/SzNM
UOM40dWOe7HTvCDZwgMDvWrCDKYpuj4IP5Zb0uHpmzXTobR2wjLcy+Xut+LYJR5nK03vmBjQ94Y6
OWS0COxJ5IYnj1vG3qxV42x0WfqPdE9RHqarVASreUYHQN23B/Rl/O0EA9w6+jFbJm77OewCvOFi
5EARdfAW46I9DXGRb3Gm+BBp65rwbauic6f5SlsuixXpvia8pRcr4ot/DIbrGJTtgb6H+lBQfsYW
Eof9OspKUa9d7TePrZj6kxWE6Ii24sWJBEF9o6nEnYUxylyFic7vMlqmCIviRnwVA7l0qqL6kONb
jSUi1bNSfJ8HEWOnH/ebhGjrVsiKuq50EUbAyhIk9xscf5PCVE7pQX/q89JJV36qkvuwb34RYpoH
YLy6BUsKmeLXlBSQw8HHiGmVubr/rDrGjkOMke05HlR+HJ2q3epozimPqPzxo7EiloqpQxpCjdoB
vOzAZDuts7PqiMVLZdZ0p3uZ5M+tCaZifNBGmBHttTQHon1gjdl1moP0HrP6bIkf/HbtyV2nZZfx
2iq3wjF2MXU310BP/KCMbxOJmbm0oGVabj9iOZp85i/Lhm7Ov4OMN2xp/ehKOkOnCovFuressTrE
NKaAIECn4yLmr8fIDk4I2MVOlkXJx9vpIHfhEk6KaRVUSDVuhMNcmk0JgNmKd7D0acQKeptweEQk
MnEo8iqss91H+LdMiOQKHiWehoOYTO+iG5Cxs9mh7JvVfOAoyes+KIVPd3RBq1WA99C7q9a8NZYu
xo2Ug4MXOcZBSeT3ZJdduaUkJgBIG02XAYz2ZiKdsW89zh54+3V79mU7nPArltfZqtyKNnff2/t5
RVImkg865YNZ1Pkv4qjfLIMEhAgLykdrd5P7frqqs1w+GYMtbsWkwBNWKFWZ8qzHzi14aoW46dhL
OJ+YoL/I6+NEyScw9RwDsMYNxT0WyufI7cQ60Xywjdo55H1y9XERAwGx8jXgOCTJzBy9FftneOi0
j/G38JdXu56eiA+mG5Ob2jGoXb21hY9T287tq98s+q7QxZalwTvi9C+3PnkmtUpcOdxQb2JuW5Xj
QcUF9uLQlPAalMCJ04KZXjUpu9HQB09oLMO5mXyw1FEieaYwpqD4Z15sfJrU7SFyFIm+Mws+vRAV
8nsYcuInmM3wUGvXPdCJTCTZMiK1TWSidrGtaTeqzHI9SS9ZY6Nr6dEBNRN05SIB2h8mxZcQc8gU
q7jU+C7bfounHx6Jw4vyMLFAb2PNWRPDruDVtp2cDypDWPSZ0TnKa+6M3Jgy1SuKHI3qknFFu8tl
iCnM9MAdVIVmEbHNrUkHKFVHwbCjJ658ZRsJqdxLUN0Tfv2vOfkm2xuwOxequrNocOPckZhPZFfE
Lzm7/VtgJe5j0KrqAVJ4sp25ke4EIZGbUffhkaMm/GeBsrEF5CV46KbZ8Ji5DjmMVDofjuQt7Tjt
dOGOA8KdwhbywJ51J6VXrFWPniHLaX5MrNIPSdFY2W0/wno1WdYu0sM2ZKZevoa/XuBMDHlkiuQO
lFt+oDYnIwsyBEA4xzDgxuQkoLB7pJK4T/XJFIA4SyQj7EGCVhdcrumqbDz5zviXga0xxuxij4U8
wJOgpVFb6nvZD8VaO41+ckYH0TzOg46YetYnq6CV37C62xeNMHtBOIcEIHwz5/3WplfPHwAOJ6MN
pipvgHa13IkBIaQvTdtIQCA+nWeyRjTjwdQe+EZXH2mBs9pJXfoDBmJtHGsdXJJQQIFCDRQGdP1D
T9tHzn7uWH3/arb+MtzOrDCF+TpDGCOWqoIue3HZBSDn9LU/8E1UmLiZdZ3ij61wyG8Hi9jJ7IwK
FJKp9I+wH/1tXMyswV3GIzglUziCaJhiWjbmYT+Z5dOkVLvPClpReZPGR36VYjPQ+fngLEqSV4HL
T4xm0/pd9nv19H8bcP63ACiKJhao/3k+Pn9U8uPvXqvf/8ifE7L7mxeSOMMX57luZFtMqX8mQE37
N5P4J+MujieXMpN/6Mg4ov7irYpIFGLGdHymO9f6T6ZiROi/68ZMxcTAg5C0iOeEtu//U9tNG/eh
yBPln0u7Ca217QcWeDSLyyNtHdJo+pb4I2fDCZKqU8f/l70zWW4bW7f0q1TcOTKw0W1gUBMSbCWK
kqzG0gRhyzb6vsfT17eZmffacpZdWeMzcZ4TmTJEEtz4m7W+dVMWM4/gxtY1JgdLx135IcOio+VI
nBzUlhttmRor2LsBdzRz0wEFKyjppbpJI8ytcksQHkTwm05PYyB/syGpDqDtoEffdi2hMteDVbdv
aTjewaOQLGQNTa6tyJGkY2Ef2LY1DFpjmT9o7rKI66WDpqRyzQrWNcrLt+zYosD2KyaR2euk1Vlc
yQbk2T6r3b6+xbeZfmjqwHtps8Wka+ehq/itQ1JdOUUTMVCevY+aybqJS8zOspm8zIh3aE30Ar1s
kW9A37jntC6cl5pRra955fiKpJonDj3ttuxn1NNIkNVU3MA1VZqR5qoEAXAlS54dErxFr05r1x+N
1mRcTO6H91Z67ls2zTeuToQZ3j1QhvwRnIbeMc+xHet7z5Ni0yWmt56YS/LfmF591ydFNK71edb9
boR4tKIIV8kFPdHTmRU482oUNikE2pLfklnYPk1Rzh6O+JkdSrj5zmuN+ciDUU2kYwpXlmhavI+y
JP7C/WDfJSm+y81QGtoZewkiMdshWbWcBGPdrniIFkkJ7vblLY9YuR5QSlMPu51xsuzBeNZKgnTI
PzHMc2mFve9VlMs5fIHDEIvlCm4tK8i4t8jDNop+Q9AwbgF8tVtzNJd9ZiUTjomgXl61Oa+2bpxp
OyTSywGk/vLGuFoeInwbHxZ9Dm7gTpTXpYbtf2ct2nye+sUZBDaPweoMh9Lzr38y97OG6KTZSgW+
jnVWnOBwBgKTmmNSteFYHJntjVnpS9JlEm+LKo7BCl5YhMkj7CjiKyLkF2//mTj8v0wcDBOX469O
VMW02H/KK/ZXzdfvRax//eRfB6vU/3Dwu3Ag/rmB++tQlahUbck6THfZ3an13P8cqvYfNFJoXj2J
3Z3jloP9r0PWMv5gkcZ/zkpPoU3/nbH+HdHCchWTi8MakSy/Bcf7j4MHyMU02a5cIIvBaabKgGLt
hE/fvSn/IDR/J7P+8yIeilubTpl/sLn8frrRwfeqyEdd9n1q1DA3WzQ1cpDrKrW6za8v9W6QcrmU
QnRQqOtSZ9/446XKPJgIiecLOkGWAWJJ3rhh4GsTJc1QxtB1n4tG202Lba08dy5/c/mf3k6GH7bF
Q1QIwYf2XlBOfoxLiwiAKynGByOXz27c/jn++5PG+w9v5ruHIotfLmHTMXo6n5vx/qHYsARjfyjq
vS3Gh8k2n1pPlOveoCnUl5q79L8LhH+4mKkmbNV3HgF1OR77FAQOKnmmU9yI3392ZogcacJjDhXP
rI8hlKtqXXo8UlM7yI8ZqUwEa9akt4V1p69sEx49Bk0PUgg53nlDYmOAZMsI6YkYKqUH5r4IRYdy
8KCFZxl+jLZFILYyalGNqzzyVqCYyPphdvCZhdouHNruW4E4GetvpxtPwM+rtTZ7fe4TIWPeRHXv
+WaUmj5Di+lpToLmOnbCkTWsIZvItwjGfXDsLHyOZ8TQLP3MuyAs7bPdFem9oxwog4W/pQ+78Ib0
VgHkEWtcyeN4hfy8Zlm6wFhzw1OfQKkzIWxaMrsvY+uN1J+7rmESPlpufqQyRm2M+cbLE2ej2fyd
OUQnP62WepfWNlikQvh2m4xfsS7WBzAF52omvQ97SrOxjLzfjOXo3EwEsaw9zQmORmg+SU0ExySC
Fli3yAjZNX1lRuI9TEVLnyWAUCxeHT50DpFovUv17w2hL0tUVtMYDPslzoJNgoztVLQ2rhXwaYE7
j1d2qDvpBls8TUaIB847dJDNJ8L9pPdQs3XGnWdTcbmxvK70JCFwsEKivC2mpnEeLRw0z1E6MP0p
SYzbuNNkPJQiHa6gozLiMamrYuigrERrO7oK8ro5lQiSNwa0xm0+UgQg1Exu61KhxcZCbAZ89lv4
GvqTVaYuqqt6gq0eG/0LEoEa35I+i2ttkeFDHNULyq5SrAInR8ZdE8O5GmPhHRatCa6DIGruqgWr
fN601+z9zJd6cbsH+BbpvtYicRKT6exztpKksTjxtseos2Nc+UJHj9cphY61JQh22ltt7N3pTojh
y4SGt4RaeduT9WmgXTqRr84KmZJB38L7qV8YhtBSxw5DSjHZ8a7xrP4qDoD2Bkvk3May3QaByY44
6CTrYxG+Jn0aHfix52kIj1Ye1PDdx7tqTh8THI0rDXXUzmLye0WEd4q+EHHW0FN4asEo2FZRcwm9
yvZMjpG9Vm19NZc6fnB25uU5n3lucEcjxlAOe/3ODOr5U6uBMqTPLq6HMNGuIAwZO+Y9mK8y1lak
G0BaRfMl/VqHeIFKyQT7DqrOVFNDsu6qaD5Omhu8uGlXrAM39HZhEIxXU4I+U0IuXjueFu2YQQR8
93OoQhajHUR70zonsZW5RDYeF/Rk1xNJt9sgAXuMLT8hZSEugJtGn8zAfPbEQupb1+n3MbK2vTGY
r5LPVXOz8ENa6qy5Je80qR1HoI9sxwKEAFCNOh+xUwr5UoB8WJKT1tbEb9RB5hf18iWGZOGuIp2p
mstg+RBQim2Ept9hMN12E6PcRMPdXXoVpWeqxqCBUz82QpM5x9Oo+VXdlNveKM1P7YAzrYwqh9Uy
kIHQfLDtCt6rSJviUMihhRpbmZ84t91DnI9wQUQExQ1UxiaKiCnAM1YtN0GWdgaJHtX8WAo3u+ZA
Wg6C4duqMuyXphxJBMS/vhrBUcDtCAgu0KNrZMa7iAcAhgt96HBXEmicsbO/aRXMbDAe0zyCLxEI
8ijc5mg1rkY6oIZzNdXcUxikXwNkZOulbjeyN6xPvW5VnxP6oHNltbm3sjO+exwJzjmeGXl58DQO
Tm6AYnZjhifjMn4sp5Hk9LjhyjpmEVKhHb5AqFOm5JtHtPKzGGv9AdqgdWcuieObmSfWIssTIrft
zNzJLOo2jgKuiMmZvuT5rKluBecy0L+0kYkiaRAA5jG2XYPEUgmnk7VOLE4PnAYZlkppgc6JwWcw
ZRnOORbDPR2ps65r+QYiKWRgSLCyXwd2QlyDKx+ydhK7gowfDNdgfuUwx3vsBPgZHC/a9zF063Lq
7b3d2fbZiUW6j7QwfHXtTR7G8w51OG8/JsxHwcnlG5bnbnmTmLy4oVjbuqhQpVK5f7BqZ+OMef7c
zan1Og1OdOM0zvLcFqaPmgiLZ1I1zU0vqo7EJrzp4OGTPX4F2iGHm4yHJ+LllulT3RCvHQbtgefj
iNTe5Myop1I6V0Q5zAaoiazt/6wr/jM2+e3YhNr3u6pIBSL8FXSgEhf+939dfS26/i2dv6/vKeXV
D/2tv4N1JT3KsguXTmns/qrwCRS22TgyS8EYxgNT1YN/pxV4f1BYeQJ+lungtlahA/8zRuEeYviB
Lk84OFH/1XJR/FSTGjrbTZf4YZNvrGG8m6KYjhk17hKEx0Ew1kQOIOTdKMKFRrbodsDbvOOgf060
EfFUDcgBS4DrQVcduj3uo2Fn1qLeISABzfnd2/gPxaVt/FStG7w4ZcM0HEj4+nth4NSS0ZgarnOQ
0PfLs8e0/ewu0C6REwR2uhI9ZG9hadYmbgIyZpEsadUAaoCtSPDFLQpx19IM1M2mmiXV9lJp4Q12
iLFjKtOKlzxCyN3gqKuWLRN3zfUzOwF8gfKHMBDoFJ3m7uHdLj4ROwWeNpGNFprxEl5Y8xjNQ8h8
VMsT/Al2VuN+aSkAGLeiOEG75h3JBhBK45dspoa6CZkyLGdvdM3bRTj9o1dyNIxNnQ8rxjQkjvfU
Cp/zOdcBylIpq8oTskMMjo8HE5Z3sR0CAouOIFuydBsPc5ahcjNxfNctZMtwROkbPIHe13ZNvDRH
go/Eru/N9i3Wo+bs5bgKnaS9wuZ8rMCZPMginrAmw7mVbd/BTogGnuEDRadcGKtkCMVuasucr4sw
2moxGBT0Z6K81yzvRTc5tDWS0UvSlzNignCg02P09njSEJbdIRXHpySjud2M8TBdh3L5oPdhdm7m
PobZ5BWY90dHhFs31SyQKHAkvCpqV5MNY4fxmx4797qbVvcD6BHy7Nz81h4WCdsGn0d6YnfRmo9J
iNp6ElpMVlS9YZtlkP+XjQ+zrk+rIkKoPDmVvcMeXWwrcpzTtWgccmtorzcLYvT9xFN2gwOdAK1F
B94CJu1gLd24FnXo3PGu11fwnhqKvkw/hsL0jooneYxIZw79oNCzj1Un2odSst2qRwFyNeUJ/6Fu
4wWfoDFdm4Muv4QycraI4+sNAktaFWPo1tk8NBsjLjtgYuTcbZd6xKVQpVX0KeW2p0FppnXHnUZI
Yjje6xIjMkZowknHtt/gWPDQn0XZBlQM/dEIW2kpOvM+6nLiJvXFWIVNHHFLw9EOtlQ/7cyj3XI+
0jxaa7hGDMxcr9/Y3ig+GSHxvzkP7K8G8PZTjVfJp2xv9timUNx2rClfGLcteAFRTB2MwUkanvjm
TKpjhxVqx5gNOaW0Wwopo86lgYCSYLyVbnqzn4VZuOBcDLQHe2rRxFla1h08pJJXXmVj3Zp4Hw8D
zAJCyEk+vA5ZhF1hQ+Lds2Aera1BLbwHQF6zYScr4lasN/T6I6QIgvMelrEqrr0MpAXEgzo92ciH
t2bpgSRyY/XtitwaXT1DxWHHYs3kAdkR4yELFPQEU5XOIe2aRy8al89yWKZNMLbWwSNLgJIdQpBf
CdhOnITjCzxll3wi8JT6Kg8XOrY0blIE92B1ZnxqjXwtAun1vo35i4qRsc9wgyTVOkyClc4K2JdE
qD90UX49l5Iiz5uH4VCGTmnjD8kQNCTst7Gklk6zGuLQOKM2He+cBuY0CAhCLFBBtNnZ4ouBstaN
APgCq9ZYvgnMiRWLzRuH4+CKVjkjy4Cs8yemnTVYX7MrCQY0MJAoISbRsGgypZJnxkqoKZmTZr7o
Y8vXlZDT4R4FQaPkncNiN6fRiCJivcb0kRSm4sFVgtBwps3Oq5HV3EUvardp+paEHSrS+KIoZQPv
3JIUnWkf8SSjOZ2U/NS4KFHlRZUaVo3TbC0lVm0WJghzLsYXGE9IlJWolayGek8z5S+ao0HIUOJX
/aKD7ZQkNvJIZJHj0HygOEIxGwgnuhO2YTyXQx7fS/KHxb5t2vAWl3+FG3ruiMkl77R9LWcd0JyF
4csmaQcAdKBEu1Ht1RCqxTScOuTSKMghlEVYZFz0XSnrtrM2KQmwPWDWY2DUDd8431HUatG4rSUw
IbpvLhF6+nKNmc7cJjOx3E1qTJt6RHrM2TAdSM0NPmIYE/zBTcc5z5c8RYhHaGOppIgq5gMgEZrm
RMmbxUXpLGdDqZ5bBNAoDVmaDSw3rzrXcS4f215zo6uclQG7fZMXOQi5aSPnLTHR7I2uReZ3PZlP
SFmrQ8JG4NYzI8FV8zcDTS83op2a50mrrhPqSxJH6TpmN0CuXRLzh2WJWQiwfpFrvquDaKwqK7mZ
bQiUFtsBfmCZjHPBFx2vn1KN20o/DnHRIFB5ptts+CN2de01UarzxjCnK8uuGUu0VYQq3faGt0Ep
1QFxSr/BHLdTdcln4sbKN+5S21xj00Hobl1E77PSv7cA1SJ6ILO5Ml2lobfNCLG8aOkBNkT9YeNG
W+uZ27kho8THz6c/OUnXFZtaqfGtizB/voj0Q0sJ9onZRrzfXYT8biRHFmauUtlepP7wVpoXOJ7p
EyUcHxeAKCsZzppupfez7nxIp8DeJRcDgUk60UIiQmSeCGTHYoDKj7hWYg2Ru0fl66y8CF2PKwGZ
Pp8XUDHMCpqZFK8mHlX+TrwMhnI1oKZBMiuV18GtW3HdcpzxLVJeiPBii6DuwiKRuTBpVlIa6SdU
bC+tJkgTmYUKh0286pgg7JYrvnXkiZpYDKI15HyCCbSyzu+BT3Y3pTLiW8qSP13c+cpoBlVfmfb7
tr0PvZGHNaiQExzDCC8FX7HrGNmc7aOzRF05WjHOWDu3EEGrIJVAgQKQH9efXa+GHkDGqXdEYQmN
DqkblE6szx6r/qXDe64ABO6FReApLEF3IRRUcYa3e2KowxYvSYbrWiyYt8YL26C5cA4oT5pn40I/
GExFQsCUhdX4wkfQuQeCjaewCUPS8CTAx1TUe8iP1uQz+4rAAOEUxVucme6HaQLDUF6IDJaCM7hN
ykEbeQrRVTpZcmqiOZ3WHO05inV3emrIhbhHUS9fa6j/u9JB4s5wKMXIKALlapN1savbBhWcFuY6
PTFzC+DxMup3cV6JWwMHa350K9h+YS/BdBa6Fa8zPdQPlZtk+rpgKr5qzZ48kgn5v9ldOe5soPa6
FNn/aet+09aZtm780lX19JVDpui+7+r++pm/tzbiDwspJiYoXcBhuOxg/t7cmH+gesdRyYr70qBx
pb9tVfYfdGwsddCT/i01/Z/NjaTj81zLxsDNOl3+m/X4u7bOYJkiWA/xG6JntSxd/fvvwCMuSpsl
xhCwJymW2J2ItMMkBNP16x5N7X9+GP87HCJ0u2CX2U+Ziszy/VWCnmQgk3HynmUus/FB99wVODTi
kDritnKHIK6Mioxacemql19fW31eP12cgDtc3rxtkjf7x4tHTkaqNiaJfUg6VbplUz76wyS4rq2n
94kwyk+hl1feqi1i02+XOf46aV1RbBi7mNTFAqxBn8Q78qAAutUaysq0jM6tmxRkXYBLQaXfVJs2
DJdT38rgHo3n6P9/vAipOn3QdzY30rt3UG+sysw7gs2JtDU2k1UuW8JNLQy74/xYm/qwDkQqzY2W
w+ZTmtCX0SNIzCbDid8v9qZbhy7jtmxJCNcHVKVEwi7bgXrlgFcmBUw2ioc87rstsLIObm5ONsOv
XwMDjJ8+BxcKk8Bxj9j5/QShtcy+n+XogbWvCO7ToQRPQ0NPSUv06yv9tNzidmMNiRja5WHjKdrP
97ebTRHM4cmVBjPU9zPQsV3nuPWx6cz6TrfBAP/6eu++ROQn09AhMbEMbnHDe78uNERbFLkGgXgI
4+aOE4UavA+9619f5R/ePwuQFYUNsCI03u8mMF7DcQHMElUiXRwPnOQb4YPxPm3dh19f6DIwefd1
tZklcTCpc+GnQyEJheHBdnD3Bk6IwyJbps4e98w888HNOWiclYgcZrFlR1Ez2O51lTmpbyUiuI/6
YrnKbZvijbVUvHKUPKYiD3dYDYKNKnmUwbHM6AVj7s3HIaQtZGOs46oOk5GFnxVykalSg1XXiBHF
Oe3z6Czx/tcv8k/W+w+vkmW1ELydhtomswz/8S4JyATuo6WZ9qOajOZqRirVtFRTc9NSTVCBE36b
sIX7tpqucvMme2bQOB8vs1c1haXmYyDbMZqtnUJ/FuDibmxvtl7lyATXZpSLotz4ILwcalMzZshw
nCB7MPTU20YLC4tOTYThNxp+oabEabiFeBC+cpyBPFST5LA37P2gpss8XYiIY4pP8JcT78mJmAEm
M4+OmIrtWrN0Hxo1rU5IJfELjFswbsPgLWJ4ts7bNDywMmBGnzFbJ2qM+Te0p2w3BI69qVDIrlG3
9/g5HUbmoAlRgTdl+tQxUM/UZL1QM3aM8vOXGRr5CrpTtwnTztzZgcWEJ3EiY72kleNrampvR6b+
gCg2f5ZhlH6rEIBPq1T3GPV7TVQEdKNUOyUu/o/SLVJfqv0AOgakQ2pnACXbwZDPHqFzY5WHkcfj
mR1b/blIMvuTzupBUzsIGBNfNbWVwNfKIC6Mw40mmyPaeX5rR9Sb1PAO06AVN2VQoUmYipGFh9p9
aLLYATUEZ8tWpMySao2JmUpK7UwEezw7csaVBXPqwLI6v7bUjkW7rFsEdeeN6DWWMLPax+g8X9Zg
AUzy4T330C+W+akJHCwFvE/FodN7b10z7HtIrW2hNj6N2v30tWl+KtU+KI0MzSdxCqFvaRTNI2ml
PaHq08hHw2yA4KQQ52a/jSLzzgjY73K2DYcug8My02W6qyYyvsDyz/3GEdXd3GSnOECFoalN1hBm
vY8RAEsymtJ1o+tHjKKwLkPLIpp7CsHlhCdAla+R2pNFamMWqN1Z0jjPdMGfDIi7/ti0yVpTm7bO
Dtyt2TTimsSskSRJNnLk27Ob02kEesW67tTmTqodHmAY5mMqsdyCD3OlqV1fSlLzmoxykv/UJrBS
O0Hso8jnL4vC5rI05GEED3/pGF6GrsNScVSxXWrT2LStdmUTp3bdqT1kM9nzp2Rs9bs+bhHgFpeV
JZ1/hfBULTJFK9hpzsI6RMWU7YXaeKLdJsIL+CMqZxgTCwkjBmOLVSSxnCG2C2DTJ8VbM1jhR3iP
/RdHtvNHc2jGY47H95CiCwa0WlnXjY7gre5IOrMDfTj0QNiBSjL9ZMM7h+ZKh6MkDiQWMSb1Re3k
m1wPc9WtTI/WoBdbUzeig46AewMfmP3UTE6hZ/bxTjg1WuqpBKuh5/BwS/5vUvTE9ilY2BEESUrC
K/gLzSFbqm71lE3oMH8bumYsbwh1yfygoihYBtqJpjTwtRq568chTw5BHtXK0Ak71IcR/18XNUfp
dMRwNXPqG5E+XxGb1z4v3midDb6osLv0uvfToEODz+BzAGrejICq9AWmetK8RXIKtyS7yyckBsU1
vBbxoOnUF1lZRWf4WVQnAyUf9HSVKO8l/HbAVFVqIpEwEyKCewYC9cckMVM/1ZfRjzXqQs2u2Jul
wjyMFhv/ClDvU4mC8lDHdvtlgVe6zxKLs6dRPRP0r5ND/vxx8WCvz7NZ3ZjREhxl2/DkGk0p1g4+
KD8pGUt4zcArR595Zn4yQjgzjQ38KmNj2VZ4XsDkQDGxFn7G8LL2OXTg5fWNyW+Sku61G4aOl6Qx
lV51plzCdZcmREJ4kX2GY5StCbJETgkUZK8nTrZmMBIcqVVslNwYa6kjm+PgcL8KECnfqIGHp3ho
ONdLoz4mgO8IXrYtg2C/vN4FhWZfIRDR7mcuEPkawJ/VEkhSiu05sl/HwG5I7XKijtkvyoEA7+Z9
oxu13zCD/Ygo56pNRbKTUHV3bWJABaReNK/sSd91NYeCaHrzZjBra1tF9XTIUwOvSZZEEL6DaFOS
FUuvaqzHrovJTBvtjYz1W+L+PCDYUTjsmmqYox1vv0zfGsuto2uG9EBfEvxgq24qSNVj1qwD0IVl
AFQ8pz+3phl5QgG8LbqZRmOCJ3R5vP+nYf1Nwyo8wzW/q4R+2kNelxyFP4FA/vypvxeR7h+oDA3c
86Yq1G2HjuqvltWzSPeRUFUpmUjqQkT23y2rSegW/Sq5OC4uSMpg6qm/WlaDv9Bj1YkzErITs/x/
peg235XbiOLAbtFP2go5IjHF/Vi4xXMz9mRRNgebSYvrJ4km7nUEPUQIxtW2rBOXE7OS+udWk8GD
jDx45HkRHLUmBlPJwBoDpBTXpe4UO77kgxqCZpijWTA9uORS+TKqoAGWeuetBR7ksyi0/mvSgBOZ
ojB7sgxcMlXuxsDB0S8jJ4FATVTv4Dc1niwR6s2463Jt2TM4cz70RT/9hjj7rsHhHbAsdp2cAQCO
DfO9QDBhu8BmtaoO7Ebo7MiQ3TFk99ZG16nXxe/93S1y+2dR/L+KPr8tIca1//u/3rUel+shole9
AAJ28b5/NzQ6yjBNq8OoNeZqCrPPykC1jgPeg19f6Z1QUF1JmgYuQgKN2IWb6pV/N49YcKAsjKMz
nKosKw3mjaw+YN6TBRR/gKhu7eYoCe5/fdF/eHkSPiwLbm4mugL177+7aKIb0BVYlxx6hwHeSlNm
9haHre33k02ozr+/ms00BKysa3HKv+tOQ88d4yJPiM/QRzs9FU2+bAEIYzrsM+83rZxQTeF3TY56
PwG9cxGJCplMrncXm0giiEh9ig91NGW49SKWz35d56XvqsFGROTTuWf/fD22KUK/THbVhuzx9l+/
ZhtlMDFEOhIGyaHy4zsM2lbOec+Ko+5RF/lMpltStIPgwXOgFv7mYj/fQ8hlLtMzm0kDutMfL9aw
2TW7xkngwC3LXek2rd9pfIOhmaGWm9sY550siB7+zXV/vo1sWmYh2Ow6aDjez9JS+tc4dKrkUIz1
wBaJT3M0+3FcFTGysH91E1mErGPM9GjS+XiFrkzl39+yVqyNYoi8+BCzgAbkMEsw7nozX4WUOo+/
vta78/ZyLWZOvJUQvi1bvPvwkrxjqcay4bDMyyj8kvH2MYvNQfi/vs57HYd6TcAOcMlzyHC7Gj++
pt7J2sYpp5j0FHtIGL+zAFtZc4GUaTDtD1EcUwpPQGKg3KN4IAs7D6M/c//+r7rod/eOeq2MVjno
QD6jrnt/77BNTOPa7vgdhhYXjmBwuQoXjR7JnPNjGbrsXx1z/s15fnkLv/uaqssaHEEA4NVsB+L0
jy99CB3WEYGEbQ8b9blJnPzomNZ8U2F+2TVmRVA4Dc8EWXKeQrkOxn4eDqNTTF9wx9fNW4WR/Uhs
PfAUZVQKoCwegyXR7n79Cf3T70l+JaWBpDpglPvuq5XaZjAuUtNQ50rn8zz3VrMeEGrzESE+c3Dh
sDNczYkmoSGXY3oiBQM6vkk274GpqXXldV5wgBdl3iBObuWWYK0ygdHnyWH369/157uWCaDLrJn5
BsvN97+q7pE9C5QyJlVIJwg5BU2Ysmxrf+cVePet56Nzdc4YDjdlwZDvn42xZvCmaG18KMdyufPi
haFXkZb2FcYg+8OvX9P74/xyMbDjBk9H5pqeUo99/7Wf3dZurSnhOCcn2w/dYPDxl/ZrKEV0gEYV
rquJFDLRT/KFEW64YwfX/eaNZcegvok/3q6uiadOZ53BB+2+V1xlTaUZfDOCvexpGg8yMzhMO28y
q0PYV8sd3jL9sx0FJEkQdILxqoqSkP8NLHZF0i4dSTgER4958C0uW6NftTWixnVNoiB5VWm+nLKo
hR9BWMT9kpnBtwGcz5M7Z8sJfASRzV7dOB8wA6e4zmlwhkbnwMXAa9yTb+18cKJK33fCFdcR2Mbe
J/1QIxhsXO7mMDD7VYZC4kxP0n3Kgln/vGiUcTgB2ep6UxF8y11az2OR11iiCwATe3BiVou2J+rJ
Q5K0yXjH4cOuihr9awSR9Y3iynwc4UvgTAmGnMApYLrfsqGzRj8n6i0ixCKJTlC0cuLdOVpEM8Sf
+4jDu2xD+1tYwrwFJkXZyP5QJ4twjL2wJ+bHsXajxcTLJ6S8/eIiud0USS1f3Hps3Htc69xvfPtD
ZNcoj5G2VGRMu0bL2QlKU74ssI78KfXCk1Q/27KZBSBnk4BUx2MLOQDP2YNXmvOJ50z2VNfzeL68
vYEzdmjtI/2uMusoJSUI2e0hEKFjHg1QyKeUtQnJU0uUII26nFYwma+abuGEcsWkvRZlyh1Z6pNA
Mp4JnDsx0vQVQxry05lFRQ8ELlnPfaOTK2iEenGr4KnKJs7fM0ZxdALRSgp7LePPje4R1Rg0zRyS
FeFlywq/k/0Bl4756BZ0zyvN4L3NTSP+nIW5sRVgAz4ldk2APF8a5rdBnC939sjMjHa9mW517AFI
lLHK+dIS8SsaZI4mJt5wuHV4zqa6D3OFtnd7MALrOXK72F8mQQEjchYwRNhzL0nWMqdwnMn/DGi9
aHbbYbnLbQ2lo0Id+33U4nJPeAHIlhhxw8LlBtvArao+RSMLCtjJ3L3EkU+01UBS9j35czdgj7QH
B4SDQthZmAW0LDmmbrbxFpQlOFCnc6ll9Rbys4BzTwhi3bKLmrWyuQuxjB50tymuUPtZaxgese8Y
rX4SZrEc+1p39qa0g4ewk5vSUhQ6p0hPM1dbgxiV53yRuzRecJ0WwQRANDFfXMB6q8rK4ZPMYD9S
kth1bVpQyRjGWmAr3XoTJhYotWTs8K4aT148nOOwmI+JYNgdwdeAkFISz2YiD9R6oF54OLBw8LKY
9DZMANMMz4YKFW0tdJq29dIwNz1Bujs3atCJT3Pyh9m11jxwzK1dx48O9g3S7SvjKgNXqPcpI5au
GHeplxMBvwgFHdEdXJnWsoq96L6N5s/AXj9VvdZuEi0nTt4BQ2EgkjhouvsRHwjB5INZZet5wv0Q
9JXxmpvWcSFbgpSE+CZyYthWlvMwDMFVWcjwY4dXdxNZ83SMspwD2FI1Um7MN05smieQZfWdiLP2
qA1Mn5bFuU5lPbvMQHLGgx7hdrURtl9BjVT7WZSAuYtgCKCih2ZyFKWlPCpaKK97O+MXKjOLpLFh
NpZHm0nzdhozsty6wfAQdYv6TKFkRf7oKKWn1LPHBoDvIxqb8cNc2tQPZUvO6aoalvmUysVUeF25
tVKyYpMcFuuUOWSHYXbiolTRpybU7/GijfesGeeNufSMn3n+gMcoK2Ix46rOb9sOFYvkm5Yd0NhS
ChgpqPFmphZJXdSVaeG0a0eXMUdRMULECHgiyNCT+yqh9cEbm/o5Zd7WYwu068cBDVLDuPLc6t2T
ZC/sC5ShNxYOHAjekC4Tv3OA324R4QLmqNp0WySpfasDQ946sg+fuyQcr8x+8jvMM8dk7HXgf4QY
vprJRCyVXYChJv6i0Q4F24gjVAhwf8YIT3oZcm7MhNqBFiHT7rK5kZt8bkhZAlDBKHZ46a3C/dZZ
Ey4QpxAG/jxbPk/j4i073Y41wHUjkJuypx4jXXhfLYt3M2m1QzQC0krcMBjPulru6aC9vTcJo2M9
1jdfK8N1NxWx38e6M08yt/STF7AyWlueuEb4hLEhLCTIvcy7y4I6QA+E04XmP4ksxhQNI9eYzEjR
Zd6RDxV0oQ0fiYcwlB6yZa23adHbOwne8jDVReu7JUlMrsMtAH8FeGEQ2ruR2IqtA5gBWHJsPaag
Om/DrjVhAYrkECS1ceIdjH0TpHI9BGI32DY3tlecHMYH6yD3jNuwzjBB1NK89kLok01FcHJg18LP
3bHcMTOuttnSup96hX/moKnXQ4sqde12ZUP6IiFou2goDDZOI1rGsA1AL+uTedPrbnnWFyLacPyX
zqpqtaTYzKlWWjBJh4xJcSFf7NRhiFPW4RV0D7ck78rKDrPmzV872vFrWFP9XWdpE0mOlYcGHAE2
z3TLGxslpbFv6NjxsOf4t4NBlMdMzB3frq46jUme3VaO3Z3ddpr2Zt1G3jr2/g9757EcN7Kl4SfC
BFzCbMuiil6ikzYIUiLhXSJhn34+cO6dkIocMnpmO4u76LjdlYTLPOc/v/GCYpzlYfBIB4UZ751V
uOhfpB1Ccjvqi+eshO63Ja+5ebDxndo5Tpq9+qIgvqV24RDj+QeWRHTvvdvWPwt+eiubCr6bL2by
49pw7p90OHRYVmotidV1Ry0LLQQlX1ySOJXO3RkBiMlar6CPiy7ZZoX5a9B8JgUkW+H15Fvttoyi
6QK+afXsGmV/nMcUep7PGQhjaN5PAncfmKLq2tD79jmVGXt2k3NqsAnILFLr3ibAT9wxyyrd9hdO
aB5pj3Y5xq+xht2lSto85sNWJW2S0l4bJy4vRlGbl8kgujtyKfpnWybej6jzcTFffFVxICfxEyRY
4BTmFmsQkTLQHHs6QhAmM6ZweuZPuLDoWUGurNfjBps2C9V2yIw1VRQMfXNyNypvQDXMJsRMC5oH
f5VCdFem+oU9JDl2RwNnBtzLqVjnXeeQ+QJ3o1uRyjoGRrgYWkmcYDfKNiu2s4mcNs9KTeKJhYk/
lz9yjBigQ7yX0MjWUTtrt0nu6zs/I7eq5lDYW3qtjvWcdL9qeqOFzodajDTj10Z6yc/QXF5lECX9
InZrk5xo6NqBo1vh/SRM60kza+3VRKtwjqIyuhXlnBIwzs+O9ujfGWXSr8xOyJ9hbSeUkzqzxDa5
ozAOtyp08HnNmm+OdQ/3BN+zme01zENequJeF6W+0gkvdfsxW6VuOa9hMOwwDiDfrESwiWUSoyiK
k43rxkR2lUwRPHpszFrsau2PyXOWm3G51uiTsXhVFUdlFGCgYO46Z3ghwMHf08vb6KtMf5dhgLfO
CudotgUR6UnPRF10O0Z+0RoZobZxQ15nPR2Ns0kU6K8MvNL44bjqvL05NdkKEVe+x3Z4/N445PKa
HWLZtOxftZpJcTMTse30vXlMAHa3LWjWMZFTHvg68IA59viG1bLb17HSnzOFTJgen1OHQuiIiayN
WXPSoBlVOHOpMT3PjHGfkUGKeC4e1zTVzkYN49UATYt0i9EJhCSaUi96j9akJiTOw/uIUvB6NFod
6meKV4NqX5TUqm2tVTMDu2RxRfZ/ykkrdnKqEVnVYAczTD0GlGQwaU+JY++qMJ6oU/xLfGOPhdb8
GIr5qsvCI6Y5d7UML9hyAYyw+jlz5PyaNtE9/K1vrlnua6ppsnEIQNeTRWAISOkq0umF3q5nuXhP
aIa4q5bUc70yn0ffoLDSIjb52DzkjlQb39R3aVdDmXcHhJ3Or6IngNUsQLVXQqMjiIaue5it+Re6
94OToqZt3DwZ1pM/RQ861hGE+UkvQxNYY7U9Tfh3JRYDxW3fJI9jPxLIoOJz0dzpXt+hZGn8bdwm
310rigOYP9laNn33qJnS246kBwY9Pcx510n86UmJ5jOf9KOwEvfRae0SBmTjkFwcD/KQNA7w6JAu
7YTrx+O+GgxKaEj1NoZJznxOvIgmd3ExfhPwJH7ju0Z6hFbnADqrzG89fW/25mCdQdcm6XzVxMwX
c1Muv2c2WfqEPSAD/wkGizpEGFb58MUz+MqgmnZKGCHpXDsUtZjSZdRDgWt1rnapMO1KNihiU2JW
fEBTpx1oOTMSFGVnInGNsvC1DR0+QFZlxMD0nEbE9GikNqZX0RZFvPYdur6QTKJomWlMVRf+6CIa
hFBr6DEqU+B2O4+XDWfcvdeE04VGfvQat2xtq6bG0S9TTST9VvkTbUfnsi0NbWqhJV26EyMZ+5d0
Noer1EH8rBvZvDMimR3jbAh/RIUGyB3ZrvHNaAWSSiHpRKAM68/Mah1xoeJ+aXl9hcQ6RiBMdFhP
6ZBrjr6vDUseqO35adJsNYyaadCZSaIJcw2X/mpw1E8nL8xNIin/VnZcXwuJezredgcCVJCQcuQf
zKzlIG2t8GjFAlAAz5oLr3PBCJZJzdt6fW1r2wmpwyF0LGY2ZEzvddcuHt/+FYLRzW/MkJ3vlZv6
e1eIOSAtoX5qC+LP1qM0QQk8a7gaGMtuNJpNZj1z6Xz3M24mNjZipceq2b0BxXU+MkYZK2/TZeDG
eZHUZPolsb/XfP7EIh6yozOrcu8Uon2oEsUFJCm/yD4y37QAL9ciyY3HotN56mWm8zcPozxIUY7X
GXPO3dvcGtLBfDHW06QgG3BdSLfD21rQ9jV9XFdrMaXNnlKN3r7rcldu+myRgSczqAjgJZtBZ9Cd
6DgUVXYvmkMW6kXB+6/P2rlfRfUT4F+y17MURNGbz3wp4TMZua+AZHBEIuEhmqudyoYBHSyeC5f4
QIizKmVg3s4C8Cqcs+Pbe6clJUTBlCdgzSq/J8lsvomRk9MmkU3L3xfjwKnBdgYUoc26ybvlnuQd
UzaDf+RZjZeV23PbACnXNoHiF2ZplHvcdtW2hS124ZLSdIV9o7epqmTeYUIwXyhb57f9fvnBPHW+
R6avbf0YSwEMdsDz3drbjKWrPxY6/wmUeXlwy+X/rRR3y3BGXljDcqeLnh/aokjyBSm+mv4IHcom
aVJl/h7KiPEt1iivDYKU+SKXhp+c2PB1NmxApZS3yZr5UaK9qiegRGheHOf9nTJxB/KNITz2cVg9
hbE+kjQV8+lgDcDDtDpmk4MKj2FtVE+Z26JiakbNIp2gz3Vo7nlofKM54ApLNI1Lniw6+bUH2X7v
l4l5Tt8iHxSq+WRVkFl77CpuU99W5rchg5z59sGabRb/LuaifiLdhqXHru2PuZrCgwJyxYrC09qn
mfiWSAeRY9KPbk4uRibIJTrR9uvYwNukVvWvUvd8jD5DTEp7GR51xdNRKuRjH/kCw27yQSxKf69k
D+ercqYLCwj8oi768IccEF+uZ2c2zvLINK5KC8sJJNr85YrOR2xKtsM9VE3AD8aiMFKXt2DAiOtc
1AJIAQ8xUug9GAIrGKu8Je6sP0d6WuNN6GkEaMU133QlBW4adKdI1tgffZs7hWe1djvTELy6Yc0F
+2p5B6UOAdYVkAxRRaEv9/CJDjQXLiz5pbR9nhP3L55Dn0yEsjE+tgQZo7L2mEK1FOQSKLWOtjFl
BScjaTrnRtuXl/GguttEH7zfdW+Hr0k1IncVhGStSBgcrmyE5LtJuFNEVDNvALYk4Y/UEaJctVis
h3hpAHBv8jqppu0bJPz/RIcviQ6eDfr93zY074gOF09J+fInL3+hzPNf/Ivk4JDgaTkY0ljmkv4p
fOYH/+blG/8BW5xxjDAMl7oVxP/ftHxyRIUH0I9tDkfG4pr0b46DDf1BLK53jJF9BgLQH/6Bl/Pp
UIFpAg0zv7Mw5h2Y8yc4vw9dX00LgyDcTv5WTBd4Kf5xN76e6TPLg+SxSAgY5qA1eBN8/zH0ZoS0
FIf+HPShRWITHh9TufIcbul/3/P/xSrLhf6xCuaw4yggDwdu+bPVflbjixJfUAbe36u/L+RkPOkm
lU3rzhLdfOPqN1Oyaebnz6/CQE1/MvLAwYhxPUMekzfDME5JJ22ukYDSN7BUtVL+wkSBVE42BHNL
XTsHIiQCBs86ds8crpfV6t1ubK1xixGtsZ/Gftgn8IXvzXi2DGLS2nQjlXtDgGAvNtSiw7kvsZGp
yFzcWGrsiaYMw++Itqi+3KJLb6cFSnNTNz1rHTyvvAqwwKsJz/Bawl+MHmWFXKOlxbmDA83B1ciN
L/K6xoum6aqVk8iKhqKjHNBz90xHHs98CNPgVQyJ7EJvNIf9O0f6qwOMxprocXYpOji7IwmDaLS7
847QtzvCnfJNXMP1Td3ml4M3FbPGghB2rek3rTsXe9tsz+3MVHdjOdk3Ax6Jew3MaltBUaXMgXOZ
d4a9azMPwdZYGxceHf42texxNdLHfbNcxY9wIJy7czptq9kzJ/DO1rjA+obvAXBgHVVdfAPfcfjl
K5It+tnq6PXCEWfzHim7lswvQ+mEj3ENk2NTMCy4YzgpLIImjBcpRy1fM0ZTr1oDw5e0y1zd+2bi
xdAwlH3T9zo/tNxgWBwXFW06whi1ZN1MwkHHGioy98A5EK+SAhRiQooBN1nzQDbKRTKXapdpZL+o
FhndMKnud7rQPWfzxcfU/Mdo4sRrd1ryqDLMqfUJ4BcKb4O3yGC/LBUxFldDMwdpgzQ9Zbg30jYQ
Idrp/F4x8neko5sdC1+094lGDB1MSves8LqYE3kIt5aQqPmR0OHea6aHqLT6jS9ruUMGrO/RX8+A
Qo4Trf1wCjFdmnQK8dyLjgLQPqCZYgFzXoxQUrUnETgLUpH2uObM3XeFEy29pt/yYhBFcZNHCBKJ
ic+OjLVJgdCqbtszOb7yfG4nPEMj3BRguRuTvfNSDX4KPZ0xza7OcTkk4i8hr7aTVEPotyOGc4n+
faG5jisyRsSVmcNbjKNI3xu2DJ9DV2DdMJpaeGkOPhhzFjPSWsS5BFAC9F1NsTQ3UzQ5a4zp7eNU
y+a80Zbmppj7g+PXznWoWdoeLal17RpFdD7Y4h5jKeojxL4oJkWvM30BgDg0UqGw7UashKGJhs+K
CSTGA0OlVpbWafuKcdCrnWbeK/CWWreEbZxJwgGeY9zPtlHX2LitIFLZaq3ywYP95X6EWDdvjHn8
nTOrSddtP+bbOGJWCU95CgpStM6Jk7Nv6R3mbTihzmIxYew9t5R7gZL90TPDHu24iG/ghuoIA8zc
2djdSFnvJj1ALSjnLyPDN70puuKys8bhCd5qeVEiSLlCXW7d0gQwU0KBr23HxhBngxlN11ZPY4jK
2rsmmK58glg6IOCYxusxjdXl2DbOuTFSTuNkLs6ymi7MaES/xoXX+V6je94oyCGk6IDUYWZjskBj
LJtXbhL1J2fdLVck7mTuqoRKu2H+X2FSMeivduJg8BXnVUwOap/+FrPTBkbPJpRpRbvn1WB4iaxu
V091u1fVQGJQW2OHx6mCele3m7McdUgKkNTEtzMVX7SKeqS5fDSxs0l9/FUZKc5H/tro1jSq+Thl
U3PG7ADXIREmzTpFuUF4SZH6B4+KYYfI1WEiiJuZaH16JHoJDIsXs4w4S/BidyzeCVBC2lxfV1sC
ZuThv7rKuPGmHZpRbeuGXYhrg577eEsp7sNYzePKpEu6LnPZPA+NUmxjfXYD7xvAO9WntWIX+Ekg
57ytetcNyBjpXzBknXcmrJOzt55pqJIc5Rwki6c2q4xnPBUYOObU7q+tz4R8akmCgTREw7u0WGbp
CEIE6I1gjRSAUcJdumAYja0Hro36i3KUd/gtl8vb2Ea0TGaWJZn9gayAwvTrbjKp3a18AdYy1T64
o2o31L78q7a0tG2C+cHFWztvtpH5DVSY0teOq/s+KYq98rtyT0cebpPZ0DFkWczIG2BMfVyK/ap7
wsJGHdCNeRm6/VRsvDDTA9Tf+LFNsr/0AZ3pVmPMxKXhJxdOhuje0BQJoUzLxqAC2zdXHmDEAbU4
ZthAT8WR2AN6AbdyVLdg5HOgypo/WB+dOfAToAIDg4nHt0ltYi/IzBudU9RYY7nDIlua645lcZ4O
j+MMxR6SdA/01Gi3xOZC6dJGHr1nYc9bucAgXW7Fv986wmzpVgvpiLOQOAGalBYaYxOhQG9CzdtT
jcqDVWvZ/eDjzFGWDThE42hbQdoUMxCQhegNP1oOOzwZ8U5JwVIGB7THMmidKp9xTAymdG0RiPxk
ICzaljUvOBLw7DjzRq8hceHibuvlS8oZfmDu2962mTPf8yJF1w62VFcq7XykH4xxHBvyaCLrcu9J
y3lUFKRq1SVmSBx8GU3/1fmZoTZeK5XNN7Om9y99GWp3BSR5EByVGhtPc/71nDI1hq+Tzh872taw
wxnMuAQP0W6xDWOTsZbJQm7igyvG5EfZtd6NX/WEUOMH82B1k/3QS81+SCH+X3JSObu4ibXNlCTa
BmwBDJGQ88VDT34j1bPcmhKrYsLyxsu3u64Ek/lF4XhlLrlQZVlx8LXpmZDMUJsK396yw1yi4kXc
jYQVnbnMULaln6pDMSlrW5NcBlykk62OOcd07Oijr0LPiA6M/Bm7vL3Ls2fA8tFsj7rCs89mknou
3bYMt4wxImzGcKJY0fdlV3qTFgfigp1HP8RQRIVQ61ZewmGozzaPf4awnLUViEMDABYNvlXgT0hP
L2ZjgSWgPGTTeMmmMB3MOiyvXDnPm6QSpAIx8Z7uiTcXYoWdfLqd8WcHdMvIjSXngjA7N70irwlV
vgX4ZXcFGOIw4+HjDuCKsh6vUCRxdJMKS6BFUwFNjHPhov4wJEab2N/5W86m/uBLxpSr0G4ZgKm8
NNalW1a3HUy0XceGQw3EQOjMsE111QAbAns6PaxoAJxpICC0gUOyg+6rTWT9ldptq+t02DhmUDHb
xMTkeAiu9ajl01SiTnGwWbiZXo8AGTsAUAijzO91oNZtUYNMWX5iPL+RIeyCAbc9DPozuVsAKGNS
WSvNXjhDTI23CexQplzwfWTmukdnsKeth0qX1A0TqMSaeogyhe+g3lc9TJ5V2VozNo2MQ/BXQFq1
DvmHW1tr8IHzQXbOO6URD8G/eo1YkBC8am7CoCWHbp/o1nzAOsHZD+hMlyu6cuMRMZwv4ktjTsx2
3SXFd3PM5JbZdbmd61jbK1EpMo3FZP6cyslLORua75j9Q5bLEu2Midl1hxvVivCoGHcG7cVrMN42
7PLR6hiF5WQyn3MZ2SbXK3ZOEbVy53ly2FbAMPswZG5ESLI6g/wjoYc1urulQowZVAkSd+Lp2gSL
WGetU/xyS+0XmN/VaLbWzhwHbDUtozngbGGu3Dm5Hap4XmMCGAXsVntuxCIwtstNxByfOZj3iIGq
xPtnMXpM2ibceAPeipnFwEH3FDN2URNQ6dZcLy4qNlUVMlp2bEaEdXhRl3G0zkit2zpJDrOzsvoO
4+40/hl1vQgyPM4X/fXYb0dvrr7X8OJnHFUgRK0KMz6LU6e+LsusftSirFxxqhf4WtQM43oXhpgB
TWaTezWOsf00H83Ez/ak5nWBFmOUtamixr62PTlfp5Ejv9ckZGxhALjM/0ZZbJzZcbYkG5B3JON4
jx9tuuubjJZcz5MjrlkTALtqnn05F2cGQTIBFlfCl5uhiqyBEVE3ZtlZWz5T3hs/Rqf0Lgy/U+jW
TFHd9E2KENGsuuE6nKfqoCZQ5lSL253yoESYRUHWb4aQDocNyVPc4BzybMd2M6x7QnCubEOlN6VQ
WEoiifjhSOorPK5i83LyfPUDsy33mOGv8xBOLpK8hsime305IR2jqIG8vTgYy7I7ixPPvoiLVj3g
CyUCsjCGYy6i/mxAy/ZL2SlUg9jg4VadCq97ty5+Fy1xQ71j2E8MUypMYfD0OhrYjp9LBZzuoBcA
7OxLm163xft80pR9Z5VusWW+b4Bj9318WWnTS9a73qNZuSVD/dlbR1E+7yBrpeu0LyYsvtDIrmVc
MLHttBHX/kmyk6V5GqQ1IqnacXUeL6ftcaKrgEZqzbjBe5uorecNJii3Ws5cqlQNEa9McQBuvA2y
WZpio36QVmoRvgyuy9TYReAmqIz3le8Ut1VWoDCcc/MgJRNc6vkCfgTeMlntdVpgYeZZBLRLjvYy
qRzGyEDqi9E53r3SyPik7/T2dDHDytSS8A40VJ1zKObXlIrp02hY1V3aZM1j3dWju681PFhWSdgk
Gf5YS+IcKZEmzZQqb2zLGMr1G0aZSYd82w6j2GNvdi/R4DHDA97BB9Urzywq219ljYHlRI7XxtGy
y7nqcdZqLS3fKyhHa6ZC1XnW18SPYLaiLpniR5cpxdAqtfO03XqeaCD8OPDTJJk2fP+/yY7BJogz
zV91uMYwLVXz0a/a7jpDTIHgNo/vR9laHFw49xtlEd60tVU9W1r9E1Xw8BNW1Pe5g8+1c8FdNxqQ
6z5tZnb2GkdYPrX8OzbYGO3BD5PfhJ63xRrt7M6JO303930HPhzbgeZV9j4mIeHczAgNXWWywxif
jL2AvMnoGQgaoSQ74UpYGkZx0eje0upwnsBQ/BkWJDEiHnzAAnQ402vD3PMrJqT5Rn23E/u3m3vy
qq/UhKol7Hd9BvmF+zalF74/I8NFR7fyyavZY5Q3Ek/vc1Os0H1w+9i+TfoK17cOZ1NT+tgMldRU
U+z4O0FgvLJi85oe5J4NObsa69k5NlDMVmpQzrbOy/Cp8rN5nQOMB1pjpZcO8bIY5GC3uzIl1S3e
hs066ofyW4m7GxWudlMUhcJneSpuwkRzrt1Gj3Drc8xLI+6tVyMiwahKh3oruyQ6hgRrXZVijM9z
kYnvdg21CSbjTHbaD+wrmFpl7b5gu932tYV9lhr1mzDsHBKhYBUj76/2E35L3xU77qobF+Wk3+t7
HFVvo460yNHVnaMVVdNeDfJn7JdukEYxJxaF4JGNVAsKy+/PKeXc42BD2mijJqP+rcrXTqV9sslV
/WxB/v3ReqqDBRDBNH2u3ryijboLz7whTDegJQMvW2vedqY2TmvNN4V/meQyMtdV2TTjypJVLXZN
OSJF9mLJeB0d9G1Z+CU0hMnfx8nC5gfCuoUG+TKOkAx1whOYR1vyiOD0lyvoGkRuFkjqBU1SA6Ng
NhifFYlvLClqgQYx5cj3L4hucu4LGDVrO0SbTVWYb4A7frVmwiRXn0JoDpyv0zAE3eg8ubQgYzqf
C6nfUEM5IGfARFrnGb9sPx/O7EpYW6exAFIyktCi0Ah6XwtfY9Sq14SQmDft6L82o63dR3x6d+ab
Ibloq4b5mBzDTesZS7CzqPa6P6JlThp8kFVEWCik5C+ECu9RUAR8rnBQ8+HjYZ7qeByM4cpe82SA
WTkuAhpgXFJXvJPNnn68+IJp/g7Z9ZbVfAMSPypE51Tk4o5ipE5yZTBVEUNaeNKrpHDHbR7V+eZz
hPejpZCbkTsrTIwjTxnteuvUwI8GFxZ70e2Y2hwZaW9c6IpMt8+XOpWYeFyVYSLbw9HVZ8UTvNrI
hD7lFkuVsuzOs1zh9CBTSk5eXhwbxmJPptP0T0FyFjUNy7DA4XBQPV1UJCEpM0QoB1PGXTThoq0c
CWRHT2p/cX2nMp7l+vigGWG4yAXtU6uajM1/rmtNBsUUk5mQh1rK5ualh8wE0SRqtbmuJwMEMZ/j
iy4fxy/WPxV+vK1v4WaEEnWZ0ZzOTiK7xqM7agOv0ADgSy7QaYa7zx/iopv7UwGxLGKRz+Etujad
scDfc43R4LhQPqYVSgHdukNMFRG5VniZm6ji54mkvL4jh62SFMmfL/3R+2OZSBVxSUJrtsy0/hyp
+MIejci05AKSTHDQBKlg6QIEu5pOujNcG7GaYhVuP1/2o08f0xlqc54snm2Mvv5c1mp9p3ITlnWb
ND8aRX9Hdhx+Lg5vre/y/n6+3EcfJEJhtDX4X3lojf9eLpKNbsAHYrlWidvGbPY0/7gjkjT5xS7z
TlTz9ix9pJ904Gw0+ukNned/PUtn7oZf7du7OYXdb0Lt8CQnhx69BHwXx5v1pzhcwKQBKP7zy/3o
pcVhxMGeykKD+u6jcS01owXAJN2N7BuBgeVFHbHFfr7KRzeVR7iMr7DheqeutdGkdHbB1vO2C/Tk
VsMunkZiKTFA+Xypjy7IhjjgYVhkMWJc/pQ/Bn/Z2JUYDw9sqEODkepQ/XS86uf/bY2TnTQRynQ4
qGUAifpiduTe9oqvFG/Lwz/90Hn/MHjiVRTuu5fDT71BmkoGNbXrRdTp5tEkIQxnjSF5jDV2GChK
+pKNh60qdlMHBHxf7WjvPz0LUTIjFL4/HMBOZ4+2qKEPVj7prAbWSwor4DXZe815rqUwf2q/3PzT
+8p6ZAP51FFosU+/vYa2ypsQ/RBwMVKgONMNThLuF6XE+3cRd5PFzRxo14Qoe/KB+5GhZpnlTUCq
IU7LdZWs0RScuymzjM8v54OVuAhPuDhTomtyT14Tv02SeZq8KmBrg7WktWfW5N7WMr3/fJ0PHpPh
2qaOYG6pjjDm++uVd+ois3zpVuSl6FuZP5E2sU6zciFcHT9f6b3luYe/+h9Lnci6waicRbmBVAhf
lY1d2tGqGFyFPNbvkWT15Xw3EUK6x2s+lJvGVt5Gl3BSHFrWLT4napsy/d2bLTAaWTYA4IUN4Ut4
aX1U1gjRfIjnizCnD7Sb0oIsyrSIvkptc1Ol6uj2+Xg5VB0I9oRudw3MhsOwQ57G5xdqL8FAf39+
nODM9XQ+ALy6Tg87MlU1yy877mkbqwe/KPVLo/e+TY6TPBVzR/5jjpsShKofEq37zs0mMJPROTjo
ghLBZNZo6gwy8V0R0hgpJ4bmX3yrB+9iDgGWiiprti0k8VWTEM8cytSChzlUcLR60na1VOvWo13Z
AbPtYaMUGj3WSTdAeO45uVPE72W4ho7s1xs/GtZky4wbmyv0uVsmnq3+3OrP7kLs+vzGfPCumej5
YXBwZlHyn7xrYdE3VB8T9yUlbbg3fOvAUx+DKJWQ5MfQGoLPF3xf8FgWEmVboODBweO04EGT0PdD
XVSB75EVA95abBvcTM8dq1Z7YlzUeQz0eovdeHT2+coffL5Uc/oSbwBn5V3PIaOp1+LOKVEPTtNj
7wzGz4Z5zy1C9fTl86U+uEgIHuxGYB3877R0ZC5Kvzl1ZVD0kqkIgg4JXEu2L1ITeSAjKPHWLQN2
MgdNQPvPF//gOqmrLIwR33IzT6XnLr49wE5lGbRhleybobyNFq23l07yH5cBGAnyPSHgpb0Sp/Yh
YEBthHA0D5AcPUxTOWxMbyQgOresf/yaUm5AmIIYRffxTi9eY/vfRX2Xwyvohs3sALxa6dUwCGcH
8PT7n95AW8dllfrGxoFBnB5bUZLXpZ03XJYorAA5b1kxQ2Sm0+ZW9pWjxfsPkMUobSgNBAPt0+Or
gRsSO13BlWn2bWxpD8jTfqejdQsh8IsaZPmW/94DWYq21OHS2PPf1Nh/lFLEnydTqUHEQJa4tcBK
fUJwVm7ez1i9o+bJza+q0Y9XxP8HGtvy0Z0eL3btegiSyboy+mPm10/VZNxaMsOxC28Wwh3Mf+pt
CTWPwnvJacXUgmnv30enwG0F9a2bBVrXHTHACmw7I0te/2KZ90XpsgytIQl1VB+ngELv6WOS8NNB
r5mLIByn7XrkRPz8PXy/i7CKoVNsYOXgvBPpo5AZCWwnAEhaIFogPXBKu1e3dIiSwjes8+a1NVVf
7JJLSO+7t2TZOOC34xH7zu+A+G4UADFggi/QsQ85XmHrss6gmftM6eeSIXY7ESCyQjCXxWuyLGrG
Xrq7V2MTHXLmyDtS7W/nSTTfIOLiLlDXFAdLWdAsIgRocc6db2LygCJQfPHXf/hgMP7gjTPQDJ0+
GCgJcc5kIw9Ap8ttOvnpURvBOT9/MO93WB4MvEogJbJ03pWchd1wjERVHpTKxdK76gM9M249V31V
tXz0KHyH2pZ9yKGHPXmb3dwqa0wzUUvVFkSWMD6Mjj7uPr+aj3YgnKOB4chvBOxY7ukf28KMbdEY
dVoGeQhFS+9yTCEAhFPf5s/w9f95FU3PCE2UI2PxSDrtUNG+O8QQ8IlOWfh7uXcycW4KGT58flUf
fTweX7sLJfeDYMqxzUpjJgUwyBPhXWeTwYgtFL8ZtlQ7GQnv15DjsANa2H5xVH2050EktamrQcre
NT1Ap3ps2X0WRKRpqFJDQRHt6vS+TufvfIhfrPbRC0/bY/Ky01m+A8kwQ4BCinQ5qKM62xeOcG8G
E1Xm5zfznV8L/kc6b4drchxZ0JxP9lW/M4kkA3IPvG7Q75NYr3YajONVmFp9zmzOHQgK9Aj+rFR/
1Uxldily19rHHpzOGREbg2Vi5I0GjTn6DPgYXZd+1d0aH955lw6bLxMvs9PCR4atLrDL5bQZbcYE
qnkylE8ssuW1+Ft7D90IOuHWMUOM0krus6FvD6Ff/YxhdMzOor4cCvsAiuSvnEmryXHhOj6/kR98
a8y0KUFxSsdb4PRAzF3+BpIEq2Ao59/1bKidXkOmDHP4K9PT52t9cDuMN46xWIBaqu6/v2sT9wmd
gGlK+9D4rQM4bDAqf2qnvAxcv0wRaTnqiwrjg4/OMJjYUdFwYr0rsXuZT6OMKi4vFY9xEuHGAWuH
OYacVxbqzLtGDs0GNkYf/PNrxaPMXxApCsTTndImlzuRXlsF9GqXaPwkqHR+AxofoWyN7idPRF/U
vh89SUo2YABSw3y2spO76zBtbO2mCjQ9ataEx8BKKC11M2B6EBQOjfTnV/jBmcMFUkNZHGwUiydf
YBFKO8a9uQpI6GRyYWOcqjdVs7FgxP5vlvJRv3sOBSN2XX9fWu3aiSpKWjTDr8prUoJQa7rKOUs6
w/hi+/roHbX4oBYdwoL0n7yjPZS4cgYZCNqiu8XV4wXDbxISeX5J1Nx4iNr/cXPEBobowsSIjPHJ
6QdojMzazHYug9mc4fi5wzfZyQ3Jt/9KuvgfDcA+2JiB1PEhs0CekXEsz/OPU7WeUevpIS1gHomH
aBz33tzcfvFKWPzGSUH/1xon74SvpVlq26wBod9YETlSH7GoEd/MjuDsMMeCOol0pFGDrHEbS6O7
apAEswhmtR2ZI4B/HWzIMmHSa48w4CzDwLABNXRiKXmcbTu+Mf2IIJIJhRY+wOW+aCFn0d1Oa2iw
4SEWxGjP+ohY0VjcjIhhMb7NfgHZqjTw06iKVu71vgl9GqgxuiJphOqwWsThBFldxaMb7w3ZTocc
wSjesXFx0WuyD7zMv02wTl9zh4noBStajKfdOoCciL31MNfbsIsFZOFsOK9sK8HlCD/1z2/vR+8m
p7hr8J5Yi0vp308Q65OG8FHeTWjCT82onry4vrItjdTlClEt8Vqfr/fRF07NTbEHfM9A6GQ9EU9l
Y0VTGZA1tWBOl4OZHQZVflG8vh+rLY6npgXwB0bwLv4cw5HYkqNfBpDIb+o6kXAGvV9NdscQ+gJC
yroT5s9Ill+0TNbH64LSckdprk991Pz/ZO9MmuvE0m79X+4cB30zuBM4/ZHVW5I1IWSnxaaHTc+v
/x6Uld+1jhRSOO+0oiKqMqrK5gCb3bzvWs+qwGBVg0VNpJzmBzGquISkqVxhdFGzNZoZzji1lcMj
SPt6lZHvQXO7YCKv9X5vofK3kkHZG2qnbLTWJPIXYSgDrtrS76SD7SU/LI0ErWFECgiSJlp5rWZT
e3HmVaSFN7DBm8CdrdrH+WimuAqx5yX8HtAPFUm0jnaZvKQvjVjwcHTx3+ezFYimTdYO7IK72rA+
exXvvXEbAC2UW8oMhrY8st/miFhtLGKO+2IHQGyiu+RPg7pNtbb/ZGS9Nxf9dp3TjVFf9XlWgr3a
udYS9UO9ISChZf3x8H1vQbSh9dFXoN8GlfT1zai1XpU12KYdTSc3mBbLokowWkpknGimT0xn716M
eiVnFg932+khwpZMRkXGt6IIm/RLwAnQfjYoQNFSg5f++M7emwhsyv6sFlj23mx+YbAbdoKKaicT
eQUQzQ4gpdyXmfzVxmgWhP3Jk9TeGxdLz5sDLBIC57RPMzfEYLgm+7RkzKCJzLp2cGc57HVq8avS
UMTOrGoc35VnXMdqKHZThKkhAsr71Y3cdOOV5vTNwRKEPSOMQFZ9/Dze/XlMiJSRqN/Svn79pocx
bJRUsM0Z6uqX4UV3Qu9vMgMdyb+4DmkoGF0QbbzZHDS9MokKPd6Ok2hFNad9KiZlWJWd/GQhfW/b
uqBtKbEs/+acfIfG4OHgQHu5a/GMiAaJ61BcydIiyUy7yMr6Ns+8TwoV7w3g3y55umFNZjNDo6fm
O4Jut+QM/vLMDHG7fZBl/8mZw3hv/C4gbmrR4LapJb1+X+3gktgxOjnTjD49tqJ6hgm4sNk1N6B8
GwULH4AUW7VYx/XiNVC0RZkpEf2BNro3KarchzVUq07HsYCrDZ+RaOVNNHvgfwtiK/KwcTejM7h3
rsWsCdCqQTClNCNZrUtps9Sf1UHHzgIPYazUx6TszpHiVGvi6X7FxDT4+WTE64406ZsK0TWLvW59
Mpreewre4tSlxMG4PW3AZllFqDf+hN1czfu5nTW/Vc17zONHaqb3bTwNn1zwvVe8OLMQyjgUW08f
e5Vo0VSzGdrFNcyBvupktXmhExgRcB2/WTTpH38wL9qJkw0hihmdG+Rz4Zh58qYjZcrokmb5zs5n
LxBDZ9+YQuuDwpisoyiz7O4lviExUU6+2AVcAYoh72bgVEj6tsoAWu+Tx/DOc2ezsViggcNznDg5
KHn25MJBMbId6EhzLUjz+VoIto1TUjb3CfBocp3Fj08exDtFTFQJgHeXWdt5c/aNRmuuwp4vuplD
pKxGZG4QpBqbJpTNFuay4TNSUE5aYBCJ9A0mejI4L8zPUMTGO3Pl4gtHjgEzm0ab/vrbU5FG2Hkb
5/iWEzAqL76G2AB9gba6sI48GWffJqiRsVhBKcsoImtKTh8Vnkh/ORiDupmmENzEC1++ndUHtsXF
VgwMKRxT6QZRn7VFkv9rQozNlN2vTTsRa7TC5koqRbsTdu2sR9E5Kzc66mVq3KRGMV7w2WJCm/gQ
7oXbeYdMdb6rQME+OZi/d/90wPCgO0uH/rRwRLktyZrW4P6zdLwBU4oW1R7j+1hTxObjl/7epRBe
ozXAjc6ycbIBoekEj3xZloCQilVVu4ubb6zSgyey6P7ja728t9Mvban+kmtFlREZ4+v3Wih21g15
zOGgB8bjk5s8YfaaSYQJCTaBsZppR43omMt21IdzXVeiK71V4JYYWbWtCnAuLz/ov/iGT/ANS5OT
Y/H/ogTewTc0zdNP0QHRapvfMQ7/+ZP/YBy8L0xPQNdpexgcUH7HOBhfLFROVNFcC+3oS/LiPxwH
/QvbBoYAf4xaGrvR/8dx0L5Q32NzSsWGrDp2c/9fHAeuwCfENEoWHb/uZBrxDDLQ0kqpdm6cPYuS
ACSk7KEfuxzvf3s6l38P4Q8iGrgJzdEpDFJDRdn15tSbFYhA5lHjSjqOLawjj1VB5hYRpt0fl2I4
XNtLtZYaGuq85Xv+7fQTtUoIfh1aaUsYDngY9aLpCWW36/mTZfHtxKCheUKqtkxA6pvtdM+36JVy
BovapM9plj6HSvyc8J9//OS4jEUcAwdrymcn7whNCNoSa6x21Aa8tefWtb8kUATpGP+LR8dYZdah
607/6bQYGFVqbuKmqmBu5PJshFeLM1x3z2TxxxGIBGjYVMo40xk0NU5PdU4PYpjw8monBrhRdjdd
T9F4hxHvruohGn38BJdJ8/WkysUMWl3IM5YkPfv1iAA7V/JtltXOqxs4O9j5dgmkMr9U4idQ1tAd
cQr72oRP/uMLvzdC6BkiMHzZNp2+OluWnZ6JotpVdVzedKj54V3irUUX91mE6bIKvblH6i/MCuxB
+apf3+PcJd2E6KWiQw0EBEosGWm6Gt78ixv67SrL/ui3b8tlK9IrXcZVvBHPtxzv+nwoDoX8d4/u
tyudjPqBGI6yL7iSyLppZY/J0wxOmjzTTz+vl/iU14+ODpfrMjIcz0SrdDI8ShKf3LysctZcvVxV
aq/AAK/a8XI282nthWq50jypbUALWDtVjuUqyQxvbdRmcehrWn3BUKL6d+l2BrIsMGuIOIc4HBr7
BW2z6Zz0eUKHuo9mrf9aOSB+oc42tq97Ze2XFf8XgsDztZoOetCxYuycsc5JyvP0+9TRy70VJuFj
n/fTashHaxc6IDLKCeLVkDCeU2eEltFMnZL7IH3dVV9H5r5taVR3aVas2QoWN9hDzQMetuFnHTLL
a63Nb8dodzUlZnkELdyTVui4olxPZqb+SDDn0n7j9yhsUp7ykJtOwcxuSi+qLiJ9Llctyi8Oe0YY
Jr5GMgzeAKMFuYl9d1OrSKGTGqiVAoqf8D3ubs6ZuEBKt4HTFnoQOkwuIorxVWKmwrc7ahuOkCUw
V8qmBzPv4y3tnfKoqaA93RzvqusBn3cyqj+R6K3jGGnJY+SW2Z09pAiSGqP6Xtu5fh9y75XvYPD9
XuVmN/OberL24Jt6LbndE9/6aJuY6BVTZnfNAL0AFll+Bc6sfQx5NLg26+rC7pJnVeOddriX7olT
eh6bIbxp7bncD8vUKJqmPE4Ze9+NzFD08217mQBQYY/XqETNPTN6S7JcHm/JOTR8tgHxQpzoCthf
iGl9s4vi88ioPOCHUfFsQ8Y5h7DNQ+wyCoi6Mriu/zLsswZeCIAK9wy+d7FOYx4ClWpgJya8zpxw
uVt3xsyHxj9OHz2sxcA+B/DCliB4McNEPOMrl3a2jQtdrb5qXV95K1uE/YMIK8Vb61rfuGgPoar7
tlrIM8wY872Lbed2LNL8WXdAo3OP0xq3YrhgJ+sdeareXYkU/9YAcJQEOIgAP0rTwpKCuqPH+Dnm
3plEZEAdlThTvw3HFDY3ORDkxEepQgeP0MaGmMlVZYIGDHqTJW7GM401rVrcdfi8xB3dbnLcOrdI
nsh9VTYwzPqvqEuJt4s9yMoNSZTXg/T6h1nO6RY5cks7QJF6vEnwH8zrOXHRBskmGjof2qX2A3FJ
85c+822ZSjhpq2ywmm894ULfowS0njNlzKFjyY+VnWIcyLqJJ/zc4LO1lDdhiSh9rCO9OIwhzmA5
NnoA7/RZd4V3FmoEEPBDAHJiy1wpU0MUnshtcQ45YVx3UbbYaHlDncHSh3I6C4QrIc8R1HCT9BJv
rahG8auoPGtXpDYkU1uAEDW17qFqpn5LnwBDutcxEGbAzhjXYiieVLJrBe9uo2VbbPG/2k46K9GM
N/Dbd23Z/+jEFB/ywtbXXQj+laXQuRIdH6VW8LNULeu/9q30ltTUakODlzzSyknvXYiIR5xbG1jY
WRDNY9UG+ZA2KUbwJPaNNmNQMyuOlyKrplXRJd6FwaZyUyt89SlRk6uejArfaMAlzZLZDcxtv9WW
dbcyuW89T57iRnEvXLq7T9kIdMHoW41CzqDdJmZoHMaOEYWCN3zsPNIL1WwqVz3tpbXVzHxG5MR6
KCIWb4Qi4ZfirlUCAaPpSrNl7Ztq9mRZTJRSMn+Al3Cu5hj6hk5Ww4qcQtJeLaNzr3DPyzNtwBWD
64hhCAu6hgeedysyX5nE9K5c2QOXlmUpdzGGwAAnw/BTUL+viqzAw9vgOkZwuJZxdoHutNyIAfSM
IBH1oqmXfXWpl8dMqxhMQy066ImaSVOBpxOHHkEcdqeRbsWsS7jE9zZ1tV/qwGzVL2PEUmftnIzL
+DyxiLMk0xC+7sBOwleU1gLpZG0aUCIBfk89sAzikOu2HIN+tstv8cgTmp2wgGrtyMAEBoTMq2Xm
zlQpEUzZxW1fRSH0waIgmKfLr5qOuUeJmD0Gj48+7Ynk6r2y2xiQ9P2o6ONzI9TVH57WtcdeId0g
LbsLN22yXWOr/TYRVPxyL1K+tjK+MIhjelCSpLmYRtF+DZP5Hi7BcO+mk7tyJ/Sk5qxZu5l4mnUh
6vwCf1Z4maXfnRqfe2yIZ9LZMYO08Te+5zvZq6CekQBCJ8rhe6sGHbSpgWRdEr/B5P5DsUpyGhwW
vaU8tFdiQXRIwcwrC2YcNXc1cIkaJNOZV1r9PcmCGqGSxjvYcPYCqW0D7GLdLgKMImO3o3Roym0h
PF/XRDX4beMlQK2zjMks4ZBXM0QSL1/y9dIlYksF8lw5S0sSjxXBETXh0VllUB0xorpVAQAN9QJ2
0b81uZ4fhtogwMlp1Soo3a4+GFlDNK5G6ZI00npEjnOchpckykHNJPNf7gzhdU3WNh37NIHZYMZ9
Lg5D4hlwIyAN9e7B7EFzEr7ZGY4RsBenTuTPeACemykRkHr6NP9VWagZtDhy9qPrVBq0aagk7G4s
lcSOkXl9cpcqBPyftr0sbAe7f2JC1wgaN0qo7wlpriCcaX3O3NM8uqmatgEszBtyq0dM8JodsUOY
QjP2K2fqD0WWpCuwtT9MtyNiISHMfTJy37So3Og23xcTR39lWYmyxIEopCk4OT4nU5+2fKc6scwJ
UKEuc9udXqMnG+vwKRVWCulOT2EaUQsGhAPiFgzqeccarfljBLeuMPVOCUiNmM/5XKOfUeYg3kq1
RvEzB6pukinKPh4t1d04EYHUvmkzfZsRuxNOS+bgD/hhrVXFDe9SijR54E7WZ6lQbwtABFBy9ldV
sot0A6Xw6x12M0MG6xo124GAZr7Rh/4r/hPwxK5knwAGLD6f6NSA+57ZV6Qe3Dw+eBJYjTyKIQh8
dlB7U2Zdfg8VAmRniInfSFKdCPoWIq5sJ3MNxhv5OSlz6uAQ4Zl11+HEMvfxEWPZbb/ajdOWQePD
lTT24xTeTh6A2Vt5NFQZ8G02YQWgKhYoluOiEOVRMQFRfHy9t12x5YIOcVUEgBr4T09OToVkg2Pa
6aI2hw+2cCjKVdyQq7RKZP5ErJm3TsnCubAtd7h8WXYI0qIFLPRB2wiNaCDgitYTxJV+OwK4+qRw
8rbUy+9DVYLyzMFl8OZQXuFlwATbpTuR5+ah65v8uTSw+vtDS7J0vgSWINyBQkxZMtHa895mr6ml
/OJKY6MdcxNsZYqDq9fuatI5eTZxVZA3MHXW0QQ5clbQgDxL7cYjSqKOK7/tQmsXLSp/AwReuTad
PLzB+2U+GTb1Yp8A437rKppzNYWUSPxwGlFmxHHy+LIqFgXO0GCYU0KrP3lXy7s4HRwA0okVREBP
stnJ4Ig67PasXumuRXYCh6ApfXD5hFEZ5kMNcRz5PuR3NxH6xgKpHOAA+VPtrAfw1MW/r/JKGKYn
vwDlxmDTSop3HuftraVE5bEyh8+mgTcVC65CoQK7BS4qhA0nR9Iu7si9L8oYSxibZxsZLVppm1AN
3eOcYafQhKaEwwPw4v7h42esv33GbFGMpf6D7O2tHY2EQRPB3UAzuBmicJeZpXemhKH3mHdsjcH/
W9OFp1jeHdFld6k31UQgWMO6nXrIkW1ZiHiZb2Xr18QSGOuordhOmqncsf/2zoi3bv6qw4Vjr4To
6P6uuPy3Xv1ZvRqRIoPkg3p1/BNh5FPxqlT99x/6J1ZZ/0IfiTlXY3Q7r2OV1S/odDWs2xTPqIzb
dLL/KVW7XxAO0qogQQd9Jory30vVkA+xMyylSz4aPLZ/gBw+leFS2YIOYKIEoTNC0O9py6ceSUar
s0Y7FpXZt8TyELw17qRFoQDCeYFeoxQTXJwk1ZSBLS/mCQj2gpCExqusJ/CTha6twIku2yMrsWd8
S/hxzOQY6UsKmxcWfFtED9HK++1JX/49P/1e+z5Z0kibWVziS3OYiQMZy8nX7DYdKVhylkf8t+O1
JgolsNimnU29o55DMeJk/PEFWZhfT5RLGKpK08GEFUFhi2f2ehVV4gyIX1dGR9v2zmDOQwfLetaW
LcK+qFah7ir1TpNq9d1DWVqPQWf2jrnzbCaejRXBU9oT97mABnuMXz60WuooegvWzy1ix1hi1znw
oUG6zXSMslszLMojGBIMadR0WCO0NJS2X0syCgMLs3W6iYaCZ63Y/XhNaBbnPm22nuAelg3JOS6X
8ihHRGvphMuhwwIIgWNToSph80bYXLdN122QiEwEwcX6rdQMBsFgsPRKg63QhFgXN1wL0U+61DEC
J4qnaI0kYYjWFHXGS1WYGWZTEem3mgaE14+dhnuDJlR/VwQs0cge+BkjqN0RTK1efdf7AfyNTQSH
uBhFzi8i7NnYs+kR4zdZL/gnDt26dqsnQmvogtKROEc76CgbAj7s6kE3ukIcWtkw/iKSIyinQXK5
nmWh32KS1cd7SPMkERp6y5OLGzyi/sSxrdzLymWH2eNAniEOKVw6q3r+16qDtLyGvckKPs41tH4F
Go24JA6KimIJcVBQqDC4f6y91hPBgOFdN3Hm6TuiknxvIFBoVWONQK3FX602NQ+JPDzegm3S6noQ
A1ufnTmT17DmORpdYMULLj8mzG/AwdHW8800l7zWfnFnH1FrZOIwL6/EWR6OByeK9wdm6ejVCrWV
OGsVJwCWNHwV5ABeKa4qIAePfLz0z6Fh1WB2sYWQTJPBCqXA4ktU0M6qJE97bYZOtMrI5wJBN4zT
rd3q7TmrD2ezPAH8BzS0K5+ipLW+TlNk3ym9o50PfZVdQnOMnnSKIzsKx6YbxHrhPBVR2t9XBkE/
G21myIqBbIR+6Fs3EMmyp8+hBRPyNNrWuIbt4t0pCDbbK53cVHtl9Q7DppcOj3eIc1teqO1o0f63
IqVArtLVBqHVk+mC0aZqYCpEXeUj7y422CQ8T8nUVd/5xzx5Jgd1vI5zlRKHTcs8KCPGSEN8Qxdw
ctZuJ31581lKMpuvhAPvNh3mjDIq5OfvPBk+LkIh+CjTqhzCTaMSNPdAwOJ4zW6eD0GZHR5wrCN0
2qagp46WPlMVDceG836fULNMQn28pHlR7zpwbeOZAdg4gknacRWKZMmMsaWhNDiOCc8FHjxpBR2s
yiORCbq8TedZUe5gZ8/1WatLRV5Oo8cvyTieDN/mnGPkt9hU8/Q67BO5G3NF1hRDDWM/k5rR+/OU
8yw5U/IsR3Vg2+l5EQ+CHpTchZmbjewa4EMdqhrVafAykNNR4cWBVOU7tvvlo2ilyd8yDgZzaGGW
+m3cKRpRFZor7Icxczv9Igk9Jgo30tLyp2MMGhGJLptH5CxcUyEVe4TbGcnkUWpyiEj86qL2LyN0
2/ReMkNoELjD2ZIXZV4UtsveRgm9tZNB+VzrKTInH9tgcmhq4grRfErtPCF7arx3u7BOf1lOoevU
oKY6AsGp9rp+kbP+zLWvdzD99mGhEw+D18tW1b3QDWoE+GKp7ytIrB/jcUZrHUfueYES4sHqu3DB
g944aPWHgJDP7ttUTsoa7i0hoWXVBEYXib2ReeGKwnxMrk+MCEoztAmMu5NbOyo/9iJtTgj3oIzO
UXNjUgAoEvoQE9GSGZlvVeWqdw3xaIGRq48KpR6/JTXTT6cCoKYYRncHSy/6kTWh82uMYOiQKVFc
wI466wZZT+uUDNwraCzRo2X0xTpnkVqx7TOuaboVj5op8o1eqJSbALLDTSIR5dKLAJg6VcrpBAB4
9jWuouybnjSO76lNu5mVlhJAP6IZh/gJA3GoLvpszs8sKhzrbnCyK6b16jHxOnHTm9nl4KhjspU1
ZLd6AsClsu/c9sRB3USNnX3DkNNEG9kWxRmWQ+q/aT0TRuWlGxgX5NXibob+6VC9AVpd3rLoVA+F
lVdilcxNsXFjtbwXtr08WgBcxBJYXRHYDvk4lT0aJCX1OfxJp3mOJXEvWWeaO33xa4E818+BYTrm
SpCABkJwYjuwWnKCKMjm5dbN6mnpchnlfqF0biJLu0rCstqqSG1WAMWqhySVVJ+IPrH3Beevfj3l
Tndet2Z441XC3irNnEJ3Q4kHHmB20fnY9rki2vrIhD3tELhO+0HRPMRq6UA4qQSOqZtdUHdTshNF
Y9/2cT//papZciTjeT7KQnqf8axOygrsT3Aq8a+XMz4Os5NjVF3mhgs8HnpxW1FOKZay7mCwCJkK
JeFE7csjAZ9y9/G+6KRJ+nLVRcWDHxHCFT6617siM5yFIwbLO9QZs2iMH6UOqlZnj/HxdU76vi/X
wdSG65Hd3qJ6eH0dMsPtrvGi8GBSJ2dOVSVzdjFW360xZML484stLV8eJw6lN5IhjW9YidgEHtyM
qnVZCnP/og9Q4s5bf3yptxtZaiQIZ9mLq+jfThvpNaGoFWRpkHqEdZ0XHVtvC5ErlcC2PDaLCvOP
r0c6Om5HyJc2IImT0gzOPz7bLLdg5Yrw7u8liMBnVgyrWLoqTQwo6JPHeXL05t1xc4tgFwAaL+90
sz7lkdl6sjUPEu567wOtYvPDhMoKXIxLYs8S2WIESt7zzyo17fGPBymNQIvnrCJN1nGdvx48ZWGS
rJCl9qHr4gVPpBj7URs+82O//RS4Cto5DwOwpXMyeX2VLNSHIowb+0AEIbyluIi3jvupVvW9q3Cg
JA1+0V28qdfYLdGXlsK9vCgv7JgOEp7jfzFMyMch6t3ltMNx8+SJpTXdYXDB1kEPZQwsHGsekRwD
PXkkHdp5W439/MmR7u38xZzOHMZt4TDjsq8fH7mX4TRktnlQytB+0DryKWa1ZyvS4YhYFwQF6uDp
Z4bIx1/E25kFISKSGWAVGD3ffBH422MSaqFHpx1fd1gyT7Y2gpk5sd1PnDXv3CKDA2kTe3BEv6eT
pQMci0vl+mGUIg/gVJTHuaFDmplLAXw5wY3LqPnz+8OD4CJss95hZPQqIWaCxKFDZiNjKXJUE5nq
ii0HnU+/9Jcq2m/VRD51j+oEym3T8ZyFlPf6JZZL21VlPqFb23iun2i5havNUbNrAqjleZmg3aG4
yTZ5HNjX0fubmvO+7sdwQxHS5HBR0rCM9OYv1P0Gu865oP/vpnb1mR377cSLG8XAFMGMhOrv1LlR
xNYQT0rICM8pYQdxGFffl9S3xsdJz1BLPLb1H78J7e23u1jp2VdSikSAdiqLiTLqJSFr3EFxFfa6
o2twfgA51/7lSo0lk1y9ZbwnsXZed1n9ve8hw6+M2Buv60avM3C03bwkCg/xtp00IiU//oHvPZNF
OYlOzeDdvdQxf9MiqXUjZnLRrEM+u2y6VSt51CKa9dBUitin//ZZGefNt4eocPkaKOUwRCGdvB4u
NSnCbPrBdBOxBllaTajBT3XBMB2XevrHd/fexagbwaSB0PEW+oeaw8MADOV/xOR5mRSw89XG5ZRj
qRWnpI8v9uZVc2eoqU1tMVgznZ3si/JU0aomVCdCGiwOllHcMrL4EDklfnyhUwoIUlimy2XzgJ6R
Jf10Z0QMRTzalTOwg5CiuVQ5w3WB4jYtPkHsVs2xSnoqIWZkInUZBI2/rCLAglrysgyW9Xgt4pQ6
gTJwWKLfOFffZ4cWtqrYlLKoehkbFZoOx/OaCMvtS3ZMW5Remf/pRPzCmqAvw7qG+PN0KxQDxa8c
UlMP+kwLe6BpdMzp2m8jlTy0jx/am4HOpRgDJq0ASnpvGlRtpOptPwp5kMiJ9y4Yhoy4CLJrAbmU
xyXQ5LP64bJ6/TYxmixrSCUXcb1LPO+bt1TMOYR9aZkHG+TBL7AD/UGaoXf3UhCxHRCUZJhlhPmO
o/7JAqCfDhFzEWki1jS48tL0sozXn5mZoXFAapMcNI1K0rxSE9fGWTxBvzRQRoyh+8PW0tRc9SX9
5nMvQo0B4T+Kd3o7IeaAgzxdq11OFXFOl3pNDfOOg0Un+efZYRzJ3G6Sbcfff+mQYlfwNxHntPOQ
JNGpTgn/ubKSBpnBMrwIVmP3MLWSvIie4OTG1+0GY/IwUhprQvrHx5TCERKOuo8WMwRd6K9wkVO5
Is02vxqoNpxLu1WIzI7tS0hFyryFKE9/uW+LGa94ravg1xMVkLpjdcRrEV981qak3qJ2w/C9KvH7
cICe4wPkby0w+8wi7KnTRA0/uqvhTFL7VvuhfDLmZFFVk0tF8airtEz7ayAQmaK4kvC9eGO1FEOn
KBWX/TTyzw4hvuXeJuwB/4okSmIHRYVTUVHP/K9z7fxn80m+K5UXL1v2NXXFtyaKzJqeqZYTv5yS
2MvBfZKjl+4jVxmvK+I6xCVCpQyke1T37VWD/idfoSji6y61vEqvyxlFy0p2rVZv6AiP1ymorrPI
tsv0Gh1C8xcRONzFgOBk/mXYRWd+lbW2lKIGyOT+qMb8QW7derIGfu5NhbCZVq2emGc9T7OnotFR
m4vJUh03djVxeeogVK7aWVAId/PJNtboF/kbO5RwiMIGo9jXY9IpNyNBRnNQpzOrFhHeJiUckRmN
flEMvdVeazExCKuU4SIuOa+SGaJNzlAFKAjNfd/LhqiSru2VYK6KilgAfXGyzxEjqCCfGOGnM8TO
mdmH2rAXxL2FrKsaippSZtS0XIhu83bENaT7tGepMiIAGOWtVlgy25JrxgDD6gRSXYkla8PLPoCa
PaNvjmxKDcKmC3fQbMeYjvBoRzitBDiMz147h5fuTLT03yU4K+v4MYYYtVsz0a2nOBQiXDeEsyGV
fvms7EW1R1yOsR8cI3GfCrAbxEdY4La0URN0QVkV60Bv0VYE0rYYRbVrL3q3zOK56s1SMzeSpvuB
OHnoNyPayMu/WzMAKp9Cy1g2EpHJ3s4tHYSmWrJUYiXleb8CvbEbCYuag5flz7E7ioyC2pVzZhFg
NfupGo8Jucip2hyRGvGZ5pVCpyGbTB6sGfamsUk8PYqvmqLmh2gqtZNNlekNuHqtHh+70TGUnkKP
labXbglj56s1ZtqtnSSFGRD8Fk+/XIVOxhq9uG5eTVpFFVhM7I1hTmqDk7Me0wYgdltQrmCsmHRz
UIaareHcszFPYR9bsi1p4maE4CqJH4boNgKmcIv0c9lQrZ8yipIbKmizS0kCwdshV1VCIQiNGVuX
Atnc9cnw94r/3z7pp31Sluzflt+3vp4YRRBLwes+6csf+qdP6n1BnOPRyll6pOzb/hPL6llfHLyI
fzc6/7c9qn5BsgG5Bp4XlSBjuTh/fyv+7/8x7C9UhnT8MLBtgBrhgfiD9ihuoteLNos1yBiOTZyy
KQUhU3q9bkpwk3VXR/RiLHWsAZlHdt/6xKMQUFnZZv9djXKH1olVXsewB89nvH5+7dKCCAqvS9aa
E5NuSIjWtJakAV0It02wZijUhj1HbkcvNg6oLDUfaXZVryyXE4Ffhp4p/JCWFxp2Sxz7bCjP1MjT
iAbSszO0UumlUxruNlc9sQ2d0CE8MzMJl8sVogG61N7OsZD7lG3j166ZwtWM20Whjs2KCzPW1Y/O
WA6PaW5P6WqkUB8YokNeqOjtri/K8Bo4ANqsGL/zvlsi4ObyyUkz+KmpQXCsHN12zf+BRmBvj5s0
HO2LIRxdVkHbA1pAPra6X8Rpu5Twip9DKetnp4qRsCaFu8caIH9Fox7Wgcgr7TIWVYcy2ZDXZmMO
hyR1VJa9NJnywEj0X4laqgFplLNfIfRDmElD6jxSi+hI3ovys7CRo/iIDpm457rYT3H90HtjfZ0M
S5NGuP03UbXtjee1Y+5nyix/LN2vB6mkqQc+w5x8cjGTDqqix8HLLTgas8HxdTWWIFO81AnYbcmn
mpW9C3RzuMfJqvOQi+xHRjLqzpvjloymOP45q112FqvyQpkj65DKtjpIyOHHKsxw9VoOaV2j2+gr
Ql8n1L1Tp0veZ5Q+EApXC9qMdcffhhN7ozdGdpw0Ygxlmdvc6OgleJDD7kyLLYVsTlVsUehlt9S1
xH3axgI+TFGBsZ3GslxDFiOgjZMtWULs6MFgxow90i3N7mtnQqcF/aUa+DEInN2IeSnFRZPaEBZD
IHo2G0jA6QUOz3GidzKoxuXoV2Qsn1UiisuYLp5v1pNzFslyXlkzgUi6dPOvFX6IMx0wzRSk+WAq
5FhNzuRbZRXdYa/QbeTVkfmjHgcTXi8Nkq2TEYaEVyNffN6stHTLo1XpFto5PQzvKgonUkWAEFeC
gBUx9StbWkSAeP3PwjHSvbq0sIdEUcSqb7ppaxZiPAJ2J0sm8drim1cm4YOSExl+CIHJJ2uiSrS/
6kFtOl+oQ3fdzwNZy/2Uat9bLwuLICrq7krrivpRsikLvGrQnlJpyB65ajtdN/RE3J1ppNB6pOtB
sNKnxvdyYyRUoRWIdLpQM+6MXhXHms74j86uQadoLGBRQJQbqMOocB8TR3W+EkU1qXs2d97t3Kel
EkyJE6LYFFmfkVzTlBtXFPkTWxDvm4wR36pDtbIraeAzsKdfViUnPGuaVhbr0A2LhyTqGo1UmaQl
bzMr5PfWAfDhT05SgScv21Wu9F1O5JrlnQl9bFdVK68oOXgmGGS+Z3wGoLGgvKxd9sfIbh1Urf3C
FzSreGUKr0MY39YHIiidg6U2dJ8Nkbg8BzPZll3HjCZBbJPTAiStz8z4WkfBvC1jNR1XiteGJpI3
qX7XoVGsZ5PJtMc0MQVekcfJFpdAto8moz5PzXAJXS2N9lq6scmDdfLkHll8TZ6c1hoQZeew24fR
WLiBqwzVY+8Q+rozOfDu0AdHKM/VqbkwG6n8LC0HVT+Rbf3lVE8Kk8uM1LhUEg+tPyH0gPHI30St
PPyqMzF8n8xC+2o0MSJ7dIDu5BvWRBKYFxr1hZi8MF25ekVGmBjgKWEl0QNNrW6itKlWYJD+h70z
W4/T+rP2rfQNkIfNzCnUrFJJKskafMLjWDbzDBvYV/+9yEn/E/fXSec8p3GkUlXB5jes9a7ppnM6
4AwsvjZO5Z4sklLR1FcA45K+2Mg4jY5ZzrFZC6vdz3r5FFf2uO+7iUaHGYlENsFui/3pUoX+IJ0t
Q2v1rthtllspnBaeyIilqU4kygWddPBZx2Ew3gDAdaBvwRlr0helxdBIFteqcv3VW3InN4KkM8Uw
vI5EBmZ30RwRQeZnzp3I2C0rUXRXpyz0qyPc+J5jcWZqnaujjKdn26qqa8uc4zqKPjICPc2i54kp
/qtJjT4GRANOp4Te59nDBMEhBZTgSuBhda/jU7lHvdPu+ri0wyHNLdrKsg9rqYxtZnek7AmeduFc
LullNPxx13rETGzMviwvGSmrr6OTww/qi4QPho6RW92HeguDyjkjXXDu1DwYt+QuRqy81RA9Wl7n
HAm3msgp0qjPExkl30ylLXd4XUZySbW2pilcootfN82j4ho/xrzxr03aqiPJo/YeNRQh3lGrPueg
NFCyt+Sxx6JYdplFPtcsBkjrA2TEfLA5j8ZUqBtjUARTpYAJyym7R6DHurk1zLuoLnqLQzaPrpOK
jrWTGbcY3WIiKZW1quDH+j5GUbBfP88nkp/E2c8UwQaW5hKY1Wl3eS6luTWMidRlXyXv0YDwIp01
FLVdOyPCsvVhOS3KXR6MvJv2/uL7RynG/rmL6vJeClseuJ+cJWCUQvJg4/olX1HM8hk4vr4ZsirB
tGD67cNEkDkBWJlJICl4gG1ipySytoV1B6A6ulWuPx97Hoy0EHjkK9/7qtep/1X0pkECV2+3r+lY
JJ/1KcqPfa01eyZdmseml6OGyy/hIW0Vph2uIQS7VGb5PTTH6XPjutMmB/70ZtQpGZ4L4Z5Dsh6a
rMCMdK/ARqtt1xlG/Vgt/it6E3b+khy7ht1uO4pQrzwjCVle+2+pFuWPjH369t7p+rQ/EMTTagGB
frmNsEW0+tlwhpTnmC8qvUUUlKRNyIOfT75m5PTYtfEGci6BvmbiuLvGd9wwQaAQhVk8PShh1NnN
0JFXdhgHLXm1G9NOvxgOt3iItES3t92kCFNbXQ6tcm6FmGdJulyMtWw8cckaXQ5Fv0KA9aWN1Btl
7/yS51r1NZOz8ewPo/sk2pgIzTZ9ait32ZZmWx7dtgeFOWIFcOv56hTqjQOQEOXkSzY4b+44jb+y
5KWCsDrIib09vrnQ5g6O6xX3rSi2ZHBpZ74cmmAs3MeKUcR3U9myCoamXSN3W5Pss3RM0aPXy/Bg
2lO+hONoJW3QdH4cP3nO2G1LKHwPiaLeIY1iskvtx/Dv3+7pb7sn10P6+Rcq07qClvTlz83Tx8/8
1jwJ3fqFsZ7DFmvdWTM7/e/+iS7pF52NDMrOVZCPE/c/IlNaLhwRDPnhZSE/XeUCv3VRlvULonME
q3RXbBlZ7P+TLsoyfyK8sHVCY79i+UxkAiyi1lH5H7YKjapzI6KYu3Mbbr2w0EqadobNdmi3Tr4c
XCRxhMvmcYL5LTWb29jAAVCkcfLeRySABnhHjCZE49bOx0S1ZRXUoL2+qs7wt2WVkvZklc1yrtu8
K15SZbXnulf6e2bGsx8IUhmJfkMCtKxFkDT3ZOjVn0jOcI1j3/pSnmYz7abbrnGqLTTtmbLJKAiM
XJz8dp2AhWKMhsBetDPUlSbFaewR+5tVyti0S/dZUslzSifF0ZIzod5LhsmM9cNIJtNKs/G9KDG2
5EHYSWg5SXoLTmoiPnp0DxpEy6Osy6wJurSaH2Sr7Y1sNDa14b9M1QyWVyPYPCxj4neDZVHZy2xz
HJgjyX0jArPEF0x0MiU6ITZTjgR8M9ZFNvcBE36bR2xlECsI/6wPFcejEgHfPJ+yrkZaLyO1T/jb
+vu+mTLnZgKd8ZVPZLnJ8WFF3ROkXXVEDtZr1o3bxXO+BQIUILtz5mbfeU1SbI3ZmG5r0iRTqwAc
s9CXVztHeaXE9WQlyWAeoOiS1D6HfY791L1RZAp2vgoF1asxb6ckHzMe8bB90N8cRZkLXxLwDiXW
YV5DS+l9DEBdt9k02MXeJCiMa9+jLS2ANc3vVPVN9t3PRP8d+o4xmRejAtaHoquMxI4Df51UMyN1
X5sJ1VDQlqQTTnFOFHk1Mnp2uzyCKlSM2TG1/MokxiV/oLDutnpK9Uhc4nQHiVdS/KR4Fos5rzdL
k4PiYrVw8rK83saxrnYqJcwzr5M7kTbzdXBGK91EWmFsUr9LKvJ4h/jkeZTloWXyaYcGAcIoh3RJ
wArMpyNQr27H+dp/qY2m+GoMrTDJ2u0dDLOtSoLBi7wiiCEQmUDcfXHqzWEKLDMuThk1tDhY1fg5
yZiAh6q27PuVs2vThDUxiEhLv8GFW+7wumt7aRLl6/Jyt4VjNnuhxPxQ1YMAVZRTVVoicrE6exh7
iW/LbwwRtzi1jF5S5TrVUU46bRhORwqiobDODOPViSpMD+CTL5t85MlE0OrO00uM+kV8cRKGEpvR
cs7IM1DDznn0mZrAhzmqJF2laW1zsqJPo3CbTywJLnbl2g/rlX0XiV7fMBHA0t6KW5XRUPLQHkLP
JPuRQpMe2jIb/XsNQfmutvP4NW5S5FWthSJPYkDqC6cJltSJ91km8z3yDHCr7epUxm+7b5zOf4wt
DQwaevCzl7vPytDvKjNriVaLnHOupH2mPqTrzvrpxW5rolQzYl7Pc2oabwRNkhc2ot2Nwe/r5tUx
iL4V6PK+azj/iV3m09jlirhx/NNfWYH6YZdGGGe1cWn9IJeO9diY05yEhivrr5a3xE92ZpG8iXPW
/nUoMQxVft/zOxrtiIITASEq9KAdZYFj3qlPOVwDAkOybIsmdN6ZVewdZhuo7NRU0gtGMA+7wY5J
lXfHIb0RfjI+DYyQwoLP56mf2wcu6/rqGcvZn5gS2XnkHzQ3abAymq178joNNR7IO++dNOPk3i+8
FJZJXb0z2/LJoqb0CRrGq852qS09WHRxjJzsOpSdd1zoXTY5V/ej0KBBBGJaDFw+ZhROg/rk6cwp
ltmO3cB1W0y4rMdJHNbNzyRa47ZPRm0zTwSVYbF17De8Yj7rhkZdawZnIe3k9JIn0OtsM6tvjaJh
0iHd+as2V3IrDXP4HucwUnO7VURkJz3LIsN8NdjE3SnBOEqSLn2/EKK5E0U83Btd19zgUtYfXYHl
PcRCn7e7uu7jLcGb+hdWCN3GIvbnil0KpsIyJSYC51ELSGWOv88q1g+VrNw3hOdK25BNRqPLkRMm
2HicwIuTaVPVnPzexNjD9aRza7QqDrkjzZ0VC+MTu+nmxpvs5FT7XUPxRnzugEqDT9ZPlm8kPg+P
sHzbDM9SlGx6MiXpcsSanzsjaRZCGkfVLcsYslz5VpapuRVz7dPFGvUtQPUs1My2O6PRnh4KAtZB
iPm3LQrGNHCXNImOJuSi20QX7UYwL/lc9NJ4ygA63rqNtzzqk+hRjDqJf7X8mVGhN8zHeo5Si5Gl
tSZUp/pdJ5v8pQTC8RJ7VXdfjUX03ORRejPOSEaTyVOfREc0O1j6bL90ctlGC1nNOhhCRPa82zqk
rdOHY1Uo2cBeGD9hy9CXILX6aqOlNppQ26ppjRP9vu3d2Ny6zDdOFfl8mOjzabmxmR3mePSEgdje
Mvkch+nVml07sCVazmUuZRJmVOAnkQrnq8Hv18I6qtJ7dFtT6GS6/7Iouz/oluJB71UM9oI+7tOd
Q4DN2U2b5ilyZRcHGpt98msjBhUkoM/nsSUYuG/APP+7WvhWDemw/F1xjLjhL4vjy7dfuy99/ufq
+McP/VYds0LA8mtBZ/2Pz+q37cJH4Yz2iGALkidQLf2nODYpjpFtePhDVxnTHx1Y+j8phqHe/rRS
8CybWtMCX0RRvuqk/lwMF+aoMYJI5NmE+ygTZup0t1xFptVmS3XGDWEtTXlEDJd84wBkjpGvIw17
HW7065ijKD0mHhV//m23jkGMdSAyf8xGhnVMYnxMTAyz03ast8dXax2odB+zFbmOWfzBSy/GOnrJ
P6YwrOKNbYPaKiRT27wM67iGDWe706VXMg/Sq/thHev4HxMe/D/5c0fQ8WlVFY/BvA6D9HbCEaMn
GotsVn7XgjCJKwmKz846SOqx4+zddbjktLa6MrPqrqvEfWeuQygVDfNWm8yBoGWqQmwH+RozP28J
AXcZXedt8TSm2fzFdUuCA/uanGxLsfJseYrfo7VLXtoyH5eQA6XZmLE0dn7iUv3ZbXK1Z4eYa92S
3Kt6NZ87lARnr+0/lQzvceijaKaAoKIMwR2op2oY81AX86/5PHd9YMqcQ0CT6blNK/Y2VWP3n3Fi
UQK0fIefijwrL94kk502JOrUlet2OaHm3xTSc9cNK7yHDILZveH3BOIW8d2UZ9nOzeZ8oxI7C3u0
kAd9qiknEoKBK03gPxUllogBs8cjJ+O4yxkSk2KXG3ceUJQDbuPq1m316cyBuByAyZpfMsusT5kv
hkdstsXMMajl28poBmLyEsM7lhxJt2xn9V0rXG2DMrx6gGtiPg6LNbwhiiy+L0avPxlyTDcODdBd
2dvaxUxdxPJM4visGNW2c+Vz5Hrlq9mlcie8ptpUnNXbqcqRBem2ttXMbmbC3vd3YmhQSMzDHIJO
gKOSceFgldJ8/6tpZuwV2k4ws9CUickHdHK+taguHqpe6izI/HZAZ1oS1qfXcuehSguYVH+RhvRu
PiTSeGyai9WJOBwrvaQUV3h8+njezQKM1paU6uzcQMUH6d94Bx6hxbesirN7neRMrqlY3eV21jRA
JiLtq8cyrQyiuBd+0E5OMQfotMebKnVczq8kOaX0lQFenWyzLplfU1HqL92czWfHz/VtYvXjbeo2
7EXqppUPnRart7agWQm0oplvGjuNn3wrt++81mJg3sR7KV02KbgwmJLTG+a2OYBfkBB4uSYrl6VJ
yy4+wQi1cfrBhQ09VRobOc/hIZ1l0REOfne0Fx7OgdcKsNFUAHS5TheVzxwjDXVNoQ5V3Opbxv72
NtUa/ZZEz2ragylinsTQf9slS3tXxmV81yWWsXFax/xcsF9BRqN180sfJYApZm9cHhmhmXEI4oFU
qUwkB+rL8jQqJl+gg2FmhFJrbbmrGqpwGF0CHrwN4uii5V787IqqhR3l1FETWm0bcZKkjdqosn4v
cKWvNWo535rKLXnK53aaY/OSJJ/LHvd8htw6YmRAxqKZioyRbAZ8ZzczYQP04TXzg1Ho4qXro2oM
Y/qBpt0VTs269law1Z1Tvri4HLF9UJnEpQ9Bf3FYVQLi6/XHqF+MxfkUu2UzXId1C3qoV+VzdVKN
0WsqHLysnJuNJY18euyyOfa+WjH9YgXZq9An+1OJjgBoq9cgyd6RZDZk7wtjDpHvyQvtOh5cTH7+
HZL9XR1g6iZP5/99SHb5Jr+8/7kK+PEjv8/IBDMy0+Kxq1NRfCA+f9cYiFV0+rvz2uC5j4XGpU+z
EQaumP/fpQU2/wQemAuSMdpHSfAPpAWADX6qA9imrC+D8BwFLA7VVaH4h6FYMlizhHFt3rpR7z4v
k2XTLQmNob4q9M2SgHaDv12fYEu2IqhFK7e6ApqP9q3Yj0bfnu1IH41XDLP5pWaVys5xprMPjabl
2BgpstlEWvJ1yEHlDPHCedKguw596fE4bIh03cxOUgEBmxZxHc2+fqtkJO8UkrWZ1Vq19v+qcxH7
Rd20S0sy9NwuQ9nV5WDEXLZbewf1Wx00CQ+0MI6REYHmMud7a1lcgqNmb4oPgJbVuMH7CAFvLKDM
FEuev7eI5O7S2JZlMGHnvIsi+qwAQx/vvWzKhXySOc3dY710FqMVMTJw4l7lX83VRXfCHLDct4nd
Lkdsona2Kctl1k4efyDyzUjB7eNGLs0Hw2vqB9/K4qvKcvKuigkRlFsMG4SwFPdRXyN8IGrlUPpF
1YaQ+1TMjmWY76lucjoOq8NOdWvmxiegC4Orms0EvXBoD5Gw03FfRkZsunuP444o2g4ngb7B3NlV
ephX3nwx8eMRj0ELqB2tXtQw7pq4TZwwc0gmrvJt6hVawWHbFBZuPpkjYuyYpTag7dJIzpe8lZaP
z7FIOz9o6rgrdxx7XgzlDH1HHIL4ySLmJIu2oysXUKhsIM5M/RgRuMMZE6tMNjwH1uRgvZ9EBGIy
KSICgnu5XjguqTAzcsCdNhMuHyAKmQp5GoZxbMjdXcpsMLug63s5ceBCU5x68Roz0DTUG4frUnXv
w9QOZRnYuFeL6OHfA+//1PjwjESM9FcH3vRfp29d/23502Lgx4/9dui55i8+430InBaj9x8Nzm+t
j2v/wqYfBwJaKR0F1R9aH8Hwn7Np5bGASeHM/M8R6AFeXlGo/IuOsJ2u6B8cgQT6/vkIZC9ho/KG
geF5OAf/R2ai0eKsN7E/H3yppSY2VJOqD41kfgO1ABgl8dXyMbb76FTraTIeZVoND0mjyXKfZwJz
a9dJ8OsAWyATRCPQnLHD0t7MMYcRbKwHIhH0vZsTZh37TE0Uq1OAgSIxN8iToqfZqOxXp5JfCjQr
Mb/qifgj+3HIa/XQd/4TyhUQDwRqMuBwiqhfbcQoP8xM3Y6c14TiMOm/9g7kmKEZ9Fcf6zLOci01
rlU15ae+Y7ZbQ7kMkef3kBeYuRBAMF9gB/UboQlxjSBMbkss4d97o6t1bnAT2pEsVXfEUc74mQyg
5ospMfOrifhhZZH7+PFBfbiFVhw/33+KSrbnpychqQrzTnl7D5V9HWbleFQET4WuOfKDvT0hQDIo
02A3l37pv8hMtXFYFZ7+6paDunUa6Ye24atDifYA3HPPfkKDCKaER6BElWnLrk8HH6s+YgQqVL+z
1zQrZoBTb5IPkHnjKkmOtbdxNO1H9G4cDbDSxJnMN1/fT7Yonpe8cGGqxqN47YAWp0E+6/y2okzm
O68ptO8KaH44m4So58mcvGtFP18ayrn9x9/Xr38VVzaZzPB4u6NRDHwZFcPk0HVQJOz0bqz2qB0k
2LdG7UAEalvkHMMWigahCe6QGufYQ0iTBOOQk0uFJjdJcMiLXB0ouDtzl9gACfamMmtIdDxPgkqr
85Oy6qPsrAGTfCbH3ZDGxmujUXLsRLN4+p5LRbEcLrkWPGj2Gai0Da+ehoxw7RQFjG0/MvQunjtI
FY9wVJbXtkn6s1eZ/lOG9WaXmEbnbKhBzRPikPgmapF4EZ2E2BVOxo3W8GV7TpazZR4gg8qaN5kp
Wi9bGYQN4IG0AiaebAYcf3ACpn7si6tp2XtW7++LwjC/T46JrjrqyrLGa40NdBMbyCZ2fqYPySUv
an6XD5B459Sw0gzWFZJvOJBd7cKmQ+1yjUp/uU3VlIcmVJCNGvTotnRAxwCQmbw9UY4CfGtiPkMr
IunSQ03NUjzB8TyTr+CRm6T3j0NtvdpDMZ5LW3/hUblAxZPtOl4flYYfHcd6GUdqwJHiEB3tqYiR
L2vAUWdVwMzNAgFBNNodT536vncUfEXNdHbTspT3dmqJ0xhXbP+MNt6WwFwOynWGrQFn60TqbF6w
25jMcCps8xNLJtCB5eJBqewcblS0foGFyzisDFyJiOOjfFcNEkZIPViIt2EthuPUa/u2MftbBBRI
cTwzv6FHs+8ZthtIFOSwqrx7fQzQmECF9DTfOpOclY6badbdV4nw7jYSIv66dFnGtAw+ycJXrxo/
31S4OUjMEjVAyiVDqB/q/MwXBVaG1UEGXu0Q12X72Pp6kyHDFMl2TKQJfjev1KfZXnT6tDa5SLMh
HE5vapAb9rI3WheSprkwvg66uNG1bQV3pQlkMVgbA5/6FraKLbiV7Ulgu5z0jXSc5WYiKOEhAZzw
4vP+TWTglAxHkuHdfuOouDuNUZaE2uKsAvLJy4egXFXtgd6OY4g/vMZ1UTVd2BVG8gTtUGfOU7CC
MLoyu5FIYheoLCvyNDMc8KeEpIaQZ+d9osdVSJw3IDi93XbpYiAfbd1LDZj5Kc8LDv/RSNTOn+bM
5CWKAT2HpzpqN9Z7LvuPTQ1Y7gGNBqdS74zR28fJ0uZD9N2fy/xU1NyhUHMEItP1LmpART/OaKKe
u6n0No6G/BSlWi05NRaeMF3tVPs55nimGTYsbofJuKKz4YVYqsybykBDAxaIDOZJB5nCxFvzqwuP
7eXSd3m9bOqaBBf0o+q2wyj0I6ro3/7w7/pDuNjir8qlOzTF9Z9BXT9+5L/7Q+cX/LhoqEFK4aZb
GXS/T4kN6xeb9Z+HE9oHk/VHUJfzC2pfMF0Mc38vo37XUIhfoM2tRIYPl5mj+/+oVjJ+Mqyt0Rl4
y0mER+lhE2Pyk1Ey70cYSKOf3me5b2Z+aIpVkN7FuXPnR41lPViYe/t9XQCa3kGWQyYSTDJ1wjxC
bTBf2o+ewmXPGvSI8QbzmvxoPGwPNrseOhBVg0ZWZCGrSp/uh6LV34mU4CoO3B6NRdiJxNMDYxR1
jFo5MXJP7mvf4nRN2uxUZpX4bsYAJQMEWN6vmrEyaJi0nNzcaoGxxNzzRHBf2eJF+1ghHTYRi6Nx
S+s19MgZx6DlPMgDVTTUFMq0tE+urv3q0aRuShvFCM9Il12yTI+pUtl5zq306Ep7/DyhmNhajPac
ABRtcu3QL7Ieq+flXo4q8tENTGW3NRveceCNavC2PfM5XEgJTTNnO4o4MHvx5PyaTnL41EsnyS62
MWvQEBr3Lu105PALMoY0LJwFNaObQAuN/NlHmqiTR8W0eRiqDd/E8hot4GE13adHXkBZP+IHJlOz
rzGxkF2UyGPqRMmNmub5lceqsPeONevHuDLl1seUx1EvMhbnLiEVYC6Qw7xgAiP5kb0fqYikPJy0
vtKBfdtsJMMyUlCe8QqMgVmsstpMpQgx3Tnp1Saz+x6qT+EubwP7Zueed2LooQF5eN7grZk3KNPM
ba93DnO8LPnudgW5T3GaH/rUGndTbAJoWh9ZY524D62yZrhloAA2BkSth9wpuxNLX5gNZSseIEhN
20qWzimy3AWNYmc77xOKn83MTXPBaaE4D5e6TNiZwSOH/l9pzZlld7bc6hVA1uZE9OPkNcBhq97z
tnwQVhOyrmOgaeVtUh9VlQor0E2myVWQeKnTBWPZW2ee0JVIg6QiGJAOm/2LtQGunZoPYx/zXSkh
3ceyqQD7utrsN8/gfl1yKmvkBQvmeOID9KTGcjDP6zPNQIB9yuqo889OgwypbBEZg5BxczcovAVB
nWSo24eRN9cXONvpWVZDcuNE1fTFIGUQgXs/jdsFD/NynGNsHGFfGyRkaoWjkwGYQbg/YE8vSDYT
y4BURsXacNC70t1VcZri51qECpNWUgDUDHW5syPPhfjdLOmwYcgxTmETNVKeFTueFq69ZYZ1wre5
aUg1WHWRGkHOmVb5rF0qPeWJWo6le4uJcLoUva3vu9wdN0lMjClXnKVRRrLl3RSam160ui4k44So
SOh5dKfblIU3vRpsX/YD7or4ZOn9Ff1tph78UfuqKb/inkJWxeCI9at9GWqzVzvSUcthF49L/Tpj
CrECbxmTJ6U8o4Zu13TVnv8IvMUn/Go4cBItj1brQ2ojpwvDZEq56uwLPTGm40f0g1k33XcWvZ/s
ETSDmcIqf5S5AVttyle8Xgc1deM1mrgx+16/VUhUHqxqWnHNlp+V2yzmNLNH5KX50mZ7NZveKdMQ
SbO91eb5/MEEcU1yjje8EiNcL+q3hYgjghv4rupd3KhsYyjLfNAYdcudOSbFxvEz44a6gPgKLwPu
paXNCoxLsACygkg3OlA6vufcirNfu9bNvlBna5/MrpBvvT7LbtvVlsW9xkCQ2k6Z21I42nDs4tgK
WRdm/RYBTdzd8D9YYyBIAMQhZ+C+hFrq4Qk9oc+yDXAStBeNTs5qYcnNTHMTGmDDMXM4XYxkSDby
oLWdSSAuyyXk17UNffS2rpoRqQc7oSdMrOYzc54Xi0sYLNUHOs+vdOPgeJP74Nip2MRDtGwGI2mP
BJO7Oh3VYGwLzcZEVK/4tSrqrUsB2F0GZeeW4nYC7X5LdJmT7b22Nl/bYX7Ffi/9YHBSzKoiBUwW
SqkPPRuQDLsg8z8cIIvor2VWZ12IZmKOH8SMiR0qg1UsajmUpju4LNCIGgAJBJJq8i6Wl/8GTv63
nvq7eooAob+spy7fpv96YxLz0/Bp/aHfh0/iF4bkhvcHUunvFZXr/+Li3rPW1PkP7SlT9t8H8EzZ
2cvAngCks67f/+PtswCmEj5uE1VC4vLHNOsfTJ8YcP3Jjg/lwuR+YC7GNMv7H/GLQjqt1PWYdh4z
asqsNrbvTAwUl4/Yxz+Umn/PKiUui/LRF/CPWFISDP+Ti5AhFN40T1THD1SeknCeMprG54VP4Ny2
6u/gBuvv+yNqgNeDL0Dqzqr4Zcj3U63IbMHgKNd5vXIlP056g5U+o6u5DDPwl2qIcGmbsyeephUx
+ddv9uehHi/OVA9MF+k/LsyZn95sq+k9062uQok0DO/EI2KHLoT0zjzQ5ivYP/+ZjIO/e8s/lcfr
R2zzaZmAolaz6HrZ/HGbMhD93E2eW8IhEPN9XiTDOzRP4AT+auf+5wAJCLCCi5SXox9gN/Xz+ibT
tZkNYecfEi2qb1wm8tQRA3JkzwQ9Gknn7a8/1nX6++cv1bV184OS7fPhIqP+8ztcesH6J5rlYaxn
inhi47HOqw9aqTdZsFIW3CgXj1C4o4uj7dpKu3quGrggYeLkiigNt3evw2IYRFtSNcsA6n5/FrM/
vy6G9zdXge3+f/5e5BNQii2+TW72n/7eqvSJMiiH8WC7iKCfNKIeops+LhCWxDVTjLKNxXRiwrEU
uBYGWzxxDy7XlUN5MHRAgKe098xjucAZjs2eCpWANq4lbEhgQRR4mjlNePhJ3QCuWXVSXEpD53No
85WZw4YMlIzWpRBvFwNkH+t5cdE6F+zO6MLubLRlvoqVYRulJKAEqpO1/avHxIRorE7Ncku+jZHd
dKY934ODwqRO+m3uHzLCrF7AGPkkRXR0LFQdRI9VdEkL5HJQi4kQ37hK53SNgEC5cjtYvrQe5mqZ
zpWeQJrBoMmQl7E9z7P1IOgQrLFplzAwtInVk5+3nQcis23exswAx9Lp5vEHRGKWsnnz4F3e65iu
y9Bv1dpo6dm6Ku/sL14HDvkH86CUEWRURARXrdXEkz2QHZWqFLYDiL0K0KE/v0GpgDKAAwCN9Afp
dLQ63ilzTPSXpIG2GPTS6NnIctgbI9rEL8XI5/gBPIg6UMUjlMmr8lr/eWphDzsa0AkqY3/bmhOk
CGJIgA/4swbn6CNS6Me1mmQxpI/ETCeUE/ncvxcZwXGBZfNmjUWSkN1PsChD0EB5cvLdKC2PK165
HAL6cW/cAkdIXhI5+c9ew3m6QWcLmqxcLK4THDbWl7r3AGrEDTc/gu+zv3T+c1OUFJtWlXJlMFbX
QisG9tIh5UEk0NTzPSNj0BLSWXtX7u7m7QenNa4Ztu/kD9hvIswjKVFwTie4lNd0TbBA3Akw5ePz
t+YBl9Po0UblrrvxPagWYVv5+uXj/xkibKYlZBLODZUcNN7rQ+IOcjPFvr8b254LGLE8kydAkg1p
2lkU3QhEMU0o6Sg2eTt7/hV4jkAFPkDdG4OB4X12GVqnb+zAK3NjfsTIoCNPjBBnyl2BKDuI8OtR
Axap0I+TGFxw3bjFIVr0TAO0/aKP2bRpCSWOrk1T2SR71bbd0OuNQ3Q2lL+8ATOb3uWitRIjXq/S
+2nRjIm9Jak5+x4Gx75ngjgFSs/pTRkqhDVQQbpUafM590+NGSXbebU+R5W/7HyzCNvVzzGZrcVG
MzMvtlePFILTIfKX+WbA8vDklGP9AcXia9eWi2XnDkCXRLz2utFummRxgmGZxR2i1OE6JS075IHV
0efByrFtJGbPiDf20/lGupo8WF4dMzHU8UMEeq0uXjfG723Pscns2j1VaeJcCKv3YfIqazkjlinp
TeY1EQHQKELsRg3vfpqslESNnLENF7d/shCw0fpbsmfa7LrRs1n1zAIEbcqQxHQOXfulEm6GvJkp
z6HFagfK213put0HgW3J7f49ARwuA87l+cpjjmvZgNNLVoEW8ZRWIPiWfoB1yWj9uVySkQ4/XjkW
tpQzjRgkxzkBw9tYonkjOpOMGJlPX+Ya+U1mOxyYtZE/ZWCtXwiA48b6YG5Heg/azwUf7DXMQoAF
k2bEY7R+cmyoyGkGRZW3Ee8gsnr2yS4UyljVN+Jz2WkaydyJNXpHs+yUCTm36VGfdwKPm2OY5q/q
/7F3Hkt2G+nWfZX7AlDAmymAY8tbsjhBFFUivEm4BPD0/8rDVvwkda+6Ne9BSx0SS3UMkPjM3mun
s+Pu+oYZa9Al11Lr0vt+KDJgNsEz8xPxWo39+1ozUeASNF6HOiAVauJzwu3OOe90Rn7GqGl+mbSE
bhd/rn7TBdJ7wtBUejEQ3hPZNdocW1IYUZAZHov/tveJMjObu2Uyl2m/2eZrnfld3C4DIimyfGSM
kVNgsq1shxbFSprbxtPsr5Vh8ec7nlj9i5ORrPY18GUOJEt0SbvffOA1IWb9iWypodSuWcdPfHR1
Qs4RA//Pq+djB7cb/87LLD0ueEtIHukhcQYmw1u7+NQi3ejQtarEs9KY+VpFAFQ6xyXKYWFXaY9K
c1hRgRT+rbasPBbqFsAOI4PhA3BsgOBDkcRKd+NhwWR9eRxS3Y/TRVOXEtsOFjlZa9xaZsBZKlyT
M73AE/o6m7wadyRHbZB8NVFVBZyDNZi5DR06gMq8U114Vio452KRKOFWXQ5t1yw57/sZlmU2g54h
jGIAaYRI5jpgSxcV5NpWKqeJQwuE5HIPoJx7yZGA6i5xb23PL7aSzX7f2GJMAKM5Jr1sAv7iAYaC
y07uUnY/ysYHutRJ5jjTxMa2coBZ96M2fDQWoStsqXquCHMTIN8rno9D7nBO1xdwzirQ9hPHR6Ds
OUdBA47/8rK+k31EVlBJJJpCR3m4b69EBdlsXqflfpypfWs8BTtjqxr45BAjIBRPa22jHXNT2E56
H7Rv0mRFd2c6iqGWM0KqIzkrhlHDPsJ7tEVXDTwt3NGGh1ZlqVotSV+fPS9KFxviaDlgJsmFsz5B
Y3Pe3MzgYF17YAmy6xd2nziPFGTaSJ+lt7Ur5ybUZ3uz/IFzESVr1Wr6uZsy7dvYi+CQTZI4NV4z
VU6uQVM3FxzEsLd7nuQiGI1nq1eJM6kK4dn3ng3sJ11y9YkKAghDGFM81qfOh8Ze9xxVT4n6RovC
4mu6IL4q8p1uNUPQNYzmppPzhOdMy3eVj+RIBcoituZzorR8cq1cm55md8FmE+UySzP/sSr9wOVR
hZzXQsaSijXfr2WupcZL4VMtkyYmRyf0DIfUAr1FnKjbzEYT4OHxSKoDi/LVPNTsyxg9m6AkS7vP
bq16nCMYUeuO/yGNwr94roqtu+HrF48t+TSncs60z4sW5GdthAMwD4zdbCLtj6npGgxjiRAgCdzh
fQg3bvSEhZMXXBFylkQCqVDqc6QDPZv2hp5C0dqMOuyXRZzaGa1wOlbGYwM+vcVBNvZhwcYKsBkV
yejW5TcoVRiS5jaB4dFipR4FUVPcgZLJUfOtAYGiVetdsNjyxHVNYTAJ/S4YO/2OxeMcz4hY3WGt
j8vkiB21cfK0uBO2cx6iMZs8uVts+87WR/tmIezygW+b53KzVGeefPXBRvELVtfCGFW7uzSobqYS
jj+hVuudvnbpC4yl6a1vTeu2nZmqRKRmUEAuhPEhe4L7DlfMeKTya3ZgDfRv6Duds/V971vDCmBi
1njSTvwjA6o/cG3yhdgTt/CeiG7JfH7Sq5ZCW5sBdvEEHsIVkDEnSKZzQvC84jQcUWZNwtROrrWK
7mYoKy7SOuO0YYrLFbkRKIo3Cy3wcL+WsmC5Tdkd/30bpbqOn1pjcsBoOFilmCx1TfeX1nibzSLg
idcdO2SlFP0YNs2wV4j/v/89f+l+WBcpoCwpU+gFadx+7taAvo1T0Y7dscLuDRfE84xnAZKiQtAB
9NWF156dL8fh3//ev7T+/F4l0HGB/dk2neLPv5eWvMIMRbD1UlQuQVtw/+thgfsvvYzzC97++kg4
LGcxvh+q3L//7cxtfv10MSHTFXOD8yKUa+LHLhy6BNMTw22P36NGNr83nxGtk2JySQVBRc6Zr3c9
bYmqvE1CHbrw8hL+O7H7dxM7vGtczP+3YOwuy9ufpnXff+Bf0zpf/w1TinKDo8hSFnIGef/af/r2
bz5KWIP0KrLSv0tn/5zWseRkJ0lMkYGUlWAiRK5/ymX935TFBeIcdF1+nKHXP5jW/SVQjtQ6A0Wa
o4aCTBV+nX4kkrTarHGcEzdsl8RmsZWPmWLd47CZIwyGSBOsYtt3ACn3BkBLyO3Uy6SHLi9OQyto
u8XwCR/p8Cnllt/98Enefz8/fgwj+vWu49WZOm+fF2iC2VRAsh+v+wAZCtjBwD4Vs92+O5mNO0XP
muvGWVQlhkzyABZnjoauRUv297/b+lVJDJ6bjbBhQ07TPZbN1i8TN7SYVedOuQCKk3yuRWKhTZny
4KYMUCvADHK8a1OHz8LH5HpXix3kL0bR51+Wrdk+vGkQc9xtq3VOK+TFJRE2ByI3pnJHueA+eFTP
a7RMnnNKZD1eG51F9Jje2QxMiBEsSCNW9MyhvsvMlS7Vo7KNdF+A68FO7sXTtCHr96leRGgxbQGu
7JpveAOJ26YbCLfBZ3xGcc4WpJoe0aA0+3a1GzJ4RstnNUuRnEHgIZfZIvrkk9b3GpMZ73latr6K
7E1wpHhu19z2LCepDTRJodNa83HV6iQqMZiwEmX7CaZUzqSsJuxFuqzJQBwt6+emUF2Uhp36mvio
hMnPOn5iQ41cL9fRv4Q6sUQzDkrfPaLwWfcyq1y4bUi6SM+UA8ZFUzyyAyseaKbYjxSp0N+qVneB
i3p6H/vZEuzkhGNmPzNyxeHArcQY1E8RGwnh8gyys/HZYMFKDLQnpxP5EFWKkKQZHxcETllkWBLT
cu4a+p55buKHTTKWVFaO2xkICtPNumqWns1WmuYmGauwmkK6PJZAXaHZR4eAFOI4bVal0nE+e8Xq
g3dxm/uy6RfoPGzdyaDBYWP3AGHCVCc1nPijft+PqJnI4tYOm+nTKGfmvAcPiYFsnmPu1ODEgL9+
3BjYMItop+JMJnQR+87ovTPT6I5brW+7oOpGWPiwwvajOaZ0HAWWCx4/TEqiGdjpAY2ggfHWX87s
hGmfwY4dfZnJTkEksz9sqc93RmssTpg3Xv0HUlImDDQDViicvKnDAH96Hq7z5hDr5/VuEXPvPdF6
M1OYynyi3C4SZM1PRo9ErQuFR7R2lFgJysdiSRoj9HFKfTRFluQYr/riYOqt/IC+Uxu00cDHshDm
6KzfwEbo8/eZvSQwz2a2zTv268l5mzaFVLeK+bOa+hFChuH2faMcm6IkmFjeewY50r8TvFlUcR+w
Fo1c5G/5bpz6Rtux2l1vmGI1azTo3mjsplnb8qfVatf1iCZO4ZyThmq8bfo6Be/KXOuLHUhMSdBj
kD7SzTcoBGSpH5FzZjwKxua6zwgAioVute9DC3PW6NeKS33R29NKD/sI7EEdhqzMkfnnzV2xTd4t
gcwiwE4V8Nt69d7WDEUsHDtD7gRK3AGqkj18GnO3wMpE/Ju2W1Ik5KJFLQqOtHtjikjPNON4CwOH
nWOcSW5kNAbTojF7WaavetFP+g0kUke/DRJJLdKZXfveD1VAFKxWoedSR3nAOweYobQdI30DjZI2
zgx9ze21GkjPaqNSWhsm/iWBqAqJjvTT9d2Zpl7vzv6c6/ytZKoGbQ4sRWqzSDc2OX9u0qXKB2S6
TvMOEZFafe2BZLf95t6KweAVz0QAaHuJXb5QTqgO/qpZ3a1NxtTMbXOTUalRLA8T6s87m5ihnqhp
v7rrnQorfpPiPiJ/eZ5ha3sjzKx5zOpropo8oCe8Aq5d/HinhkXRfGsLfGSIXZxkiknJ875oM2JN
3HI9eMIKKY4BEM9d9ZCkcb8PM+HJtxYvPYFLa1DHKEHbMEG0dErNBR+ZHNqvgzG+ICJ2T3MQFI4S
Y8qHifzSKtaAQc0HP1M2NMPP6xkyCOYq2ymSvYGs8iaz5kRlX+NDzYgqeDbLaSETK5uc3+EFuUU4
W0a2byUcELPFHVXRwl3bzG6vMLRm1+RW4ZochV+dFoEjaucvPat4CCanAL8AtrYhQbfHcwZotBUQ
BBwQGhPSaHomM/FhwArWgpqGzOQ166GRFgBANnVFH3OOY3VIHRs6Fwf+UFvDp/8Wjv+Z0wBW6g8l
x1/orbdMabL/id55/ua/YIisy4/+ufB1fmM+73qsxhzPVCDXH0tIoCwsJRGSYGu5lCj/KiEhtqLb
pqpD1GaZ/Bg/9WcJaf3GHyUJkxBt5zvX6B+UkJ7+68qX2pXpFgWra/pQ+T3lyPrBceUpUgb0ruII
AlgNlYIyg+7MA1DG5tzjGh3nDl2Vr3sZIWLmSsY5T2Fid90NvWZkSlfxNTZko7vWaVOBobc1ZK9U
czWFAtPmjzpnwoe72z518FRuW6eyT6M9YQteTRIRqdMsXAwGnackGpvju0Ltjw+cgRrU1DdET91b
p290anOB9CyU6Jmujcy0378vuAJm9lHLEeOqO8XvDmblZf2OiaT6kQt3u8Rpe28K5sSI7vnFslNh
O+PgL4/pQsJsnRvLYw+5/JSUCrFudYsHDdtsyvbcEkXnnwHZDx+Dr5ND2ai9FGlaWmQ0lyA5G+wO
ye2c2eWkGuguUBsX00yJCyAS7RnbCDM6EzZ322rT0Zoz62WTjAYbi9HfYOnMJN16MG5TU+WDdh5R
it/D+oCedTBKmP2CZYGC80GJyifwPYAOBsUbz+vLeLLnj12a6JoVxfvKs78Lp5QX4BiSVysrfptu
pZArEqXomiyX2sYNFt61rWIOfGqnN5YivHeyxxmLTVK3bl07r0nh8xg0lYzmfDjiYS/z5aZI8vlk
tQHkNDXvZcqiPk/3EjpVk8Dnou8x+Sffv9BKT5k0QnpkLDepb/gyauQrHYbP5LBDbJJdwr5qgale
x/pQlfkDq1HeQrsW/Fc6Rlh56A8VM3pQ4uwKAZzyGrML0VwSf+gApiGG84DnCrxfV9YZXmR3AMtd
1Rs6e/Q737JExQ7qc4PGoJKP4zY4ex5fLnqihG0eToHiwZttrALVIrSoM2rzuWGy9XZZIqAL4kIv
ERsle2ZH/Je2xOSvTBB4bZm6iPCOE1XqqmhPlldcDWY/8M0G1kiO6WW3QDAG4iLi3pjsgDPl4tNM
hqbJbHLrwXUfP8gSg4Wpq3DRTApuQhiDfMEtygVQdQGZcmFZdAxmmyJQCo0AufeOHS3Xm8Fted2i
97SPF12YVoB7Achi8brzbWLIWUMlZk2WArVni8MVkxgT9HvGbymSJY1p96yuE1agrFjVNNi3RpbN
zsRy1Rj4j41Czxl1AxiDpMn2ZZ6D3WW70ncgMC+X8GX4SilFWry62RUo5S1x2cdQ0vCRXHIyLkkj
oPMwJWbwAPYq3+z1+4B+hGBuRV3lq82q2kh/HxVdbgncF0zsczWovQzPhM7BQUK2eNs85tfCUQoz
d3KNZxuE7aumdtJhRz+FWUWk5JCT+FpRq5CbQe2eH6rMoS0iXpO3o8PT/y7tEpfNJ45XLjDN4iYf
ypnP57LXvewMVtIEzJAFv0VyHpHVsq2C6024fIWIXrkk2s6AzFxphP5Ekzdk1n1xSWzQevhciOO3
INYJGzm6Tq8TIqJ2GAJVLSNDjK5LW3L9WAtQhv02oAzcBdwUhE30OHkoEDixahPe0uM6LDDhCsKZ
8lWwUIC59FgGHM90kejtavLi2R27tX2iZifpbiSzUtdZnI1ON/EJMtB/7LjQwTpnpXgr9UQcA2NI
D0B7zeeLKIeseliofkbf9DQQT2IziOWItDbe8IJGeQu1AMZmTDdkPCf6tnXntPWYoFtNTVQraID8
UOhbfphsk3n7LPmWqlxF2uQEaO0MEo8s1KI2FzihG3ytVLvOuw7lkuU9peCzmOD/F84qAWj1NXIC
yAdcL8aApuQScycxs6HSBYN1m6sw05pesI+LulNAzEANGT2jatezXahhqpkmw0daQo/KM4erm1jy
Z8hv7JRyxyiubFhGx8lQlI/LNW+boHcifeQ9R6ZQ1/8EYv12ymcCShyDdSTgTn7FLA0xQqlziH9A
U8r5xgIB0WhmqesxWEke6IQfvGrWxhf5/UgjwZhJMMsCLiUnYed6KvwBLicdoOx3tLDGve1yd1VV
GRSMLvh4LQaWlzuunn37VTYkOUSLcPpsfzlZyeNjzSOpY1+N3GqaV5kSdfnJuUT0VrY6pYxZ5gca
a+c9UAl+xSTqByObTFZQzQec6ODUd0pH6QtdPZyTlBM4YKNyKzc0wQiW8KNFPu4xI1wyWiQWQGu2
Hjl+rFrGRjpRQoQ4DnC2uO0WXNXsfDMyKBLWmbBHg+phK0BO6DlGt4iw3vSVRymZKiPT/rPd6Nw1
1NZUCNyTfZxxxLA0lyaKRghN7kfb1K9tavRnrNgTnf0KXYg6xKIkt0GoB+pBNLhN9YwOurviGePf
g43QE+7d2dr3AieQMIzxFkkRIYIw2KIZ/tRL7glW+wS6fBGoNjWzFfiDAyfqRy/SvYJ7ADW1UWvy
OI4riYdTd+UVQV8nKue5jYCof4KQve+6Qew1fIf3nT2HRe09JibUm08ra0ON5wTQ8uQEQa/mVIU1
iIQKWxNSBTPukKLFWCq2JvLQ/CBgFXYRQW+vjwbo0wzKU+czWSmtfdmYaETJmtnTOcqzU2RlGcGa
WOlaGjb/+9VdKw8RNYEdUTpM0DdMLwuuRsve7nysBuehCHjM5QvUmEXr8CRJ48U25vZGgzZ1l2+l
f/bMhKvXYFXiZj4cP7/oWAp1C7oc1NFX/ULTj3xJt0Iktst7ZbfFy+rVL+RliOq6Qnf6IMqs2Wnj
IH2GUX3ADsiavw3ITb5mPhawQQYmmghYVMLx8tjH47VfAVDDJGHuti5jjWSsg/9m2xBmcOEXN36f
IYjn83I/itFv9tsEXWetcp0YcPlCU9fty5z0AC+RX2as+k5eeF9TsayPmbMiPKjgY1gl3aY5Ov3D
oPOxusB7ds5SL7/TTj9roMZBsQ3DjZ9n20O9YWlovalm8KbZhySYvWtshvYuFcOzULOtsHepjHZD
Ldob8k44oggRihyZdbuUuuE81b1xRg2nHZ2gHU5lMNnXrbXpUECWBiefwFPlYqRchPB3WkAUb8GJ
FXKFlPdgj4jZ9c/aVhp3PASAFdtzs08RXJ0qkOIPaWtFVmM1R1Mb+gM8DmrWlS59SQPEZSVfGJGV
GnOHRcRF1wdQAh1689qMiaLVH0ssqdftWo0vdMja9Vp3QNM03+PnJLXr13GuAuoS+tMzOg5xKAjq
+lxQvqsNObEMXN9IJ8ye3ZcnLe1Wd4VOuI3hxaVv75mLqiVdWQPj87x3raxZQKoVsOFVKmq8H/aa
x2UDiJ1h4sog8qAnZRY5iMsiDv803pyKB1Gajae5cT46glt25mgoPYVeqdPKOK3QFN8TphoihpKA
a6Q1iSTVeirBXG/itdTL3Shs9zkRnCic/H29y1vcEBiRPTz/UETrrFrjwVxXvrTKkNeApTxAnojL
mRUOLjsaEY+O/kg2e2XsUqfqAdt7ApffY54YgGWUEwO+5zbM6QeHf7rPCgQ4qPA6GJdz00VplpCz
3KZWcsC4onEw9Tkj03KSr1o5mD6PPYLvcGwaWdwDW+mLTOw8t29v8oH7Iodl+dqBtjhtLhKhAN3X
HpT/hq1RCVMKD/ga9IcXmS4+lzgpSLZ2znEFzSYHKXnBvyMdTq/Ret3ivBw+aQxBryAQ3rhlw3Kd
auCpnkxsuXJgXEPOYwJviiF1/mlwu0k/1SV22bMmjE0NHzFY7a3AmoREVKcGyimNG5AFRilUs4yH
wsXJW/8tERWHelIUsls5vlcd6ZADPNA6eEXRbk5kVramh+kAvR9POkhY6w0qJE9dkqoZgvq5b0GN
kIlTXwm955+XLSVXrDs1qrm5N9GHOBM1KLRMqq1GDhQi7mzzbMrRHaxnXWlqV1MazwgBCEsXkrI8
UGK7Hzr+/2DBQevs0NibNNCmRxv9y4phyhKWtYzDjkmLPjOuW2zqnzZ7m4bP9ooIdW/XAdVIi3IM
Z7Isefj+/Qu4rFB+XNzyCnw4bvxNhb5Y5i+LTZm5RrsxPz46C8JSNGQDy/opMBLz1tCGLKXYTLpD
buVZejV2ydZg5RyS27RBD+Hrk3FrI+Kb//nHgrwaCTllO1lyv6qOG2tKcOja6bFhXnsQC09/JG5k
qVORkb6MzZzKZ6rxaMTanHb/ThKs1qm/fCb8erZv5FIBcbB/WWY3q1dOzQyvxFmJTUV/KNaOJw75
MwVfSLY6wM8t6VvPpZdoJ0OV341d2VhuUa0wunRXfKqhTqBSdhxVB92JtCm+XXSgslHZ9P/4S0Qn
bLB/Z12GRPHXz2sO0lyzNL86NskM2wCZ3zQodXJH0YQolYi0rob0ugziHdrM+ihGZhWCFPLnvF36
xxpAy795RWrm8/NHiFpdgVIwA2CZ/HVzpzkA/ifqBsAFcBvCi3x1ZCT1OjDiGTBtq/ZXmsSRonS2
Thiu/BhDEZlhapyeR8PQqR6MT/bvX5j1v70wxeB2XR+hwl9W6R6Kz77uRXbsXNCglJr0XlMYSFA1
i3IFDs0T+GXfPq2tEgItVjuUZzYS8+Nkz8zeL9pYuJl0y/alLjZG2thLfnVqb5TvuRLpVkmrang1
60Giyp3NzoxpSYlUarpZGQx+fG9K8xprz7SpKUCzdgRGJkpDCzxiuVd13HuusjQbdnnw5B2vowP6
+4/D/FVPEZCsxmLHZZ/MCPEvgdyZoYl8RcR5sDKHM9BsN7Sr/qRanWbh1V9EvsjYZ+2pMZXAcakz
XtaaT9vTErh8WqmlAladTVNR8Db/lw+Lvy4wq9PdZTxkmUqeIPuCKQ0bVMIPW6I06gi025zu0pnw
3G1VngLC4hjeQC5H5+LTEHxc3ux/JQz/TsJguepY/78lDN8n0fF72Y7vP0kZvv/gv+bQARNltQvn
nrF4aJmK4fWnlVu3weGjTtFNx8eMo3Oi/illuODw8XLYyIJ0HCw84v41h7ad3xA4MDDmx3j2cNL+
EymD7f2skrHJz7AtIqBNJEgOl7Nl/jyHxjnTDe7imdcbeuB0O+RDuo4JyHc9rNfhRsMusOtqhI7h
jJlShAzJtzemZ64RmblxHMi8u4Zbhb1UaPU+RQBJMsQ23LRpcyTpZTr7QnqxXQXuVTs12hM71k4N
jbWrMfcVvr12n2Z6DtR4xCQxSC60g9GJNqyVUtEFrU4Ltxl7k5Esu8U5sYgjYU/E64bg66THMs9u
XGS/Z2gaOHpF8iA3cYfJN1ZnbAiL3ziKAWSJj1KXvE33bNhJzEwyiNFHfkwMauOp6AacvX0R9Vaz
3iS4HXdyhJ01679nGhQIUQ3ajtLK2DOF2g5OKzh7UvOgFp6f2A0Wu6FT7BEMy9XS3/Xlau84rcf3
3hyZhXo1owiHYCCrRgBq1PCv+aRsegI/OK7DlD96iGXj2jA2hqgmQBsM2gzLu/kIYv2uXwM9EkO5
ocXLQWEAAQhRPVi7THcs5rsQwyVUwXAm5OVMN3aTGdR+1KWPgV7L3UgmW1BPx84GqZVUJuz+gERL
YO16bCY653BhRE62vjrjDPtiVG+iK8d4BI0dV+uURr2juQgVp6/1APR6Wepzh8H5Cn3LGllg89vN
22s5kBaH2LN4Kmmnch6+rMTdY5AE53ElN80vzS7Mt0R7XS0GDLSUDixryN7WtCx7006DEJjSejKp
Yp5JioLVylIyJpSF2J7FcEgi0+gbFt2OG2S/oeOj3ZxcGPrMknaBUXzpls6+Ehqk7yYhm9KxRDwN
vcSLnh5QmXlhIGhbKriRZSGe28F99ZftujClF6awz/daQ1uLsyk7eF39vpE3XYjRPijrNZNv2ez0
oNDOwgz+sJnaxuPMiphr4hkgUOhKLgm/Tx8I+mr3UwpFhOanisoUYYGPfdoeKj00RueEj8f4stqb
EZX9cLVo5ddttZfdgrZlV+TFenQahqbb1vjowrkWoL2K2Es7Yj83eO52ti4R00sRl0b/WRvGOi69
BbEItFJ83as4GD7fYGsF9t4F2rRPrOKlN930BrtPvbf8rylCJFKnPRE5nas9E0NKEhIOXTv2qjx/
rOfSjxrMuowdsvVAVl7/DK7Wjw0vKB83LJbxMGw3gImqPYEDEnNA5u43Gp/YQdC1axYy20ZT00ln
6zc4gWW942mXRZNTmnE2Wuy+vcI9GbSxUZ7685GNzWlEGXJFazLFGkP5l8mx+BT9xIpNxhuRmwYy
dmQtQt1pKXScQn8h008PR81wuXMFeo6s86Jg2tiUbGXzVGrWep/QTZ0NxiFOSG0DMEFqZbZzO1/C
/qndaKpg3llYFPa81Ona04BzMQu4bhDYH9rSvWX48zUHwAA+l25wFiBIJx7rsbfxeXZsMhCQVwUx
Ifq3Jcl8APHElSuGcVi445Pu5ydqYvfsb6T4kYjz6OLO2rHhaXcZzvVwk5Ub22hPQlMEvwPlf8xZ
abEduK8m8kF1otcPa679Udvbuq96ogRG7zqX/PnBaw4ok9V8omn2Xqr1EfLpLl6V3DWDAxIadv4u
Wsj1qc8UuTWXozdTUVSlpyEJn8YIrei6MwFCxX0juKRSt79ZTW8/1eZ7IJRYOoceMwPffUrMLI1q
L9hNkBR0bjXo9eKPeWBE521EWDl9YR30igQKpAflHqDAvCtXFh3rWIIoDGr/iBHhrq3ML647XBfo
H06Ds7z6cvCoH90xqlbLJd4xb56DYP5UwXiMcQv+QbgZKPckHyOZVs+mMV159tjfdr55zlsYIQ5s
APY6LgTq/r7KcIwkVuZHaJm+9eg6SLuAB+FsEw5/G5pwAqR2J+RYXbOJ6g/20vuhAxDjWKE1Gqzs
S7DiB1nt9dhWjXGFTXzaz+Yq9qNfMePx+Y3Ntj0zLM7vB+jrhcFDaNGSBdAQyjNikqt9PzkOCArn
SW3DcE6J/GoVw4kAZdBGs6Wh3Z5ITMt4vIDVdN+qcvksk2k6eqv30U4m67W0yvaTOcrD0izanrUR
w5V6Du7GCqNd6gF8tm31wuVNJ5CLjxjVQG88tsXWQuTM94vIcfS5dnUyMu3TFHRFKMgmsfKOrN5q
mk7+vJF4m+c9XOPEPXL+5mekNPKQapxy0mevN5GiiIzfJKAGQcg+Zdy0R9pHRJrdGYfUKz4BdHFO
m+Y/r+NwNWASDJm3frO0zjtXTZWoURMyrs419qSKg8+wa/3sd6zT0Bo1eJjaZE9EXRtLf4W7/BVj
STO+2PmYDBA5fI3o6+PCTg/mxoKKo5WvSLlrT8HyCfcmIJ2rr/bvcKEEiLM8EDDqJsOj4gzWUZDg
NcN56mCpvVgT/SNQ83XtB2C7ztByepehIA8hh6NtJs6jZUPl6t/aeWm25txb8+AFUdEq/TaYuQql
fxXCjNr6/ua/5fV/JPRQXvC/K6/vyuqdjfjPpfX3H/qztLZ/Q5CBMMy0DLi1BPb+UForZL7roq43
dZNhDf/qT4mHp/4NDTZVuYko4//LO/BQE61L1Y9sBHnxPymr2Tr93MobOkiAwEQnzCtAavCry77n
GdosriHO9qgBi7Yrnk/zuMc34j84CD7bkxPAig1HaOLOruyJvn5hQVR8cJgpq9SC0ou9RF0HeXLQ
JlDmzzBzqisfA2FxP7pN/wXLh/fmbG5zzjh3rkZZmHGgrEUsi/P6bKJN2rtlQGrHXDTXRSc0NB1Z
1yLumzqStFduYwmlMN0ys9vXbAmDtxnTkn8k24oZyChW9/MsF9Y5q+l4zMXzjGIJ6NzOclXMXJB2
PgJElT43XYLo2r6FO9up0N9rBrjZmO61qtYJ2sZ8mS3sPBgxAnzJ6Iq8vS+qrbsFecbbzRbkZjDT
VtKxj+PAbgk7EDknWg140HaIGiJkJDAd8nzYNt36JqlzklqWz1OE+VpPjEITJ9Ap5efZMyKDuHf9
dymrQW67Mssd5t3MXh2mwg0HTxnVU79pxO1OzPJDUvu0mlOGhwVeU38TthE7RWdvUenOKfNk8HRm
BvjcL6Z2Kz5YOqyDAwe/TlcHcmRL6Ihn2nN6MMsl6W+BV2onXZI4ohOrFG6BZoG/srHpDFlzyjRt
PqRwg6lRUEqH1qBjBsTf+WBU0tm7Qbe+EyJV7giIqqK1XDOojey4CEAor8m/sQ7tYNcn1vzToWxm
MYaiacEazJU62BfS+bJyX9dNGyM2Se8cM2hIQ6mW2AUWHtsjwtTCTdvjsAXJQ1/L+lPSaCOQINAn
4YZp5q4q3JeyrdMHi6XLvcxm74GGYH4DUrzERD8n577Llgeuh5bNaJsjgVySeyhCKxE4nWZGGOfQ
tLLPiqWRe7dBUCavWbdYxyVztTuN0SQVTK8F+9nrrevETaqDhuBko8SkdXpla4sjK6ncF+EazRPb
+5JQ6iRLWS8Vwloi1pTeErUMe08NpS1hvuNQ78h9HU8SJfZBVmX6ionaugo2woNCo3PkM+Ncmkm/
wyFPi9JX3wxpo3iGicy2ju1psyuZ5IQrfNp7hPveqZfOcyG8eCgm2wpta/GuDSQoKYJIPHrQGaf5
Dq2PeUW0Ynu0bbYXY7HyXUOW7h+QZjev/bA0hznxuq8Si7ghCO/FIe2f+abrHRxNO1qHjihrVEwP
iTtk54aa5DkFhPl5YmtdK5ig+XvR9vqVtjVs0YSwvLOslmBvF90fcyCSI2gIsSPGiklZ4hVPQelP
n3W3qD6tKGk/WXLMVbSdX34S8JeIZeMOg+jTH5iJmrvAk+M+79wr2ZICBh22OrDgIaQ0aJyzXIZA
MmND+RLysxoZrTwwN2dDKs/MI79vkmI5s85EVEywpMVVzCAuIzi8CnOMZbGtiXXXyom41ESCN8XD
T7hSlUWpptMQD/Lc6kET45gwX20cY3ej1r/kW/9UdJr3sThE9VFuqhAG1ukeGwyIR89Qte2rGrXI
NQa0LsRKkcRenp4Ce/BuVtljkWun4WkjnypG6dH+7k5g/Tu5tfeUettXwcRUQC4iWSGoZUcUWWq/
pJntRK6AokgrLVZyfYP0hnHO9DY6ZFQQARWhUNMj9oL0csXSn6e8S9+pGfM/KokmepjFtTklcue4
comzebI+mwwmj5bmsW9apFyvzQUuh126CPVH+iPuODuDao0GZd8jo2WzpPtwzNCcsdcZDQaiaik/
D/+PvTNZjhvJsuiv9A9A5o4ZvQwEYmQER1GUNjCKEjHPM76+D0KpKompSlX2OmtRaZYpCgwE4O7v
vXvPjdANIZVCrRES6jru1IWiUAxL2zAJBu2+b337czJkNE+7aBFN2IvKwPfD6Q4iEfNGZnnPHWq6
I2gxWrBTu2j+ukU1Fcgc0zC6/malDjrj5UWaMTHDOFsMNKdV0JFxLDVGcMw1wz34YGaQ5YQOUCGA
9EyuKaTWwSjcVowvFXvenaQq2QeKDx0OTpQbxH4DBLh0tgwFxyulXfCzdklwQVEbr4Wif4nKSr2S
Vt8QYlXhzsAO7FU0wHnJyX8aKItPjpYkV6EgtBb3xEuI257IE7S6+ji+L0R9T/wC7QVZhy51P+YE
atlNhIdoK6LZua1kXXiKqYYaNfjQ7AIlPKdJH2yoCHxqn1p+wBBLmc9IbMP7/hJTet9VKm7JEEXw
Q2ABJZVhXR6GmFK2xqCXnoyCtA+jyXuQVSLYEU4/0bDPzHYLc6e45cnNMHU6w01E4/pLNVLZwoKW
Kcce3X4MTF8/8BtOa5VgNLcwaA5RmRnZTeYrxiZVp2IvSTNxBZah9dSI6EqpA2tl5jnMs27s1no3
th/VusZsbEMU663kU9vIz3FVJkBH1fmqBxdABEczhDe6XVG3NEWypg+tujDxm1dJnIzXyam7j4Vp
eBf1SxFgcQFLYOM7Vfx7DtDNGZdPux0cOilTQwJeH8Sa9OLZAeigq3S1lDpU9gPihEhnjpwPn2s4
cp+IVe82AezVLxmeYW+agT6w7H2C8vi1TqJmDwBiEXkkyRohjcXWbTmrCa7Nro9asRf0xNcoU9UN
XnF5NZdK/OLENqjDNFS24JVJOWv89DZuU41JfxxtCBCo9tA/Sq+rUmen6cUScM/JS6Eg3yZq2B+j
rMDRmY50gFqpKGvB/NslMKD3NJCSL60xRC6/+0PUBdLtptDcDb2GV9o4zTrwixxXK2IMR90U0nip
RHnbdfjEc7oz2ALmLUu0QsKm8iSJTFqFIWVYlMycMFKy6BJRnK2yvrUEjvWmIkk4IwSUfLDFHHJn
Ky10ZlD/GyIY7BUYXXVlRjlaN9JemjkNNr6enrRMUe6cZhy2qdk5O32KGddr2S2Q3RvG2+GmzQRR
ygWaXDOdoI13ck1YU7oF1VCs25l8HD0oKBvDTm7zXsOHrVjatdKiL2Fttx6gmES7OfaR1hjya+Wb
YJynOFtFKA9WiEINNrIkZD/QutuBRvdLlE1MzRUev6JRdiYJEremQsqf0xIQ2RtLHrJTdvsxA0xE
3g2VbzTbh6ydbtPI+KT71vt/aqn/qpaikvnLWurma54voaDPefRzPfXtB79L5vV3YFNwV3L4XiD4
NjXNd9flYshk6XdQQy3GymUy+X1UoUKdhXKFWfOPMuzfNRVkNbmI8KUtQQwtVdjfkMyrFzv0j+NR
21qiAywpVB0HqPnWdplis5izUtAgtfJkWsN+xeJmpEvGqj8WziLYlBolU0QqxdCalbNSm7res6Jh
VpureojdMBWKQyu9TY11SBNZWQHW7nBBvZTsoteDCV+awkis9Yi9dzVDGuHkqTQN0otJX89mSg9b
0QCReDS+kHGxx3OKQj8yb5cdkQPfBIV0oV0zPBS8HfP83lcVJHA64nivdgSIbOre6h5pNuBscYFo
y3HhaV/Q2skFs12YGshtlpsENzvN3S7Md5E1R1/B9Acvwwyte+RnnoypiDuqPmje4QXsLS+Qb2be
ZDF1C/u7WCjgiBTSY7+QwaMibE/9AC1cLtxwX7C0rIoWmjg+Qzp3VhD37GvQxkfWcJBVJvpDqlDO
SqUPfHohlNs1t1kqFsIigNfikJtB5+VQ2GjkwjdXHe68vjDPh9nJbtqFg94uRHSxsNFj7KnX4QWY
zrkuP1A/wzJdeOrJEFoblWF969J7OuWWDIRHdAsHxzrh4OfmqPpwcbZXXaE/NUbQ3sumye0tfldg
7io6aiz8C+M9rzvtcUwTdQPQyt6iSo2Bwc++f0J3Ea0nTVAAFkCvDaNv7siCsmPPvEAGFtwA5NDc
0yEQWP3NksOybga92gKGvdG7DqMXvVRtkXl0H5dq4D362PG6b2LDdaAdKI3dusYFgBCCQtAWKAIi
FR9GSZzfEl+mnxJd/QCoyVwjr0nWYMqnTb4gFqYO2IKpGNlugL8gCtm6CQFtd/4CZ+gWTIO/ABtw
dBE4gYkt0+mNhp0o1v4F8uAsvIfY8Y0NEVbJK9P5F+k7ygaeJ5iIcCFG8JBjV1ooEs0MTwI9MaGc
tkHqPRoXJgjGbcHT5tLoPxYLkSJb2BQwo55mvCSreWFWhBisSZ+GYzE0EC2CDraF7KDjpJgFnpCl
BPtyYWAYaVmeYHM4BwuB7ToG/uDVYDPd9MLP6CuemwtUY1z4GiXOvlUHY2gdX/AbWIgxbGHoupsW
OkcfRDqkDlPPJrgdtp+O0QaX7LD4TuWsw/eIhwvtgyzohf0xKWC57lWIMcO9wSQDQoiBNFI+SgKI
Y08YcXQ0a2HdIpz1ww+jPkPO6GScapvcWdhfKXJ3rt9HZ8eeVNzcJeT1FKZW79Z0mGsPRpliPI2O
lsf7oVhsBCmdgYGIAzHr+bZGEdff91GkDyR4XFyfwcUCmmiijz8mSVvP+XomYIdEo9BoOJWVpjOv
+wYf8JrHLAg+ZjIKkAeEEkxwohQZDAzGgsIbp1miopTRuPToh8ki4Y/xhO2BDWmTYDe1tv6xK/Kh
fbESRyYmoCYiFPpV2rXFATMmDDlcu1C3+YfpJ/sY7AmtKHi9rf+QJ50Jg7fCSO+qbU0Jj8h8/GZR
/0dU8DtRgWUuEIz/LCq4C4svX/9n36TP+ZefRAXffvD7Ti3fkROGhw0EAvaxi3Lgj53aAnQKqo8Z
jLWgJ2lw/nuf5idohS4SHh0j+L97nzp/HYroC2iBf/039mikij/3PXWIH7YmdIaLSAtQKbyRE1QA
a+rMcQpCm5sc+m9Y0JDgFI+a2UEIqhpPQ9b3J6JB0bJ25VMaGEurDK9v0aWsynOYrEvaW5xfs5wp
mHiE8hNQc6ZVzEo22OuZZui+RtEKTUexNuhjBixK1rkk52CljvImhkD07GjZieyok6YMGCuANLRo
utDz469PexDDNE9fO9FFZ6Za+L+tEulBXjBeVOwZPSXOdcKzjoUjbkzZMBSsh+eFKEyuFDMTnUSw
uo1emzRmf4ZZ7aEZPlvauB2Q5+Awyl+dJD8Nsr/zRyNkM+w2ODFORHPf6PF0ZIZDTzFWUPNHz5wi
inVRzS8GVUDay5fCMp+qqdlQrqRunYXaB7/Sd1Fto2UUyKSKZklcVeyzbLWnpE+fLVSaGxEMd6JO
TssdaNkFaTSkr3G5+GiQEGy0dKIfmCEA6JYBUj/0D4E23C1NatdmOLyvU+eFE4CzlaG+w8FwTDoV
wnmKrEwZGm6MEHhzo4O6+BbGZHwwaS8Mpf4UaskBE/NzXcUkYxhnkGP0GEy98XQ+0KBHr0U73eig
vDeT1m4qp0TxrC/pNRAbRtzITGDoGqkFN0oNa6A7Rt2uOAaEXpQ4rQtUrUBEyXocKMu9DLNn6lYO
RxPK7ZYV0V2uVer8AaWab4ZG3LTqsO3C+ShtBulKL46lVSgu5vlXLeWPGTI6Jcl45NRo7OwCMUUc
8QkLfXok/5UasTVTJoeask4aLtRHcARColquaiM+0HR8rPXKZ9UeHzJhrMcpH9w8rFv00NFz3tN6
SdWRGM/52KtBxAJeR+eksp6iUXy2K+3aGSJ8GgNSErXdzQbel2rsH+bK2GExRHVRa7uAORfUfhv5
QNuzM3XzEftU6A0Eb7rIgzQolDwJ49zS/FUzDbeVeMwD+eLQ7ltlY81gIUgPdFUeqrp70Mf0NYNr
7xLR3iIBHR80X4arJGpLeg2cnGdTwdsMH9S93HeZm/Rs9aeiyuMNukDSjnSL+pKf43PSrGfgOmjm
E7r/ibqPx5Et4lzS0vpEwKzjWnE4rWkh9LcaNsN1OgY+vR0abBO0hh30+v5QFUa/bzLT3o+9olwj
NEg9BnLZNRD+aQOXtD+Q5NC4qpJqL61sPk19bV5JG3UmT00RIZ6p6TXHa4dworWVzMOzbxVEmdOp
h4kR61X+mOT+YzbSY1/PeuNEK5yNLnDCs54nn+hx9i5kQmQXbHezFq3Ldqo9elQhsC2ARgz18YId
7KIlncqqzqkS3uQFWd8Q3x8Lhe4PLg8aJ53xDEu1fslzULY5sQVeaqKSsgi1KmfH3GSUzwQUFP4N
2o92xTSBsX+svhSyAEJaZUiWegIvRlVuNItSmt9iIT7yGFaMMNYjFhtIW1a3HVUeuimxnizFPHdq
Nez9vn5Vhvqom8nhh03nFwrrt1peG5szNSAl22UW9hadFMWmDoIzoalNHAf6nKpdwgXOkVGBsZfm
b5S47Dw/yV6XqzlsaJqhC13abzFYkNW63JwsUoR41de5TA5qqmEToUX1myu9ReNwpQVPQ2ObchUg
0BuN8mBZoxYTH7RT2+QZ2gPZsizHsRyQMcFRoOmGbH7z1/fyZ4GdwY7INYmUM2EFOcs/+fQ/GL0D
LXdCm0BYzmVGyPC5f4C/mLqKpu8GxUjd5fNisD3WDavbX1/6T7rdy7WdBYFNIQ78+I1SHgXpMENY
yXdNVmvrmPbtzQRyZlkujtDsk51wxpehGUGpDH1/iPuG99ZBBFOH00tIDkWQz8cuQGaMBmDnYPh2
SUv2VHs4DuQXIamjeGOgsKqK+JSbNf69/m7MgkdhhGhSR/3ckXLijkXhbA2jKD8G9Phc3WZ5+OtP
+otHSCMDUEVmKYWhqm++WDWNHKCiOpJDtdnohbgRznxDbl31mzu6MKTePqtcCPQ1UYE6j9KbO+oM
kggYe3lWHdz0lFI3Ew0/T9Cc4DDtxGtUx6c2kNlt2k83ViuyW+QcEW6s4LXqWZeXowoRUwm24fEY
KLB0nKF7UBzzrNX9NrRZ7g1wlySshCYifpV8AkOdtlmglguwNjp2om7u8mR8HGECIhOJ9ANKygzh
R4uvN49e/QhxXJ6kfIujXWxHJX71i/nRBiU4t1QaY6ntkOPvcBJGbpDNF9f9EVlQ6qrdfGNNsGww
IMkNuOBPtYGQzZKcsf76C/vFCsMMHvUpKiML/eubL2ymbVjp2Hx384CbkuPEyMrGTJTEwkHb/fW1
OGH/6TszBPsUcg3LMd66NWp1inA9TTn+rP5Ob6JDRnjeby7xi5UFD6qqoyuQ9Cje9qbA8CZtKkS+
K5y+JJRwJKnOn1+WlR79zLRtodckqr5zFPU8+E7okQ92YBD6oYnjzzbj9JWK/hTBTaztCHFmk3VY
ncopO9HweZ3NQfPgTie7VDMJUkH6w/xmbq7SyPRQz763abDQ7LeDvT6hyYSqOawgArYu7aVyo9Zq
uNKcSt2SXIusTI1eDaZ6sMCSUz8mh8QgdgV6CwdUSQlryNLNqcXdXrR3Ra6GHprfb9lgL+P/Bl+L
X+ww+i/eWL4LtPOCdVjXDfXnZTFXy3YspizfyZRCoQ+zyI0IvF+puNZOEkzPCiRPjPzUPmcGJb3f
1GJF0+KamJdHm4AdRjo5oUD+PKxa7Di0yMTTEJfaGmQGo9DePPvYht3ON84hnUFGgaxEJc6FNdCp
R6EOL3MjVpEV3WNX4FRV8YFrZdwmoXicOIitSj8st1o6QEsb7gLDXDhWPJ96ycLXmP1AUAwRw5mf
OlvVmB+dsu6/iYP+4036xUvCnrH8j/4p1dubezQEFbrroc93AzYzjjh4LQZ+HR3Otl8Gv/lGpHyj
WVl2KptdmGUNFIf9p3ey0rWJNlCX72rCGz1pIqG2/fjgs1M5ku9nhrWzmicKpF5lmYpjToBBiqmN
A2BX+CZEKAfuKmpMsqPI5wUm3DI9tj83ibxiMHCdOghNQ4fT/pgX2lorm5csnu/GlKartWzGPGaB
ljz7w3JKJewxnsWp6vJ1PBaqy3HVI57P3rR8pZfyctZHbY22Q3WdBfTMcNGNy6HflH7XrtK5Dfcj
WIVLEeTnI0ozwlQPeTc8RC2FpE3n150rSj1jHh7qNsASqTtgI3pQQ/IGhz7QUU5rkmQiLCUT4gTE
qRn/hkAFHsiy6zdSrxtveY2a0SC+eHgwiaQBapsovE8w3dOK0xIJjSdSEuw1I6DGq+kbVbHBK9b6
1ZVjjC9EU6wHbINYQaJTREA8iHqO4pijnuKwB+CgQ8srjB1kl4PSAzYjjZuwNV7gtk0PFMXbzGdn
iYKeB5O3wxzaEzCkT2Ez5IdEGoyQ4VKr9eQuhRH6iGg7VEyDbU72ZC0+qci4f7Mfm794vTnrGEhu
lmgTTbzZJ5FzxhU27GzXWNMLyuS7RrDv9ZRZvsFrvZy/LqV20ZLO2Tqc9C7vfB62m2lohlUV82M0
tNZJm8eeg1jf7mvNAq0cwBNQ7dxzxm7apbJRKNAShMEBBLMqT4MXUC7OCettuJ6hknsMo3ADMWdw
Z4tJgcIaE7fTY69x3BK1VroIGTp3DNqEESUn64DCsByPoYbOGH7eEvbUPbSQQlZo+e9qXAqojNNT
33V3ugFKtkjN0YOQpa2rYT7C9Ab1QlhjJhW8OcX0YjZzuakxmVpUB7gVzHPPJkKR2T1o5D0sp/nW
+r6//tNh+02HDeOh5Fn7zx22+6IDIPVn284fP/hdW2i+o4ElTYPDu2EgR+Pv/NG2Q2Wk0bvWrW9k
qe89Nrw5EEYdGJgOp8Ol+/bdtaO+0+1lFGZqmMeEBEf1N9ps6gJT/fFIQ4YJgzUAVhx3qcg52v+8
ezoCrazvV8oRzFx/axs6hHy9NvZZOieeVXbNWsy9eqelJoi1Ap6l7Cdnb0sbKntSDA8TaXnEkpHT
BULD5qkUvbHC35K7QCRigovz0MOJeRdwVtTpQRBZtvAtdegWXXIzAOhA8Rww/me0vpKgqNifl7Uz
y7F86gk5X5WeqvdtXlFslKpFhR1kZ33omweCEzHJW2S8TqgGvwiFZEJbe0858qqVqPnIzr6dnKm9
iwvT2FaDoecrLe6yuwgm4AG/SHWcLLSUq7HKki1zbGYGaT5eTSRa77NgJFgNxOZBZyi0aZtOc2MS
tE3w8UKca1NRR5z2k7/ux7HMVtZYUWlOIp92M5ZnT5S6jzCpMq5Ebe9IfLsrhbRghTrylCXymPtj
xm6E0iuwgVYkYTIhybL9TQtLwuWBKTw7l4D6g4QOIqJEVFG1y5eVHWdiIDaWoVikUyK18guf9Afd
KjejGjAIHHNNotNqMO0m6XxfGXm1Hqbw0UGP9p62pbkfdav/mMtCXYVNBcoGIqN/LutJFV5ahFHN
XFMJpTj2ua/N98RyJ0nnRUNhKy+QvSSHIkybysx0qIlxnedFM7u4KYBmKPBWIIcbMSZXLbfPTgDI
Ahk4UrtVDfiQDYZJ6o71ftxaWZ6z1+CMvh4zqKAKNU5LHKWShe3Knhutp/UUGVdWUpNiK8co8ZRk
pouAWyaDz9/pyVmZIq1U2EtHwmu3hNstuuriD5l18k11zV+0aLDLb4psy89bE332otWu54tu22mK
aJFx121Rx8Ot3ybZNq8K2wqukfSR3LGB0yq6eavPZd2inJjUyXw/iK4R90o/mSjBFSdOMwefDjNW
dSOoH0aCFRKQiWI8DRHm0mqDwD7vXJkK+QEAy3g7IDbKiEHO4VpggINenigB0ZUShLerdA1tObyh
ymOYGFFCOp+FpAkm+3hKpECGljvVF2MOKjL9ULTe5QhaSuIKjAosKPSIR9/Ik+ysxJMq3YxUv+u5
H0xiU2CN+G5H6GSOhyjPGTHLcFfkWJlQKmqBi6NjgowZYlBBWzN+SKLUQTVXmdqnKtTVdRpkwXUF
q/7arCLbAy7HxhciOt3yCxBOKBrDy6DFemOews6cyLg0yc16xKUCcMGqJIEVSE6YKqMTIOQ8jv19
aENWsUtL4QTVtBaq/XY01iB0WnzcEGD4yvH+LNVKO8HACVX8ak171/VWflPZZbC1QD+GsjeunbgP
HvyUbbdMS9XArRDM3/zp/2yIv9sQdSQbf7Uhvm+fwx9HTZwmlx/4YyNEyP5OGIKpjkAfr2pLctb3
jVDiX8WfihpIXLKI2YS+b4QqwXkLZ/uHLVBbhPdCaMtuhbweFe3f2QIvBfUPYhA49rTVKFYWLT9+
x7dM+4L0iLCYQNU6ENTmxLWHcpo2gHWBCma6tk9GFLEkwEMkagy9+SKnKdqOESeuqcrrXY0KlHMe
MUsx/A3vwiEMp8m4wS7aQNgpGDH7hLdqLBj9vMsyU/cHFrsJKovbOT1DuPehPzpZucMvRYs4GADE
rkTqK9dOppOLy6pUNywuyAFtdjYL9/duoFU39vvAYmDu730UajGdfLvq78uem3yv5IWlMsuAsegF
8YDhi3upa0TqQtYRXBbMUylM0pLUYDnxzmyTdabDFRzS6OxnWbitLHUmSZ7B7kOeEXA+E36640PR
hmdy9nmg0H6wY71GYpqF8e1YGOTwoZmdiZDdhIXfPTsSHVndQBFbRUlNPpjABuYUPYAjCpPZUvND
TEaxwVJDCjSg1wEmcnVUrTnL5WKUG89hkPTKHjPcAhBjfZzulUl2s1gDJIwXOVtpqNZWJcO4Q1Qm
irbakXLhS1bfLOmrZLxDNhfVpxIbb863kNHyy/r95TH/Z0X43YoAn+Mvj8gfvjbt/zxGdRC90Yvh
bF9+8vsU2nrH8ddcePuXlWFBvf+xNNjqOxNfgQ0iAUbKt2Hz96VBvDNJosDSzmAVVsgyIf7uwbHe
0SEnq8FanO+81H8rpdy0/1SDaov0DFYMajFWi7dTjGDShzSPg5A5k9UdCzvH+UDfqTlqQPjWqd4W
DbgeTd4h51pNWUAOVzRGa7b6YZeEZOKgoe6sTd069T0wcIXWQOo8RoC0tmBt2GijzgG3OBrVorhp
E/qYobFnOmvVmy7ufKBUij5gTrANWNd6Ypjr3iHe1yizcVehAObR7uDDT0HNG20H72Xe4NvuDXyx
jhmDBxoeZZPSWNH9Zno/s526fKRpE/WKWLfAqG+DoZCHtiAsjJZKs1i9lbR3Z8VHgAOd8IofAYqE
0qXfloVyG/ll3KzDMR52tQY+ax6mfDU2mvjACaw/xpqYHvxyIimvbsIbqNmMspx5+eQYZRtPzUzg
SMhkNqYFgnkVDlN2H4QG1mxtRMXV8J8tUcmjI6P3RVIYyym5P9n6tLH7tHWVCrFSALEIEVKkt/dJ
GVs3fiG1W58WwrgqzFqXcL86PnFqK/Pa6XyHWVoPhYoFcmXigFrzOydrrWl1Vy8chKkKPnN/1D50
SVLuJBYli0ytrezCa4yvfcvsDVXv2uL4wfx60ImdC2b9CqPB0i3JTQ6t5tyu/KzdOcNiQGymmNFd
NEtP6VVc8vGkkbzT5Abfh9FdIa7etbH4GMW4kTo+i5f47aOfT+IAA/09dh2dPDORf0JuOB0kpmQ4
CpRd9NG9gBEgWp0guGt0fEfr3sK9CkOM6WKOF5S7nIXWqswK8zroGvMm0RQf+RXHfr/21VvYCrFn
BCa1zlx+bVWEB7TXZtPzqyi4mQnCO4wOAJXYhFFmy/EqpTUHPdBEP5gr/q3U2ieixHMXJn6yD83a
D45DK9L+dnRIwXyGetB8EkPVvUZxL2/NrDSOdEC0+8Sk0QmhvLsCi12Zbttn3LKhzOpTp4pPA3DW
s8L411MH8ZX0z0+0KQuACtQw+z4mJjrFIH3N/iGbdVZP9kfwf93DrBCnF5Oz45mVn9KKy7ou2wm9
M+KNb3K2ddN8GD6FwVyINUr1qPQapcJqn8Q10ky+Zc+wINZFtJfEbV/MTMtFKK7KyrGwqcrJv+1L
9WYw5Me5cT6KmqhRoTlebQl2bceMSsfVrbCqt4y91K0IVPMDSMgH0E1fBVYOwOdWWno1Leydkfb0
L8MUvwkM5mWob6qMgFg7+BuADGpNeG5w+tqmM+xHmWcND7Mejm4XNIN6apxmDra2z0TZ7QicySKl
7O7qdrL4lZpNrHT+TU9FtqqrBNUc0L5105vjphPOdtI1wqTARVW36qyiu+t8SdHCeT8+oibDJxY1
JWU3KH3j1OBm9iytCPdh5kuvKtuB6TVqdwnO7INeZ5OxaudjLiwFskQTbhObwFOfPMON4QMzdMQ0
bHIdTiKSjuRpNLRpncXVcLQja6NTxtIVZydniqUnK2B2xi1a1gS6VdJDQAgzl1BSHYduVh3iRKPI
6bpyC6OfWYLMgtPQG6DHunjxUJM/uDdauz6NolWAZq7DLmW4lQRroj4hR0WI1b1R0bJNXB7NaXxC
rkGORd2o+3H2Z8/gTx1TQxQnmWpELhi6MlJ4U1aREAY+wNpj3rNZqerqVnNq7YGOd+iamP/XoUGz
EcXdPG19IsA41qRJ8nFe8HP6aA1HQ5dLWmv/ifAw/Ex9h3cRh0K9UQ3Ej+Pcn9M5mF6RmGDJIVtt
A4cEGa0VlYzp/eZF981qbVohFVhoLtB8VXR7P5tS0sP9+ipKu0/LbAKRctrv8rkaeEthH82rthwG
XFhZ1L4AFdZScL9Wc6VntDL6QN4HSLcxFGXiGIlFQZTb8Ta1lGwVzuCsQRUz83FspLiIYmROxqRa
57gpJgyRPnzxvTnAmTAtWxzNFkMkO7a9aUqhwsqXznHMrcgb1fTON2dmfk1gbYfSAYPvL1qpaOoW
bqCtr7KStRdtU7p2NLXaV8wGGEkFSbUWo3ZTy8JVilEF7scregrLIDpHYsSqBI7TRbPjrA3q5gM0
YZ9Ug+o4ZlkFJILYVaOoRwaSJZw7Mi2uWk3jhNnp4b6enc/0XbN9YOClcVAbd8nwmWN+5wk5kVDR
sd1g/9nbdRPsOAtrjGXscy/9u7bJtbOWwTyxu964RY6UbWrsTcEU33WiUW6HML5Bz2IfEAMRviXS
c2Bl82bEOcvWGOEJgnHXmJBNmhpNlRPkK6OHnlDr4/QeLBjJMh339a5Cs2mSOdJOsKrAXBaeys5Z
Y5xYZJqt0CY0m/CREXCauT0LL/Sdcr7PIuEoT8NF9hlZlj0zz2BGSxTnogzF95jC8rBaKaddaUT3
hrUkisyXdBEyy/RzDwSEx8qQzGxjMH8U3nX2dboElND8qK7VQlVCslfq+YNWduOHrBDjgfgzeeyW
uJNqIuMXyIOFDkxOSX8QZjKw9Kc596AP2920xKbIjBXTxq76PC2hKpznYqKOnU6DPkXoij13DFVF
1qxRX3jMYAe0TUtIi9op2E8QoDeTXW1oKCFyueS6ZDnLa1Jp3CBm4eMmFEHwSFuuZDiHFLcuE/r6
TsbkKbpkxwh0Uquh6BhPsrsx8iv0UjvWZZeFXqvW1Gwrdeoce8XOJTYGWEXECVNoxwS0YrGdyeA+
EFqdY5mxm77bi3DqjmmYKHvlEnsjfMFcgHLTuZawblq3aOcq2iRGhd7OdmaouFqHYpsOyUfgI2iE
EPrGt3ZYV3eAXXH0OeYUuQUay20T+eMGipm5my9xPZQzPUT+qbagWC6JPikDv7W/pPxkl8Af5GLT
ExIkeC2NsdVaBN9wcpaUIJvUiVWVRD6ic0KEIP2Af1RANHnaqNBPnUzY4ZyAKmiLCEX3qO7FB4x/
sUuZ6GOzRP6ebMpLglGTtIL417Z9YvGePY2bhL5RftZxYfFiGyJb8Y2SuJEmYkLuj7zKG8iNm1Z1
Z6huy4S5dHUzRKJVNTYKtiQk+dgIT3hrS0yAxDENAEj3sGvLyc3JWLhtLslNjZGnWx11iAegSYOT
1sCaJRl8+kLwEMgNztzvac1ZR18PyYVayGqAgDmarf1ABs4JkR0c6Ml6ajGAfJiWxA0zIHsjXVI4
1NEQeyb8M11W2qoftVLvB5fkgnoXaRbrAASdUxpP01dV8QMXGod8Zj2NDtGgYEwDVPrU98j8YPFk
FsyKKoLi0goALkELO2fKW+0Oo4nmYevE5wTk0Ev0yNk6Y9Z5xtj3x9nqh/PUIL9s6Hmu4nwY3RjS
zaqgn/c8VTQMETcW+kZGRWuuSlkiM2N+igOBvE3Nbysm2QB01F5YX9RcHa9KwJpnGzXcfTlQ/7us
5zEiStk8OLlInwIpiGTCmuUgRgz8A+IGcSCHrNpYPK9HUQXmrTa3gzuIstgTmckFZuiL6INKb8JW
wdkfT5pBygug3TZMWJqzfDOQzbUlByLfj4KzeAmq+gG0oLZRRO21ZYV3JKhDpr5Zf44tSz2ySPSM
aUNeFqtXObCw8mlLwyBUqtJLsthEKSszGqT9VK2KrOFdr+E9lhFnFLAAFQeoNn0JE9OYd5iCBy+q
OvO1b4k7omEagsxKnfFEYNSobYZaLzb/1P//jV2MTLilm/afR2QfoualyLEV/9QW/PZTf9T+tvmO
BQy5FSlz39l1f9T+jvqOCBUT9gXJKkwyGXX9qy1ICxBmHYM1/otqWRq/xg8DMkez4HubOk0GWgd/
pzvIJX4Yj6E8dwzL0PCJQf66yOR/Ho+pUoQJKWLmkbqGXl8mxxtD0vWbJzzxbovUDp/cv27QL+Qs
v7ogzRDhkCgibFPywX4U+SV86lItM+OoGSqgrIX3juVivDFJd90F7Dznv77ez62Nbx/Q0k3uFyRh
vHpv5FNOTAoMEk79aBWh+Rw7XEBbSGSN0f8OdksX5+295Kvmu0aaJxapzs8fjeCuMOgSqR+TbABi
acX1zmhnCPWmGshzi1H+0UpiecYW/bvc0l98ym8zWLrPEqnYctd/kE4OFSuHUGr92Kgx8Td2CXuU
MpThOlSO7DdUzzfyl8s95QlknsohHpfE8o78eLUReB7HoEgHhYDGa4VYQ5BSEQvUe31rsdHmGkD2
A0MrjPdTHfbghuUS90yCl+IKDuy/wa7++ePTC7NNUyyeTEt/yzlmwuMDy/f1oz1QVGMvI25CKAn/
9/+71sLSwcOpSx6cNw8Utm6yr6dJZyhMcnunk3ZNbQ1mNVZ/Rwpe7uO/O/fLfWYArtOXM0hFslFr
/nyf/4+9M2muGtn2/Vd5cec6oT6lwR283Xm7xRjjAiYKg0G9lMpU/+nfL23qHbypa+LM76CCoABL
ymblyrX+DaBzrH3bwb8ck+yHdmmYDS7A0v90g/CQ0AU9xa9EqZPJhGTlix7B60s82XB8jUYYWs+I
HGc1Ph9vP8x53Y5/+SSjRe3SjGAIT1GhyNQ542o53mXhgkXZ0bpsL53EwiKjQpTtc9RhXe6HC5s0
j6G0oYF3DljHeylo/49wsX9YwSHUGxtAAFvVBwXzemQTEGTIeZX+5Uxz+sIrGyp3XYKfk7Q0K7SL
63pflq5CAmIF6gcpnM0bkG6cEUHU8e1B+afVC183xriHmf4Na12i+Ik5FYKMGluAOzpDEwZSAxBV
oDn7//xRIcVkOkscLe7pikJWQ7VKdN5lHjC8cWwAt8h7EOojQGx/wMm9DvWEb8Ouworb52Thqnz6
MJn1bdV10rpIFmOcYSHU9LnxcNtZjbPU2Bjbkbc/zwBYftkx5pHIjAubg5vVDDzvJA6iYIxmFYSv
C5ur+JkfNSh9aKRl7sLJmu9yTeOHfB75Yy48qFOnbKl6Bg2MniHO9FEedjgxcvw9RxBgCEaYb3XR
Dk4yC7nm3Gn/NEjBc//t37s84OAXRFMWIiww+ganoH66QIU/c4G7QPayPqCpuR7aPETNztHlsGnt
epnTbVUVqk22bSGXcO/ww94rXKlRxikq3hEtDyYygej7hNBB/zS76GRt4mxlX7mgvLKdrQpn3ATP
VltcFfzHLsOnBwKGOtoF/0zRPTwXC/8OER/XO5+M71lP2RUdLd+7UAUDCKeiWG7TvLLUHp3c+AHA
mAVTPE465+gg80SxGluzaVfHiINjZpQnHroouReeVU3HMyJGGume5RYgiI3g7OiDiaFa6dzoDEm+
jfQd+Xkh04YinkAJuZik8UHpU7xWFuUgHc3ttH8qi6r7DA/NlRcwP5c7SPXzreX2Fu5DAPnzL84S
M2ViRcquRMERGw7USVh7fRk+lrkx+vGpST8uToxhmiPNCT2OwWO9lO43iWnWcexEd6dCaMnBJDr8
GlKwH8RfoD9THHDCUEtx7i0aA5f+HEVXfgKM0Zt9RtQYdS3oQ5wlHsZyzzY7Vus69/2zCneMRe2d
1un64I6BfnqxYXtuxTqz0k8l4HUULQDR7FedwB2PFhU/DNLIgVvJ4p3HScMo1wWmQ2vPuPlUZjAA
Mqdcw0mNohiOkXRoMlUcU9QycY0RgpXtZyFaG7iIr+IiM4kJXiJo2nR1fGUXLrZM7QI2D8o/vmhc
Qp2bLu9YNVRNsYULjY8StX5J+aONFjSy7ESEF9LES2sUnT7T/thVZ+7s8jKIOxvtF0SNnsI2Y/+1
dopUd43pxE1m1YiVL882CUkbGfOwxee86csEnR2nAeeKOrmFjDteT/os6mHnUdicb6VjnER7qvE4
DFWcy5u+oQe/lV66Xq/IJ6Zb3IqCx7HtgscwGzBv0Y2C6x4sjkJDfHWP6zqlYuemof+lGcfmPlrz
5brqKM5RKW+dTWFVTsTV01YXedXSesZ9lJ9SzTM94rUddrZOwnv4JzmMutAYIQtgQDeRTZGw9jM4
SnUZo0GLqOJ2pp21XZp1uS+Bfe4xCZaYmtoI3xh5RdyTubS/76VGFqVIhvp7G6j+R+SvaN25YriB
p4Jx4TIX9LKHksi0XVEW2HNLVQyCtchPIQYW+qCDJfxGn9nZaZAuV622VXqwvUiAuB5kvgNzg6ZW
O7Q3MW0KuHerzr6kHiLIAo/764XL9FnXLMmlg3NndxbpKfwMowJgaSPXLzTq2wvkHumdzJO/fmmq
ruQu7K5bTUkTi+QkgBhWTs2Xgu5Uv2vGTO9KW4kzk4xSwZlxpNopVVuoFGXjZiR5OdSRC2Uxg0rR
wJu/G6henTdlJ88LlenDEgzL9wTR/D12ehbgtrb+lJcj/neUFzayyUGkdhrLrFI9gotjf+SrhQlM
jWTuqJxDzTW+UJF1AznNJvx7Ce41pfKoQoWi8lp0AkzLI9goartpa2ZeTldkutERzQ4U6poctLqf
wB+grxYniAfRFI1aNK8regC7Facdenvt8FGWYSe3Y6MPg+F9NJn9rRK6/YQ3jLvJY2c+aAtJ3qHi
PTAtqd9zKsHCXAnvV6HfTRuZ2syoSN3iqhVxc4uJl7wFBs6itkIyssclwZzOcgu2hDbWDvtW9m5x
CYnQVLI8lD6p2BENU2UTkDCzcu5ffN/sfowflBjAx0UDRZ+9URSELodI4LihdIPKvhugcJg4/nxb
zRgJiqVSx57WS0SzJEgg9bs+7VpVsQFsZ5b6DEQ5IYhoTGJmoCDWzD1Ka1SediGN0/tR+mz9IQu6
oz/7KG8FTik/S8myNTUP0z5G6fQzzlUp+VyGIqHjtW7Lns+0rL9QJ4zkj0WO/kaPoqfoIXq9bwp/
+l5HyEVvgYkHf6HJFZ+rLNZHDNOoETdzmtMxc4rsqx77x0IGFJ98BAG2yUL4+FTRN7M+5CvqdsfI
zShzqwKQRgXQDrHc7lhY4XqA8yU/ImFWo3kt/OkjPeX6LkzlD7daP8EpdN6VPexT4io8ajdWyEoP
0n1K+yx9WvN8+pAOgpljxyPGhWwwgh6pmAD+Z7lBPFZaXIRBDkFgniqAjzokjm/LgSrYsY9n+9Lv
2uUamRXvLlzn3Nqouhzo3zILqCVBC3qwGoB9+9npq+tZKf/diqTeO1Bmw12dRxjStQ5tlNGq9hRi
va9wdMfLPpSU5YLEzcONjjxMGDGiofq+TvGm7irCBdoXeNBF/sUyjV8TaU0fpj4t3zvDYF8rSvlf
yilE2URVGZ2/AgXzTbd46U0MZ+Za0eu6sOIJNnA2pvrRzZGGqxFS2Td5MFwC6rWSjY/MoDpzCHkH
hHIHJIEd10VwDC0jathV491jHyIB6gPAlHmGQt0yrO97pMtQrk+nz0PVd/QstPbzizmf5wBXN9sK
N1GCVtZNONuTPIuzQR+55VpXhVjbj8Bg0AC3UNeGImQJuwRvFE03Eyf8D2fs9PUg5Xg2cxBeNoWu
q53EvJXuo8P1IiO4nUHPc/KtJLOwtukoxvepO1JVbooEzTFNyPtczj1cMfy4r/CzJoyCAgDk3uEk
ixdtrYaERmzrXvdiWQOk4zsn2keV8AmIzvS9dSECHmKo14dUpv6573fuHtzxetSDyO907XQf4Wvr
h6hCE3+cgWqtBYXPEr0YROyzzDTUCgEZZBL51knW7Mmue86h3oahi51TXiHGA89uXLmnAE4Uahu0
Sf7OtcX80VaTdR3kPZ2i3Ou8Q2R5SqDU2wSHTotg2rZuHuuzgbX7I6my+S+Jtea3KUjEE3w5NLps
lEb0VkOXQGqjrYTCwNprf2D21OU7la0Lusy9/BFkc3qrixqw8Jrr/sJDl67dtC0g3WzOu2XjC6W2
JafzO6uair1rh0m/i1Ny9nTFIRJD3hZKdzD4fQSzHjk0CzTvJ7jH7bAV6Vq8s0UibGg9TfWuwVwU
4ow7W+8zHGq2nNna8QFxofs4PMwZ1j7+yw32f7FQf8BCAarjLv//K32/2U3/3+pRl680s17+xd/o
SDf+V4x+YxhHAtWLX2gCjgDx74NzopwEH9Bgmf6ugiLR4XFI276AEgDXylznflZBA/4ooIgYeehc
+Shq/UdVUO81ocu8juM6NKupZ/Gd0SlGEuDMUteD7X/P7FUWP7DkTTx7N02u1aEz0Bfu8lBUad4f
9OJhEKc1EnzfZnC4zZWD4xAIZ2nRLKFRF1ktStkxclEZHMUymz8quwalTBtUhitOaphNjUgseGPn
j1s0xpH03uXFoN13KDZJtlVqE4+ROB4wIK2KIcWo0+dCg5TjOlAmOvOw0OoCOq5FEKttNc0WqPoG
42mZo5GKsvufKkSnRRsupvSnkRHjPzCU7unoYP/gtL1eg+9STyO4mRphjAo8ue955XWcBjGPnJ28
qX90IQype8ggMa+GAIbiexoH97ePv6yt25fb8f9phvq2zZte//d/uSd1JLyshVGMhqkaUM6AKfK6
gCO4tNStVukTePOgvEbUIn0WyiA7BKcd5nDkapFnoBPQPogGkDCzLMWmsGVbok+iF4hhYuDQvqjs
UaOgsSbpivxBNTMV+56b7fqQqTCxgAGsZRferOiZ8tdqtFODbmOnxOz4D8Wxk3IfZQuzBuOYUomD
Wk18Uu5LspIEgDzpuz1ZS/ghaHKrvUOrrF1v3x49dtQvVRKfB9FdRmU3DJyIwTulFC9V3cUrieQT
fDTX8faySkocIlybHT57ovDfTRrHVOgeYVBZ/VY6qRjvyjzAZeztNzkpfZk3CSJIOzjq4K2D8t3r
aXQAZkGsL8KnUUcqvAnkUiDUwZWBjuRFqsMVgvbbT/xtkCnAUP4C1QKy0ugovH4ichQWWDLhfasG
mH3LrlukBaduRFcNJvDbzzKL8N+VHTPOBC7fieFvuxEO9icT6uZNVco8cJ/w+QDG990F2JVl5/Ah
WXfgyMwQV8iaAat++8G/fyRrCLEuMOdwqbj4v/5ITyGrHBel/jbTqIaFCjwrQmEHv3NG9+1HOb9P
IZxbGlHAWFlR8alSRNG2DpIIbv2kK1iM4phTo/hYuT0xatvjE5/Kd3O8JnZ91eaqCe19MGbl+lBo
IaW3qXFbnhP8O5I6fk9bmk7YNhsbt7pCd1ZFCxgV36//VHH9bWICFNHgpNG6wDzuN0i8g/IzxQq7
+dYsveItENguix+js8A4bbHBhXKb1GMLQfUPg/X7xBiap4sIpONSFT0NW4nl2LPEI+grbWaHm3Qs
gpysSkQygwTkeJWrKwB3fikel6xKYeJ2Sim4wrU1u+N9Xq8T/FVKd2v/FY9R43fZhO5yiT2xr6Pd
2297igt+1o4USGKwTeA7R9BuXq+jIJ2kqgfVfs0iBKlQ/4mWfr3VIW4gK/xmCjsjKq0UnW4sL8nZ
TbqB+WZtESlZCJZx6afLNxZgXfwItc3IcPz50LORv8aS98dLAPYTSXQJ5iENP+k05rZsUDYlKxUk
rGZ2GoVEJfUFWgfMCHA9E6ItncFqALM6V9F7+Of9/Bk/XFKITQfojbEA5OMR5DH3DhHEcv3OMP27
bMqpJoHSrL+HE9wCB8Zaotdbtn8cfEKjlqWpVoqR3FBlETdYqDaD84nWCKqE+wHRvPVh7T0x3o+q
CyHrFvyfaZM1BRHEiNm2zJmbzROPJgfmDrgtYHCx0ZOInwFdwi6KLD0sADiaAJvhAruuTQjJgb+S
hwKhn7NgnLP+fT+JmsNs6eaCEKzBA6CeVaQxj7ZydIbJr1G542mQBiSaGHGZd5+7KA/GY0I5Lr+u
/CZaziYHYfXLrLOW4QI55Jm1NEeJiXw5usHLZTTqjMPSTnpzZkLQ4x5zhDpo9C9av5Flefz5AUHR
Z3wqftVArndYs1oMaGA3LD+4eCaIVbXAh2APESzkl1wgygCsSIJC/ftndHgrqL2XJ0GeoaaFV8m8
8fB1YAwGD3cCdZwlNeULGHt8E66WZlR9ikyMXBABYlLHaQKIcdEAmEGGw8ng31HSt7ABoH6QhAyL
XAR3asy+LbNcWrzS4EuWbcOiKRJ8nu5w826BIhYePEKKGkEB+G8zNjH1D8iPqmLOvBn10R9U0pwE
OScYzxFXXh9VkW9dPY+MYTtTp6y2AYHRST5ESBcbtJlAxAW1obAZSwRD1sbkbjD7PP4MH108YTZB
Ectwvu68ZGxSJEeNRiKOCCNRYK9Wb+RjoO6Z9au8zud3acRtbbyI9ejzU9ql9dkKQwFfAKBx2uNU
BNsabjhSjnw9/3MaCvMufpwZNnyIzOTyDUxZyUrx1hDp0TGMPF6voHxg8rYEcdH8RtO6Cz7lg89v
0M1aBK9VoNPPN3boyxU/MPNG9HCzRsKsuYoUEOfSfuY+f0jR0GeJmtR6vJcRPtD33HwrNrAoemID
qeNKluEj+TbeLWpZTfDIShKxogPkxpb2Y/NDFZpHzESAgTm/UN72xnuRlzhOoAMrpMbHfba5Wl6P
VID5gZ3S9EC2K7mYWdVeDmZrJ0vAhMER4aBgVmhk3sc4T2LtAf0BWjmFuior1gM1ikMARFF6h75c
Uh+SQLZS8E5HW663wbLMLP9II/qEX1oNk6AhUaDbfRMGwQh2KbP7Cj9pTKq8/F3rZDmFBHJ1M8OU
EBcbFz72MsyeXNMVp4CqOjgU27nS2pouy0SjQnSk7cncdH6Ut8FjA+aOj8EnYElRAqxhPTRYfrQx
gFB497AZ9gRiws2eK3yxwJeVQxvHm4G8fYZ17IZ9dsTADClb3NVKwmz4bZ2oQyNh58BHXA9xQZ8P
+oPK5ixLr8oWeWsBpSnWZvHkhQkpop8WZFBKzI74HQ7umjWUeHlXppft2q78GYisQTk3a+ARKnXX
MEo7CL8O7iCzbTlDd0MZ2SXkQvwcmKXGAcaS7VEwQckV8RDbREGKpkbJwM5l0o8HGzQvf5MrTMef
IQBj4lJpj/X8Pu4LkxFmFGIJT9KfQ8avh4mJOACjyF5w3F6zoMZOeWjBM/vdElxGC3X+Y1TplRfP
Zmvg0b5DsVMeCJccR+OC0p0BvwaSnRf5lTlk+37oWI4zBTt0TgSm78QHKAmW/24GlYjdLSEq8I+y
63GI20e4uCiUj12TYtnWVC7fkIHlNrL6g7mHEPXN4Ext56HqVKJYDkYyzYrJs84NslvRaMdIetcl
U5Ps0SpJug9JN/PxaA9XRPtxofskD6KYLEaphfLAxi5gh7F4Iig1RgviZVnX+WT+bPFbqOrbNZ9N
4hy2lgn3Gufe9cGxWJXe3hMKhUYgoFUKGVlYACX7rU8pXzibKXOEvHFzwi4VwpIWDj00Zwm/WM1U
qQ92PVf3sevGeFooRYPoImzkiHNOOw7yGxw5SPYqrS3/OuFNPawrZd59yYm566EU6Eo8+UW1qjtI
G7V6nFacPd5h+ILX32RVdAalF0yIS0YFnoVy2/mer1GtmYJovMFQN5nbTQhy1rnyKo7VfRL12FZ1
zBEAVnTCuhX8eTMCNt6mcwlScYNz17RU1JsWkI0boBRL/znGp8L/EFb94qeA7/1yNowdd0H2V8Z8
f8I6TdL+vM84yaqtWKtphVyTV3DeD4m7QoWc2RzYBfQ4Lti2Iw9jLFJvF5Cgrfdp4WYtB1/Yiwu9
LKhnen4PP3mBddWicA+RIN7RDhQFkv4CzgyW7elRuF6/61obUYwE3KJ95kxO5h4SCT0CsjndLZCC
iRdYtxKvGf8jsFBVtGc2TEmJgAwwZUSh+tnrr/E4bKw73/L1+tA3rOpNoMJQfQR5mcKZQK5RKHkW
zUG6UmgbMf3awVOsyjN844r5sLZ+VFOALVvPzbZCrbqLvjpAb5unDAboOO/KsF+67zFE5WHYDkK2
glaEDnr7rE+aLoiwi7EDVAUTHCnCG6RXrRLlgVCS1mbfs6ihs+lsW8hcbrtzgt5Qcuh2elZ6AzIV
5OTtz+zbXiBzOXdTimW5Bs6cmwNV1h5Em4/TEkjp72QyqWQkn4IpWR6BwiKophNIOWiIzIvJNRtL
FWxD5c1GTiyICSRs7g5rIs5aDnC2A/5KJsLViGIRSnJrSZwEodQKDz3zYXKKLtcOjw6UqrNu5OhB
ra3glKH7mLrrGc1VfiYtoNbkKaGGEI/EYgFyhlIM1FYEj4auzsNPQaOBEZ45Ei3wGO+4nlqDHLqA
MAlRiMzeQMale+a7sJY+TTa5G0JLyySJZUWUm0MjsXCGMcqkmpYOJkjh6h1j361IiRqXe7Z1jvuA
zYeSl0TUm4IAAhEBEVwvZ/SESgepyUS9mgGSjTAnJw3YmTdVaSZ49iBW/GM/jD7m2gDlk9iIY9p4
QLGXNIwD3l/HhYmTpS8q/goi8jFvhC+KdtCRVWgW5TS7RqKN2w8q/EqTpWkPoVuI5iptwZsjYCOl
yaUaKUzKkkFVYIyg5YW98wPl7gXSw1Q54wBsg3aw7QAuS2bGNrbRuKqvieGLSZGeyz0hzFtOqZ8n
GAgzxhGlcFOxgFxk3t7xEouBpNpexC3+kDWXDpQdGFjCTGHeYNBWxvL5eyTWji20GaS3kpGKJuMn
tjWiBD4WougzIeMOa5AhywEWcWep5yT4VCmH2tPLNHJgOs4D17+hv4+6ZOaLPdonzNFAY8tRNw18
X4xGoKDZCSZiJT3k8phhFl5P5yAmQ+RNQU/yVc4qTfFJYZ2EnYxEd4OfZfcYKoEOQqeNQzEKATB/
qqnXORg9TXRee3gXLllK6iYmmx8RjFDB0ZapHqNbVJ7w+rsKqZ7zPssKK1LvPU/ZfOoIw2C8r7Rv
tgicJFPwwkyVv5CMKME/Fk7F1TjvHLPAvGTIO/escwV9uF36crpmI+5e1nZoJxLVLXJQZIGhp0y+
2YdmPSZVgZrf1mYEkNlbjTHBlv9v/jZZiUKPtooEx6WT8V7uNsuESQ3LcEhNMu9J87Yv26PsA+al
GqaWSQXc4/X1lTd7Y/pljKY0B3XpCJom2xrrG5ZpvpATFAdf+WbtVg0uX9f15KQwHtMKfP5wwQ+o
PZJaOCfMLTK6Nc9qVsUn2HLMTbECoUMUVMeWKx+tilw9jgpgS40pwiAxY+Zu6XtX/uT0JXZXgcs6
qxFOY2TpSnJjo4tqJgTlF9JLLp7Mc78E63LpTS73JxBCy0xvyvW68nHMnJlBSV4yH53aI7mGbiPF
1+ZzXJIY/LwRR2uDTOxhTlMY7/sm7Tx+l3JnQXnZsqz5mzcOCP3aCPvaWy8DkBXtxkyleJCA8POG
+3CtvMFCtthh/C1YWCZnDyOThanZMZd8uFwmkU/poY73iU6MW29fU9CloQnvFLyDGoOGHCUOUE5k
1E3EXZ2OO++50YqetLk/sJzCgMdT2ktWEyolMTk8SmRS+gwW1szSPwLjQUtzKSPyqJet14yVSa0q
q44blEQ6cKdY0owYILEwmsnUj2iyL2ZJCjuamnc2PkdNx4Cs5sYdxHhyhxCwhNni3JZTeR0C+iN5
XaYiPUuyZh7eY+m96nM65U51jLTLnYKDzfLJD+ixY0h2AGvR8mNiHxvf+KzoGpOJQj8gioMMeb41
zmVKk/28A2VBkCLhH8KtpnLlVvs4Hc0t8OViUSWreel2nacl3bLLkM/b9BEmmxf+GBUsdC5JNqt/
ypqGKc0h5/LqQzNzEiLAOyR9v7fmxi+vhaQ4wl/EW2O9BbdlAlbPNCJPPJc6xzc0hP6y0hnIvKZ8
9NrZ3NBRdjGRI561SXRrpzSr8u2q0Wk9kKJWZHuArWnoiABO++uaUTS3AK6gRHydk97cMzE7qLJg
Z/lQkuONHhTf+4dHnlbVzCO5niLLB/IH5Ur39SMX2TSR3Yf91yCcTPfmZWnAizaV3be/7vdHQZQn
x4UV7FI8P1Vrc7NUriPVia90sk18grvqobo9E6yJXW8/67ka+Gv9GA4iZWqA8AJ4/u9dKW3Daceg
z/s6e/XARWbIapeVGPQ+akrbDLQ+Z+EatgSNofEDJOOGseqQzAUpwr2bKoTpbMRceU3seYnMP3sf
jUrNFaEReLzmVyLsJn739uv/NlQeZWESWwcyGDKJtvnzXzDps4Ipnk4ieMSZauY9OKDMtZDDlSvU
24/6bc2hX4CQWBDSCYI0cVrvJo3K3YYE6jHOIg+xu2SJChQBVlAkLpf0dPrjkjttoThMDP6iYP2p
mrq/AYhVp70opX7/iASJiVH9zGa7xVTOHBAuZIpll8Tk+yQTC7//XrnCVu+MiHvwByzz6TDTNQ3Q
lTFdVbYbIrGvhxkm/oySeup9oSbB1XHJMqpUUQPm9E8iyaej7EIU4Ws9uA2CDtJp8bokMYw8B0t2
+NcC7V5Zmat5XnBTOyIaYLLGt6fVaLP9uv7dgDZYBALeC+jwUT56/Wk9ZjcEk0V9UQ19IjyBvMSE
OYLiwrwmqkOsa5Pl6QJKBUZXxsn49gs8UzZevUHIIgaXCywb8k7gnUYWP80qR4oGaSh7SZs9vSxk
46h6ZHFx9pK2jCozqXHo+yZ+/yyKWxA/uF7UYY/gxPn0Mjh1AVaFelVgLeziFiEObguYLzYcCbpE
fkzvIq+3IvTQnLInWospMIcldLEWue8ssdn4G4/oRC7Si4HikTOpecpJ3yjR7SOSebc/z2ktw45t
S8vkVhrDHYKFpVzBLUYD62TOQpmT2wjtmSNeSiV5LfFSoNek9kRNwO8maSqi/jnjcx2TLCdFjdb5
xga8xPhHaaGoTLrjDOzpMmuQePuDVvBvCw4qB5ooaCDFwO9+W9oDN4vMstflc5t1HjlrKntzBYoR
Zyb0/ixZvz3jrwHk9OkItfFzjwZuEqJMJ31lGmXQrXU0fY7T0NQYhzwOy2uYXW5p3dja5g0MMnDg
EjUDHGIiQGGbt3n7NU6/HCA42HnHDrESY889t79/iZ1N2DUTc5l9LiEl1xe4uPb1R7ecXHXl6v4P
FKnTCIL/ciA8KkUhZDPYJieLPERQKM+k1l/GTiKKGhTCLAvwviazevu73JMtzU+PgCtBkxJ03jzP
PskO0mm2q6oZ3Y+N7u1ol1C+xPsYUk3OTTcvMED1NjS8a34RFGxYl3PgxQ9c1gIVbSRlXUowXHlM
/15OXkUeiq2RSdRzTC8+ZWhMoMfeFpkpa82WKQNEfYgC1vkYhaZMXNZ0R+5HKCh8nFUGnEX4DZlO
kTPWJl5zISixfbIs4mh1AKWa+n8QKz4Zb8YAdzjPZp/6Al+a0zEIgOljgDXMH4e6MCdz0tKqKJHz
brk5vz3eRlno1xBq5pTghXZQHHIs/kaImFpJTdXxk/vIb5+fNQSUTkuUo8zRRKgnBL303itAOoxC
MzemSvrzd2ocTIXAmmwGN/CFqWdyF5REOrfGWHI6t8oCqcQrzVZFLj+XWDWeLd7AhWmPqwTX43wl
qI2Hn40/ukWmiWRVhcveWSMbrZ7D2MKa97DLLXgKeh+kw+KlNAFuztR4sTMxM1k4ZC3TRgA2Z957
lZvC8s8WGjuStVvQ8+DcS+AK8wMXp54ogbw9pNHr6RNC+HTy0ZiGgclZGJxOX8cXjBEs4m/V6IlP
hQKIjr6hGxzDMpI+NX6UecHex5cLHsHJDp3M5li7ZfWANxcI3CYaGpqmKVY51hLpTZj13ceE+6sG
jKvHbIuyvXvM4+J9Tavtm0HWwk9QuIJt6eWE78YgaS8zO9fXnEjZym09G8udpQvvr5U+8niRoKcT
YAMU2/6OqmH5YK0WaqF9NSPloWN163MqYV9aWd61WBSu5xJ3Snri1UNGDx+LBZcuQSF7ynktZrnF
tneqL6AmgkuYKMDwEUuwHWCISty7nM+PMsPoE+2LMKOEkWp95hZNcz8Jb3jIPS8DB2VbfrOzqNt9
Lgc4F3gaqQ940WjSomQ4FvNQHGgTLEbpmebydp5ikLCDX48X4Cn3/RSDyo6yovhrgARI1TwZyl0/
qfZ+xWZ8R/qJJXBjWf4WFb73fr/YX92l11+AXKM9NwTDNptRcS2Fzve43+R/4Dm9DtYsCNrKBLOA
VMFwdU/hNPjblqIL0uaJ+ZpvYxeOxj6snu1QlB1+/MPye7WhXx4mAMqZY54c7jQjSfBM404eN09Q
UGswQrN97zTUVzd1jUS97w3c/9K2fk+LUJR/yMd+W/nPnwlWh5YNQfwUBzYEOm5LX9VPXdNwcYXK
BR2j9hyAb29/5PNP+nfe9fyVsPIAHiDobphxJ8fE7NalO4KVeXKmlj3juRwXm5YLT76bs0rcNW6d
GDoX1tB2FcQSIqHMqzO09kJIpj2wL8B64TsVqviisTrxkfMW3gB1xR7RQ5IXt28wlHF7x38PA7L5
UaP/cNVQnn0/uov7V4x5R79xsMOUCNOm7zwoTfgMiTqkelPSi3PgAR1tFS9PRZv2tBIGdXDSwH60
gQhvV+bvD7nQCQiPITFpAGkQ4wJ10j1NCXCR1LMfLesTuvMMfpZ72ZmHFOxxXufHxomrz54Vz7vB
TWl6dBBHj36zBM3u7ZkJzMi/mhlhwJoGDwIrgmP8JEFyyqSmfZCJp3SgcUA5TZWbOULzZ6fpkvS7
0UeyTdQ9WqhIN9V0e9r62FK3uh5liBZxJVLrHbZ8/tFbkVRDwS3+gopPE2xVaV0jpyquFm85a7za
u6cGWr1rLSZtE9IYQ5e8n2m7FPh6bYWMxR1p49gejHPWEhb5jSdkfgYDBX+otJXv6qCv+l2b6OHr
UmXDRxiK5XuriTggwtmZDp7bT8PGA+9+P1UxUiBZZ/MB2ezEG+wfaQGIoitohHAmfvADK7rKs8X/
y6Gqjd9LWWIO+PbgvoYlMcWMLUZC5KAht1lxSsUdKAkz7yJ56nI/uLE6r3hAAmJBGbJrsD+fjHjd
2088IcI+P5LcgCuO43pA8E59bzCKqVTN0fkdDo9/QdkMjaRkWKxLCpXFgUZET6QPUvUkoT0/5Onc
X+V5bL+3xtg7vP0uJ6615l1INQmfbgRBOHROwYAK7WZ8OZrmezrTYODe3iZfWrVm464zalyd7ZZU
OOoWqliPLtWyQ1sMcxbgsDvqJHG8peFZZzvVhliIIRhlSr+U0BtLZ9dlmOtj53nzTThkcFDQ5PQ3
EG/caaPheT2rheI0rZyo3Ub1Gsgzi2E5FGVvXcchkrwbShnW1TN7cYEOhdNCkMtDOnF6I2aTl1c1
bV4ySg/G/abqKqSfR3Tt9iNNz4dg5GpKLqI/9O7coDhWeWqjBHAZViLtom1I1e/Wi3P8ugWIOgT+
ZvpKuKtVuGeBfbie0JeCq5DLEFxt5LbOuaF5qTM7TN2/etXmnwZsLH/4ObRquApF8qfC1+/xBwWt
FxsS2OLit7qe59IJLeep/I5SpQ1ZZoqLr6A8FrqGTBl3KvG06iE5Dxvr64IxSwN6dEQ4/O1F8k8L
FokI0mYP5KpPbeB1TQCklK41jL/vSR0uw+55QsJ1yCrEwsIe+uwY33cKvxPYbclexsn8OYvUKFkn
8JT+8DL/sGGNej0UPxTr0fd1X78MOnzT2M5l8T0VdvihCx1951ZoyAkKu5eci8PNUHX9hUSU4Lya
Pee6bwQHGV4l820usghAcjONV7k1eD9AznfBJsIi48Mf3vL1HeBlXwGfZ4uDmeZSeTJkY50sddz5
w3eq3l36kcwiQHLQhRA6aHu8ccMRCfZJryFOHypof2QrfvMbeLByOsNpTT8EcZVe2fiOfHSVP9Ah
4RQ4INpbMdxpIbZ+R7v3ZaL/l2dxv8jv//1fj0913uwgwKj8W/+regyNJFN0+J+JFsfH6THP/+Gf
/M20CHwUZwz2mIyUzDRkUf4UnIF69S8KxOwaLvtoShgaxE+xWRdzcg8qRgzc00fXOqLg+ZNq4UT/
ggCA/gQ4bYQbKLH+J4IzwevVSOKA+oAfGxAsWtkcdyab/qW0QcmjWgu65x+0lnLA+q/WCxAl3tOw
XOMr6afqfZZX6psUpXufIT1258YdKYEP83Vb5VGwrfQc0pvm/rn7f9ydSXPbyLKF/4rj7sHASACL
dxekqMmSZaltq71iUBJNgAQxkxh+/fsKgGwBlt1ulyMe4qF74bDkJCpZQ1bmOSeVqTbPXSUWElPx
Z3JY2JkqG30zo0We/36bgvufKbFlXEReuTs9EF4tYoCzV7pCsO65MLd8EmRnkV7t7mgsXp/DRcoQ
W1cOa6GXDdbLLMwbpfS9GxTf/YCeAnmxAjpWrQDJVf7JxsNtcw9WB2LQu7Q+RWUqubQqJX6g6fd2
RRK8eq/sUJHQqXd+rtDwn7sxd4a5UdX5+phutJke0yNtQzr9lmZmt1qu+D7C2pn+8WDAA/uHGK65
I3yL4ZqvAI0im29VVZHjFe3rX34FexImW2WZTf+qU8O9AMthLWK9hOAJDE90MdST3J75+t59z9Gj
X4XQYOgrO3Uia+4DyzqrPQ42rkXRhVsfjjQ6tLx3+sGMnjgHlXtwINmdJ05ey9/SKcvK6aDp0FX7
UxAsnbONl8anh8yIbhwn/ZgHtMuzBAl3U+gfdE8/QwzyaZtMk4cXi+R9O7qXjBF3kHlCJ0nkyKne
IC1AF63hwRGTHtks1ZhILtovP2vi29+AXf+bggJ8VrLzYLKM9IIMZ75AXm2vz/bANE4zY1tfg5tV
H+KdhhtcqyhvNlTgLovIsP5aVvwpYUtdA5DRaFOnFzfeYQpKaZMgpeQsP5EK0M9c3w/oslkcEYML
1HM/LEJoKqkCM9CYnlRRmi9qdc+cNnL1+FatjadwergqUl07hwdknVfoNeYQk6EKldVuUVqFvlDh
L55a/ucgdikfmlHxiM67AcjHKB5jcKXIOUDrTXN0H5aed5zHx8MpIN/yjkW5e2cfaacQZDv/fGfA
I/RpdDHlCg+De1uDnzPprYSse0lDp6bjq711z9Q65eLkw8m3w7C8o9KK6DEJ7u01rXeTK+AR+n2V
h/HaCZI9vJ8iRX6CxkcJVxRboxCZZeduGftvSUGr10uvKt/TAuR4be3gvwK3OaBnkXj19hzJoK07
r82NfgdjobzJUHW8MgCmnZJMqs9BNbI26ZVxuz8W2b1Jk48Hl1valUmFf65uyvIfEqSDPYsUj0P+
TOQrNaO5eBv9BaMjQbOEEarceQje3eYuGRyF2twnIkGAuvYBkqwr5k4a1Y+F7sCQzzOk/Uzakjxt
4Uu/i6f68jLJ1eSeTg7xSeAF6hmNHWiLbu5O0HLbf9wnWNkdU4vOH0cjPAv47q8iFApnar6pF5m1
KRcVnRvvSnoXmzMSN+68OijVtektgYcB7zsFuUNn1bimZ19qxbm2sHJFX/jqIcFmeSzfpfR3uW2m
bbxNKN370+o6TSztSouj5ZcocNS/HWWfcfvVsvtQqZN3fuan29k+9oirDSP0H0J1d5bQPRYhfXq7
UI04HKZnJmKl9mLneM6No4K9Xvx86Q7IXsL9hqjrwjER4loUePvuLxIto81FurxDv3KqnOQaYMUq
TZS/trXLCLStDhQ3yZQP28onUrfK2I0hS4deeeaQKKtA4ZV4Rg+S5aWzO8ar3XGaVjM3KeIN5KZ0
+Tk1KwbDZUi7SPyD8g83m9cGYIrjlciZc5k6Wn8AIdJKqeZtbARX6nxBxF++S+LN5jQBFJ6iVME+
syTh+Z4oky0m9CxlgcJEvEJs03qrFdPlF9aewcZcRSujtLWrKcCtSzB5EIqTwFl+COyEJIwXbgKn
jcN+KJU01IYXzod/aVPBJXzUzeG7F/tUCIsW1l10sKyQODFbfmE2L51zoBIBRVa/vt6WWXkT2Mfw
LN8LoQ49DKf0O/GPlzRS9eeFq6cXgVWkF5GdKB/AUyELWZg50LPkEN4gNEoJWmf8xR4w5izPiuwL
OJWYr8g3H7JlgQxpXTuoTSRI9xzMYhee2UfozfHWQvpVp3lpfjgs73X4fueKoziX1Ll0IKIoBweZ
sTmNITR/TqdhfZYWx+WFX3npog7t0JnnaCauSVqyX+l7UznOs1jXFrURw6yJdoAfkQsGQJHMDOjq
F4F5XH4ObZY6MUH5vll6SwTun9Kl4h0XYEt4vXC3vKzLVL+DzMMNZb81jjSLTmBrx1l9ulW95Wdm
3nFtBnuxgwjXbO3l5cEP62tTrXEfmhv6XezTxrEiEQYGSa83MzOZ+n/b++2jEe2ji2TjlRfUg7J5
murHuUIPqStYJ9mJZQflO66UnCU/X4UEiczSb2EDyxAiGzGD5rBni3BwEDawV4OLonRwR000t+dI
t6P23OzNkFCTMzQXyJV4Swbg1VBcCMXi1VTP69taY09abPbZBYKX9okXbIPLhJ6HBUo1qr+bH5Wt
v59tNuFpnuzEctVs9aEi+fBRENYe9MI8rg++bSonUBr39knmOREMd8Kx6yNkjgX36Ip5gFJ8MAsM
msGfBtoyUhHk3x/OnY1SniADb1+U5v4jnTaQ1bG9DIlpBZUeN5kqt2RZq+IkO6iHJ+DbbJG7UKQR
kui81OrszBQcfZsGooSc4nulqVJ+n5W7c0tB6eSkRB9q4RrVvRbH4YkROZSu1Ipu7dmWBeFuTCbr
Vs/MOSAW+5EczP4kBZ98Sfsw9bx2ATSi+FMnZ3UCePhah7JOM6fDzvvEOeB/yhQknmc0cjIcrv/7
7X3mmC6YKDipm3OPuKWc7w12g1kGvutJQRvwTjkWIsBJy+hSdUqOKkhFJ2lNlRauzSFf5KW3Vxnu
ji0vgGKgQkNK+fMyh18zqzy9Xgo5MJPOD7UWftiAWr5YqianTq1tjQcPqlc132jTePdWyXMR/rjV
7SYHM7+gX5P6sEdsSQjI0tuPfmWaOlfCWrvaWMXusmIiOKRSkNECEORFc0szjL+1qPYRCkSF+Rbw
N+hqzd6WdK86HM9zJXSRlYJB8kWnvgJOq1YWwWG/o643XWqbmZrWxcI8HtF5p6kCsuXp0p4VqcIs
9AFpRLNyk57kLgIiMyteqie+UQdfbLu4Qw8FzSx0BqLlrACfDpOaflK2vaedAz025xwGLp5xq/q2
WUj/b2623UAEw3/RqKTeHtZpdbfOyLNmz734xE8bcvaH6Pd+6eeG3qx/RZ8VAqU7vCs3L9W88c9s
BICO8sMTF3GT27LIbKGHJ9rHwr7+z5sgCikPND9WHGvCtYFSC6mT5mk/8IWTfuSGn4+w9efPf+dn
I2gddPH0P/+BI8JO3EsY/FsnGLSuorv0VBcFl+bpO8G2JmgkAGXT0KQUD5d2PnBETgCBJYQjpLxg
ahOgdiC7bNRExUPm5OVUcN0JHFib+gtnoXhGNxU4mGWdYNgT3TKnAE9IDoiHufXSCSy5CVpVIgPc
LYj/o6nwGB3CXOxLGz/q6S/rAsX1KxNhYOHbnsBysATmS6R2m4d4/aUPmAgq4E+KNKg1iKf9wBEt
B6javPOvOGGQiHzhBH1iQwcF28h16+XohaK1yV2YamQ7+nbKjWn0ItkjOXzTQnuG8ZNDbUc58MLU
nSCHQhkEOEjzjG8OICcr6QTDnDRIAwr+rzqBzugT4SPC7nbLbA+iUU0FlDdkvaBOyJKy3dOjrX36
C8LVJiTFqds6QmScZ4RTwZIOEYiThDQNnPh2kIM4CTF7gBooz3IzbJ7xhQiI6/7iyfDDTdG00aoC
u+eQCGyf/lRglhApiRzht6kyrkCJvtqyIbNBQQiwvYVwdvtVD0ME1ZoILCAHZLPyRrQdoBrFvJU6
F0WUKBBf4CpfHT1yZrYh1FL08a0AcaDLD5/qIHXC7iYwvC+h2WaJGos4FZpndHMAuSLZ4ECsAOgW
7AK482VsZNO3gySv6NfZjn50RwEAMgHtkFoChsHwCX65f7dLgO/4pRcclbMCGT3Cg9YLo7so8eKi
KirlBd2ZkAe1CALbQYqrV88LnIgOelUEIF+9NK6zgNbzmmxwRP6Euc6t+Pk6OIgLNHpfTy14bGBk
GoeP6DSAlCY4RVKzwKCBL5g9kq7dWhgcho5BxMBFkuUw0lkg+OHS0SEnPqVRG0B8uxgGtyXbnVA2
QJSIHi3NM74dAVKKdGigTkALiMxAd10a7gh4AXYikofd2Ti6mzMsTYevTm5FcDiSR+Pe3N8P7enE
BoPmfs2ajC4y4MtxZE8FckciUwyu6dt6750K0wmxIelk8ifNM75dEYCQ7Bww9QmJEZh7gMWbZxAh
uAYZNm7UGmq7zTO6/eC13m//Nq3O2UiO0EVxtNsVByvCcbkqEEpzPLZeGN+KoH+X9NngEAfBrESy
tx3l4IR0HSII8qlkXL+eHSOLkwRjUXZXtEVxgSoF3J3mGcRJ1JmEdAE8zG4ujG5fgK3ZXWlb8MjX
EuC/qLYZFrljHAD0s50LgxILuWWhOSwKDF/nyrjmAi3DTOmYWZ8wQIoLoClemwvcoRHvJcXe7cMj
CplhuLmyw2cSIPdMHq1LoAxLTC5LBdSRigRa657xhUlcomUDBVNM9Ybd1i2F4bZoTmBYGdxT208a
0SQg89W91O/vBJyNKjxG/huEBuTPgPmhBY5idvOMbiNEpV2UhuWCZLKEaMOiKdFN8e9DA2oqhOMQ
vppndAESeMapbGhAmMh1QKdPQDfK4VywJvgAavdz/Wl8XoD6Kz0XCICmNvcFMnPNg8GXVwZRWiEw
gHvRZZrGtyJAt8oGSCaVE8pHdK99/VB0WDEgEEmofSvKjyw0oMtle1RJbIskkKks4IXXL06oDpBv
Ys7RP7XZgkZ1LJD4kN0XOfsFx4gF0W6MgzDZdiYQ4VRL9BVtnjYYGZEXWAlGu0B/fxaQRECqA5bK
czpt4AUEz0iqkk+jg0GzY7Qb8bi8IBg4UmekaUyQmyK9/lxpG54OohIHaK3hMQk3jC5Q4ozUpL1A
UtFgiHRLbr7qISrNJslAGAE3rIskxrcvEC1Lp1ZN4AWEAXzh7TBx68szEt9AYFQJqLstaFRrQZMu
NoHEodxGDGB2CfTBWkAlagKzl4ki2HzjOhehTckjkTRwFUKe6rnkOLwtsWMSRZJj+pZeGZcXoM7I
x8sUXimiUEKYdot9sAp0dQIARyNH0W47I1oFoG+kCyzU3UEkogdHGaF5BrsAhecpi4RV0O2V44sO
uNS1L/X70QGRsuOC0O3yBt9BdAEhQLJ2RL619VK7+Y5pLsAwb69yv+8FESORQ+P879JIg1tTg020
QeXp09HdGqkACnaVXHQEFA0FQhbDD07EZi8QmevuWjm+c2GKQrCsF8gguKiEoon0anQEXp8dUSOU
hr7WPL9+Ov7CgvnKh5mjSPDUMGH8dfYaYeZHv/DMAPn+5x37Q1A8BKS994tCRKL97G9Emf/2UIsN
OePFD5/JGs3ndP+8G+D3H937rOdRPf/lub9OV+mjh8w4JJqqe813qz1sGrqAPqz2q546RQNF//Ym
32lffF0F/2D49faiP+YJ/Zrd1Eefpv/CDW5a+oXTHT17VlnPFa6A4cpanq8C/0uUhn7vrVvqh7Tt
KIjS1VP0/JZi8rWIUXnLqAA95v7jIe8ZbwCZssZP1gGqKOn6peWWFiVtuZNoeRN9eTOPIBY+9N3e
ggllP+UUr/tPve+zQ6jJWj5bR+mm/8od6knW8o91aCSX5MXTyutNwA6mJvvCF0Hgh5HfX5Et6kfa
dPjkrwa7SIslkbYcFf1p0YIzZM2+/X5vaiv90oYxcHjcVS9XIldyUT6XNX0VHZCbGLrZbfgdsrav
V37Y2z0ovQkKkbxdusGvwqdnS81h3mKs5E1n2eqRFvfrPO/N6a5CLW3ff0Q6fdWn1rWEW3nTnAVZ
lPdmtt7WVOVtZ5nP/3Hs95ze1uz+hPXokA5NixKQtOkozAeTW28LCrKW360f0mFz9o4vK2/6uOqf
W136W95w8eZ8tY8zz+8f69gXieU/Yf9ynWbr3k7V5Wv/hPHrdek/9o4xjIs04J8w/jlKd8+Wmi2l
rcVKm0ZnynszX6URJ2V/cbYY4T/zASer3XDtt9QsWfM3nt/3eFuWlDa7C4hI+reaDgcjbTpdb4bs
5SZNKGv4/ToM0TA5rgbXBLo0i/yTrPk7L3pav7nIvjvbWoaRrPm/osMPJmJHX/kzH/D9RBTmyZbJ
mv+A99fIl/dCig4/J2+77N8qu/S6rN2P+cp7HrnYU2A/ixydrNlP63TPyfZsqLHcwoekLfvcbAbT
G8lLUf+RNX2/4tyhO3N/aXZZO2nj6yx/8+m1l28z5NL2/ewxoptkL3Lr4MzStqsI3dLNs4ebb7PN
4v3c8muZpq/6Id/nn57FUV77Z/3kmviNx2C9Sv/7vwAAAP//</cx:binary>
              </cx:geoCache>
            </cx:geography>
          </cx:layoutPr>
          <cx:valueColors>
            <cx:minColor>
              <a:schemeClr val="accent6">
                <a:lumMod val="40000"/>
                <a:lumOff val="60000"/>
              </a:schemeClr>
            </cx:minColor>
            <cx:midColor>
              <a:schemeClr val="accent6">
                <a:lumMod val="75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Calibri"/>
            <a:ea typeface="Calibri"/>
            <a:cs typeface="Calibri"/>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plotArea>
      <cx:plotAreaRegion>
        <cx:series layoutId="regionMap" uniqueId="{AD11EEC8-BA2D-46E2-BB64-B265FD0DBF70}">
          <cx:tx>
            <cx:txData>
              <cx:f>_xlchart.v5.9</cx:f>
              <cx:v>Sales</cx:v>
            </cx:txData>
          </cx:tx>
          <cx:dataId val="0"/>
          <cx:layoutPr>
            <cx:geography cultureLanguage="en-US" cultureRegion="IN" attribution="Powered by Bing">
              <cx:geoCache provider="{E9337A44-BEBE-4D9F-B70C-5C5E7DAFC167}">
                <cx:binary>1H1rc9y2su1fceXzpQKAAAjuOvtUBSTnobclW4r8hTWWZBJ8ASTB568/LUu2Ze7xsW5Ft25pkqok
pnrU5GJ3r15oIP91O/7rtrjfNe/Gsqjaf92O//4jtdb8688/29v0vty1B6W6bXSrv9iDW13+qb98
Ubf3f941u0FVyZ8EYfrnbbpr7P34x3//F3xbcq+P9e3OKl297+6b6eK+7Qrb/i/X9l56t7srVRWq
1jbq1uJ///HR7tI/3t1XVtnpw2Tu//3HTz/xx7s/l9/zH7/zXQFu2e4ObF3/wCWu53HC0NcP+eNd
oavk6bKDMT7gniCEcP7tt57uSrD8nR9fvdjd3TX3bQs38fWf36x+8hj+8MMf7251V9mHp5TAA4M/
qpS9v3t3aXf2vv3jnWp18PgDgX5w++Pl1/v88+fn/N//tfgDuPPFnzyDYvmYfnfpP5D4q9h93pW7
b4/lFcAgBx7nFB629zMKgh8IilyXIOI/fr790kcsXuDJfji+Gy4Q+ev4bSLSqFlXr4kIPSC+S4jA
9PG5L4D5Gh6cMp8z/jV88AKY3zv0C2C+GS6B+fQmgbmeNGSx5NvD+eehQskBAMIJcen+vIW8A8Yw
pZDW9kXMCxzaD8x3wwUw1zdvEphtUahKK0ixr1VRKDrAhGLh8qeQ8Re5zD/AVHCXCfYIDFx//N2P
uewlHu2H5oflApvt28xm63vdJOo1sxk54FQQQX38GDSQrZ4Xe+EeUEpdjyLxeN39GZoXOLQfme+G
C2DWf73JoPmryXdVu3vFoHHpgfB9gVz8FBTiZ2R8ckBdHzPGnpBhPyPzEo/2Q/PDcoHNXxdvEptA
F7rZ3elvz+eflxpXQKkRjCFK9kYNRuyAUQ8S3iJcXuLKflB+WC5ACc7eJii7Qn3RTfWqycw7IIxy
7mN/PyzYP+DYIx6meB8DCF7k0y/weWa7ROhtprTT++Hdyf2obl8zcOgBJdgFAB65MYL4eF5uMOIH
GAnXRwIK0XMO8DJv9mPz3HaBzenJm4ye8L7YDbvm/tszeoWU5h8gJKDpd39wsOfIeOyAcsGpi6Eq
PXwW5eYlHu1H54flApswepvYPAkz7/SXd5C1u/Lzq+Y4KD0ISgt26c+h43kHCHPic/cJILj+PIC+
6UUvdesXYO29uSVwwZsELtBVdX9r1W1nvz26fx5XFB8wj2Hmuk9q2oJgeyDwuEDAMVkE1Au92Q/T
T8YLdIK3Ia397+rf89b0p5/8vxc7GXKZBy3O9/7medrzIS0+NK6u/9S6LqJqIUr+2q39OC3Mf7qT
t6F4roBbq7vd6wUMEQfMB52GP1E0fykWQN8jPJcS4X5H7Hmee4FD+7H4briIl9XblAoudWfTd8Gu
0SDnvCI+rgsFCMKB4CfFYEHhBIK+FeQC0EEficJikeDlfu2HaWm/QOvybdae7d0ufUWeTekB0ADk
ger2CMJCPMCYHnDmu55Ai7LzW0f2o/JktgBjG75JInClQGR77c6UYSJ8l3t78fDEAQethwFkj9ch
qJ4ntZd4tB+YH5YLbK7+epPYnOrm/01aA8XGhYBg7tPiwGJZxwONWjBXcP7UuS7S2sv92o/T0n6B
1ukbTWvVndq9avXxD0Dd8an4pnouqw8/AC4NQQQLo18/y/T2e4f247P9ZrgAZnv6JsNoq4dX5ASw
9IY8yoFGPy29LVDx3YOH7odj9HR9ETy/8+YXkHy9hyUebzOtHb326oEAlkw94ntPfQ3+WS3wBRAE
6Gyg93ksOJDunhec3/uzH5NvdgtUji7fZJRc3Telrl5TDaAQKIzAX4sIARmAc8J9Dtrn188ib73A
k/2AfDdcIHL1NlSAn7yGUacHKXezK02bqtdUP6l7wAWDlvObSrOE50HFAXHUR08rCzAT9TxcXuzW
fpAW5j/dNNzz5k0Gz7HuVPvK1R8d+ALaTv5dHFhkNQy9J4bRNPFE4hZqzYtc2g/RM9MFPMdvtOLA
+9vd5tO3F/mfS50uzNcQjwjOnkbSFk2nYMDNPM9z8ZNys8hxRy/waD84PywX2BzdvMnQ+XA/vuoo
AYa1G1dQ0GQeSfGSDMDEJ0wSAlf4Adzz7PZbd/aj8mS2gOTD328SkpOdqu5fL1YoO3BhpZqyZ/zr
ue7M/QMCEigFWv3IBxaZ7Lfu7IfkyWwByUn0RiFppmJX3b0eKg9zHZDCAJOf64rHDzyEYezz2yoA
0IPnAXKy+70nvwLkm+USk/BNYnKWFyBkvuoENAgzwqXQXT7mLrRMXlB1YGIAIe9JOgPsnmPzEo/2
Y/PDcoHN2dGbxOYEWplXFWMoLDnDuib2YTzw62fBmjGCeRsKwid/WKx+DsoLXNmPyXfDBSQnH94m
JLu23d2mXXtvbfvtEf1zJgZ6DIw5wZIm9CtfPwsm5sEODgTrnq5YtP0nL/XnF+j8bL7E6G0S5esd
NJtVYnX1igB5BxRjWHcWT0lroTZjgmBWHSZzEX2kbJD0nsfPy3zaD9Jz2wVC128ToRN1m6pk95r4
wPCtRz0f5mz2BhC0Mh4sFAB4+xc5X+LRfnR+WC6wOdm+yQx3kcLurHfb9nWJGkzVcCKIz55mnfz/
THAMC4Ee9uF8/SwI20u92o/Rz9YLnC7eJk4nCoafWm133xLNK1QhDj2Oj2FK/WlCHZLY8x7HpwfY
B+YGm6m+/dLH/R4v8mU/NM9MF7icvM2FmhPVtg9/G6O+PaR/jowLQ2cEpj2/77cBzvwcGQG8jXEC
4+1Pq2iL9ZoXOvUriJ7d0RKkyzeZ5B6eh+6a10QI1me4B4ucT/UfLTbhPuz+ACXNw+SpAC20tJd4
9Gt4Hu9lic3b3GjwuLAe7vLXzW1A4EBTgzGnp/WaRQQBawPN7WGf6BM+cP05gXupV/sx+tl6gdPp
21QOTu8/N7s2f836A4s2sNfjYSv7Y3u6jCH/ABYTPNgw+iQtLLLcSzz6BT7f72WJzdtU2j7cP5CD
9v4VBVCXwf51kJsRsLSvnwU4sL/dpS552K7zeB3Iw/MAepFL+9F5ZrqA58Pb5Ain9/3uNUdwH06A
gOYTxOn98gHGHPgBDEN5T+AtsPm9P/uB+Wa3QOX06k2SgodF3cP7pr2fvr25/5y4Peykhs1RPnOf
VnIWUePBWCewOjh65LHt8Re628t8+hU6P+5nidDhm0XoRjf5K+IDZxC4PqEP53J8/SwUUdhFBbQa
waTB07LOf5Sc4d3vPPo1Oo+WS2xu3iQ2Z6l6zXloYGOwVRqU6v0ZTUBDhGD606U/toE8rza/82Y/
Jo9WCzzONm8Tj+Y+eVUFFLYRwDQtnPrAn1LVzy3oowIK/Az2UX+Lz0d14Oy3nvwCjSe7JR4XbxKP
a9Xe6qpVryt6wj4nqC38KUgWPQ2oAh5MCTDYN/A9uT0Pkhe5tB+bZ6YLeK63bxKec2DM7VT0u1fd
RgDlX/iwv/2JMqPlWijsARWuEA9Dn49BBbLoc4Re6tV+kH62XuB0/tebxOn6vrXvfuyReHxY/5yn
wSABHNoFyzswNPD1s1jfgU1SHBpToHJPPG6hT7/Yrf1ILcwXUF2/TT79uPHr1YUcOJHABToG4517
kXoQcoiLQMfmCy79Un/2Q/Sz9QKhy/9PEs6vT8b7fmBguLO76OtJg88Ox/vfr359AHD24cL0KTPt
DbbHONzewWmELmDzbFPvw5c8WT7SgZ+G055Z3O9a++8/nK9bD3wCJ+X4/GH2kAKKAwQ9XHo4bIKD
QueBikd8AZuw/3hXPWwvgt/KD+jDUWIegTYYZHAf4hcU3odLBIQLlzGYrn84LwE22fHvhzue62IC
kvT9aTz997uqK8+1qmz77z9gNQRaNvP4gw/eMgw7v2Ezq/+wVw/BoASBqmtudxew5Pzw8/8HWcfp
a63RdqhJc9071JNtMd2KkRSnM3bqKHVwK8dS5xfeIE7a1vR/8z6rL412LmvUtIfdxFNZC28+obpz
tlPs8njd6yw976ra2XWep6XPNao3VMReKhkjSXteeWxy31OqclJKpyqwt51xI8ipT2ekP7ZFTbpM
Ovms3bXJrTEnwjTIywLUD/M4ytzvbUllHOcZXc1zgrxemqFp6o+FqCwbpVeVBT5M/ZETWZPYt5GX
Itqu0oISc2hpogoisyqHaidHMk1+pMpsxoeensgVnZK2zuWssWaBpfEo1oJ4E9t2SjMUy3xSXvYh
nhyn6yX28r4OU830LqticZfwLPHCmbRjW0dNqlHPA9F6Cl2Oc5OZ0IIL7TofNTmCHRJzG3TcT4/i
DM99MFiPtaseZVkfzTqbRCh0tikTbW5GOKGylEXl2k3mjCIakGA3U8+oFG6SbmAa+jIpCgNgddlJ
TSq9ychwlWnlrjM7ZBKXfrLJhySdZV0m6bUa1ZBEU6+2nhhPNG2O0qHrrtukrIKuaM/dckwTWfW+
kX3Cb+0YD7Lphps5Y21Aaj/IR3ebjPnV2NtKTj7ODoWgn+E4zSZy47y7nEXXymp2ynUHj9RxKy2Z
Z4Z166XeSpBqDdXrop/VFS/IF9hHbI/mVg/Sz5PTOa29oOzsjS7bw7LX1Sa3yoSecsNxLolsJ8OP
jEF41dTzeZqUWuYkvzLIUWHXODrKy/6eq4qflHyOzwdfc9mi0ZF+18WydeMwn7p8TXuK5Tj3ZyRz
edj3/RgkOC4COvTpcdwVzYmwA4k8RtHW00qtqnFmsnOSNJjbWnxWHenXZc/UZ5HW4+HYTFNkauZc
JGaissqS+9iN9Rlz7CWzarysyqlYI1MqWSmjNlXOuewU4tLVE3NkxbqVFYxuIS+kq6Yh/iopGQ1Y
6vjrng/3muXl1qZWhzHkDpknnaqCeFSftUt10LOqjJKkSaSPyjbU2i1lW9kpYLPDJUN9EWGnVVKQ
8QNmFZJNkV85Rbyd52qQZWtqyaxzzaYYSTcfs8O0Zn7gGKq+uB1rPnWzF2TYyiwfaC7bvuZUdhPK
j8s+7444txDxXSPq0KWz80VbXrmyFwIzqWEncBI2WT9PwVSOzobkqLuYcD94lwXNzTlHpKxkHTfq
1AjCV65WIoq92GsDXHTZh5aXNrAIz8laZZocVl3SlMHkWvht8GLls4wHe9sVtRuguO/PsyHHQd/D
a5H4fYGlGMfprjaQVKPEo9NhZ1W1IXaYBn9t4dUaA2fiaAxq8DaXuh3sF1zXg5LJEJsVH7su/TJl
rQ+xNvj1LCmqzXBKBGtvWgZvC5EpTecV7kt0lFZ+uR6UMEFaO2SNiIY7y4etN2V87aUassQ4kECj
xImY23fSNXMikandKPbnYl0nsZJEzH+PIONcecqMp0Xm7CCkrsmskKyKXEdlbQ+tU9PTDJE8bAqS
HVWOuotb0YSKGHVVNlmhJTdMnZBm6rEsu9kNZ1zi87qMP9YFyYWEjYz+saGFPsS+XQFj7I/7TpkL
WFR3LnPaejtSMhUmuV8Hc+k3meySFMJ4GAmJYl2Nq6mY0AmPJx3Z2LZhYq09LdpUR/A91Uo7aFo3
D1Gb05i/L+feXcU1GyOnLtK1V/TnRUpVpKZ2M2CUEhnb+aGWzEJOMa/eD+50U3WabWhf+rcNad97
I00H2eZuv3GF/ZtPWSkVQk5E3H5LCyzCvMOuKy029kusKY0yxzpHU8fSleg7HFZo9iOjRyWnRCSr
mGLIB2I6VYPIz2YH9SeT8jNZTZ0XqmokcmwzCC2PdJGlJFmnPh0lGogI/CzrpMHNenKSBnKwPfE7
yFqzO03Sh2neANmx2tqcMsmHhskEDxedmInMhc4jTctcwr35m3oc185U+9sG9XGg8Yikx/3ydjK6
j5Dj2qDDjhOaNq/DrNRFLH1B2g++yvzQFfkU1rTww9bWW9/xE9k45stYex9L5elo9oduhVqjgmHy
58ChVEdpNaarrivHQyev7/p8Pils3B3hsSjkPLA6KIhXnRFgJsdkBGArNGWrQVm0nWFobOMwz5e1
qXLZV5UKRJIX0hFwz12eFZKUOeS7mn+aZzTJSng4SnP7ieg8P2ImjiWeqkLG7jBJM2X4GN6Bdt0q
mgZDnn/peOGvRjN/Sgx8az77kMuyicUnscYxkX0GqT/3k8+lwUOACtucxzmJg7TH7elARQ/FnRjJ
UXKjMfti/PqeWlWsCgaEoR/pddl0aVDmbX1VCPiquaGNNN1ovzQdJUHWZnlIIYlKrx3Sc82K7L1P
tNkiQebjPrfwGLz8U1fGKIRkqiFrq/5aTBoKhnUvleJV0CdjJ7NRQF7nqvhMKkuCkkx629GSr7Le
m4LKd6pVm83lMcFkiOw006B3p89tGk+yJ9yTgw8+DGmeR8ivxVWLyHyeu62GBzr7jMvU68YKHpgB
93ubZzcQ9rk9sUMlPtQeA1sXTZdNF295MQ6BU/jJ+64thnNm4+zGy/gl43yA06OSU0p0u3E7kbjB
mGYmYm0MDzpVKf3os3wIRsYbOVkR0TnmJKhbLwGk+2EK57qcpOK9j4NEkztWjRULJ8BZEoP1WY9n
u0Hz6G28kYlPQ96imw6Nt5mJ7dmMXCeL+j7tN5mx7hkreR/hORsryKzG9pKlU+CT3k9lzBi8Eai8
qIXPLoYJtSiArOkAxSCGBIy2xZe2ge0nD4GaAKYgsWo5eQ1fG4MZhEzFrd40rT93QUegzE+Je2nU
1AWeRcewxJT93XIffa6S+rAY0ngOM50mQZ24dwVv2WXFFbnFSeaUwQxr7rl0VDduzaCbWqo8zbpw
ZNN4iwpRhEZ37eU8NPU2huR50qdOsfYrfj7z6ijWnvXCHsrBuMHOnMHrzHvvLk68MkhJ6535lqlr
Zhp6gjvFwqYciogp1wRGm7kIm9orI21dfdG4tFHBBI/idMyJSCWKNZOeNV0Szo2wZdiP7XRWCVWs
E9xkq9gb7ArDNEdkwK+1bbizzlgWl+vaK9Q1ZLP8Gkpc93cxjOgyz2y8QZmntogNwHjjmh/WVe9k
UjltnMuJD8VVQlQ2HfXOVEp/TptD3yEQECka8siowj8kddMHaTniXI60MiHvExTNqG3e23m010jM
3R0zQ78RrfaPdJbZM5qkzUftsiaH+NOZDd2ah3nJUiOBXc1XfmNLnUH70A4fEgwZNoA+qfPD2Tcu
l7QwUx+pDOLhyBe0LCMRF/zjEIuZ/53kjprDXoxQWUVHfQjEZrRyaviYRDSn/JS7eXrTewN3gKx0
l8VcTThs08o5KapR3cQlq1ZNLEoalvNYbLuuQmEmskRISnNHyLYcymsUj/H7Hn50M5aQXpvSvxxK
4MZtVXefq7LSoZN62YrbOTlqKqCkRdXXVtqyLz/gdEilC/MC60GU+XGm23o1lTYNdVIXgXHmopWs
MWw14Gp4X1DWNCGb41JmvcqjPsPdcVnNnaQkqzadNybnxLjxdCG8rNFnY5KOLPSTEdU8Dx4O4gOy
UJrUn1ohu44Q094B3VSiS2Tu1QO91DbheQtpbNLCa9pN5qelL4ds6uejYqROwNsMR8VsqiZ02xTy
6CiKEagTdzc25eyaCFV24Twkxts0OcTiZ9h+HIfIyeLkWPW9qiW8wk0WEZEMISddb4Lc8QbIPrbR
x711zKZrfXwx1hZ6AVw765nxNOzt5BzWQ2O2DbyTYWdddWwypoKYdN6XstH0FlU5nWWjGputx9J8
aHM/VjdwKk0XlNQfTizEoxTtPLOQt0Lca2GSDe9KoODYpk5Qq8a7mrMBRYpDdo78tshXLWnnHQJi
fTRMhskC+mPtGbTW8LWHM6ntexiiM3+nIy0vhgGzw9moISAlNSFLsWskTks3SvLWSo1iYAd13q7H
vMdB02T6lNK6DF3w8WMLLDKy4+gHc4WzKIFaB+S8nqKRNDbqCm/rmKoPNTTuFzZR/qrJEdkxOtJN
mTdGxjlkpkIbIT2l07VK3D5sNBPHrio5wNumw+fCd/p1QeiZO6b+Haqasx48kY1FJDCETJsaFzVQ
qS45zqGlHSX26RDBe1OvjD+yqJ5y6G/gpUQSZyqNhrhMI7+AMh6PTv6pBU4vte+VG0fFbugMUEmq
gVdCCvg/UgQOcqaAZq670jEtZeV7zpl15+nCDOmmG/PiZMy7KmBJ5TbAwJ0iKqY0vTeG05M4VgoS
bZ1sYu1A7LaQ+DuTBVORFsHcFGXU5LaHojNM71OL/NN+TPIoqxTf5FyxiBQIEmar9aFC+FyIspdt
24466Eyya70qCys92RyIXS1Oc6dugrFEeYSLmMqs8N2bxMeedIe2KoNSpeWNY9qb2vVymfZiTdmI
kdSmv0MjFFah0LydyqaA59d1SvbMdnKskiKYchfUBy/hIZ+LHax5pFEPaElSjX8bAU1EIsJpru+q
rPi7zfqH961DOupslWs5um7EBSKyUH58mKmW7fJ2jGWZIB4AZ8YocKoxK6KGQM1L6Fgfa55V8La0
3hqj3AtIQ9VxkST5OegPCIUdHTsR9Qb1p60Fvp2hnoT1g/wzitZs/bouonno502SCXQ/VNCiZTbr
NyW1XTg4NXmfWQ8UAdPc2nS0h16pMolE7h2CrhWm6WS2wvAaCrCTHxKv7N/PeZqsElV/hn4NqNhU
qSmkc1Zuq870eZD07XTd27iVoPecuG4ZXwGV+qCcug68xnpHKXeHoB5nII463cbDXLcy7ZwmrPru
k4/rkwFPrkwzclU5kPKyntKV4Y0IBpgsuU5HXEq3bqoQRoT6gHQx+zDrnEk25+SomtJj5VQ31njt
ZmrTy4bjLzCPAvxvAnZUJaa6TDW5cVNcbN2+onctK5oQJY0bGqe8GuFs5i/GlM68SirBrQTVA8j3
aLpUzry8EJNFidRJhkNrRPypR13ey7HvGxAopuGixnjWshBxDLKTHYYVa+mkgPyXGHqcka3zzvUv
QPdjVhqXaQ63F3udFE1qHYiEMuIobw5JBVRyVskIrU4cAlTGO8kzZs56ToFY49zRksy5wpKTuaii
XhS4jTqUmlPYHSq28C9wKa/EF5KQC5ppSB5CpYe+QfnhxKC4Yne4jXPT1evcyZNo5B2VnpeVISvG
w1l5OYQ6vmqgJAUFtkZ25EELNFUSTH7nSQ/z/iEmgOUpzNaEARNOWgIpgY9NP2wy3W28vv6UiPlw
hBc+KJRB2zxxTmK/Ba5TsDrKau/Q4N6uBjf3Ii/nxaFhIP/VPmqDCqh+AMyUBDGtj5ukf+9n7R0q
Fbzx8cQif6ze19RUIQgz3raiOZGeY9M19C4gIM6lczYQeq0wbY9s7JhwaLgKksKt1ikySaR0iTdj
Bs1Zw7p2W9kEgXJhtUQ5uzND7L/vHAQyXDyoINXTpzzBoJzZyV15eaNkZt3PMevx5SBYHvJxGpog
6/Rwz1qvv4TcRyTnrAk8VHeHTQ1iFMJZgGOHnhSNcEBnUYpEDcrzjc+rE2qLNohnl3YhUYPfRV6C
S09mKM0Pa6iP2J/1KleT2bVY6xsmqFuGuTPPtzlJ4zHAU+7sNC+bMw8VziaDgtdIGG8cNyLPmmMv
hxbJ80WWhqNKDhuHJpFbTtNn4FkQWokpdyrD4kwPbnwy27S7dRT/kjR4MtJPnfawBhn6/TzSOGDK
G6rAKDR8FCPrzglJ6XzajEIbOXilXoMKWqbSt64J59nnK6wV9kKeqzE0RFVNoObJrJQhKfQLsXOK
VcP6gEEx2Ki4/zAl7CMwBHZZx4leJfVkNxAHU8SbFkNzJa4GwSHDpxW5TFBhgjZ1zwRu4105Vk6Q
lbEIYDCQqLCAJt05GgiQmuOiAmm1tn16BBzCjquENzpoMsW7Q1pB/pHcIpOtk3gYH0SiIpUDaGHA
aUqOZQXNDdC7QRsWeFw3V42h9VFdC9HLVHs+kh0CjW8yWRxMkBduuB5993RQDH3o4Qt4KOpuvu5y
W0gI4xhEIxCoU5lUU3vidqY79uDtqQNkBrse6kodz8aYJoSC5UvbdAkwpmmwEhNbWijzD0wIssxN
mXPvE21SAaHdZXZjRKpl7Yw1kFbY0V/JxCn6gAp3vGSdsSA+odxwCW2YACQc/6ogbXLH0iRLwiqJ
kzEETW26mPJ+zAMXAi2a63FSQOih8R4JlGigoKUJe9d8GYBeR7BE8H5ygNbPLUeHJuc2ZKYb1omK
6/dj0pPrLAMGHjIKCXtuGD5va42VLOpeXLSsgXoKuUyfF7PTXztUdYduWoMuU86+OGkmx17nxkGn
qBymNTGw3wqa19Z93zLhXfhODO1Lg2P/yHFS8nkqVH5oW9FfwtAuiKEjgaF7qStIq7JkoiLAGdM0
VKzNICgHChWrG0AVlG7jJ9kpKPwW6onfuMVRhsnEVpYPDJAusyi2TZKFY96ez0lLM8knQyIXZKgP
aPaSw4xCqqyKdPpSmBLfxLgFojZzK0JQOprT1PdVIpNM1dcdZ3o1OFB1E02hmMErFUKzoyKUtNna
OINAEqTRoyYevW0/IBuZlufHBsPAADB7jI71rIePNqvsCFlWlWHqDDTgDY0hnVjnvclrc8qmQWzK
FCdR289mPbSIBq7J4S1xmsGeiKJ0/wb11oEiNpgPCPjdcaPrYdVZYP8gZ3qg0jjpxZRmfSD8pAfR
XmdBYtrypLP+rdNjHEFyijc8ZTZ0phmf+D2EhpuRNFK1u9UpFufVyMftMLH+kDvePEgeFyG10HV0
wBgD0Jubwzb1uxOn8fJjwf3PlRhx1McTWmVi2iVTmQaE5tAZiAxkRRyXoJU105Wj3HjlNTiNDJnd
yIEXfZ32pg36ZiLbHLYpgTqbVxMBoW0OU3fEIZwt5knLNHBZNDc3qqD/w96XbcmpY9t+kc5ACAF6
uQ8QXfadM23ni4bT6Y0A0Ug0An39mTh9vO3c93rfej9jVFWUIyIDULvWbJbWHKmCP612iT02smG6
TZMOODAVWu9aHs76fuGq3K0Km03F664GnjXXlyQxO8dB32zHayDS6NSB1qnPROevee3xfiDvBras
N25sgQPP9ZMYwk+swGLNSbsvI+Z3QEq+iNbGmShAeDinit1AdLBrE9IdQlpHJxc1x6io7n3aI1WI
OM/FFPisKPwNUyXLdGU+9oOpbuNiOkkSnhBYjcfZR/MzWUCDhIx8YpAPHAKPCHkxpDz2MzbqJZ2+
NKIyd24yd1MX6jULuhRbO90SQaXJDUpMrbkMQnVm2iC8jGbyGpFkuurC1mYW639WggYD0COiT6Pj
U1Y0y+Xc98uZ1ebjr6es/UZ4fu361ZaF+nGg3c9//p8PXYP/fD927e83t/Pw/v4XXI/2+0F6f/wW
zozZON/h/Zc22vrnb/19wNtGFf887e0d+fx29N7/g5n+44f/n7Q1jpgI/kRbv/H/78vzfuev3/70
B3+NyqBYWQMcAhcHFJ4scOE/6GsczQOVNt8442Rza+GT/2GvUWgnQM3xNGQ4cmmTofxkr+H8CuAq
RklyaFA5jsqK/hP2mot35HUkEg4jeZTgN+PvdX1+J6+nMqxbbMHdaZkT6vZC1UgKgEqLo2oNeJs2
xEbXIme5EyXzc4bYobx28dLtZq3SdGfZRD9UsmQf40Gtt10ctg/zEMtnEdHltvfM9afEeX7qLTIQ
0GqUX5Rk7nZJ3XZL7pY6bnYjWbAHKJYIdplqoq5r2pE6A0TDzidvtNkbLN/AI9bV0byeYrXs/Fy1
fw0NuJYsEWt0qMkQ3ShaLbe1klFOugUIZ2AIO7dy3QDpmCMzJUxhWgHcAyPbrfFVSKzs8zGU7Gxq
GDt3PmVnYimDdr9gg/wcNLipHeie8RuuQufMRi3gWjm1A8vS3pQKP6zXvVg5O1tkG9scGzDIiZI4
fioDyAb2zAfNXyU6/MQlX27jloM0pr6Urz7mxmQ1dcPH3pMEv4s7+xj1fPjYuqC+F3Ww3IKcVDdu
ku2Hfki7m3Gw83qxmKXgu2gKkYpLlaRDpsHVyzygpgsyr/r0DiDAujdxj4asqATMFbBSLllULcmd
L33/TIs0vZW6c0iHvQ3oTqJOBLZf7bpDkjYAy3xytvRNf1NTI245XPbqsooEP4GW7w9zZ8Sljktz
9Eq5SzWJ8LCouWnykrfdA0X2f0cijJaqVk0u1pSfGlog5ZeWfpBdHZ2VK3qH6DI6W6akuwHoMpMH
HzUIM5OKnkeDQ36q6ylCwBDy4QQefMQzU3ZgLdJe5xvz2WIF/dgHa8Ry4Q2PAXnw4ZWSJt1DKDLG
CCRXcbf0hQJWFomHECvg3cI8UEuxWAIEdGbPoVyGAcAK4SGkBcR9SX2d5vVAQe31LCkO4GiL82gB
BnKSiRk90Ms1XI+lnMhlKMnscoeUfM+CJW0VyHFRjWeK19wBe+mn+4SCCbjENihu+5RQllEbx48t
XaMrNZDAFTnTEQmytKo6z/OYWs+OxbIGQmakqly/ZqD7antaedmln83czRkZhTO56mMm0T/EzdgO
2GQ2iClND0gafIhtqbMELGfcT8GZNmYtPwKmFOM5DqXiFtxZGHxKZEEeEPkirarlVdI080U5j8NH
ZZprKVhxiQMySvG14qTC3hyypovIedEESbtLgAQ9woNSHpBMABLyo99Lu9aHIMY/RxboM+ML91SO
SASIUN3VUCmzH/rxvpoowkDdg4JPqpCmWY0x9BTHsohPmN7kQ1sweeys9TabOGv6HBqgfldWoUES
sxQHMn4Pm1vcw2kNSlBG8xROuxWo3wUBI3HWTQHIFNHedz69HKtBnlXguHKRdsu5Kyvkdkup99Go
wJZ2y9GRiLxyj5VGS5sb6Y9LSqvjWoY0W/sxuR7W5WH0yJmTwgFSqPgTtXbNKoD+mV+n7gZx4z14
U5AS1qPbBqF2RWSKbNYS8Hsfgylth3yoeHsRIBH6Vq3JdeBD+dnY2p0WZzSIkjm9qeZuALgF+DXS
w3xLJ8kOpiM6c6Vaj1Hsr0uTrkcdBWOu1KAPK60hwSD4K1qvdV5a2/U7BESfO5lwYBnJje8tqK1a
AphUc16zzh6NbO2hiklwZa10N/Gg0wwntr4IrLbHtqTpvpSrPEBtVeWthFylo6E5+a4rcz3P5Lxq
SnoB6nrOpqR47soQzDVVZV4na7sLxQTwZezsR1cZdwqaYnysJjtiYDhyLOzy12RjfURwu+5H6+iH
mYbymdWcNNkiVXQWV1ED6VIaBmdT3Ln6xJqIX7Sm7A/IDkiZ9UWHcGqqo/NUEp0vhCR3E8D4Y+mx
NVXNUB5HHjUYFbFPrtfBtG0Gnras9qkpx3sxGPkkDMeU5Y3cA2FT10h3zEvbbWGmX8r6U5/o5kCn
2QJaCdNDM4zi2Pm5/wxYIvgIXpXsxxkYa+daf92mYXexImM+NaxJ76BJaK+GeCE3Q1o8JYVpAoAH
ZjoUg4+vbSjpkk3LWNNzvlTFpaibVCAT3ZjjsZySvA5BjGYmBuUSOZCEfNzEKTiY6ZpJCQSsUYvN
gGGXx6QDwpX0SX1ObAGKqy8mZJ8TeRr7YPiIEdeaXTm5/iJg9j6WVXe3+DG4ZlXd7tIRLT1pDIPI
HYIlHPKFqugUhlZm8xCRMyuT6hsboubb1NhmFyvW+ByQouPYB+P1vE2wY+fVasAC8JI+dmqa75Wo
01cEucUe7HF6aWT4TMT0Vwm93CdUUF0ysrZBPkT8sY04AZMw1IiVgd7NFOucX418LGx0XFj1LOPp
axoafvRdNGZeQt3FyvXTOq9iN+ou3CWJ/WIaDSKdAdVSS723NOy/FRJStroi3Q6HUFSnOZzaLg/9
Gu19LOmtHmK7rwdX37U0vkblmPay8XbaN2MIxj0s5nLMnbKu3w+08dfFOsp93wyvU6U+rEgWYfrO
wYYxICFs1qeEVn7HEa+bTGyLa803IJWZFLI3Cy0ZdjkoBmT5JazrDySMux1zJnhWYVKeINJJvllq
76eZ/iUbAwCyNLkgyWfo+YKdgeYJDEeQnItV+ss+2NBBZj53he8PXkznrq0hpVN9v59bU+/SYman
alkbYKr9GV8BcFcxfSzdWl9qjHmIpmJ6oKByj2E1qrwPqqOddX/ejctD5NVwoF61mZ55PqnKv46I
P/ORTd0DGIw5LwePtpYNW3d6bec9jztQgO3QHJapAw5A0q+yCD9R6G8+B4azGyYSnTcpvzN0xLji
X5sQAGzpp2Hfq7K/AAvTXUwm/JY0Lkdc8AoW3qjdhFvKaTu4U9rLKhuiPkJOqypooWJ1RMSS3FOy
FkiWXHWA/nK5AVArb63sAKp1u07bY6mCa7UOUH4lPYYoTQvkkUu4s7Si16yvHhegMPdyUdOxB0Y0
ZQnkfveTmjqIGEiWzDGerugAji3pJTFDvBti/zRW5XELNg1tb0BGF5C5iYuw7/7iZXEyYaMzRYIb
6YYbr4GwINXK7QAAsW+erRYtIJrlg0Oi29PxZiTtFaK1MscPr5j3wA9XKOoQA04AdytMc55qNe84
K7nMliTil22VppdxY9pcQVMQrgkfoO9s/G1o2xo1z3CM+A+F8P8mfr8ewf4/Joste4NeHFr+nweu
/0Ou/PN47b8lzm9/8iPfS7djP9MIB+RRmkJzDnnxz4QPNb0hEUDRBwjwIBZIf9Erc5zelkD3kwZb
WUkULvo744N+HYZE+HqQQqLml6D/ScYHtfSvYmVE56hQvd1FEMLiCK/J7/leRfswGlhEToIQoGiQ
IPjTJKLhwy9t8mPw/CqLRu76j8tg7U+2etjQ9mzK7F810Z4OUMz5mZwGH9EPdQfciE1BetO4GXv8
n6+FBn1/LYFaXFBeYznZKnL+fi30BWSFM5OnlXbiJojtfBVzys6hgkYGGoNi/JcL4gTXf1wS1g/k
3wGOPYYNZLPx/Pp4QCG5oYmVp3K1ssik6cbLDhhxl3Wkgd45FU48BfDOhYdgwpoMNkdX6xGhDDS7
hhcT0o45cogBsIX3VWlPolsQ1qzCQkazlPbSYCtBkFaIo/O2PDbxGiIOW9rz1dLmTtdaHDWx4yOF
RvRczLY/ENmU13Idy2ugVrzdsaJVx9UEzVlZDMgEx6G5C0nkv4mq9E+qjuxT0hdXwbSWe5doKJZ7
HZw8tuKrKArjNFcVm+7CYWr+8sx3N0jlq8cwACvZBlIfuFFtTstmzqeuRYzXyW5nvAmP6Qz1kDWr
21O19AgD2XCR0LG7tn3qslHX7EugC3LSsTMQ2xB3MohRiyxahITKm4Td1yFtmsvYN8sdMD01ZYFx
AE5tGkGIFwI7rIlw9W5RNhlMBti+cMNn1AXl63Cp2r46JG0ioO6SGOd5APV4j9y3aV8mm/Sfq6lI
P1aiDu9FEQhwn8EgXitQtJB3C5u02aY1g0SpKpeDnSG6BQnL1EutdMrzso30TaBnKFPjqOguk8lN
UEa27ildvc5rWdpdGGqMvQoodRaVFb8pGb1XQBTA61frvTIiRlgR2M8NwM5DtwQjVJUx4dkC4ujV
No0C8qK+rpvMvWApvyhEOgEc9Fw1+wGNg1BCXxnd+I+wKpA7pML+MvASEMAArdBZ3M4B2dVlBQky
gcEgAmUPLVUQnWbXDnu2lvVlUBXTazHE40tNV5DcvoCcY0/GUpyjCYadkvFXM+rcUWevWx0Avkz0
a8AWIMh1dCEJkO+6Lh7FAFDTyF4fCWiPDPn5kg8LiKkujIIcihFkd/14UREbsWwZizWPg7T6wlPo
/4F3PDM5Maj+YwgzoIu4l06Hl7EabvkC+UeWosIbhjZmzwIw+IqBPdtXdP62NAk5cCS2V3XY+pdx
6dYcPctf+qWub0rRhrvaj+M9gieSt2N6b4Ae7SfuP5HJsuvQq3Afrn64BiTu907E7qFtxQTdupgh
GIruWgiREqjOw1NZp26OsrGY1foVMjawm9iep24XT1B362xN+3AjXqp5VxdNzfcQ4SAFW7WJ/WXq
9LqcaREARs9VYYIgk4QU/gmhZzQXGzkyOJAUpDO7aZ2H6kNkq7QAPwUUK53dh2QdIQmhEAzu+Kos
qGBZlyDYDeTuYkzb9gg9QZx8WkAkpodkrUN+1qSgGpBZkzWFQnIoTQR0eIwPRe18cT/XHN9kfTkX
17GBlDPrGtu62yImRcoy6AsGdSEAaCD7GBDmfw57NUGzHLSSQKJiFxE+VZMj/GAWwZPXZFHoKAWg
hZzXK3IP+1A3sm3MkYqh/kx4Xz+IuSmPNmixDHdNwk9zMOqnBMYPm0sWQrDpppghD5oBXDk/uynj
BIkcHzc4LpTmki4LP4UNAX+wwDWyQj8m6IdQgf3PBrO9nchYPiB4cl8BP8oUXGHbH6KagQXRQM+y
KWpXSHF0dNYPQXteLk7sR6i5W1B4sL8g0XTdhYkiUN0JYNADjYdup23Z7nkvxrwdAuh3yAoYi0gp
nheL/2cQvz1A+YH4lLdkAiE3uwbIUtR/i1AX8hI3UhaHOoy6i34Vjd9NcaHV3q6uO0sDLW40L+Mv
utkgRKZnepBD0tyBBwKPVacN7o3EPT7jZGz+ClOrnxjU0Le6rmK/S33TPRQNQmhIb7oJ6X9Xx1CJ
gN753yjwu/ntzbX2tZva0a7332Cp+WnE3qJAaLN/CUL+EQS+O/bx71Dw+9/9iATj+L9EAgAf8D08
8igF/jMSBPX9X6iqC2EMzqvAgde/BIKo7MrgmGcIDWBqQ9yB7ttcaxSVrVmIAgiChoALkzD5T6JA
tsVEf3vWtisiAkQEw0II4bfjS38PYDStbEtdzb+lVI6T2Id91ANHCfoZsQEHUV1/iYiFj6o167BG
uzEEFQeLRyeDl6IFCE6wxi8QJwnF12kHrrI1JycaPVxp3vRkzbp64f0Lh+QbgAyJY12xvEiSiH5L
sGBP91phT/mSppC0f2UNhKrXBbDknmUNLcHE5UDBbQNAP4Ame1doaFqhh3McgQFNVoNbLqDlWS/C
hrXVX2SYgZDlv3Tp/yWGRcj9WxuhTEu4xcswEqL7UEzv9zZKaFNOKlbpN+m6tjInmOV0dNLRPNjk
BCRwhDjRlz2OSdcBICJ5+PPl6e/UDITQSQK/CEJ/8H1gR79TN7/4Cn3F0iEO4vK1ojUDBztC2cug
6RAhMdXBLq6w4w56pSJSGdBL6EhvXcTWIcxp5GPHgPuqdoAXpzPM0mvU4jT47M83+XvsjWIbOHcg
AjG8OXDh0Ey2Z/jlHhdVklBZRl5jYiHM3hXg4hNz0Cnk/JA62DGOn2vY/UZUCfiZc/1732zXBbsJ
BQkP4Pxk76/bQ1ObdITBKbhizMXZHPR6+KQiGbYFJLblVN60UsFKkynIzIAy//nym6Xzl+mDy4Mw
Q+wfiggkHebQ749d8LkkwaLYK0l0AscUd0HMv2AikfGsg2pLX5eEdhQxi1mnBwj3A7Dn4E80GuU/
vRPg+XEUI2b6fqonOMtfO0AlWPMriIBfo9hhygEMjj2tER65aQBoksooft44EoBTA/y18XMXrLMV
m1QSSpd/6ZXf0yKMBg5bXco5ThCB95Z/d8r+MhrGuAyqFWrXr3BhtdweO9M3ct0jMxnEelxTu2CI
/Pn56buVDNfEcdqYJZioODETZ2L93gCFgJlS9CN5UaVNGnJaRrVNiGbp1ABJqqsiSOLKZljDPkP4
wtAQvAzU9ND0cQUrCaG2fRCNQhwEuK2z4X0zl+3w8ufb3NbTXwcM8tNgMyJzirOkMVverSUTRPQ2
MH55WexoMQggVwzQP8HiGCTTi4Ud46EPa7NNmtF120uJcOpf+ucfjYXCX0kUswAVKCIWYWn7vbFS
Ew7jOsTdS6uhhIBQC6sXZCHzGowrv2AS8dqXAVFc/aVBCokVFdIbS/kpJRWZ68xAf/195V8V/gqJ
h54vIgBpXfMvywp9P8Fw9izKZ8KpA08wqi3F7/anhbm2F61nL4MMY9Lsq3Ho9XRrPDysyOzManBz
BCpYfNatpunWXVr7lTy4vpdng7C6KvJmc1BdNMq0I5BPEcQSRjAeEH0fw8jrG8DOYsGSGJJqpe05
bG0av1qX0oGV/XP/0w0R+HUAAPBB5Q8BDcDG+WOw/t7yGJmtmdu5f054xyue97AeYyhKOYHQyKlP
wExncn1bPTW8VAamgm056alE/pktbmSQjk+O/fscit6v4qjvj2CEA0UJUdLnH8OiBp7RSNX1z73F
LDJ7NtRpdBVSxdYLNkwrmkPIWfsn8A7rmmQTwHGjciz4Lr4vjJfkZBukvE+WTEN8nZbxFiAssBwC
pqgnvnVPB1YUQ2idEz7f97aq/ZPXce3qLNB627RKtD46qGuFwpsMUhX/lDbLgr5jvAIGnw0+KCDo
Aj3OhkOcTFvfgQssEWCY75cXaUFWl4Hig3s1gwIqwJ1DhrzFBmPPm/rLMsSbrAGACZ0fItb58dLa
WtpM68aGiO8L2Swn6L1d8blNWxk9zcEMNnmfpAXijNm0HUKUP4+N96smWj/B4Rd0w+ViFIZ7NzRg
MWmRevb6GdbSAariJQwSCCVdV3XQRoPSxULx5yu+X43C7ZxHsKpbVIq9+/0VBxvAwdAw95n5aRuM
DtY6LH/hkMC5cohn8OjPsmKwZGQunMahuILOOME4/fNtbOHsb5OCQRUTJpv0BXAkJJDvntyDJjNE
xM1TE7XNCMtpN3HyrTPKYDVS9dDSPSiorrydQaNhxekV74p9kY7h3GU4qcrpORvDwlxomcYPC7M6
XbPBQRN9P6YkKHPDQQdeYBBBJlEFkUS+BBct3Sa7CjAOu1khujiTVT1uM38GuHgTYr8HEcVqy5b5
+Ocnfr+upTixIUC4gafezqRHTvD7MlDHUrUOFsBHEIQBglh4kEIEsbPfxi0g5Sg6KeoWDNulFgwv
xfg9skUuuA1pNlVIiR/kEm9DOjSlb+wJIl62LZEG2Sg9GA0dXgmjz1pj1knXbDE1XZFRPtmEGkyj
Pz9S+G5lSxEBQacUYlVDD+KAqndLtWFtA2liGz6mI0iv/jBCyLzRr4RN29T9Po9RUm/FvUm1bFMc
a+W2pNgezPcXoijCeAoHIN7q4Oipv2hRJZAhO721A4DELr6WZsG3SsW2R1yLJh4g+EksO/SpnRn4
cuwXeNx/ebR3GQAeTVDAyhRTBWXMEO/93lvjUtNET936yIp5W6lGazC0vPZl93UMUsBPMHZ2MNaB
PNr2x4Z0FB2yxI0u1r2H6ngsDoKRyT0iSrVoDpdUDKOPzR6rSVsSgSEWOd1vq9uEZfNUhr3DsjYi
IsEFy1EC8cyRY8FLD3NKhKYYx0SRMecw9WNKKBHCnp2/tc+2FG4Fev8Uab+boynCBURXSQg5LxXB
P0Jd6mDZXGNDIKJOOqwOb+FtqMAHQp+chqpo/21ZeLcdbZeMUNI3hCIN/0XU9HuzBxU8TXG/JB+G
iWKEjCvOXgHO6Ee0T1T1Ucf30kHgNWSxZvAGnfQsW4QsWPTQSkCp9HibxEMq4dsc4Wm+RxYSzvcW
FdSxAzQEEx++cmxUP7qtMKDwXbag7AnmCmbR1h1FvWwdARyY4kWslZjvg67pcCe8rrE3Qee15al/
bm1ocn5fE/Hw2yaARQJGNURB7zMbhIMDKYJl/QDLTwyn+jjVMLBKB6DpGiaTyALKVzaGN02EoYAk
3lpTmvNAT2zhWY9oh1zYooHDAYayhOXGdUvxNSiB7Ts5RfCDJm2nX6NKe3vfbGaFL85T7W6imQYL
oKWqFbzPDeLHYTo4x9P52hq4G1AKoQkaeskCS8WubS10cNUyThALdEtqfJWpdrYR6n/AkofJMHvr
Vg1hCq+i6iBCOkUPsR7XqMiDhQI4P/bCKSoRv8liRE2OBJFZnnjtvEdai6HYnwHvg1DfAJyPD7NI
ChApDVn8Bxd3Yfk0RRquHBaNIc1X5Kdwd8fFOIidKEMHAxTXxQmn7Iw7aOKcv5CiDYIjdVSFh4IM
qQr2PZip6BH6aNhbH0UXLMuHZVxQh4AMY0vusWMkMNlCrGUffTIXqNvQdx1Vw51YwIQfZQl04wBx
QooyGaLuWKhgrfpe14Q2Vdq+KnDD87LDUFnNNzHBiBTktXYDrU6jbA1Pd8gDuI6PsiF1fA1fHKnr
4xz34aDVN5WiUg1aeaEshafZs27GkEaNn6FXdywOxjjYt23U98nZBLBd6cuWL7Up9tVcjG6+dFwW
qLgCg6Cb+L1sQ2Y2ZQ2McQeMFfh1s372AbZ1PaSwu8CpEMVmBIpofbWeuWIgqkQZjga7TV4LF2GB
nfty4p86AhH9cIbB4YiEgh5hC72eekRdsEqsLF3iG1RASPAyvr1JylLjM1TwjHA53w2RefGTEeF8
XsXQrIQnukl4EvDevJ6S49JWFGQ6h/QZ+2LASYnHKRgAffZlkagzIvKKK8GLm9X1rk9uK0kqp2EK
YiTsz+ppFel8E1eMl6i0IMSGSSR25KqGGEdK4i8iiKvQUqgagSX7Cqu2UfyCMGkTfUlLU1J9C+Fd
lcq9Q62RodjDP8Nw71iytltaZ4jFQ1gG1FqaXdDD3pPu2jEgvP0Eq1eL6zXwOopHsE3w21mk3mjZ
MJ1K7CA5hcINP4L7R8iSgZ7YYvpIDXj6vFe0ZfAGKre1GNNjjZduAMKO2jfJtuRH81ikSS7c2GEA
+BbxxnEUMLuLrH97VDVyj+YzFQpqJdhLBomraQW7wUNLy617aB+pkH+kGi4+nbWRqIAlQTZk0RUE
FZ1U9A3WGoGMw5aQqCS5S+mamLxMFZ8IejCazAQ5RIsaJWgvonx3VBO43uUqrZLtlkv0dO8fYows
XIHhI/MiybINsBi6S/Q8Xwne06LZmmae4ZcrscWmxuEeZlTOxDP+eB5rGTMvANwU3uNL38UPNY+g
Ttz0FwCAsj5RFG3xY/RIPwj8ZFKR7eEkykPgxUwYNTb/EeMK7vn2Lzbw+goKRksefjQ1efv6/zTy
2/eAFIT1VRL2DW6AtkTNL3UJeB46kxZm0eXKhH7BRYqQFShShQS86ETG3zoKorERQw2Z92SLs5ZC
ysNhHVTzGt+IZkJpgoc5bDS+EvbA2CzYYyZnkdXBugW9qF8U4k1QpIF5EW8t2PWYQVjX3p5JhSVy
NBQ5aGNHT+uUbtl58Na1b8MjlrVG+8Rw9+CFJ3p7+AUqTYxT1DfYLqMiFePNtTNBoh49KaNpPMeT
sq153waSn9YJd4mH3H4FjrEBf4czshhG1zCq7dbfGpR4h8IjqI7BuijZk4C3dXXmoXNf+mOxgUjB
3pWw6c2Xoio25GNw6N9yTkLzQuOixfCBvajZHt7OCHZvBmDZ2w+G8/YC8izFi26DbTo0nm/334Jf
Ue5x0oUuUGWqSPG7yjBasFM9rCCgL9jbWCkriLSS448mF6hjgNtZSlbjR7ADdLh41Zc19vmZGh8H
j4jcqnTe9YbATpIHQyFxcV6pDinTqFGM40wDMABkg25SE6pcwaAV7ibsr3gPRbLiKj3UCBaX9ZzB
B790J6j5AuiktYg0rCFyKJDnU0EnfF+NZsALgkaurxsz4X/XxgG34wEc8QSVfcJUX6OSigQo4GyF
q1NVdPNTDHUAsgC5+m3sO4GlvDoszIRYYWC/0jAn6wZbbLNfSAvz5xkX2KqWz0G8VFhvCt2h8Mjp
B5xcjVqh6sWkNPLdr2s0oGD2qa8UmuPIvs8Z06UaDQaSsJb+iam0c+OjYU65+DS+PfoiigFNxPrF
13iiGiw9CFIPByYKwtloaz669NuoAV61DfE3/DQdahRfyegUbs87wqCJF4sBju+bEugjyUrtgSuL
CN4FkQGyWOPmisHmhW/EUMNiUM98GjCu3kAWT+EtlgcY5awMzwppPH7Dv0FvEmk5UEPDoxoQpaQ1
Ut+mQe7U5qMGMMEvYPDb5tMYuRIgfFGnI5ZKFOiDEAOiYKw01QG53tZ4E6h+tG84pTWweJjuCvw5
jg/FU352CM8kOXdysKjQJVi1gZTdhO3uKqlR72+8iwBjrXK/yApM4yF2PdcDnPQEGqMsAQgUP0cF
gwg3w2YIszt448jjqWIYb9GgDZfbcLOhpRh8by1ZjR2QaFYGJZvhbIDSNbmrPejbB5R8G4Eq+B5q
hGestxhfxPUeLVBFwfYMsofn2xyQXm4olS4RryKyFg3Mas+xWJWhL9GiY30dx6aHTngrgjOSv1wJ
6lrusaMxzVEFEfg3yeGJTuwTEElXjx+CwlRFkUu+MrXcuwSxjXkVczmb8PMAEYMNjrae5gZV00Io
Q588PA5Rl03YHRYk+5R2iCmThIuJwjYvmkqE+Yw3CRSfsMQi/kSthO9P8taXpq8AEOecs3V7rO/L
jYa+EcNNrMW2miD63yZvOTTbN9rv6L2swu09TmEpxZpYrNsXJUq44RvI3Dduo4SsG1O5QLQor/24
0n5fYaJus1I02yc/hixiSqxEIMu3j94g+G05JUVul/9m78yaKzWyLfyLuJFAMr3CGTQcHc2yVC9E
TWaGJJn59fdDKrdd5Rt29PuN6Oiyu0s6A5C5c+21vr1o2wtNSwv/bkjxlYMFEzWCvVzWOLAuSaFu
T3lirJsc2NEn4g9JWdbjqxfc31LQf8BEHmzvHGsAP/rjhRyNTfqRzBkX++PEVmf56hEFqdUg74uP
Bav4EBpb39zEaKMkLcN71EQZgbQkVdvEYdq6g/EITUfxmfuJLt54lVnJVsalkgDFozeW29sa3h84
oynYRyAODdtDrqytzbirp3m7J714tYoMLhHch2qf5iVP4+HjC0EH3ha9AsMUv1d2ppFfp5Zdev6/
CF+/HOjRclgfuIMtFjciv7/KyuRBKE4LZcEeIKmEdyhJZp6GCVDVuTXk9gSVI8JLGgJX2d77v5zu
fj7bbS/vbr0a5j84DIf+VX7Xw9wYU+chVX0sjTkaMO+CcwBP0j+/1C8COk+T8ITgtZCs+G93O9b/
pRUz4aP1Y0rJP+4RASyziVroRfIW9+F2dwduul3UgTAEN4nUkkv2Y3H85/fys4TgCKIZ/AcohEs7
nPvc+vm9xKNtId/mySP5IpaxzDG3erzrfM+G0Enp/G/f899fEO7lZr30AwtxMfhFVyxSLcyyEvFD
O9dsFBBjgh54YMEy9+PJ/ucPuCUD/yJkbp8Q7ZZQnmn5lkk76pcXnMtcJnVfug8/VowpJUdG4si1
lw2+JUlEH8B2rfp+mOwl31UDUItP0oa/82hgkWQ/+pd39POdzjviKOUHbF5e4DAI5te22BIQKfYW
u30oPx6qibqOZ3weiph1PfPHjEuQSoJN1i6w2RwoLYx0eyO5sgnKR2PLyf7gVDa01nBmacG81aqW
v87zEZvnbLE5T0bTRz9LfSyz//whfr2MXDgpbOHQMTEx0/7aZWXfbXtrNsZz2hXbyrS+F0Kqc+qB
xDsUqtN//3oOWch3OP6W1/z5PvVmqhHLF8P5x7YH8qnF+9SwsuJo7Jhg+t+9HpI/HmA+Hx5ZIf+2
HNhTjBI9Zvn5Y1uiSN6uhleUPBd1124bxj+/4Cac/dmEQp8lXsmNuplSAomi+YueOS0EW/TqFBde
begCjkJVefYnV/PA/Nsj+PeX4tL5dPB8yUkfW+7P32UVW9UyJG5y8VGKjMS3WWtmq634458/1Q8r
xl8+GFohLwVqE0czSwhTKX5+NSHoy3hZ2h31SiKy21vYyfgqByGtofm9W2t66FHTJWirQVjFK6dF
suhJb1bX7NZYcBLi6grl52RJtAdxV8VOkjQXJHroCZ+JYBbmTCbbouX01rVtxTFI55as231VDqvV
R6IRblftfO0gtZ3s2Wxs9y746OcVLocR+xZfnNnON0WSjgGWmWF0M2AKIseqccFBw4MkUBq54lL8
KFA8gx9Lw+KjrKBCJwsTuu/L2MdRo5gES/eUVhZLN0fDrQyYRsugoG0sn3NCbQ38BUosd/DOdldu
xZzxUdsomqM87QKiw5qBtOorcw3rTgd1tnPJPkGA+EPyaNk2ifd9FDLvFRSdtYnvd239bRP32hFl
ibNF4cLH8xtessIeSaUAFw8XXFTOFSMlj+j5ZV4+25S9kDncpQ+kusxdYWxiQDdqdNbl4xwWTEtn
A4QuhgrZFQXGo8sQ5mnvN3FkDE0yiSpscbc71l3QBsqb9kmLNbx9cpZgXJsn+g1bR4saUFjuuek7
mghPoG9w7RIaktgJDqkG35GDRaPo/H3h6Nn5V44LV/aT6czwGs/IZrG6r4MgLzCe1gQ1OQkLzkt9
RLSUXvoezhXXdjfN1koUUIAnasaI0sx0/GiRSzydiqDrO4LLZT5lnKYDX9MXJZvSHSXwzemLK6pi
SXexpODGegxxW7/WKC8GKKKPltuPtailH564Jx8mKQeOOi1xmlJFv9dZCN9bnbjgdeWPj1ujfK8G
a68sOLJpLN94iEct3ApEWZc0Hm+DOJIVToUxBk8s4o3/qOBqlocqI0IbpkkyPTpL5uS7JZviYyZJ
FmXCXi8rPY8XKBnNg6fhWeIDTc9wO0qBZjzqJzhEwYVMnAbulLTSL7lW5WsismY3B4ChSdna/ZHD
LpKSVTvXvhKfmoLHsZ6Ue3KnDVEt05SrKwwCisBq9/C3h9s1L3uxpyrv9/4ibNCmnVt9TdXwaJlS
XWtpJNfV2PV7p0OCxvuSXIwNaMM0mPx7T6UtfX2VfcsIQe3KVCXhIuua1FbQXgGUrQ5LXNMFrpUj
+dX+UgNXq73DxK+89DmPfdFzMxytJY2/tUFRgh43yxW7fu4c0lw0j0qizYclEg2JHLtJnqd59T+X
Ru1wlB+qp8m3AIxYvbiSmM5BohiGfZLIdAfdd4zuy734HvEww6/U28E3k1YP5xlTmQ+jlafZQS21
sTe7qn/oRongwFKwI5EKq4WgRRE61eRHsRfEqf+ajVawXOJAGL52loT10YCd4ZiTVSlwVNvxv/u9
41U7Izb0VRVgR9hJs8/v59EuOCdVzbXT9WYL8iNtPou8UyeyR+K6cwGgsHY6Ww81GaermXL2RgBu
v0T9Nq6ygmj9zmf1+2ZOk03WafVNUsD4Ct8m1U7fW8MAipGZ6+cOHjBkkFhhH1zXjjs3LRUIXJMI
xU6tUzFfuUNCdFaYKjsvpsdCzJEqGid7s9bjnlVXem71wVKDde2U1Ryi9L440/JVDHF8liaPz9gN
/Q5pUUCgnqvRw0Ld2Hvp9fVZpVK/LWqmJhO0tzHqDwUeiCLyssRRoTHY8jOdaei0VlkfG4SC0BJV
fz+bdXEP5aDHodv3yXObLu2rJiEPHn8e5ig2NSkC8G4lHVcfzY0Hb07XSM7+dBdYHeyeGmzB57xS
a0iTp3qpGxiOSo0mQQfpXyoLutqgRXwlSRp87nx3PuXo/XD5EVx50bgP48FoOZGCFXR9A5t2aRbB
Z21Q1AA4UtQrTt61d+7kFgcWeteNgmz1LnqzSe/w6eDtINn4DFBbHcdhNo+5Gt3P2o6fJ87JzxBp
V//YKkmwGcL994Uv5Jj23jDsKQOXx14HZNG0bOnYFkkfinQcLyG6KjCogWOGidcFz0HdB1/sWdlP
OYm8L8SA1u8DN/hu9BrrRmIsOAp2il0LlvKR+tIInakeT4buik+raOqjDckAZxZyMhE+ggs4TVmR
RJ756EFO4V54NGYi1dX5sXAG/Yy3y+b9j9aVKWqbOKvdvaHLtXdBneoLcymDx6rS6zV8H2h8Hksu
x2DCMrUU/ZUe5HRXd7F+0rD3vxJEZXGw2mU8y6Xi4UHTujXtfrietTddZtNsE/IZ/PoYu6BMOR7j
sET2CC5XUBIn0rn6foUo++wjnby1q98/seGDWgSxc7OaRo+Hyc0OZRA7Jzrcph31VVBi6F5AvQu8
aIc1MZq7Agn+LpkbRRiUWM5BE6R+U/0gCRs563rSgRyuMSoVqANV85TYa1CxZlfzHo6if2HS84tG
tcpbf0xslHltfDNiXOTitDhyzYKNIU+tu/MGJG3/VDj26PV7way9sg/LQMWnyVDJHSpLeTbkUr9A
iv7MzyQIvZn50lVUMPng5ecZHBxkfGVmV0GjrE+DEQ9TVKaTuMHqMzxn1ji2x5RMjIyC1PSuJUwC
/wBevw6uqtRXO/q4ZN1H+t07P1g33NraB2NY2XF9bgz6/deLAbhX7lwx9VswaqTRY87anC5r2Vbw
N6Vx79VBRiYHZz507kDphzzJYIDS8l2gjWVFA4BA1w4mxDg2jaM3dt36sPg1EYjjVnqIXdDOTdkU
fGvNlBSEeH1Xl0DMqFwipxri8Qa1JO8ieCfJ0+SthE4aUbon7HqxuZtMSsTrnoN4/+JknP4064hW
PbjVUCQ1tqKLsXe9K8eaRZ0/QTiPrTFc5lYQ4rVY7MSlL+kIHFuCtVCAxs4ZHgMjKXIcOEkZwP0x
4qQkAiKD+TGzcc2EIN/K+2aBhHycOGgy18NrLXGaAiDQkaXR8W+8kuV0h0Fu3TUoW1e51WcR0UQg
XcYC7fm2XAw3WBkyUNVirnboNFWxubSU5VS3fS9zv98tbs54CQT2ruF58GlvRoO5WNVemkOZnkgf
525Y1ci80dpv3DOYdjR+vCEvLupMOs0+oVF4U2TIpLt8zuYLO5Fg5sERph6SWK5NiIRa0Y4cHI8A
9kT32+2t/mw4wQy4Nge5HHrkOZDi0OxeTGXob2NAaWJrtVjHpolNuLBjag3grN05NZqI3jxWtCn0
UvdhMWTjUZgN/pKVEStpz19oGHQxZ19ZhFrf3aeqVKGTtOYcMPjCM72NbDU3jnNjGqM7PNPMhbWV
t778nIwjaPY0eU5S9SkJlJOHHBOqxwlvxz72Y30UbB4gTAdX0/7ygP0ukG61nQ2HMdVBpFq1Aq3B
pqnCqnKqR12X7k5rFyy4n0nWV+ayfO2TeD14DUT5NpnjGzqM0BvNudtCc2w28i6AuffoYSBiXMGI
1sP9wA0T4oebvpmNKu5VW3f+vvO85NQ1EFmGtuuT/QASDqp5XSVeSF4ruIQI3e6sui0PRRsD6y6E
uQ/6tLkuYuL5VjFLEs40LZsEbjjo+IRUvRUzOG3whuM6E3cLSbaW1U4EY0uu23SbM/7BCeuiniD+
dJNgKkSR5JF0u1GFAdQy0gMYIofLzuXD7RdE7seVyRXfYvre7TGnv7bTPJRTuC6FPrPLs/lnblEC
AKG+4C3ED+w62WEggBoNtUpf8iwxP6G8zQdMO4AaRFAdwCLkd0YudAQAMH0VdfVcwnKkSyfrg2cB
ciePCWvSsYE52iLWV4Nlg8iJ9Zz7UYY4ehUriw+dCBTujAA8h137NudYcjVOZva1SG3vUxEn5mth
2tNppHO7c1TbXNpIxi+I7wyWYE0jBWnnomXIQ2xTt7I4bjeh/CqL7TC8EJdi1wa/8KUZfSPbw9Sh
EYqY3LiXtVNnTdTpbO7pNa0NYqE35Sa8GNaR0DWy3LlhYI31JU1TkLsWQaIayK6Xgq/h90bIX9wT
wGNJhrmD5YG3wcgJO4Lt+6pSTf8bfCA3BTtr2+ITG++kw4A41Hhh9IULWzU3LrLWsZ433wBwAMaU
hGB71K0DuOLLQBCS7YGT56EZYtxQTezYJ1p3mswTppJQJ5Q0p7kb1JfC6mey7siMY5iN5fy17xee
FR5KzmmDQsX8NtK1GkM6cuO+zkfSXy0gATbXeaWYxzb6nZT0GB8qL+2vJYE4zrKUI/2ujFvD2Rtt
hedXrKPz0ndl+eYpIGxFZ3e7UhitOA+TZz7SXfMDXEEbn9jtp7QElBn3V6x+9bSf2xTGQDsHlJ64
OIzmbBNvMyIILPiKlko4aq/VSMIARwo3USTTKs1lMR6S0aWVUgHJLSjS9H47xo5RvLTgtSLHruP1
te6Guri1GnPqdpwq4oIljZlOq4q0OSTlcjQEkFd56w42CTaIS5n9ucQ2ajARwfDnfGOx1MUsbgoC
k00QcdqeJTzYNa06QPxsuM6yS+lf+WU44OaWCxzfJa6K68WPLRvixsABTN2VI+oQaUxs3sFw0AMM
q1coxrJJdhOPCm0U0jg2oLlxbhu3PyTUavUlYASj+r1ru3l0GEdRZBXZuJZe2yPcC3ovcBPzjd2o
FzhG+V0+qILrIIHSZMyggvU+0b2ZNR//e2UEnuB77HJCeYGCqv7q0GVKHz/EWkNtDYe+DDZp1DLj
WV0z921r3eMX2PogPIer9y2RsZgZBgMhmOetNbsgexuAXxspIzMQugxOtnE+uWwRLMf9y5AiKPin
noJyPos8gBgF17kb2uLIRBiLq8WWlzf5F9sf6nHD7/bDUl8TWreMNSQ9ZoFHwfQCxOzR7h2VuXsX
o2pmX4lhaJcGH1LWU+NwdkggfCs/Zz02GDNU4EK6sTBzUbqrgBVzCchW9r48Zr0H/FWhwo4oqRnU
NT2Uk9wn9SxBE6kJx02AdlA3/mml9GOcj1G6MV2wMQ7UEJqyDeTeW+DVHun7VS/KH8pnA3dNH1oN
4bNQDjw7e9wmFYDyjSiE+50c6b5xNzrRqPGpzOFqAV4nMDQs7y77K0hr452DO/YCHTg7vZPWC8sd
bnJzWaq9sivMWmNAI1gZ5WMezJN32VLCgfSuFTOb5noq6uM7B72ffTUB3hFj8U2tgqRlrCUUOJd9
dNi988o7QGkzBQKEcipQTohxrhznqF3JEIa48ucvxhrPCwHoZGrNB7/ICmc3ZXX9VQsa2CHRW44G
jMgaOY3oHCIl5YTuLgbwW+O3hClfKC5U1FYdvfOyyWmNsXGoBuz6z4PVkhOPhWyavVxEd2F2jfdW
jqWEFOXFVgKedrUyhxOqt3TnyncFZGDhDP0r1gdsE3hYcdlFeDrakQLJtPAVIW6dE07eVShb6vCb
mYbbDCnmD7aykXQNVvbBIVyBt05VWDesZeh2fu0EtKT+Q09eGUFghDbeuotWlW0eAf6UX1YMC9wb
f5CRhxQSjGuq+W7hYu9kEPvB/h2BbGBeQjzMVXIyWIa7Txwup/QetrTeqi7byi6oYNwrLT2mb7FE
2svRHmX+8I4fxiaZfIMixjfvMy0OuxrDvOBvrtkc/okdnjSEkrMixkZ3+E/s8Fw4wcMHcTjIm+nS
RLQAsok35rfJluQI3znDtcxz7InaeXyHDPdWLV7djS8cePgQU12uOPS7dQmJHC1nMpVQxIhMj4S6
3knCQTYG4+U7RBir+Iod9G/kYFV7i3WgQ0SfVdgEC3fJaI8svQZ5hyz8vznAiWWO/k44ifJAtJfq
aZq9HtdxX/MpcQN4n+Q77reiAL/9K+mXmhpQr1vEAXaUgmDvjg09x3mFXHLH8CerC1dXKXdfjBjs
dvafcN/EwU6HbeSvXF8r7uAj9s7y5rFajNdzX2u1A0r4B7W3NxyAUR/E3spqbuwyZhxeWhYeNqH/
g8s7w9m/w6sHADvzrc+kYoaaPgNcQ4h9vwJ5wWNDPRrSzC9Zf38B8hpxykgtlKvCRgwA7hG+Q3eJ
3jPa5p232+AwEXtvchYOBYFFqqGNBbityoShVDizniL2Tao66nP4sLr1t+/NvYXGiwxtW018fkfk
trgsQKgN5ZvdVc2r7htGpGSQejwclRilAOPKoNRviTFBagDhb0TvLFw9EO/p0F0+1QkTFZnkNQLH
ygrvth/65qp3WrIeG/QWXcC7MGLhv6AYZx4QrsT9ojao7SxF9zD+ybPNR3/aqjWAGk5QI/F4Xedf
dHZauwxQMSic4OTNx7+AazXi1k6D1JZRazvDnvLlB6+2yifzlWFF82sQ92aoukEQnXSKfeWX8e/Y
igVTlGT/7FPuH00Zm18aHOivgh9xwv/QZcnc+Dc/g2UxKPd3ahBLHPp9I0wsQusdiNuCisYEaMt+
ADh28Dt753uYU/jp09Ra+rccsWPnzxxUQBLVazinZvNi+KV8zFNbVtH7YEqlapNWGE5LsvVflwH1
H5CWQg/SX9igmBi4owdOiumVE21TqQctO8i5tz3YP1b5jsnHeJN0S/4Zk8DM5DFofoqGY3MrF6w0
y3GyyGpYO7sRc59eiiFloOQlRu6lf46J7TtfnVo2BVh7v+olSHotemPnj46cNItXgZuFnhb+iDww
M1fsMN6ZK2WjL5Ys0oWrxXw5LDMqZuhas3OQsp78T25d9ywqLROzZjB7npOCDqTOw6cAWdlNEgwt
0D5G7MiU8biqFrLQPDTY2JlMtoypar6L1lggZ9DQxKgH4hDiFmRBRgcUuIVUAo/aApxXtrRBIH2v
or0fmb7GESazZ1frl8af4jHf0Yj1OfcRGcrm/AwOsgM20U2MYTf3QtlD134ZgCCbCyzrhBFM0dRI
SrJwVSkrw0VMTDIPgKgs2yeRbiKC8pgmsF3hXoOesJwwi/2C/w8vvOeCSuw7DszX+dIx6ieaReB7
4+Ff2nM/B0Ro/hGgDsjK0uTEpofx4efmXC04c+SzCr6KnBTJj6635RYO7SdtVwluz8kfGQYiKqkt
aA66JIgUlvRROuBj9ew95++Nrn9+Xz93l3lbHn164qrMS6d5+DcSUuYsRJOSzPtWNGrLNjGCcTN+
VEVQciMaDe2yf2lU/tyT316RGDffxpYdpuW7IQb+6slANPR7QV7ie/XxiuOHq8Z2ak1rnpmecsAE
NzJkk8hHltOs/LgU/8/0+rcZxM574vY/sZe/8Rx+HSD+jnH++KE/MM4gmfHR2NhJaDBvbIY/sV72
/2DfBqEMS9nxqSXoPv8Bcg7+BzA4+GchuNewhmDToZv8Y0Ixv42Vx9tCrlsm7L8BOnjmz7kR3hQv
v5lrCBM6myHll5sLhlDTNEtiXvh0r0oyvY0fUSI7jEBaWqRmNrQ6/rTUvsP50E/SZ8G4nogmfkOs
KhnOduNmYaAZL+l4MakM7Tn+Xbok9Nbcunxq6qVm9CBNijbun6ihZ1qcQ/tZALXXGVurTp47bdQv
Vu9C3aJ1WoZ0ovU3J66ba8bBBSe5zM7nWrTlSu+RgTu2AkcfkigPXnrybN+L2ZufgZNW8/eAWd9e
fpV1cjoz3GGvqy7ykzm/Fnmh/KNL3ueJSjLpc/TvQZ4HIiDmDiSM8WRIR8GKJItCKzpPQo+QWdhV
gHB2rALz2SQexKac+p+AaPnWddePPl8LCXkyCFNyypXJxJ/CZTSEgMKJojdNzsFsBZOSu+KLhMxy
ndCmhM63yp2jZfGq847TsBnLnUG2JyqZzfhiWflCvAar0yU5muzYwFG+IxYvCDdshFOBK/ANnYJh
u908P9MRTjdoUynDdh1b74UI3dhHLNFGsF81QOcQCUC0hzhIyoyUjOytWySCtT0YuGeeKKDk5wFT
P0M0ykm9yQQEDfFP84nu1fYtFybfRdoE5lMAj4FpQdZkPiVZT5u2VNuAuN7eOE+66XG1kgjbZvt1
pFBtVTMMx3cgtDJDLmCVNnRbF4eJwZvXpi4tO3r/R4giXNdYudrFas/WGYHL4WfwXRbeSdVYYC3U
/SpyegYR5ZKDXOQMLifyUQI+K9NkNXfJ7AQvjPa0QY73cfBiDka/cb823nGgJdAf0+FjVMNILsVr
BiC9fWBf2mnvfFbwuumq9wA0Qz1363XA/Dk+Z2U211ZiFmsECYAP5G1fitXidrvui7VMr5i8yRuY
zBYktJfkfLvVGKu3cqo4qSbxWCAGYNTMqY68UlI24Rw8I6JNuBeJ5yWX/QZNCRPm7X1jwzaiDM4s
8F7cGBnfeKvLY8lwvjZqjHrsRkQ7lGfONAjK4exuH95f+3zlHF7wDepp48CtmH8uJQ2my3lOuSxr
16s35gwYkTQUHyIeLHHnZ6N7en9FtHbQD6Ph2pe0lLg32xGrZZRPSfwyMczLj4ABMFBbTiRNj5pK
8LOg3vIjSYvp2hVavbUW4h5OxFlfJIiK8j7JiacWdps2l5mN1X8PjNUmTmZl/P7ELvlYy9Y6gj/h
/sZMicV4eX+X2MKH5KJc6GBGgPV4s45yucsMy4ZBokumnpaockxHwfdCT7Ma2/UROHFTHOi/cEnJ
im7fCV6o7twvQXMdQGO6XnTDvwc0JPOQsp+ek4Gv9Vg0BjdEAEXp6E0lK5SXt/pCVsJcDtBkyt/X
lfgWEFTSqBzTLSYsJo7hV8eGCZwNXLpqHoBoF3M0e0U/7frAWi9g9E4PYvLnuzFf1JvNncawOTBL
PvcpJp4wkIE69f4QNcohcewAZGEGmtUF+6ECXB0tuvPOrvDi6zxYghcuJlP3sEaaDzk6ED4BElxv
vRw6vDO5NT+O3MXHnKmFhxWHN/PZE+d+yPrua27Y0MIhzzEmJijnRx8WQuRZmhvb0pPmw/AFnFwh
DT4dc2NJLzYOlOmegzlSdICLDEtNwtSxDdfFhODA+4ojGn+ZiapEO5wcJYtDB4w9SXJ5CUyO73eZ
05iwsMcKQhd85AWr6Zb0gdyTvLAITfX2RIs0xr1UaSw8NumJY1P6aRppdgyouqp+KMeGEYFjUeZN
6BWpRbxu9Q4ck5bv0qvsq1j32QVnKvNb6Xgk/ZNh9g6CJfDUMiLqu93O09PgOMulqpjJDaWOwb6Z
8axzQ7+klsQa3xZo92XgZ0d6YMhts0F0C/WJ/22uD8KHI18nYv2eLQk0d3squ2vfoUnDEFwPnapa
Y/ttKXIGU01A3RmW6pmXw6qLGwI3zs6ZEHg4pPSWG2Xx6p3oDp2xRlffHSdI8c4TPCbduLRgkNG5
zuVkPJiVYc17JjvQqSr8sTNPJcV6e79Km6EDgkHZo0teEAli17WFupngEoeFMcR3JCdZTUArkAlW
wwNWC+aVTGayhbeY2M0oaPukCqaBPMecll4QrvUjWuFd6oztA9kkoDdJZz5gKPQea69PwxK8tH/b
Ypa4AEejtqSaeE2saaYB6z+tieX+NtA3x90A8+RIAx5JmetWqosRyhsPPkhyFVTRoKy7DsMQ4U/S
93tG/9FhbGAdLnHbC9wQSGezhaBboruhxtl6DlPGnKh9iZddECZMp0845St6qRLYwEFUw1BhrCvL
ITJMiexnt03kw0F8sgievWWQKjq2QlvcDrlkDJEw1OXo2tzVE0jome39eiqH4dxb4tM2H+pGoREx
l2malRt5ddyfAOrmu1EG1uMSGPJ6mXPzHotR//uIY/3TEiRN+3nuwTjeZy74zuter8UlzVUGarX6
FTRgfJ8STCW2CVyZUpDhKj2N+pIDwei5dIk627jVugfkSN5rQRysvmPmmk/tBhgn2sAsv6wf3+Bg
xDsobRgBVeDczsNEz62oUzDPeInV2YPndyPi1qp36SCMe1ngxfHkQCeiKr1wlO58pbqq/pQNHHad
Rj3HgxJXhdAvUAFGPPTcp10u3kwruSSs2J0MdP/XaUoYW+8VC1yRuDNRjdP0uktkcmvjzbsZPH3h
D0yyKjwLu5EAMB96jZrlaUp7ySf0zQhlyy53qIZ4aJDdz67kVhGMf8Bn1FxYpflbnEvEktKF+mw1
ktGU/TZ/jcE9Jm4W1kKIzenskim1A+YBJ7LF4UWuwDwE0hZzaFnKvvcT6d6R5OofGy0Zm6qhQfN5
0j4q1vlgeP14gyGBUPOQPLuiRTsB/b4zsZZETO1yDkFfVY8Msx9peVF+HCzCjTskjJwuJIco2iCu
Q9+GiVN3FYidQ8FM5yeh9XiNu1D8Zmh+cCSpB7LMGy+yuUMfxI1xb/eChkZNy2DXW5jLoJ63D6lT
MccL2PW0B3gKmC+dGvNqkPlwz9hqsdOxe8lYAP/UFMnyLLoyxhZRDS/pkL4yJ5iRbY7pU1DMY/I8
QkZHPpp7dtzOvnIVzJFZMHpZBql/cAeX69Bruhf0hwVDx32PXvIBRcHhSaiwH6nZaelIDuyOZcrE
cvwR5VFN0n9htqgRjmrWj7DevUM3t3G+ZzsEpQ0NcteWjF9mKiJuTm0+wPlkppXOU7lbl6S7biRz
NDD1LJvbRTIly7Jmhg+wnt541UxP0WO9+Za3g/s7aOppnxWus16kQV9+VQRcLwIdxPtyK63ApcNU
GZc2JPhZNVFZ5S4zUVpCMjieI3/wh5sJt/UuXso+WsYWgKbnWddFXo3ntfOV/cz+Vtz0CG2MLKiC
ubrL+8yOusIB040RxX1gAqu9Rg4JnXDsc8qCepIATS0BcwFJhwdIUAsWrlncJmyyCU3HE+MMuz2U
7WAG8+0zJooy4MYqiVCH9WInr141MmN4tRlHg5bylgxm87DGU06nPkkPbTEsJ6dznHNbpy2d0rY1
dkPjYMNryv56Ntvl6NfZfGc6ffeUTtUV/uFr5a/zjqxze4vTuANR6YkjwpS+MkcnPurEf6FQmw5e
p3FIaXmfjwtdf2csCixcc5WUVx0BNPOQYZaDlikxmRGtrJn4Vlnu+kBqUH2ZC5AT3D4WRBRVE9m0
axyktQ00vsD8U31dxrm7M4JlvSWrqzNm4gI9/+L36gmWWl14zPodoKcdK4PF7ZLM5bGluf3QmOVv
imZzel2XrRef7Fp87qdA3cxkOsPM5164LCYmzYUo2sWeMYcpU+Es6Yjfsop/0lOoAYLdEVhtD05G
R5iMv6Om39aUiQYEIPzEu0ss1d6x+13iQa7gAf+zzrPJS3/xhstA2I6PsgrmRpoS9OHPqksSTMxq
SahrPa3lJU2I4IRDx3pa0eu+BdrMjv/8es7PwpLDC0rb9B3AffjQKBVQCv4q89ARWTAidM0FZt6A
jiOle8fC/LmA5JnurGb4mpaIQ+dk9Af7Et8HimlE5imtbhgpXrLy8WDv3baW+rbSo3muDHfF8WiZ
wcuY9rDbioYCUK7giS43FMo3kQg74EAv+/XRcg0a0O1cAIYZBspMJjt/bpxx6h87xtB0h5UQ3cRg
Txf58tPKeQLkvD9zYEto3lPrJ5xFClaMJ7IB5BZhM33jlql/99exfrSDhIqeLjp/37WEYkCSnOdT
wtnI2NZOwQHLNOL71eiG7oDtWHdHP2mYXLOJe7eywR5y1NjvUYNNv3l7PwtXbmv+S/zp1/hBgOXE
lSg1PnEvxJlfLnpBhRy7HZNDnWU7LztZztkAMxvHtX++2tsv+vnu4oXIqVAG/C97Z7Zct5F16Xfp
eygwDxd90cCZyXM4SiJ1g6AoCjOQCSTGp+8PtNUly23X73tHVDlKZZE4A5C5c++1vgX+xvz17vIZ
VBLNw4UIT+YrFj7eNlVLvh+ePSScGOY5LjUTh5CFXfb5n17dx2WB1wm7FzmUv1LF4GwaHkGrmA1z
YT664+hvYBfM1I9le4AozlVdBSQ70saKY9vfX9z4Y2N3vdFJujB1TFaGZ+G0+uVDHnNHi5u4bQ4d
Ol3k5WPS27hZpflY5x3HZiwvvPnBnpsrlQhqVL2t+zXLPfHKlbFlPL6/oH/bm/+tvWnpJovQX7c3
H99qNOTd29vPQQcIetaf+hFbYHwAVOtxE7Ns8X+Pb5363/9LC/QPHNLhdHF/eysnlnvgR2/T/eBi
7FsNPpiXdGO9+X70Nu0PzHlcenSBv669NCN/JPXd/vbwEPJH5l/y1vz+55+zBJj+/PKQwdmEgIpl
yYBqEgS/hhZ4tF+0dHTqI5Al7rX9QGhVPlDYjmTdqwrzYWi4njleK3Oeo6qT88boJmsP68M7gIbL
EM3GHc5sx6O7JW33cSpIJAdXCVo2cTsIaK21rRJ3eoIVJuVmthzrJUhq42gKvYz6wCGJDK7k1ou9
b+jN1BHoVLJ3yLRBxlhICu0ijRZUGvt5gPNNNAKm5SWYup1DkBaoAr8ow3xunmwh/Rf6/dURId6y
0zN31yPR2+j0/aMBFduN0cb+oUapCOLaGkg872yaYCw9zVNqkBNtDtpy6oZyzZeiq/w19rE3hFOF
RIDjeJJQMzMtK3LlX0/5ot/3Y2tu6tK7G3ojOOs5vhq/SpIvZYryPkCndFi8nvIrIx4mRgG0b724
PoyZHRWtNd81ovGObW3WO1cryOfpB+Om9oJTUhcbp5mKW40EJgjcZgFlbAQysMob+kI6D61u1dtR
QoLXF9sG9TB1x75bNLTQC+luRaqdyq4W28KUS5RqhOhwlmnO0gVqusUCw5l+HPtH+ln2lsafdw2b
z9nbwqh2+EAcfmu33InB7M5eppGC07MCTtX0Ohc9J7MRNFLsFR0x6SC6R1hKFNYN7nAxzfeA+b2v
PYkrop6/MIbv9oYgKKinvbEHlRh/Gvys2eV57H7jEFfMZ0qI/JxAEKQZIyaCeCdFV5QTwQYmCVNg
Rng76SJQAHNm0i51zBBMHeXO3AZfUbiN3xNy6HaLXtM3l/GqnsJSiud/7MrrORcfU5w8RDk384vG
EMkK68XRz9iphytAdibkdJ0vOQs4V4sE1L9rxv4mJaXuFOtufWMZA6eY0fgIYI3ut2bZkjNeU9xN
jdRO1IHDjUkxcmXLjAAmUdrE72b4/L1Dr/XZvEN6T/cvYIRbREs/jSeSp3Yw3aCQLOvJKbWFH5nk
+qxhaSbH994nFmwBYBOSD6mTTW72FbFGC5n3uaTTSHBShttvqW41zTkEjizCFP7CuXXNl+a9kpTv
VaWgvnQBt66t8n2s+YZ2RDG2FqLkRuSUpUMw1sHrAhyBmhW4xc2yFrJdb/rVa/Be39pUugzW+o+O
mKzb1gdO2W8RQTzacZdvg7YnKLdEbD429LFwnXTlvBGpK+7FpDGHj7J5SA6C+GBsEbRUCpKS9aJW
6aZ2AZ6d6s7xO21TObmp37BQ8rlXKOt3sZtzoN02Saw/L4y3sQAKLblImgHeZx1qsGy3Hdy2u3oK
+vhbHkt05NkShKxwYWrYGvRXcpW4cx1OZHBg4AFxPi6iaSCjPdRVkH+lQTBrB59Eh+boNHSYwsbv
+2IzQGhde1Mp++2YVMGnCoHnS2HgTwZhMjNzMFLOsGHN1P22Vp79jXOdKvZmPA3Ecc6S8L5ByzgK
KpIhg23tYI4KlzKhXqgmSj8rWWC6IlWlG6iPImOGbHNFVcTrLCHoqGMr2sToxtF8NDeeP5uNu86D
UktdAbhy9E3TDBp+kIlpuI5E4mZaW1/M6fkjnZc8bB0+Y7To8fxYjsxhWlfr2rBo0K1HaGXGfc74
9lwHtjwWWcBzPznxxilKG35gb3l7xFbpvvYGf98gabutzfJ6SbCVoXNwmuspddKrmGPdDi4JRILS
xmwecvQUZC0g1ApV7pon36P1pdUMkTi5s34lbrZtk8bSdroHxoe+Wb51zW5BbzsyrHa1ur54RETd
+/SBLsolINTJYxPJuhVcwb2iVStbY4MwM9mrVi3ofZa+1MOKDtWrnOVX9qj2Qt3t7kYPEXQ2ZKj0
TF3qD4w/4t2k5/5HB8LDnW1rMZtDXR5LPDU3DTjLHZkO+mkgfOV1MV3ndsZ2AEsgObJ0xgegxfpT
4dEAwZvhP4OuAdimYlMcckdOV97iLWcOK36YcDTYIE/ICSCzyJ+jwUtgzLQjzgDtntKXnJl7aogQ
BS7eO2LHbt0gzxF9BvsO3RUgtEYdZ3fo97hVlr0zVDRZcjxfEZLZIRrLJr1hVoo6v51M/ypDFbgN
TAtFRUvXf+T6DxNY7dA0aKIkZowvaU7GaFjSYmvnQbIHzuvvRFfQXjVGO2VpXOwnAFAc5uF2iJfB
N9XZ8BbjbejNZucoxDqFERsHt5PWZ23iemaAnFUYXbLLM7LRWrz5l0If5aee5/DcY3e8pR0TXPue
gS4wrXNcDBOIQXoNF5pwdBXM0j2Uy/CFuVp2PeNI/ByTKHnBPRLwSzqXSqBa1klqo6Nlt/RLN6WV
ijKe/FsH2+Keerl98b06kqSHbyxS9+7azplQBSIjPFZBF9ytYJkrIy+arwDG8IFNlb4t5kY/pnry
OW5rF9QUwYElMXuhps3WFjVx6+MS0p6Y5epbYtvF2cky/crSOs7W7P5yM2mWoPJOCXeaDPVRo4UH
Za5LCDi1vWmLUAn14UBrDjiq7iHOwhQR1gkWZlkBY3ZD9L5Gwm9jALJY65AXO8KmiTPnxZyY90w2
wXChp+esBKBzsR3VwwqSerB+Dy9JKjKmHzvy2bO7f+v7n8IoXv4qksyHq/p35f3mrXwZX9o/VPe/
/cx/xAs6uHySuGyPQhg5zv8r8D3ng+czlfZXFrCOuuE/9X3wgRqekpha1fFQR9LH+FHfE2RmG4aj
E0hGgqKpW/+kvgft/Ut9D3vaBfBAfU90WqD/Cl4o8iHNjSWQh5k76UnlqhbowiyiYCaCThjNtZXa
CTnfkvm4rO6yISJNjYFFrItdDq6dDB5rMZ7irK/Qf9cFI5tAH98m5a7qsDSP/BjaYZmo25q6EppU
+YV4C59MMhJF6yTo9rOlY+mfAkw4fIjE/FaO85CTPXFNqbdcytxRgKUJgD94souRniGjPVGpFfT/
sIzA4cHruloSyHJoiWcmNMetsClrk5PvR14cDQGonUeP3OdjQ3LXfR0k9gmqxJfck9pTVlbaYyJr
F9XwVO8JUyY/MwFHKoimukHcStkxdXeDn3xztII3ie44NFLzzjYJ3A2CIt0QQQ29Aw7JXk+K76y2
GRS4AAl6TTLvFsk6ujKpxE4uXD0dzDsXlniYeeoMw9YKe9O8ywwfbUd/NmBlhulUP4xyMa6nEVsr
4xHSv3GG8I/qupmra9sXTzGZmdFiqIn4n+RL4OIsYkMJS8u6I4v2i3TY6b2meZhybXkuILZthJWi
dPBFv0OlSKQkY2JuwcfJirekjbohKtD1JQA6cPjVuPI4xi0epVehaTtF6+sh6YLyExEi9idjsnCL
1oRFYhSxkEET04OUTzLVwKywiFv8/guiOO2kKCBfGttoH0VA1z3NsERElii3lB7iloLlEPuLH/qO
kjcI+tonu/Af3S5rGJARv2Z0M37bGAn3gn7gEEiXeOnS/1guQgPJZI0f8SMkJxs8rBd5SVfdcYjo
XzUdaFmEB9m6UzggL6hQUryCZjr50MnlsmWc/GBpBq7Ntm7X3qB135Uq2NGaBpxmpS4Wf9cIcwoF
wi7ZXYdqksG+lahujokwcNxmM4JMgAOQE5EAXUxj6q8SgHKwW1vN+eiBLbuyK1f/YvPGNx35cFFF
jHK2ocHcNDvDb/G9W9OsX43kuBJfketETDm5mr/jXl+0vd/ir/s+B954Ls0WhVxS28W29DKrDY0y
iUSVGw//LvT/k4WeU6zOKvvXjZxzBieD/wiR/dzK+f3nfrRy/A8wiKAHU1RZDn0ZfuWPdg5dHjSp
rOU/rfP8zx/ruv7BAP5EyJDJqMBF4fVP1nVEqL+u64zCkdOwjVjWCpzhhfzcCc88rGMFldyxItf8
7CXFstPMDm3RUgl/46hUPyiJRIpaUHHSYHxSMIDEq3Hd2FC3l7jHd4Xv0EyIE8KOi3dwbhitx+Z0
22Z2sfGwoj0vKNAWk9lz1gP5zby5R9UuzK1lqOUMNFg/8CohKc8pWRWXAWXYm5f76EFkxpLYpkAZ
w/Wwcb9KeCOQitMezdd0Cy5t2bFczXtvsONT46zKHLee6mteplOHMczxF4uUih3ZLMWm7jXrOPdz
boRuamu1QATznohmxEvPIfw9Km3WdN/7hic74QgQeJr5SR+A9G6rnglFTpKv5jynejBj7A9GXJhX
jbIKzhVjJcV4K02PyDYv8ceEuGqNWWFTcNq7HxPd3ellUZH2liX0w3ZmNyh9o6XMRo6cNfmbiZEG
RMURo1Tv3TVBDlF4hgz6PVgOeTIhc8ZvFZ/xewFYuTHixVDWydeK8eDN4M3NttHXZNuOM+RqyZH+
E+0CpW0Jk5q2Yy05lxFPpvgTB9GhfXVyOVw8P9e7qNBBcZauZdwtmdlsxjgentryjoKg3FdtpZ+N
zi/3uPNEi2siGkpXXgG13UlbiluZFiY3jPCA0PU4IrU5iO+oOxEMCmcVxs9FSIZlGlkOCb4Kk9Cb
Vk/5vd8RVQhfV25gm8B8YUJ8VPBVn3Nn9e0TDrTJvLY+coxVJzsuD+gIy/u0zIu7AcNFjR0n8Zhu
y71mjO4JH+1xCuZHr8aeivsw6L46jRHfV0XqbSbLyjAyu9VWH1V15ellhxAc7Xy6ZOXHZkAOIzUj
3aO5Cl7dpJAU0HGb36LbkriKDQfSs5h1RE4+aUEqN7RTnbr81IyQgsODQB4vgc1DpXjMNWE+u26C
hNO0i9fMdI1Prs9DZSOL3MXlOhlCWoXTaqqOrTW+xXHnvyx4Y7eBoEUQDmmiXjA5bvOF9FEjHe2w
EOPVYKfODfqscgeiHhWBm8QMFzj8H5EOuue48Yznyex97Dg15l4Tly94nBIn/hxEvd10jwjWERqM
TnMoMBJejek8XUpEYYcqEc6dAG986QeRPzFBzZ/5Rsv9NPXWVY+m5IBuUFyKxWacnCg3JhE68U5Z
ay237EzDdaUkVVAmDJipwvfu51wx6YSkwrKCBuns0ye+Q2Lpro1DHvtyamlNCj8DveMm1g1D5+56
oC76PHXoL0O4tTrG6iE7q7SQj33Rjw/M8sXJKhLiMKcseGYinn9qB1ddKacJNPhpyFJ1DtPmziAz
CJ9cEB8FLNG9Ipxko+ccXVs5ON+doZV723Pnz1OOCzgJtGNdiOqonPjMuAg0UZ+Sdxg4E1Ks5GgG
4mqGsBEBNQ5FYfd0meltW0VdHvRkoqxxRLMxMFLtiSX0dmaqT/jAXflVAAG60uUIU8LG5ODW9niX
N468pGBsDhBVrDvoz/NT32TLqxMbwx0fSHwDWqL/vHizEZFDC7eqUxzyqik/jDQH98LOXbrJdBA/
Ajku93ztPC3aKHeBV4hvluaq/UI4C+nmsW5tJ3dCt1q16tYzhhogZzW7UW4Oaeh3jvl9WZ3pIfE7
PbcyAerMkx4FkPhzGle3AvHbxWzM5GklVu0XPHBga2dtCPFs6GcyN/VzoIrgojWVeTdPA35SyrHg
GhB7uUcUd1NKkmtDgwf11PcJUgY7QGcaj2o6gu1KToJ0ik3iuzhAeqs+91LhMLNYauqyvtJcJz+Z
0jYe3BndV4SfJI466c6vaT5OLW96FZT2XZ4fgL3Kr9i/trRpihN7SbAl+Nf8kiNHPZadU+6lnWWP
BnLg+8RT3sVUMyeDXq59grmQH7u6Dy4Tarfz0AntRdBQYEczxvsya7Ac8/R41/U4zt9mrSGaqkik
c6hrZzxpSTXskfIMl4H0qJNZ0o33Myk/jfjGbidnjjezjbIT00h6x86GVjToG6b7tfedvFf60GQV
IJMMkm/AdfKtvfYhY44CI/1E9FEdsiOC9oj3W9NLAxIIjr5R4FxDxjK8QAgxymgwoe9E7qLlpzK1
5acYDOq28QRplk6VIW9x8+J7bRuAHeEAfCYux3W3uIqrr1aS+PtaAjHowdheDX6thSU+pCPZK4eg
LwAIQJNgP6G3V14Uk86b3K+6c2HMaotVqTnJhrDXWGngI+zCuYwlLmVtqPvPPhlXIdTsocNZjtcz
7Dg03omkwzGL2OFNt/qyp6+dsV0HfMZX5ag0khUc91lmDUtPoTU2dHUtr9dFWzCkXeJ4q3SfpmZR
W5dMZxaCIZj4UL+cqcRjx997qnm/J0b0KGYAjqcyUk6pjee/FDp2THi7L4g7m7OW1M6DnwAYMvTJ
uh7xb7IMzuYtQA6deXt9Xr/AkywtY8/sKBpm4GtBLs1zT0PymHAeAG9cM0RLINx4vhrA14DokpJu
uUYDGpqCa219l82xLFAv4VoRx3nRuzusLfYrB1JwLoYSpI+OQ/CAeprjruxIpU5b49GJUf5ElSbs
2yKWK0FimIK7Mqm9/ZiyyY66dQ3PYuRrr2z9LHXjrFZNWqBMH/y3Jt/SPkNDBss+OMRKegcPfl3U
lR30nnjubsVSiltyYeUhT9HXTzhdosXJtGgcl2DZw0vyPlMLmJz+ghz6BYPI736l9c9V4zu7uBBP
jiwBiOdossy2y3l/uqLuGP3uYLLkJWGOtew0ilaDaGF2CONtFH1s2nJ5zUSL0K4DkgNghaZ+w/Y2
F37CrWl30PkL5zamNt0ZGZt1T65xvhv91gMqArUnjyYW4YuV9BKpZvup1tvqZhgHmyiORbf37Hf1
brDpxZe4PlFsGN7BRAJ7AzpkYlfwsmcKNLcjP4QzqZzjQy/yOEroopooJFqCmvGFGxF3dnk7NmJA
OmtPuUNjraF8HQjsLrRivGeuBFCY6O2jq8/1jSrkyHNiuS03R4B1CWfA1rYLc1/oLCv4nCimwZZM
dYg8cnwYSNr+qBdN+REUm7+js0wYnhNLeSMKFVwthUu1kjjxkcSpvgoTpoNgeOnBD6EPJSTrh3bZ
TImVn3IVoFnLBiMDAJEEzaGSZtK9WVUO8qkICwDIPpgLLPYxrMcN4tP25JSpvKOtb51tu50vwdob
h9qBqJUm8IkgpGWbUPg/La5/lTOUpf0+bnoTMBOIWN6lfaroaH/JPNtkkFaWDM5c+hJe5T4hVjeP
QJ8R8I2ptZG9hubPWl7QH3/NPO3OF7jdg3RwN+UChayT5G83qh73uqUx2HTKaOKIcJWVRoVyNfnI
12Lt+tkHUtSBNrJQ94damd3gW7bOnWM/Gx1glmlQPZJrOCTwmVpOviUfTAUwvmQAE/qWRUSpZ9cn
uKHWru79HWav+YRO/yadbfMTh3wIPgz5sLq5dbtbLc3RQp5JFBcEYYMUUmGDSdPzCdpGSoo8WTOn
PXHtAgWcv4cZ5d1Mbor+z62Lc83t96J13hYfW/xYqc49CAZGMIY6/ZxWWEuGZLQjhMpsc12aHTPh
+bu5UwvsrNiBUMjMCQRIciHpj50d/OgNo69yk/vlNltUxTlBtCqCBtmFP51a/z8j/T+pZjiUOhaE
WsQGLq3K9eD4E504je25zIDdHHN0gmuTzItP7eKzSjtYb2AW1/JVUEvVbNm02P7+4pxv/yjZ4eIu
wHKUMziwjOCXiy9Z3brzIrKjMTXt6wJ++FpkZXrjF0Fx//eX+pMMiRQVSG/Wql1wMNT+cim0ODk4
oopLCVPWW54R6OX1nDRvf3+dtRf763sC7EqPF3kjYMhfpThEfc12W3jJsRfxvEuJizm6/WRuyzpT
tzigiuB6CFIS0Wa7ehEeKn5WlSS9wcm9Hq5jMhK3f/+S/vwVQ2S1bANNic+Z1vvl7N/ryk8Vp4wj
7czlrFctdIF85ARtY680NujR29epH/ieETyc3q/9rxDovwiBuM242f+6ffR/yExs6pefW0e//cjv
nSP8iR907lRSeDwLraRDo/73zpFh2B+QuLkI0+HC0aPn+/whBPI+6OtP8Rx77/+G1/CjoUSaNWU7
JA7LNwhT+0f9JNNkTPHzXY772OF1of8xdV4PLZk/LhuVxHI/Fe5I4owAJuuCpuAEWNO2dRv9il3U
J8Ixl55a+n1BpEqlfwaJinW6qBEkP5oVAkmalnhzeTJayKRjHnkDgZD+Q+bWonPJB83rDAOgGCcY
UTR20TnWdTAfcrRGGqQPxzSr4cgAoeoGxrsgFJQ41+XMEWMYMpQZgS/qayqr6dRo1aAf88ydz7Md
x48obwQMWPdJ65phPzaDtyZhkVZFVXbNQpjtq3xiNO04hfmYosCooyztGfoH1cjwHb9JsCUnRY5E
0y+rI6N0p/sFzs6LLkzYKrXqhjPRtsg/zVQxPGmxjbALWole7mtkBftpoGmNLajJjm6VSO8S0BPO
o27WmX1qGmwFV8xqr9pi6Nn+kOqmlV0cBDXgLl9aj7mfVvOLIXegncEmh6wEf+ezGmfjfiRtetg3
TG82adcNSZjAZpuiLpmXEDVgu2EQPTwR/DF/ipfGcyOmlWI6Tg1EfrgwDm8Upk9vPhFoLMmu4nTX
MUOFMlcMWzodEluB0WI+aYyVEQvyVwdLLMKsGJ2jG3feJ2rI6dpEntzts9yWapd2LczegVt9g/9r
1u+kW2xNJt3V3lIYilwqJdCDufKIf8hzLWKYPXghectts0FOi/XAHaoDOQgpVdDAhm6O47gdVd5E
+NaHZDebSueDToRwIqMrx+9enOkvCz3NXeHwNO6KOGu3hDrML9Xadt2R0+Ts0SGJB4OO/1XhqvKp
gQEdxvpgjBESEnUoWTb1jdl6NySRtFREKXZcbLBE/KQlniDdmIxhmyRs2mhXpm3qtcHN5EgonHGL
eRVYwSkN4skLG6sqCF2zoJo6aV9+03OtOYLiN5Fag4BFERh/4WkAMErgVvA1rqjvMEwwZtknSpqP
Mbv0cWwrGg4lqI4wqOPuARjJq44eYjPQqNoQbDwzAy7n7Mhp0ML3icUhiBK0g9eVW9onXAv+M3uk
uR+61I1DBz2FwfSBfaczK83adLF8BLvbXqSvL19L/KEbYobmT8zmqkO8gM2ONE0P8lBoTPoHoXU3
czPVF+mQ0BWqJs8zTi7rEbQr/I2Rxs1HN+GQP2pBfYQLmXxWcmXEAjQp7wtbmFG3QCwdKHBUAxcc
vRs+IwJg9DvEen00K44ju6a2TSZ+dEziK7HinHqaVTdtFTOdcfXyrTaK+SgDMqanlRI/THPAUE69
5npmb+gsjZEDzO+whoBBezNfpnH+TAyNE9VFEkybYDC9ttigY+N7pAyTqejd27GD8shlSaHp5zb8
d1f8n0xV1iHE3+2K0UuZfQeelv1hY/ztp35sjOx+hkU3gX3PfDf5/2djNO0PbH46o0T9fYjOqP73
jdE2P+gGZHlU0uuzDev/Pxuj+YH6l0kytdH7tmn8k0mLwTX+sDGSlGCYROC4nqVbNvaKP26MKGAg
xfb9dKlHC3/ACJ+HZ58gtqjwxoEzmDOf8mmoC8RXhXpWjT18LOxu4nwc1PLzT5/e7W/63Z/1usYf
ORegwdbcBuyS6O51uB/u+mp/qu7tehZFkPbDhZrXuDD1WbX32KaRTQ6KXLRhtPtnjwcZp3bl44wm
amXVsy2dZ8P08epvgVL6Db8jBbdVlsbHxUEauMdWEb8ZpMZNu79/xeYvdfr7K3Y5iQQmNlid8uKX
V5wBTCTWSF2siecRI9tSfsRA6Fs7xdDDISB9MnImBZD5Fnq6rJGFbu2roaWSbYdGfUunrjMivJsY
8lTGBByrBwI8r3UKAtOaPL0teni3YNe6jQcm5VOXyneh3LTNOs09Z206VP/FiPLnrwHCCTIIRDvc
G9b7m/7pa2A2lgDxLbvLu5e+SWBahLQKuDXwtk23dDeDBxEb5dPff5jrvfaTI0Knw0HJvxoCuBf5
x/qyfrqso0+JLbqkvtT+YlzIuesvxAqQHBinn/7+Sr8cMd6vFOimjr2DYxy+xD9eSbCrLpKN8QJE
3n4h6JROdazQIjLKSLe6JIItwvLnNxF48LH6bzfNr6EvvEsTCT0+H9t1WR1+uTwsDsAZK0fak4Xz
UuU9EsxyfQ2EL3Zbl7E57W6++v1YSnr5smi8N7iG5GYGs309uVaroyvMYQ7nHmhSWLamtUn9eX4T
2iA2ugYMOaJYs9sD59il/207+EtZvfHnLwrhD8sGQn3T5lldq+2fvijd7Z3acWLtjAO0esnatUVs
aIVCB2jNZJKfaAIWX4nagwC/SCLJQA1lEXA077vylqWB8MBszG7y4Y0ZDVNNR6Tebye5v3yRJNX8
ejuRBcxNhJkAgRJP56od+ulVuq2f6W2qrDMVnYgDf6OCdOU+rHu0GvqeGC2p3zFxcPoQCCoDXKOm
cGzFvly3+qKU1b0oHfZ/rxyTz2NeNUcqHBUKCqaP0Lv9TUzOVtS/1xEwHKkpYoAel3EtNORaciSJ
QfUBh5BKhKFGdXCo2u7NPLlNoHZPeK09eVFUMeq9nnHX0sbIZpO1we6XZVXS5dflWgZR39qndC2N
lvcqadRT5oM8XdmROQN11LiWVMZaXC359Co6COk4g6m8xkp5u7jDboc42nxERzKSP+tp1GsIJ+Ov
wXsVl9VS+9KvpZ0QnXkkxU4cDRmU37JBuDz3azmYvVeGw1okMn6k3FkLR8M2gxs5wg+3x1bujPcK
E1ss1Sa2Hl/S/qcIrTqLclQEN2kMvp5xVKMObDXmGBHFyGlMeeUTIsb0ymwD8eDAydz3Qa6ZVEzV
8uK7DZJoHVPCbqAPu9NAfb0A/B2/E8xC/by819JIEamrp7XEttZie36vu9u1BEcSXh1q/ipd77VC
pzanWs/fK3cvHiFHvdfzTBHiyHqv8lvq/cReK/9xPQRk7+eB/P1sYL2fEybLm65dsIZlfNePEkNx
iPMCBPc3jOumuTx3I80ppFZBy1LevJpzlSuEL73CW6dfVKFIOgGZKZc9oS4qJh1j5WPkgCYedA9B
QD5bKA16vgMECNC+4W2mYDM2dRyzH6qyGOXWLZhWRrTqjfgmZTRP3kExeyOKrqkM1LXbKWvt18SN
0Y1Rz16IFSPN4xsEupabRJK5LzecVXTVri6zlnakZPMiShBmcqTFAba/cI45hERNFzMaS4MeeAlT
FMguXUxVsHPqpMJmvDismLVJ5zuqUpyaeE+wBd92mYarrUky/7vWDyijN3pjKiJBsPFe8IAl8am2
GHg5eAKmTi7zoeNo1oLQTlKP0L1uAFMTtF2d7WYc4/NB77pKoLGlCRh5jK9KhpqSscDqs/usiQoU
jGW5OMj4r67dAG3WyGhgHP85r6qgOlotluNtkSr3fumVBfIfwKdxlY5pR0fYSzn+7uN2EPUDm7F1
grdmFrte8Aq2jSqTZYunfwGTBt1jPFc+qR5bjUelJS/G6E+t5TiY32Oa/xtvlYyjkeuoT+olt5Y3
0HeBC9VZQbwmfDyVR4OKH2iKh+qQSBVpbbImizdLH2Ndh3chAtKJx9yOLCLllrAiKUu70uPS3hki
JtfAQ5chtsZMhO4xzQwE8kVgpxwJ+HuhEaBM4PZJiNqaxgwUrZoy7Utbz0Qe0o4vfPNiLHVGhI8/
2Jr1OJej2V9cgYQEyYNUZ6ev2ZISiGr8QFBZfFpERRv1M3zmOj1J4nOnXTc6S3ZFL1492kAFXpwJ
x3roG9y8xGaSvrOFqUAvocKlQkqRJQt4TGO8zYhKhpQzUlnkOLIeOscdvwokNfCagc/gB0bwhDsj
5vc4ZZNPO4QTxgUiNuaXTjnGo6FWe8vIlMCPFBHD05Zg1jw7oB03AfyjpTNvMs0LmMCs4Kg6z6H8
eGWXMvecof1EulybI+lY88IaiBbGFTtY8AnwFnd3xSrZbnwjmDj2dkFs3uYtWR/3po+x4DjZ+dif
1aTW4hOdwq1TaBhTm7Hi0k2zYImZzEotxFV465tfX/rI+sTrEpVxQQPEu+gluZphCr9miYKCkVAk
yqTI7mqSpEG591QFCf+ONdVUdXojDXuGwGiJFE9HSlZ9f660FE9tpvcSeLmOEneLH95cFw0epoh3
xAICunmtk1VdfUK5GJzIb8uQKwK55b6Aif8y1pCJQzRE872lJr27Sihzc3pipIo9+OwW+67WjYsM
Evlsk4mERtJOM/PU+EnQX8UpfMnN3HqSwQOxcXva1SSoEygwvxYlk7KpX820EsVm8Xmkd9QdgLhX
3+clWNeQTJaIF5FfrhL1Oe12Ag3/Z02Pq101CqTtqBDldm7H9D4ji+kKUnYOYcVsTVIwSweSBOz+
4BNslyHZMtzmMVm02AqOdt0Y8q1iQWaMYnBLbcnf4B7BeconCgh62LLJjBISVQ+nJQ5KZCIltjks
eK3Mv7QB4UbaTJl+WgLVGt8I25m7sAKTMpDlYfKrJoa3RLSMZJUdBV/LGGlgJAl1HwZ1nmYPxPHQ
ydD3uoNdgVo8LOMavQQlv1v2okRDea6RP1xrCozwlj56NVwl8yjSyHfwyTxSiWDQJlULJ6yXwX8q
0m6kTTgOPqIkEOEPJbED2ZPRoLaH9EQFNn8UioQHfhmxJHR3oHeetFiMX2kLoQEtPRwFKJZ0426i
XwDQqf+/7J3XduTIlUW/CFrw5jUTaZl0SVMkX7DKEd6bQODrZwe7R1PFKhVHetaL1pJazUwgA4G4
956zT9unTGxUt495bGbdzKCknKvSbVR8QDPp7qVyBMxryemm3wjSDggKg1QAc2PxcGr5fV9sUNPO
IAgK0+8Qd4AhW+X2jJdLRhL5FrNSt/0E0NW4zxLaIDwOafDIWi/7myqgG7IdGcSThQvvRKzm8Zmw
c4ExM88n78EhX0CEgsQ1mwCYwp/ObdQHcNJjVvSmeeOYUTjQvkvxKdUnr2sS64asjMKFRaAo2Ok8
a/Fl3mmNCMse6PiK09g4XBZFxPfvSBfe9omPClrMun6Qrc1zL13XY94QJd7lW+Hx3/nCB/MFjL4+
5dy/HjBcfmYO+7n69uOE4e9/6e9OCn4DnWID54Bu69SHOj38v0cMHrBEnADY2JmPU4xSr/zvhCH4
B6NQzPykVtM2UX6Df04YvH/4FJsGFgZ6vmp3/HcaKXz4j7UrH4+fWcfWDlAeAayt+gQ/FBuVPmZd
meSI/GPDWVbRZFeneIbnUhqkP8Sx46x/uD2/6ZW8azyoD4Ta6CON5Zv7v8ApKAeTQVtcuZ/nrCMB
bJrWLiFoH3QC3s1N1KfQNjEVjhYGBpPPny9rcHp9amHW7uUAKE2Yc3vLkB/xvWdDhtIE6qm+E6Hd
Ztq5F1AY/3yRDHp+ua8GE1f6JbSD+DbB+2Egk/V0kt6wr8mM5i1HPuqWkAp9P1EQnmYz6Y5zNsOK
kJEHX62JrAguTZNqJEYgYb1DDoKwoY58edlTlUJUgBwFN0/kdOBz/r/k/HCwtQpNvbPJo2GQHPWS
nHHK6dd2kPnZyvwcxZwPr8Z2yGbw3PZYwgfCNAK1JZpKulFNbFCDYYZAdgymZdnrLZACWivNVSdy
496cp/lmsMboKNy++QzrAVkBwxz5ipeaqqYqpsdirOSuJ4LnRNBQse6iFJ6SUJrmJNLrlySVzbMR
6/yLAoHhqW+Z0jLQjc7B5JVDiDKMgwG3ilozVrG6wDmYhO1MUltI1PN6c4OFxLzn/Ed604zXzmkX
pZcGrYfBBS1V46XdbU3MQ8wLB1sq0w10UVjNLhdEkvtIL0VoMZU4Yphub/tyiI7LiGHNbY3i0A4L
X8capsdML6dHDqzuHb+OuVl6ZmaViXBidOf2q6wFzwNqv3UqKvmQDFH9jDmGX6ZtKn3vioBnSDDY
tTiMnVxDS/ctcWmvYmzkAxgI+SD1rv/k1jjKIhpGhzYejHsaNv2nv0w3dR2cyhLKs9JD4WUjjFFD
jjou6FMKeGZ9ExWQJydzU7dmfm7cJIDvESvZIUN99nzQU7kBtSvOTOJD0Ib1jK3G9ivBF/LB1wa5
c9OxOBCk11xJj7fKPGacYiATdmjB3L44NPCqVwNUbqZN2rzT8PifY8GLzvWT9grsCKhPAOTfc13q
ynaSb8sC739EHPlLOrfTYwTy7pJkAP6UUpE3Je1DQ3noAvpyV1GuHnatda6ppae1zURg42KAXNHg
KNfQf1iKb2J1I0/JrUpN+zq2+SWiKSDZgaiFkOGJzWkcgM8rZ+Dms1eAe51FlGXhgFa9CuskIigH
wthXJ9CXywox7oMpynQH/A/lUtfmWw2rM2MhEKKpjfomiYtlC8ClYG7H75iN6larJVowQPwu0S1t
lxycDpRSfgnbreXONlj/TAxBZsbIOIo+fxbQX45JimQq9l/1MaATSglJFBblp3lIeudFN4nOM8kU
eIxN1ubKRIwO+bFGwGzjzYq86ftgg0gDXsOinM2JKQs/lEs6wjZq7ea6KS37OhiEcz1ihL2v0r55
HhkDv2iDzWpV0v3OjOoXq3TkRWZpzt3sS59Qrsyn8KtE/TnmSMeEFakpxT36/beL46RcHKA0aWcy
J6ohnElNvxS+7D81vZafJXhUfzXF3B+Dav1I8DMcHKGn+6E2PfTbJMXuHEJ2vzaFqwI4ynz06JP5
7ZORosHIdEkt5ZoW/SLXjH3zE6IT9PbPUw1B7WtKGN1ziukzJ/DGWip7nw6LVm0sXadQIWUqco4i
tkb7bOVSrloYow9ISoZ17Y5JtTKgd4YoxN0t65DU5oEJO5k8+Ne201hdjTXaMyK9gqOt5TcDAfK3
JJidNWck6rQpt37iObcLvuyV483WVefEd2AzoA9R0qIui/exuSSH0swfEEQZm7GIxs1oo7fyS9j2
0/gNymN50KoYMrydHJLFpWY2xuZUl5PYFA64/z6Kh2/EMLSbOO1JNGijbSE64zgveRAa1B8cbp0Y
8FycXtmY/i+1oJkkIRzR0c38o5Zj306LFj59E0TtATJJEZraDF9fp5Im522qV2VRvMbNMvgr5Ib4
EXpbrgO7OsvKSzc06IKLLME3S+6Y2LoJD2yblcZFKqN5MwZ+fFgkPyRdTv2gV9q0Lz2S3jiP+9SF
cLkby+exrIxsl+hesyZrF+OUkwb7MTbuKMGCrWt7/cmoAqvYmNz7r7Dghbt22oDiHZAcwrKYKmVv
NqmHY42AAhA6p7E3CYc09fEQi8Ag6ilwSfUkqpvTd//VqsW4i1F0FqCXUp8YMV5ziTkP0NTc9mw5
eMSMIe/JIRoT+Is56IzAn198Zb8jeWS+qBhfE72a589EQ9QeSXmu3BGgkYq152IbCBw/WWNzoYHQ
WO0tpzPUgkqPeWjYX3WwFhFAZJiVZFggNqgv7aKHw7hEy6amSX4w56YPcfbxVPX0S/N2VdWsQDkY
zrFxu/lhAd6It6YkQ6uHLlKE1qTVR6Nzl8/kGzoHGmvLPVEAdcwcPdjP6MAPpO7JG3JFl3DCCXTM
y8YGOlXQMHVzPIbE9G16mvO3Xm/nHA6kgTivE+VKb/xtqxH/pwWEtAoQxIREWNkTZnlKHV2KrR3J
aTUGk7ZtE5CwY1zeFobGuzzVyXhMrdla2dMUxloMeNWPjV2RsuJdq04O/jRHm0BE9mVNax6+nNDO
pQKAGjS+jhKVBuD9N0Jo6wILJQ3oKlH40OCNJGoLRRUlh9kJSzvJFbvSODQJOaVoPTCOFgpKSlgm
fFLvjVVqKmwpUFUIpjAO9e9NWZZFaHvUnLgN9OmwtC2RcqXW7cBbOfC6xjQNF8VRBRvTfy0tApax
1iAPp0dYGbHzHECo2Ysk79MVRoSezvZMC1Ch/b7UmYF7phDqXNC0t1hfi9BtQeJt/KlMLzQAj2g1
pJd5LL8yOXTW1J2ClpAH2vDUkCtRO+l+puHTr7O0dq4l+c97DPbNF7PxtZ7IG9yq/DY6di2OSFlm
8R4qjGWPH6c6BSayRB+8DtSVSEB5FCZYYD1XBrCGXfi1KtCvNFKLzk3uqWcg55jg4QKGs+mMHIiS
tATU0zjXS5pqZ61uGi43tZLtSHCQH9IUcVBr07YLETKDzWvGpdkkCu1qLLyd5cip8K/DF9FdVLoG
9DN4uZkfmk7C9ZFdR1dnltLccAx172Yy8/qVOjBWG3PCkYbQuTgwzqhOiHSWva331Ku1YDPu6JDR
/YObGyZOz8s9KGvtjPl4fEzBiF7HJSeNynGbq3h5+xZB+4TRgmMpel21KS+lfAUw6YOB8TieAB80
btgGq28WgOUp1GJC+nqOiUe8Lm/1OV9HKtdQQh7uY5JiEMNipyGqfFPjQY6TF/qUcf3jJOAg8S6v
OWw9M7wjO0Wq4y8BZc/eMBcHs+cSVGzjPa4P+epj7t/NS1QT1JYGDDtEDwbVUWV5DS7wkJtBe/vn
IuL9jJuywXAVxUlR7n2mbe9qiM4M8loZW/exZrbHKGAz5DisAAsgn29JROZ4j/44nPhhXnqJu7vC
kIaWZHA+KmjQrb2vE//6JpbnGHyd9xLSsbZIN8naYW+nnPxxRYzOtUdk5SaGJXyUZEmtkoA7O8T6
fOPFdbnJesfaL0P9guqfhUmU0LG3JnlB7HX7NI62fT2l5vwgOHF/MKf8JRlA3TjfYIjmwolmjqaK
3h+KWt/zc2/SrH6vpai7p75y7ySuIWREGQLQkVXHq4gFZkys+HzAaa7znjrm1Vx/zrCf073jEPTn
X/Ot5PxhSsyvaTmeCTKPL+X9hso4tqyRVPURS6u11kFgRWHvj+1pERoeJ3JZQ7bmZUMHmhdPRNTM
U9YoyneiHlN7ys+ZsNujVbjLfoyc+hsSXu/WRydGeGWL6VvrVFjiwCTtz9/c+c1C9BA10rygqLZc
5AI/308Hn2dTSNHt55Z3mvRSKDFtGchtLWd2p7QSYZDgZJhMOe1T32LSZZif/az5RPOYDilU2I3m
iJhJWllfTp1pP08k61ymi5Vf6HppvWDpS+ZL7P/VdNEliX+IgJiGOradbYpFEJ1gnO3jIHWudQMi
VEdY13kuyuDEAXLZVtinLmjuirBrR9Jf1Q5j2qN2nuD73GmOJ19LP8blbVZgZlZWzx7r2i7nXlEX
h3FkA0NDxZmdYpm6hGxADYqrWiFdXLITv53VEfW2tzBB1Z4SqGN7zoE+KB0oIzDN7mwrh8IyR9j5
EEifMkxQ24kg6zUprdNjvGiQpAIgKy+dheD7SLSlN53aSMTcpJS2pDb3w7xx4jzR12NDgoG2t6xs
hKvtoN/r7ZALqszHOrJRBb654T0XfhGoIJzy0aLs8REH+ijUe+TS6yilOT0R8ApoCHxn/80rLCjC
tuBM3+kJ4k2Cm7niuArAWbMJQwyaOcp7s6Fjb+GQTzmt76m+2WJ9u/+kZ5SaJmlI697RsCSXQbNc
kj5crn1YWV9kNubbLh3S3ThxutJzwYpcBgoKUEjj45AWL15H/bjMRvPsi8IiQUOmgHjUvQty4afH
hfHDmpeOdu4y03oTkN/m8OB2kObY9CAVFJgJ/fozOQP1Z1uStjlgDGPaMvN7WvgvbqhE/RNDR+xn
gqLfLar+U1VSy8yzYZFAwW40qNquSgKl9BwmQrmWYiaXuBAjYZ8x1tE+o2qpYCdxdvJuS6sbH3Vj
NDdmZdafHYJJdzBQ5UVjUD2H8IB4AwzMKT+ZGQ2lti2aq8FDXQNNl91kiCqYG/5AZRTZ9uCtQe3w
jPT6WBnQaviH8Ifar7VKi/AVXqenOlw5KRAHnLDtsW1aunKm4JUzB+oVquKhto7En1CUZvskJMx6
Q9Bm6ZskOMVG0x1T6VUnN+bGdbxAdyDUnXXtV9MjgSqU90KmO6x0HIbB6F2VOf0hL6VM9kW1vIKL
Z1iY+kvznLvlzTR7DTlXkBEI2wTUVxFLXAogDUzP0fVp6uCsvvWMAdFYQZBjYdSF+g2Azx8M9ajO
an/X81yQc89rCjTTuJ074MirTBfmBichnRFVvKYz9Kcwme32VmdmRmIsGU3f3t7FTRUjqKLXIy9y
y2epcuilr2O53CrVlKgLT14sMbJjxhX+6W0ZmjMtGJZ3q+/nUZOXdkzHw+ple/vW8akslk8pPJxe
2MSxclIFF3il94XNgapA4nYaI6JN3toDWqxxG+yWypaGI7deNfKW1JfbvKEhhKn6tSPP/HLhcavU
dIrDCKkWxdpnmEeK1ZyfSZhXJCTcUNQpHMnGGtdUO5JTkFQDP3Es9OIwL1yRjniFJs7CI1gHRJaA
dUXAFOe6s25Grd4EGUuwonEnNlXJExPPpXNtwqW+48Cjkw/pTv2nISPDhj0sb58Iy6RRBsyl/crA
0kSPMMiHSuMxj8yuADDJorBQo4JGq83o+NapISFEZ0SC6RvmHUJxuMs0e1pEpDAG+Pi3/s3bS3KG
hUxzhXwXQj6+63jlOS57Gj9fUXJYans93/61NFNal41Na4gJV3TWmcWemhqjcEvSz8kf+vapNuih
gbCipzaqs7IorQQ/EpXWOtaJquhAKXyri6B+mWMOO53eBifhsc/WIuEWJk7bfdUh/61FnsPAQ4JN
K8fleA4rOzip9dx2ahvuo7q/gG1PRzJIPc68ece/zktUwu7iwJeorjfnEvUWoEB7MXyWhL2M/bex
jerPgPLja2+EiIebj/WT2xQA7ESrwuVyItX9ejve+sh2tnFe5edSTHSRSF4LXbwG92/vBgOr4lHF
EmG7ZDVlqok6aY597cUa8ZuwEHyS3zmGtBJxPCES0zoobfpnNSdhUm+mdeJmxn3jWkxSR35IxETF
QRZ6dVqsEUG+ySGWQBcmdBwPn/ueufy2W2oO5wyvN6YdT49ScExucvpzel2Y91pZsdmyjz3V8Mif
E7eIjvQv3PVbS3AaaFr6ZhMBwiS5Pps5fvbsJg3ha5gKASKzQuqZw8lAsVPyYO8QKtAFxSRYraU+
1S+FqdGgFvSMLQIm9vbAwdlymZOZNJeVR5fF87bNzh53g86RvOhqO/5EVS8bZZlV9UQ/04XqLHgY
NG0eoLAve20RtCymfuJm4qHe4YLrV2Sb8dZyp4Yaz2KtMZw9z4J+mVnM+JMq22nxURY0EdVWaSmK
ZZdb+fXiA/YkkRoNZIzHzoKlQNlFy4RnsqM7DV1QXnq4mO+t1hu/k78w7wa+OuzBnAc3DShCmqJu
vvRlx5Gj7ZfikFU8ZGmTJtemV71Mk8NdW5RYxvQTHpUJkyMdEHxf1STaJ04lmb0aZ4lBFec8WhZz
dNIroelssqLlOAGfhhOkxKQ7jfzg0s+XSxJro/Pbf317MJHt8IrRjBEkBSHB54aXyqFahvlmNvFv
EuNMRBM+zI2VcqqMiQBkXOuwsu3GW4jXc9LlsnEXKjLhye3c56+jvdTkxvcUsG+NYq9vXmyTylSo
U4CcW0oyciTHHY0ErlgcvCIT+9G3n5cuTsJFTWIGGiobMu/5sLwe/SNR1PV/Rd/f/z+ibwNIKhXi
vx5VbpFipt8+/zip/Pvf+XtS6ev/4E/oDkMWZEfOm7z070ml7/2DoY+r4DYmnimqwP8bVRqYoTBV
BRZfQKdYZeL3txkKobhDEcYLDQkXFsTA+XdGlb+UoC6vIfZfh4Gpq57Hn6uQmDn34oMQ2JvmGA/r
AhIf2zKkhZM9KqKN5+BrzN2RUwQ+WP+jKujnAhjVDpM8VVRi7cNOab6rgdo2XoJpmYedGM1p48nS
xRBuFiHVULn/4Wf5zYj0nUz1r4/C+cWk1Cau5r21keStyTBKZ2DQwLu2MA1BycJRihZB+x9cFbdS
VXW4NhHP/XxPF2POSbC2h93b4X8mXS3smOush9kbD3++qncj2bersrgmAvZYFHjnfv4o5STOC4cb
GKQRinhpIhgiVmPGsczpDlsaFNJVG0V4fdGV/HtT578/HMOoWsWo/95d5zAzF7KaYSDl0nZXRjYn
AHzs9vTnS/z1h3Pw6Zmez1zbJGPz3af0sW/1UxuNu46xfsfarAgmd+bWmzaZCnX64KLeyd25KEdZ
LHSopVTnv8zuMZeZcEshcMfSJdcm775Txr8SPlCCKSsvXILF/9pb/7U4+ZeHALefGZgcyaBt/YIt
jJKczC6rHncg0zj/oz7ix6KA/PNtVLfph07J23WZyG8pQHT8nZa6zT+0b+wxMgiTzkfoHpNcWZp2
4kV8LRnzrwmMdj64pt/dxR8/7d2PhrEjbmOnGHf+JIxVBIcqnkrE0uQurmrsgsR55F/+fIHmO3XA
2xXShULagcmCBfluK5NJ7gLc4rEzEtcmI8IuHmN9BCVYL/4enBCMxfbs4TZbtwW1u0v9eGxop41x
V+8m2vgbrM4EjQiv+TrPxJdI1w5WJkSKu6Ujm9pLGCrkNIX+/L0NtvL3vwwprh7tNbzdv6pF/D52
zXrgMUoF5OyVrQmA1fPsTBuYRJAVewPHns8ZE5I13ZBitl9AB803I6iEK0yq1DVNHFwjm4s/eBac
33419mf1hONBf+/9yIICUbNTDAjlkw2MXSfEYTIjFXYH5rlx/0BkW7bWhRsUYV0s1XGusu7EeHbK
w3KGkDjpFfIvhgMtidcrC6lqSPHOnNuM5UU8mt0V2TPaYclFHbYT8CBik8EwDh14XHSqj8PkR+sA
yStcC83bIuqB3mt1PuFJ83HIux57HglgQ+RQyxfORWLnD+jF+qvcltZKWgv9E+icodCG6zrgVNum
2E+lTe72TAv+BPFLJTi10y6rcg1MonzNpXUe/CGH7hPn+8FNhmv+crX986/+6wPio0+ysIHZ5Br/
4mtHPuCMjlA/ep9cafmY4GzRD0Y6349LxGlu5FT6H3wiIkhCY2iZst/8vAEE3Tz5wZIPuy6KDkxy
NnhAYZ/bJ3jKsCwC9+nPn/frvk1Llt3GQBiuFNfv1EJ9HEwAIcZhl8miwVlpi0NcCzAzZic/eOH+
ukx9SOgExdCW1pF0q3/+w94WjwwoBf4pui+Tc1FrrXFg1Ol9cAN/+yloqzimIG/mHv78KaWOVJWE
SV53bkdLoPUCbY+k2r/583173xhmH+NqfANbEMYIj9fRz5+TI882UF73O/prdUgXLNu6c4mdrCfm
Dxo90a8WCx9FGNYL/xPq111t5+lH25LFx/z8wqDPj6vdwXJvGVB9f/4awIHsJZ08wlBn4DkC68EW
/fmwtcWQqiTQxT4YQOk3nV5/L2rhnfMhE4yX9emyXBbriM8h+uAXMH/7nXBEwfclisl5f+KIbU0D
NWH1uyoeq4PeOZtAhz6yVEN7FfUNGZy0EJ4LBNjrAgzj9aiyzcnnMEMgIDUy/OJ7gQTvKvfBni3i
ZcRVAr9xaO5kNSLcGlJn78SJOFayuNL04aPDxe8vgDLWsjjS8/yrd9gPKxVUUVBKX3BTE3mOO6/Z
jsKOHxJ2sXXTQg0Cz6WvS4ZAvLG68oic/7Ofevd95wYKyhGtZ0bDG1TfwS1BmPW9by/fF8zzR8tP
gi0qaRmKPNN4VwwFreO2+eCVYKif/Zdl8cMVvFudgrEuIfYSjR2RqcdoCaojk7EqzDQ9HNKOTX4E
fpxl+sGqaa8ocuEHq8D67SoIGJ04PIxINt897r5kL8Gn1e8yjVSs1Uiw6ReOVTee3VerItBpZ03z
JyBGyVccgwNxHOusNsEFW6hbprjfmnpfhx0Ki5VIDSb9njk264QP3IFZztZ2FhvfZWUYbJXenWfl
G0fP8AlpwScc3GAOJ0c/aZAF9ktdf/YmHegbH8RYUxEfgv4jdeevRzffpRqEle06LuE17265Y/oe
4SNsCG1WfKoiOKI0ybVFT1b14lgfnBN/s22jsXSoPG2PP/x+LNUXOUwhNp1dE1evAXZL3trIP2yc
Lh98kqpN3q0kPkmZZRncobl9d0Zso3hsvMhhJXXxfW5Y8Seyn8HBl5JqwpHo82jbakST0Ez+YAn9
5u2LcBg0rYXNWefg/fNjOMRpaxJS0+9GTz7j9byZvfas29Fr4Q1fKHnd8IM9Xf1Ev1yrg3TVMCm4
3fd7OhKRfk5TlixleHVmAHVlysgKZQWDHETmdzwO93VazGEsGw43tp/SeYs7JZj64NJ/u5iUfhch
L8bq969lMkAnJ5l4fongHEK9Ac1qY1JbaSmaGSfJXv985b95abq4tPiZybJjbPDuRybzIY/LceZH
lt28ixsjIhnGTz6oEd/O9u/vr0Eng5XE7QUI9fMPmvVGXBt20++okbs14poknKosWJOzoh0EfkMm
hvYYagTGbkSEMIFuQIGzTbtYFvejPfLXotx3ibkyKcptz3feP69Cjs6S9DlfBnruBncrpoJuuaSz
GK/j0tDgZpXVLvEGZA75qH/wWL035KrzA/uiy83m3A5s4N12MaDdMAlY7HbSsJMvjddpzgq50HDd
p4aDN9StXXddj/wBZpIB85zJbQsHGVCTmyvgOIDBBCy+yymxYtiswzAaayd2+m9/Xhm/2Wj8wIUx
xaPPOcd4tzISzU+lg+5s585Rt6UPOm3svg02nOXTD27Jbz4K9YLtEedHG4678/PqSDOjb1pcSbth
icpX25Le7UJ+LuhdV/8PLkuJEghBUC21X3a1pkIz2Ph2u3NMBNSBY7gM9FWEdzfQRfxno/Hmr9X9
IyDhN5sYn0RbhCMivuv3LgNzIb2sHvkk9BhxGJF2cAeNhymE3mMWnksbFGgiP9g+fnsrqa9tRDQG
ArR3v1oc6xXCYqfdYSgjUNUBMZdmpcnciBHrn68vUJyo97smJw08FNDECa94f+L2c7seSbRhidjM
pbaulAMEgMQWS4hbrmJM1PVm6HImB+pnTQId3tCN82aZPau8LX2Hh4skyiU4oOIvHs1mQprdEQ89
MkxgGkGyTZt8rvFJXzICJdQyTlRUUc/IkmgELslae0pbDmbFITlVQCqQF46WBLsUkSmaRbtLSP3J
E9T9o4ndtLBnx9xmxMG7GytoEvOJYWNafnczmiWIz6hgkos56VCpdGneJQ99URtSzUiJJsK1Wdob
TW+MY7ngU9r1Yz71V04JAvDSHhAo37o9Ez6FBNQEljjitubVaAd5FVZYBmPAjZXjhegt62w7wry8
mzSyFI5dpdV7QwWormTcmQTOJulj2RMghMEK4/3Bi1FMrP2xZuQvkYnHm7LBvHzKJspJYMBBI6Ao
9QJ5M7NgOYd4FSL9gpDXSKfvgBotbEpHHa5SoFufPfxmkiy3YYYaaNfdHWMSzYPp1GfyhpD06a5K
7W7YSK0NvLNeIyPZjCCIxgOH2Hnb+nOQbu0qxmpuN/GyrHvkA7uK1OZ6U0Sq/adryLiYAjn+Q5a0
UBiLsibU104m2KpN4+xLf7ylz7sdJ6f5FDVm8VRovn4eKkxlEXysPWqMQo2hrsdCKpbpdkYOcY48
mqh2gncWM+wO/YwIofmV23icjsisxNps+s9Z7torZzTRhGXkGuOF/WZbmthMeAL5Dp23c5G5bQI7
dXd2sBAuL6BIMq2KL3q7mb94A4MpG8L7qvKmz0vrOqi0FUBqlogUikfMRRsXmPeNE5TdxtCr9CYn
E2096qlxQVhccomjHUqwB7AILunjvFjOztEMAqSZAGFAjQ7I2kgAy/KRQwVREgVvibDvveU2L2bM
GfawShfp8B/5dU53aRY2Po55NsNFz9vNPDDbzpJoAvuSlxfCSkL0MP4NFpIzLlNQ08JPtsvSLWtJ
QkRIdJUJcdnVz1FcNC+V3+unKvH8EJ+QG8760L1iUKjW2gCPwqdhvSPLwzl0BYY8Nek7WHpqHpAK
koYxT0cTMEvqNAboK/lU4md9qtJo7zn2XTrKJzzFxAHqAY26MXoqXS3ueAJL/zCNHixVDake1vb7
PPDVnBVFDMnc/kZXc2cEqcsK4foSJtQN57TTppuWofe5H5ERCKs/DRiHkOxgg5YaUZhQUve+NaT7
tC9BBpT+9Gr3sDtlSkRdHoL8HhaJ6gAluUVpbuodZuU6DYb7vPYTJCYsnk8lPrQ59FrqCF6mbBJZ
PIpnYlTyq1awysjGAj2XGwd9jCUG8qFGz734IPtrREQ8EETBm47sT74UseifIe17PXnkZmQLtIow
Kp41w9oiJcK+j6ZRNDsCAeqvs4eyYG/lZOqFJURa9Di1gbBFg7pNRIDnKwWxnBztSHtWJ6i6bvFL
d9wpAtqqIlz8crpP6OrfEIUOw6us8vQgMlBqDqCCK0Og7a7TSSwrhpRwWNNe/4JJhPMk/d0Ge5Fe
XCBJ7r4iBYzdTQGucp2hcbeIwumRdk159BrQ3B/XnAJKiu9o0sNF+vMDc6bytWuU2EKWvfGCc7wL
KdGc66Aym2es7CLEuS13AyeWe1/a2fPU83ekVmC7HpB1LvBw1+lc2QfTZmBNF05l2ihz1TCNrITE
CtqnBCDFVyQk+TaftfbJa810n3URgigLL/c2lXr/yalxtgOEEKgMIgcb0bgo0ujbzD3XGUrHLnoW
wtusAw5uLD6KlklVGnTExBtA38oGlMtqSBEGKF0azAAnxfsRxCJK17Vuo7ouGQ0emiop1BrUxDEO
suROL5NiVXvdCPWC26k94jTnEj2FRLrAQcFXRb3+OJnzKC7jiBFz6qNarXUEZMS8+Sc7sfmrFgLb
NzXYNJjIMTiJtEe3SZLrTDBopnVnbmicOddxx6O6qepy2S4jmgNRz4og63nxNTapyVs3DkR/HiL0
phC/NzThlZI+QFmRJM2XDk3grb0Ag+5T7nea5XK34Lbe+Qk3VQPWd6GxNG8bp2u+OKrCXFeEURMX
2jIx586mezLN+LMaRCGjY3beGKhLlqlHIiSb7mlKuK+L56HqMmLikRbiGfEkVyXCCaU4HoOBFG7R
O9f20mqC9I8gvp5TB9ULPvNSfgO6YINQbkxhofi1BIGBJ4PXchOKIIvXRFu0LcImpeEjG1GJsWsC
DBtDOtepU0cPOMPiK5dUiBc3JohtGBPCFUxgLsZq8jlEOqOlZLs+uu9OR0aujWguSy4eRuaMUQzF
SxUjYkdkzaRf1+Lrkfgf9DW+wwm8InLr2rba4tDlCpkwBDRxQpCE0RFBHf+HN7dWHItiCLOFce0K
BwiiSB8pnpQ0rX1vQtYV2846iiQisW5Qq3yEBsfMxXTu0hKBg10PiK2AtbfHAkLv2R86kkeyBDVn
sBAj0eDsupZuicSht6vuqWiX+cZ3e7R6Sm2Vqp/bJFb25GSIjVolOzJyZA8BRl0EgxouQrvnrvlZ
Im/0WJOv+lKja5pVzAlN++gMkwGPHkGOJ9cS/MV6yc8c2eeHNzXlImBPHJeOlvhGK7H5eQSfVGsi
DqJ6Rb+l71aVq4kKu1sNoAM5cUn4oYZCw04ouVbN2LfyUE4TYrZkZCUtWtux9bo2K409KyGSIqsN
lPtLfaNZhNQyMS2UH7JHMXLAl4GmJuiH15p0L5QqepmRZifaVzj6xuOb1m0SvfHdnTKAQTx67S27
xfJam1nTrV2zgnrfZc74Hc86ao8Io/5eaxpui8ubvN/pmD+7FQlqxv1iFto5GHR2M8+dvs+N394i
a6Tx3+JPG1DmPM9kDN4agx9f499B5BFgTEh7HxZMnyjPu8/zXcF5/ET+jAr20JCWTRSUpXOosXW+
cqL2LqmJo20zRh2bGFZU+qaDNTIQtvyXpfeHq6hs4t1UFNPeBs5+aHltnqzOzgEZenF649p9swWQ
1T90zQSGYkleh7jmf+qbpgmjqbG+OEHsbO0GqEZDQndoWjNJXJPl7gy0gSsmmnaYDx3PIdQdeTbK
br7hECJwUWbRo1nE9rrQ6juQ9pfEMafMInWUt0PXhQLmzxU+g6M+JhN87KbjY3P3WhdAMwDCsG9Y
C/YBPdUuZ1drriucA3duZNaHYE5HYkbTcsGrwrCxJTDp4KTDcZKyCFOezUs9Ft2JBHFF2a7kiqM+
R8CA8R8t1M8BAMdD7lXzOa8n69sEfhLyN3B9CT5usfCdVe7/sHdmy3Fb6ZZ+lYq+h2NjBiK6O6Jz
HsgUk6IoUjcIUjQxz9iYnr6/nZJ8KLrKOj7XrqqosssikQlgT/+/1rf0ajl21hHDtfWZ/TYmJTGW
z/6g+kwlzFAqy3uEbS7dMowkuz4pp88AucNbgdBr447VziHBdoUyEJ1yXJc7b5ifqP/lj2lOUhlr
DjfJ0KyQiZ4TztIFzRwtkzRt96kmiEwNNNh2uVVtWilpfOGQW7FDHW4sLxUwkpP2o6w1h6nOD29l
y0WkHbg3EoYE+k4TnwW8yie4MM49ZKBsF8fu/YhbF6mx0hUJtnKLXKWClfEQXeM+DpalbuwDc9af
IxEMm55E4W1n6PPKi8GOD1ifqfZGADNTSoXhNDlHNhfW58Syt4U9lhuGExNwmXA6DR3ix3yYlq89
9uHPY2XpJz/3Z1QLuXVXRSPgfPawG9Jy7WNO1u69Tur4eep5SnYPcHDjsi9cNF0DFm8cq99nWk24
6sIuPtUJrwGRp5i0VIgn01o1RVgok3aJpbuBZIQQcCYUTroOG3orTJ4AvqaHcCh2gPGzZGFbGsl0
yXhGhvy5w3K6YShuoEskihFM1ErgylNu2cEnuB1sM6x+kzIFQhb1uvjWE8Du09z0ju1EKl0gIpxB
aPBSs7E/5JVdlssIcx5Ni2zeT1PZXzs2wRHs0bBTIqAvDlU4JtCKzKjEVAhSatE0BcfSTEsYRvTQ
+ms/6JKH3LCcra1TgKe0VrJizRUlDRlr440fmPXVRDGbU53bx+lCNmSN+EMsbrFRHJrEHXdB3y17
r02vM57ysS0AX7VWSYgGDZ5FMbTdFXXfaeG0yU4fNf/Bp2fKOeepKQvFdSLdtAZrq6BzEV7WvtMf
IOk0ewysz/rs/B5gnPjCjjX7krWw0pK21T65GdAps5fhunNlfp4cdiwZ+nqa3j44+XCEAsZ2aNwB
7+njg4Zh0Vr1rmjdnYsLmzUGq/AHDcceltDJLT9QvinFwvASOMYyy5iESsIpvuTI9M5G7eVnJ6aO
vIiJfd4m0dC9ZK0hnjGrRS91IODhGxq/sEYFcLCbpPwIXt8bHhp2PDy3mEMOFJKMVUJzzH1Weawo
PppyVktqZ3OmA3AJKUjuiTU17tgfczJN88g6hOnYvuQpQMdWthQR2knmr6lVUFVo5y74ItpEf04v
+JPSAhiENTr4Qigrh3AriDWMeHPQvmh2hVfdmHufvMDULj5m9cjE0EbjUG7csOvLjeUPVDTkGPF6
RIZkg1MWIMMiRwKN8sMy+EKwGz/jV2PWrNzET+2VVQheo8KcOhKgWz4lGBzkUqsClZbLIWbkokls
Fe0xnu2Oc6Moej1aDhVBGRs2r/zmWSN9YG8NlB9XkeVP2pbIMyXZp0MKo3PEQpJEwipWWBfZtGYB
XG3Adyx1y2yUwZe+6SP05jKGYwa7Kn81pOSqsjYBYQ6W6X/5djPtXgslOmpTj5eQA1CmufpMIDHn
iXILACRcmjXovSW1IG49aLbio41+rMBnmVDuQVkQc8BMR9jTOlWgD0Ztj/oGZbh9nJqu/GgPKCp4
hPRbl0NQ8/1S16Ye0lQiTY4tKoZ+m08IP679vutfe4fa6EIaAAqvHU2P7tKpN7YFcVOfoTK759T1
62AJ5VfcwcZpp91IGT74YEm+9M7oBZ+RXTmfOi4CHh6xY4VG/6+EhsAzYexS+4+mFXUZ7mKvdfz5
mTiSl5jTS7zgw/pXU9u3v8ew6sgskg0MK+kTwwhZCtfXMhOMn8XA48ToQP3vMAAFVUEcHTs6G0NJ
shdOQxGlobeSMLnEdsNQtzhwswizfi1zKRQB3JMKUTiDL/0Q9abAGscWMnMLQloytIGf9ASKQ52V
4kBPutkNuTTPOVrlK7RM8f08R8OnwUBWfakH/oPLwQz9+//5X/8xtxfxDVXWPyrDq6fu6V/fxKun
p5wfxIlRNk8v5VsN6ref+YEdFhCELZrmVFghjCK4/AOWc0H10zBxbN2iE4c89Q8JqoUEVWU/wgRG
5Q6xmFLwdwmq6fymNKs+oGCK3GzQ/b8jQb0oCd40b9B+wt4BzOl6XI7wiXfleY66FdoKcHagtevE
36An8Sb50PT47ZsDexI3rlGee16UbN22Q0V+ZQIMG9YhJxLbRQ1YThQKD8AKvdS8LjSQsvSgtQ7Q
FWo9L+NEsZVp0o3BNvU4FMZXdjj0GAJn/t9A7gIoVb71SdgIxfE3h5KOVcTyB/RhJrDMczlLUXJd
ar3jFfmBvhqzGjU5Vk4lruzFo1FQOFiWDieq6WNC2q2O0MUKB7yE0Sgj/0Mcd+uBXa7qb3rY/ZcA
9cgxz2Qza9RK8SKny5Bqg/ddXfjPqPnFqEEhbdAx+c/D5vNU5nERvh0133/mj2Fj/Sbo3rk0MFVS
hGo//BFjweBQ6iYCSTlnvRFuW4CpdE4L6H4JiaJyw8v8fdRYglFDLCoUJUgbCk31t0bNz70R4FI2
LS0WOd2g9eO/13MGksYCEUzDSeYvYZuR6/v85m78ur30pwu86/Q0o5nl1cgFPGxlEbgK6T/hLYx9
PH6/agVyJ982euAPYc9CcEs73rfRxbzTGk06fQ07s/RrOC2TGrP59zHs4xup7S+4/EPvawS5qRNb
AT1CY6eX2eyvD8jn6zB/KevSo1gVggwhRgRsZyi2k1fI35HV4TS6ko3VatZRONVMyJ6fBA1lCjEd
HUsrg7uJlAfCjO1DS17mTVKXlNYnNv1FhzuTxo3H3r1bGD3VBxSHvel3KzvLSRP9WPsglTj8W0Xv
ImEsQQ0tiOqgGVZI49DoVfwJ/Ko8ZoEyus3UG+jc9HFmkuzZ2cnKHp35REqePXwhlYzcakL6oEt0
RgM2EeX+B2SP1XxMaLppHwehsTFbm5BjfK1adt+mNPcyv/2z1v63/B6MpzfD5E9r7f9r0qeifWrf
zhr05viZH3YPn2hkWh0oEZGrqxybPyYN3/qNpiktbzDZto24DpHCDzKd8xt7bCYsDO3w1S4Tyo+1
1mRCQTtBgK3JhINd4u/MGsgifx5qtFP5j8nkpaOfUyA3/vkbBVqN8sWqDGkRHOd5S2lr/akpun47
B9F4gCEJmfISG0nJe3qxS7Ik7dQiVhLB4nBbqqxJqVInof6K65TV/ASW37xzSM8IiX1xiMhsLfcU
ZX17OyV9fJerRMsU49o+Dx39S1kFHlFpxJ8iYVh3U1s/95CXd+MlIDNOVFhmiw3wq6gQ8cUY5Yxl
MKbGx6aNOcGqrM1ApW5KHHqU6Yvrkj77EixyvtKSPDrofQtXNQZvQiKhY4L1Ic8zr1W0Z0DIZ1l5
GbhNT+2kQxUq74zGedQI1HRVQqiuskInU8WG9qVZb4AxZVtdpYoqgu4JqOaNPjryOgBxMKsMUl2l
kRa1pYJJ68p8hXiuINvklnqXCNMmb7obgqos7BEgm9AEEnbaEIeytTNRvQwDFzEbOkN1DF63UEmp
9SU0dbzkp6okVQqSyKKtIUcMRM5qx6nzc6myV6lBD+dO5bH6KpkV44d5BvAy7cwpaU6OSQEDz028
FIYRb+pLvqtKeuVENiKOCd0N7fB+SyQrX4MiysJSKbG9youtU5JjNSJk48aeljSyjwbhslagwTaK
M04UKnm2JYI2V1m0GhKbjE7hKqzL+bOlEmtrlV1LH6OEz9LFx86xhi2LZbCH9pLf6JfgW1+jJBFN
baCtqazII+XD5D6cSMt1a+IECTyqDkHlDB8rdmV3fmDF1zMqv+sB9jfUHZW/G3RWCxRAZB9R+1fb
HLORj5evJKobzSpNrsw0z4CY4uuQQ95mcl00ZZrK/IWjSvwvslFVUzX7K2CJ4sZXOcHlJTI4UenB
ksrSKXCcbDeNZAs7HSnDeeXEj9Jz44daZRAXYWUjNCCXeKTxeoK8aB6NgdTiRuUXd2Sx3iWz6S/H
HIMpkZT0eQLQTX5heyejrozHQuUh1yoZOdazapckGXrJXCUnD5bKUCZt0lCpyn1ZNzsUqWsZkbgc
SfhDC6pW+hrvqPtUE82MCTzfIx/rEdCpGnAdWBtXZTnjXCc0kHjnaTAJetZCy3h0veKO0uZ83yqy
yywoIJeXkGg8PdrB1lrEhextxImOug14UGVL09VPoJCowGmLfdHXOPCibaHyqEOVTO3FQvENNHKK
errGkA2Aw+JV3Tsyg3RtZTlSyrZ75pxC6HUHB7EjBjs0BudQDvW2KDxnOTtuXixilZuNJDm7tYnS
dqahOzjBXOytNC9XqHw5g6vsbTJA4r2LEGQzxWa94mRANUGldVetsH6f6UouzTSJlrNK9U5Uvrcr
tPGTW1TauTLycskDdQXJqMSe1tRzb7RmBGdOXnjdqOhw39/YXZKTmEu+M1BRWu7ZuVd541qAXSEl
r++cqDTygui6dpkNoj8VgrRyUwX2BpZYDWJE9qAP0KgzXWoweE3vAadrDUP/EoCOCxT2jUpFn8Fn
0CnpVOt5sokf6EcHwpw2lIswmNaymFtywkpJE8D3+0/hTNdzgVuvgr8X1kxzbUyufdWIY1jV1fVU
BGKt69oDqdGNtwhD8gfizMdX4tQYtJuCSowWf069Qewz0Yo14VH1wkjS8jmD8XgMysg/27nn7NuW
ztxiDrXuHHcaHU6oETYhZ08ORURlWfJuROvkHfAoU5x6rxRLL1D4AsPLnHVulv69z6pxmq0o+tx4
VnyFv/4LBVhnx4qIgiBp+1MbWhje+yG5aoFuLrtJ869yaTU3HZuwa5gG9b0WxNnp4j5HnBpyRizD
FYnQ1dpua/NzCmx75+CFWdOfKjcUkI3fZzeUJOP61ROdNZJ2YzlbDyrQ8hNVa/BaZEL7GzPxw60k
+2BdTiEnPD2IbnQl/xk4WiIWrsePQnLrCwqeK/RHmN9Hwzt67GOT1ZjR2zHdZOBFI3XL17A/82Tl
vJ3A622LeOz2qT9XnzIZbGMdwEs6BfNNCnF/XfW9wH4NqSJZSo2wDDscNw5235Peh8bB18P0ywCT
cjUYDvVVneU2Zogf28CodvgOKYOldeNDlHDiVV4M4iELmmDHzBTtg85YTRhPb2YE7l8rvEeHqvO0
TR667Qed2vieEncArSVszyBovE/h4AUbXdTiY9THYDVoxWjLadKcjUkq2KmZaoqm8/RVzJLpXzbd
DK9htEKcCIMOL8kzF+zJjzZYjJ6KUgO3ciHRVeWg5wt0K8xosThzLGpY+5MkvEOdxJk+kXVGxi/b
6XMd1tmujBjSgFfdNF3QZx+A8Ade/eo3cFiQbpE7Mw7aVWzkdL+K/KYnc2DX2fLRBjKocq850UOL
ls9p5zzacfQkAvnqZvOjV463hT4TADYPFderIZIU7rRu6vjOqMPqQOKIe9ejJrjHi1d8xSo7fm4C
frCn4cirHiM8S6nL8y3koapbrEpbYvNgJF6z1UKptCAaQNhgy8vOWjtlHEGjVVKsYZTeTQ0EwXlo
neBVxpPpEcw28OC0KTKqjQZ8fAkmZysndj1bSiHldVzVWvlYMYGy9/L7lT4GUABSCBgHegTNqh0S
Y8UmLz3qJIccZBO7j/Zk11+EiyTwJhij7AiHTW/uVJc62GYzHG8QGu0w0yYIOXa8UJWgHm/XwWiv
9ahHgVJqcVruazc2V4UmJtyWJXIap/3cog5bNGOYrQCUIpkLrc+jZgw7J65gUuadPPEnx42fuWwn
s+gQN9aV9A3EKEIj8ygNWWU0t9d27EU+FXOUrSM6kQdWEO1jRPPranQzfRkW+nTqIwhqDU/zMHdE
ssEeerJSfzo0vqPRnNDkFsfJxMlKbbfM2SCT2zabYxzv04DSrYNzvwy6nUfm7zKtvXgLqEIsp8A6
5whyV0mtwWW0wm4vgwBZHO35QydCuLKEAiMdrWDrOt1qCt36izQdSCOESmzjuo83Sdf6awAdJOjF
WYmEGCHXosQdSs27apc2j3knOZguuszIt7YIxCuOS9LXq7SKxxg8iam/UDxyvM8KU+O2X6Wl8n4+
QSFlx7EEfR/n2eKfQ9x/5xAHSY2qy3+u/CzLovj9axd/ld3bc9y3H/t+jnP131QKqeKzmUq+rhTn
PwDjJhhxm3gtiNvI6GGh/XGOU1FtuAkQYHOG+3ZYe1v9Qe9se8R+wCNBD/93znHf1L1viqYQ1Bkh
hjLQ6y4Fk/c6flJPOGqiv9qVRaivjChmXM2Fv7S77mFy0mcPJh/d1rlbk9LlL9MEesc4TikBCPQ8
ROfdeb2XHrSsS69HmV318KjI5XTYljYmhAyNyTchgXGSFpmH7D82lpmLFbOlSTWo9jcV0vGl70h/
SXbY+aLeIjS0WCQ0oNd67Y7QtbnmhWqT6AXXZH1ZJWn70Gc+C0BMAwJWzdKxk2fa92KV5fzxVGc+
JNO02Vd986B7NARn5ASLBFHfOg/ce20Qt4mpP/fIQfnZ6iErieVD1kBguUsOjGOc9QjanKGwSk4F
3FQ09YODnAh2IqqRQePrFWGL7TkvxKrX3H3TePsQ8jIRM9yansibsMvNxZykr0aqjQsHwcei9Jp2
JWp+aYbsgcNS+ImvwG0Q3j6P23ZFUgz5jYLP0FcWe72AGpCMjHKXWEBiyowJ1KlR0/apdR482a3V
TyYWHLrYlwkLiNpIT9yCKjO7td3p8zkss7M/Zf0aSirPJKRvZVs1H39AbCRrPtBFTiRmksdb1Utz
1fawLF6nAkFBbTYGKe0TW4gLa9nPwq8Q0HTug38H671bm0VWQUbH8nQhYJGD4i0gthmoWPz2LvCC
FFqOQ0tLA+dczbSViLY34SagYRpsd+/p2t3lJYF8xTnDqttV5aLiI/DlnPd4WBrh3w2chEm0UWpx
YZ/7mA8VJqm156RAqT+RLWi5fDy4PtzDvuKnRcefpYh3wvkMyahUrPI+SvByOMQeEbZBq5fcn9y2
T7zPr6OfsvsA+4++M37GkcGzn/m7JLBH9k1asRo6r4VKW/IzOXep1TkUGVTVrkXd+sumbR4uz5sO
FgpmtsWKpgNkKOKVcf2GRw9zfCEdLzsIPXxlkPNWM5eTm8Lb6bm8KqUaC2ENAyqL+FvHS56Rs/P8
RxA17CviE3iWvWu5dxNJQ+uhZpy4LuquAdLXNcrjaum77QPQomrpuDxhT/IyeYzGy83AUwB/SeOP
Vmn+DAcUfLdAyZcZrb22Al7aLG0BRnKYvM1bmv4GkcR4PvDfmV1VbebcUByeUqxytD2rWvR8hjBq
j14LkZwSi35l1ohvLhCv1GVQclS8igf0DpQkeMsKpcwZCIv3DAaqKZgIvJ6VnD1JhrY2fRVZH5/7
yIano16QBGapUHy30YK0KsnmXZSSaoDIedxW5KO2iESBdgdvXa+rYZgSr3d5tlrO19cCFGJ9oKYQ
XoGiQiVp0lJdXt7yC5W7rBp/y7EhXZM8BC3ZjDJM3rzOlxdAveEM8TPIt2JrTkxjNHC7tTXDwro8
5k4OJuOA14jaUrfuEbQ9VbGt7eyIrzprXKuQurYLfMhXiR0/s3HjEejpK+dfk6Mxo0dojObc7HxF
8AsOogEQRarVeLJHe+sNybMW0h/S3AGGf2qkazZIMblbQtvh/UaqSbzv1URs08Z1eMmKHJ6S1vpc
HQE1c29OIZLJQZ85EI/W1o8yhGooWggEAJpvtaazdDthrpoGeFpttM1+cIBuugWUljHOxU6UmAM1
dDBLYiiY3AYeneam/jaQxhkFrLeddSSaFbFgaxhiPXBpvjZKw3g5SJ1R5FYlQnpmsBzO4be5yfDR
YV4GLaFgPbUE7Y7fHd3YDa9EY1tnY0omBJ2aBxytVMvOwMtUj6iU2C8u0zITK7LJCnILrfEk3fSV
Yxa3ZmIEXO41uBuE1Tm/Uuo8V6sges0au3al0UCg+8wBy8204AbdEbleZZ1tvaB+rV3+71wmawY9
EpmY+cTSsnijN81XT2j2GjRbuCxr9z4viddJtehGG+TJJWYagZQXHqZ4REKhwS/TV2TmirUBkQBM
wag5cjVn85eUen+/cNgROGtcfi0Us7lJno2kHFcc7CDm4zK+gzSZwR8dquSaxDN5iAfBIzQRUwUI
HXRLrhNBym9Uxt1NhHQkoGaqw7vfNO1IgvaU4hcjAbhp1xyXK33p1LV2qAL5pCEGf2n9/qsVC9Sf
oTmmr15tkvnBLDHP+A78cdh1ODc3pCKNfrVo4K0v0Tsx5hOr11YhS9EK8klw7Q/lrG0yE43PiRxP
z92jLW7zXTfNnfYwhTTuIxn2Gd1834TU0WTIIwCm1fHJ7h1jWodGEYAclmwfIte5e7MV+zdtJ9Xs
fbevQTID0NUh3YUyjqpfv6lPZ75mzHhG5M6NJ04hKA7jlMXFLLw72ZQmrxWjzkIIufrr66p21p+u
a1Gp4TgtXBp0P1+XLE1jQmgtd7pSZo8wJBZmnL4UsD05kaavf321dzYqtXvD80o7wLB0gky8d1eb
h1CDzFbIXTbxgqidgJ9SCAXJIr59r3/6v7/o//q6yU39z4cA6rpdE3/t/lW+/oteocyffw5u/vbz
P04DCB6gVNPr9b4dBnieP04D7m+0hsnFUeCJi1Dij9OA6dHwtRArQPHCpuc6vHM/ujrebx7NYYXj
cRSNg3/0f//3T8Sg9t3fv3UCqsPITy8vuzUbhYduk9nMcUV987eDZgLto1N/Frt0VJHyr1mofYB0
twfzrfDVOwJmDi2HVz+QD0i2F4nZ/mL4qBPWnz4CgxayAd/ZwO3780cobcepPHjAu7KZxCmwHiYC
X9s+hacJr9GoFqKr5crHVb6wsuC6qkLEHAbdzMF4tNhyzhHrPNlcYiaQsPQ2HQavyiVqToW9W3a/
YJZdEewWLUT1VWE/45JNWYFxOf2SsEVUfwl0a2GBPm3nchvn7aLV1pPt79C9s4ELU+eKnQ9i31l0
zKFa05okUqT4RsziHtof8V+6iWbLW+SE3liGCaAGUSTRHWera5WOhK26p13bdsKc3pktMMwrihLn
LCrkeiwU0phKluM/6qa2bkP3iZoth5ZEJ2jUXDIfLPPaX4goWssyW/VjviRF8HbUgrukHpo1wZvr
vqu+UDwR2ziTN2HrHjk5Pc8hhJskXdYOti/4xN5i6DpMDEXxNR8tsU0Tj2aAGL4WFqEXjmyvCpIY
OcNVy8ppuRgc2NSEDI/R4TJk/plcfjG54CK3/rJP/PmpjRCX0MF4W2H4/mM/9CU6swqmdRxCzBA0
Y5Gr/NCXAPlzv9cdmGp+BMH7QAFReyh/MWAyBBN/zCfITmjm6iYzDU1kC47Y35lPfl6dLJrNkN4v
c5mO9AVl2M9jeS7nWpK943CIywh0pY4tz02G8moxDnX75c20e/NtiX07ef08cVwuhpiM+RMsGdCu
93b10OaM4EaddY40XA+FVRp3U9f792ncNQ75WXgkQph+T34PeuN/cGmWeuUJRzH3Hk4Qa6kOvVq3
zhdZb+E3pCWioSfO0ZVEGZneiOa4FY2S8AZKTPrXl/95y6G+ORMc5EdoNoDp9feXN8wYUHiSmecs
J7eIZk9POKfoyJI44IzhciMRv78gJbyjpH2/KK8KlSsc3O77/VVBA1KGFRUbwhSNu4KdGE1ZkKQb
l8XqvoIFfmXFSm8qoZy22whQ9YtTtSATNYf7UFNz2lZuiIW21ZTdEcC49QSPgIzRwO6FfuwrIlRW
sbLgLdpKJyNjzArT/Dbz/LQEvn1rfja/f/saDjoJOtigNU3r3YrnDRgHRyJ6z/TVeFdkRg5rJtNx
47WjfneRtI/pL5kFP5Mdvl/VZ3iQtceF37vfHU24yWg39P30nrQoJM3YcIvoVSR4gSa0ybe2Vekn
lGO4P6dI/iqB788Dk4xCUiuQpPm8N+/HSu/7iuE36mf8weNtrAbM5GN0CvtaP/31y/kOQ3X5riZ7
UxdYJhf8E1qSeJauEELqZwuZ9q1WRaS79LGOgDEwzfZlTC3rqUdPxehUyuzKhYC80GgK3iRppP3i
cf+7L24Ki9mSaifspHenAgOVll9TVT/Ljm7K0nKDrLwyulwQCVaQiPXX3/3fDRJXCWIv/3bZVf08
AbLVwFVk9sa5aTt2UBMREiQYjOVRuqI85g0uNrNvy2NN3DRt12zWT3nvjyHdTB33oZ7M5VFz+vEW
Pc2Imxxkx1WX9v5a75zxJop6HODFlDDKbK8Yh4MfCZlt/vpLXAAa/3WiuTxAF8m+hUwQEgVv7M9f
IslC8i4mXz8HAafOzew2ze7y3oxdXj02DX6djKPqI7Y1uq3egGkH4jJRiZNf76qJ9LBFjPQn287D
jHtAD7A5eo0Yb//6c/6bWZDDEMgWIKbun7V/2mjI3iGA4YxRgRtyuc0Q94k3FCSy1VnzqzdbCZff
bFXZwqN+smjYw2i1kR6+P+rlXWgkIp3a81CZ5dHucvsp8Ef1X2aCTQq79k0DBt9ZBHFAci6FdNAG
yKF8DOgp3gmzmLoXs+x508kq3FIHwsaHvfTKUu/E5Ra1rBogUWM4ui3CwOOkm8p5HWNIdvlC8yTL
41/fRr7B+6/FN+E5o8e2UJhBfvn5ec9kwLk18IZzyVuy9KtpblaJqyUfajObul1BZMaAXadPupVh
a5mzjPs8iDZ+FMZICfjdtMrGimpWAotX5J27IeyJoJwIByiEbnqNqjBnB/OK3ptPew9q2ScsKiEY
IQz9zWIIp8gmgdCl10bDgpGRtINcswRAckgTErIsryrOsugiKo95cmXkXnnqk8CtV17ZCLyq2CIf
iO9OP+jllH0lsgmmBvsArLbTjF1nGvvoZULuTdbHFBWruGP9PgjfpuhKikp1g7e0zAn5o2qtGsJi
BRXbq+lnu1p1LwvY2YRWuu5H368jFdnGoWDRGH2NaMYOG3j1jj+h5uwM77nWssZbFnnbpTusEMB6
aokkYW/UU6ztA1iuV0aIw3aBM/Kg9IAfp6GHAOZaygytDdhRFondFfaybo00wjIVVhX6mTxryOGG
ubTyksG/DyPJskvR9ehOkiFHFqJPDkxESDVbA3/t6h0JVXlp208tVId4WXjMNmwBmYj7ilWgxeIU
4uZrcQIFZqGRjEYq/GLUk8y98tBlSVZmPQIWSmVRCrc6kEGSTNfYXesrjQK1vgmRSuNsoVPp7a0w
jk596ndfvSJ1UJ8YEZLbOGlWvpmHJ2Jmmk1Dlx7BbfU4kE3woLfkjBg9SD3FJXqeKFUt7VjlqxPE
tTFAI3zJgaI9gCKG3I77/IUXZfw9pD+KwSUKi5WQPJ5lBMJmiweKTDPdpbaYh7ngIIakZySrR0Mm
D7HqxaqFsxztOKzuNNuL02NPuTS1DkWR+fmd29NLR24VZVPprnJXmeoW3QSmiSA8cDaBwf/qxoCH
Z0nEACYezGEanucVBAa/etCi3jH5uGlSEPyM99/baEJtfmZ7vC3TVBnPtL48CiJgTGZ7zXqqvQFl
X5sN1bTIiXT8NGotT2wKOhaFacIp0LtYzBekeMZwY3gr6Z9xYKe2WfM7fN2tHqn48WTBPvBQ46TU
6JWRxTD41LxVr4pHr4Ixm9gKz9L15m45w6Z9CuxhoNgp2K92Gea0JB/spxEk3/1gYBtqZwIkHPoW
Vxol9yvXyv113pAGDroyaj2aISa/fqptPhwnjvLIti64lw71Y0JDyyMhC8ZdLRTDfiIg4qrreuZn
prOA2BCyScKVritveoglqwX9wsbHECiUiX4nxn6Dsd16agxWapriJn+iASZxkkXNFANL2rsKSTu6
8vG53sKeZVGPNWbUyxzJHo48V5tF1E2QvQWl177UvrqVfkOURNtK/vLyaXMpqduatTXeqOQ+A5Nr
PN3Ul71ImoEN+kAKZrMLw14/yZkn0mNSPk7GoN/1OjZVwyDpXsYcN0wFuQDkwPLcjaSaTGr3iI7b
ftLziS/FkORKaYTPnkS68TZRf9U3U4WiAtHeXqS9/eRlrKK+2h5VGatt7Yf1Y4IX1FyOcTvdXjYK
c1oTQz8mmfNkqBTXpM14tDUfBmFRAkomc7kXdH+R8GnihFleI58iECfAE2Sa8xrx7C5IjqKsWXja
stm19LpuyfFjE16WMLRseryPAY7ImJqygSQvAML35LSzMpaVzoTQo2345D0/g2e8HIhMr7UG19dl
gwN3yAeBk+BfvBx+TLX1mRI/ISbWBp67JPmTMrZbOdJCYTV5V1FuW0/I2xCxsuzwAStjTGZq08WQ
rKtcD54zLeLixWUI6YGdjJt+bNQ2iJWnWzXD2bOG9iXzW54RGmE2d/ytH+oswKRKMLeV6qiSRvi+
9UlnYwB1bu/wpE9Fa7p7vk55JAzSuY0nSaipFpGpSpBDjD1tYMXt1OtpF5l+EmHCyoTCld+c9GxX
LS+Z5HVFSTba5cgf2aU5BW8t4hkPFw//uiJQkBe4s1LuWad7/v3YA+VMUg+cXFcLki4MBVLLosx+
inKEgJSMyRT6NgmgQh1vsSpwV7KUrGZnss19TWzfsXLU5XP6k8tEjfqs06vHRC/LI97NZsd2v97h
1eepxgYF74yFnPtAMNHRB4lzr1HyuyEYx3lqvI7xKrI8XxvxrGGjthnxTUNgN+1k3kRrhIF2HGKm
ABslMgifJmPyIVYybG/8MTCGvVeqB5TUFlOTUQb1Lm90/x7CzUjnnOMoPQmnY1ME3IA9kDGE+Ues
GjYACRJTDI0U6yWxfyxNo6ffDWbDTTaNCZUt87yPrTj2q0dy1RjoNYrIm8s3ZCVij0yGarhoyFnY
Xg68RLdVj7NuMkRDjqgxU7dYDBxp7zCI6nclwgtzTecLN6438JwuO8bLsjnNgjeqyjRTkaT47rNd
+VeF4VHxlEa+aoBC3F7uGjiD0V8lg57Nq0Z9nEvuSxpjia8kCSvLIgr9q4zwulsxT+C6XHM2N5L2
EI2tNmQ6ilMGF+oMZseobehNRbzyaMHTYLyN4sAxAau49W6KaRytbV9m9u2Iog3wyWCl81JrhP1E
8C5vDX/avy9GwbE1k9Y+rUsVSOST53XIe4efzpAR1B9xHQ28IkHKjZ7V4hInl7lvNBJtW4Y6kzxb
kVAdyS2oFCqJqzxebsC3uUgd3HuAJ4+XiRWpMyvO5d0NwpFlbewqouhoujw3LEPny/tpGegWEwoB
2x6Ne3qNvIBXxBOSF8pO+0MUTohLv70Q+ZB7r3T/U/r8TY9WGeAVfb3KfgqpGt9d3gpnTBkUqRHo
JwwzDOS60E/Jxd2attC9lk5R6MWiswtmIqx32hIoD0WIxk7ieRGrL6QNOW8funQy0a2BfzaxEQIW
QcLGCdhFs+OV0+/syIGXTmeNkeUGNSsMMh9zQ6jkeEMfmtnejPUPFObnMyd1XmpBth5F1oGhcpkB
rbRL89X/Z+9MdiPH0iz9Ko3aM8B5ALp7YbTZTCbJNLm0IVyDk7wc7+XMp++PHh7I9AQqs3NRiwJq
E0AgQpOZ8Q7nP+c7FTXyBXBxSLc0GUGyXFnewGOzbECwiWILIliNZNusqlj1EY2kPmSOslt+W9G1
PGaWpHlwG9fTeAVrqtwVUXMMscz4nini5c2HewYOfTDtVltjFBmNleIsND/QuZaO+7bry+QWAjRl
7iXL6EXhrY65NNKNw85f8WnXjWhWj7ggOYTEWhY86wPMn7Iel7/XC+BBdKb3QDS8uCV9+ZFokQbs
WzR7J5f6yoMccKL1W/yIKfADhCvhvbpcqUPyDzzAI9sj1AF2pIV5FbZIngEnlMnFKDnxOlNaCFXI
GWaKzTsBhaqEzrsiCEB1AgL3Ia0ZhVp2Yxghu2Zx4GY/4peuyynMa8oKIyowfwT4aOkONEcWQw6Z
8A4as/U3YKJa/SiXxf8oYHbOYZBguccXDLjUzHGxahU5jBKVrQPpHw3aAy3tvD2M9fmnDAxeJMuB
YYMCOJDhomvRUsviL3vOOMVypJOJD+QDbARdHVILOznwzCwX5YyOIMhnAY9qkEjIebri14tmD7HJ
rDgf2NHAb8rUmO8XJazbM3ag7KvijMnuEtTBhsAHhXsamBOcNHyCfl4MYz0u6yPx65olr2VNq9wR
OiR6mtp72F/PaUAj1FAHxiUeneDZIAb+ac5MQF0L0wx3MN7X0jXZP5Vgc+uKmNVqdlPzEeNSHv5c
N4GuLqgCNszNJAlom/ly3qwj4C6FIg23jmrkq2G069efLJaqZd1TkkeozfnwpJGGMaxytqCO+L1n
XKMy5G6X7CkSTL/sHuzCyak7nrhWI/bvZHSGQeRbThgSjWShJRRZ6dsHeqR078CFbWz3DfcbfC2d
2lVt020Jkps+d5XW+a5ns/EIEb068RezKqHz8JJ4gt7lVRSZ3CQKl43F7ScXIJnurmdgaoeaLP9F
zUux2Z9HZkcvfrixOcIfKwudoVMBUM6dWnPLT04eE9WNT2PizufEntKnuqMQouEJYXXmtkPPO6A0
sCtuoeNYsGvtTsGGGMOFcO1vyOiMezN2tA9qJJ1PEXTzV86p8keVjw3H7SGPV5yrzJNRA7+jmrza
0TE8fLP5ddUau2lO7bUshdzASpNHxxrTS+rhQ4qFm74UdRs/ADKg2rwr8mmdNc6SXnSmS2DV0VOC
a+MDEBnfCYd12nBSBiZ4B/OEG2sOycZYnCB4SFTQu68/ZYX/mfD8iwkPU49lyvqfz49vUkykTbVA
W/8M4x8+/89//PqqXwMeP/iDZtpFpGbZMug8Qfr6NeAJvD/ICJMORIxC00TF/vspj0WmGImKRp9f
kfy/EsTWH4yTieQz22Z6sMQE/2FK/E+nxnS5/CYZOTqXSwwPno+2T9EUo4jfJSOL5sSiBQhyKvFq
J7ILDdvV1lRoRvu0NcZ6k9kWXWJ4n6AvjZpFqt3FL/Q1Eq+itHJOS6BbU3PDrNkO8HNi/HqBGmHb
zwa4GEyCjfHOTTl+KkbSr2nsOi+9bbc3Uo/bu3mgRH6bVgLzfsVn/IZMvm2HvYt9ZaeJJNurVpSs
A9TfFaNzn6vWetcGStdPXHTQBAhgtudeQAl4srKo887NLGeKXnN36KiFJOj2KeYJaJjZ8BwvDBLK
lLfzRJf2nDXT2lK6RWOA1b3CzBgSfIUwjCDBprDEpCqA84MDcR640xduaJlllW3qPEqfGLXDikuo
9gxVKnr3AF4B+hrAmweX3fbQeG2y4/7zmXNp3aReiqaqS0S2vjfNHTnjx4lOvDsCNJHgjjhZN1Sh
E2BsR5r92tJq1Uoh6W5aQ/uOzI79Vudqf1CNpyHhBNaG0HEwhj3QsvWceNLhxKc1V0PPnZs+gE9k
wHkzDh3Xh+rUzkH0PBe+91B7TvSo2sn0D8AKLM4bTe3kdDaCXQ49FYlv5BIgr5GIDzPX83gN6n4l
u7E8ukGVn0hL8Vp2xZCuTBfy6yqbpuHEfCj2MYLVycZL3fkqS7I8+o79mk3UQG1p1QTIqh32kxjm
cu1xQEjA3Eix9acoYjhfmN/q2QKzOBPrfiRHgHrVgk6Anafpfv6cKuzHT7EPjVBnzL8QakApcFNs
dmYnoDQe6JYsSc2JHDzN97ihGY93Lod54uRIHo0dmrK2L9QkDJtRBx/qBqVxSPv56mP43wQJN9os
qwYRAkRZgiSyCBN3KSnqYFeu8lmz0D0cc9jAp+9DNfqoMpr3mI1IVY55iDt1wyUYDy8wTC+tLrac
JdHajOoMAIVeBrLXzZonTUvuR3yhKyIO8RbZpF0V/YTOPcxbz0ujbdRPD3oumoOkrpnrlhRnWWg6
Wx2QStgYxIK0EsZQY+A90EAPF/aYHuHLVFto7ulJy6f5oEseTdPNzadgMt/K1re5cMUeQNdWC+1W
9Nuq9NqWPcgShyYd3rl55cdFWzpJ18PtNhf6BozFrgJEBLC229oor1mmyXVaaCU2V434BXzGJIyT
5MuZQWciNq6CqKpXrtQRUW2V+aFu+zRYd1N8hv5VQqqd6h04q4c21ZqVUaWAE00nCm1F4p7fXpyE
M2lqFXEROeAy6b7qvJ7WfmLx4vCw7eWCi/TwQZfx3O7x5B7KwXngSnyF6XGejWgXqE4PhTk/pm67
q/QmOBJduWKppKIRRDWRyU0sePVjNwERbz81Uu78abwRpsahwek4UtU5ZtBoRtOJ7OeFL7caUIDX
RkFxiA0v0CwHdy3ypHtgD77xJefaoMUPTEM4i2AKp3lhcImCOC1jX4O7kWnfA7ArN8WoSpzy/cBn
q2645cBd3JlN0YTwpLu9r/KP2ZvQmUw9OLosl+R6LA6YkSUuCZePfefD4eWpMO7jRN73otloPn/U
XJWX0bfF93xZzbIu8nCqCMJYdW3a19SUxCvrNgl5wwDooe8Tr02+6VrTr3Jz/JG0hbEnFtaFDRmU
lWv4U+hoUXDsCFVuGpb1+9Ya8FTOFJBkwrtGrrof4NpvWSaA1Apt8EKwfO0L60q3NlEHkRysVlwE
cx0cxfTl6LxRW72S3QWMfHK1xjG4UaN+nZXWrm1RvNLPbIacqW6nsQDGjFlnFDWErbK5Nm7J6gIt
Kup0sRVWZvHrVWhNdkoneLIIhHSioN3uUtE+5kjWW7OYo4chG25q8I/haLTiiSnIk0PT+SrX+u/N
HHzjnHgwO4f7GNy8bZHnI/ysYUuf66FyxS4wBfdctJCLacRyh+v9oyRhtXHU3Oz11nwkdJvxAQbz
uwbU2p8cOZCVNaxrh+spb5JnNzPh/9I8r0P4Yg6ysE2DN3hdDQ5lJ8yWtbTW/Du/sXZNKsbryFtX
LBd4xB539t8y/KLfcsd318ryeNQ0Gxa/1994U7/pZXYEptNunV6aJ+XiR5J9TUlWFFRJmE25z3Wm
mw9J1e7bWhz7NMp2VKHiUYcbsUp7bctmxmUhIhHqD2i5q8ru7A/wrvRetZXmX5BScGQUS1uvp+RN
DlYOU3hfbWrhUCqAfTcczO48ppI9YcifDLvfl1EFKGtmYxUB0qpqH+iZuNC4VXz0Y7kH6vNNeFm+
6fl7kAKqLITek576iWuSKowtMxGfcIDjzJeR7mSK1iNZQ9xNjJOTOvF20sAWNl1svUZVV18Z72Ul
Ni7A9xs/Y2XqsVDfxVrfZKtKJTTssq/VKfa3qSKsaRhGDTq97hjblBGKGjnKYMkmRpbGERvDfN8P
8bpygxVe48uge+azBm/gVo8Ri9b2lDMaWU1E1a+l0DBsNtl8HHvryR71+l1TsMr2QJJpbHe8wcI9
mhuDWtk2LTh79lnCDW3wUYCcNhIyIi2UvWvjlHdDqWmhzLT7Ar/AbTamL42y6EMY3epIvvDFb+z8
cYR9YGqYuA3+vLVZ5mT9mKjuB2OKvovZUJvBiRTcYs3ciKpPdu5Ct/f9GjZaZvPHNv1rEMfNBtCs
dhP3Q/ZcB0Tsgr7xf7idE687h/Cak1j5dzgq04NH4nuVdf6rlTEpKfzCe+Yul661yNVD00vEI+3h
OnYgOlQCD3KxZY3VerSXh4g3DEl+tMgskgnnuebXixXmtkJ81ip7n3TNu3JH61+shkFj0CUXWnqd
9URIGt87lpHQJ0RIcLtWNt5YlZ8a7qC0OXc2Z4QyvjHMHFQjxCTN8ZautKC6+hS3Y8Dzk+4e47O/
nz1XvmhzsK8IYz/SpWITGU6xtgdzlp4J+3zKzP9gdc63RFyCdaei7ikVxskljrqrAzrKHNCcGwgE
bBBQMtetSQIgoasSkHklzAueFgjOpiPPSKvcw9pmOhf2EOyHygA6m8iPnLKPsBvz1LiruXA/sEA2
SEKdhYPPbYck3wG5b7Z2YWdsXo1WvtIphusQgXibcxZEylHWRM08w52VRqHdQ5GQfCpzx323U/yO
cm7jAPVBrjQj58DQ8ZqbiCTongRg7KI/et1ip+z0he53G3FRIRmJCNnBFaayr+DkQe9RiqsShp5B
Cf1JYXncZkUfPwQaB1HjhoNWWNBzr4L54JrDZwUQYSepM14XbQ0PAkLHISorczVzeWcupO94146O
gDEfpPDe86oSVNl3bz3YeaByEInLmuobJ6ceTEWS/S+r9oldMmWKaioifSPfW61prxIl+mOpD5tI
WReRCOsppQB0l9euf0oT5HPRUpEMdO9hmpNt3kt1VUlv73TjnRwqByZBT7cooieI0cUql+Y60mxr
TfF7DbxCrXwmz0flTuXGk1Q5lXzuCgWeA06aEVYaiYTU7tc+whDLSeqsMBb0K6K/K3/OkrchaM8u
B/yt7vMSF0H9NFZltfH0oIbiDzWf0PBaGH6x5qrCfL3V4E7HHmRJwHmHqrKvwVDYOze2PvKye6pq
SNOaO9+3BfcUs3Wohx7o5VN1u65toCJW7agbCAU9feOa+ZyjfTJXK4qnsW2A9VEwHqImM3I2lLay
qjwUicPsk4BCdc6K+amQ9bitGs50KbjKz0wZa2OkEWBO+ZSPuYuBFPKEO/rRE9CTs0w6+6LAcqKJ
lT84/BLNSxqiHzP4Uo2iGKint2PS0AOAt/pJ2SKl/aKLt8wPgo1tc9gxpe8wtxX5TRazuEwDRQqB
7siL60fveqPidZCN7i4ZsvFeTp62DRrXCMEtcuox6uBWr8WFuG/HVBFTM1onDEiVrRJbny6mCI4a
Zn6UL4ofvL7viWp5wxnm8WfFfSM3tFfTn7/HtQvhpOnOXHMnXgzI5lBXwcT1m1nTdnnyQ/NltzLc
RbUhObWXmbqTqXUqx4TlMZFkmknEb+ua621vKmtnwcoxK8cg5CROvmGxgQr9qGf+E1YDok/p/J2a
3w9Mdu/UafD5qSxMSzceDPGqn1siYWX8Bgy9Dzuq5dFx4Z5a3nkO/G/0MK9VEFQ7iJXVyox96CM0
x6+0UjfOtl3fi4HTmYYaHGISbNJVht/6kkUVU+BZu+tc2fsASMeZLUFE/LnsBBJpu062k+83B8Un
+G1SyZeVDXxGomEChE9wiOFKTldn4hSveSWKapOmRnFhy6K2YkQG5oBXKY+MqSrvh9Zs9702YlQE
QL8TKf0LYW0qPQmrrK1fmawu6Yne4ZJTy6eh8/NDj/PkwKk6O2ANKXc2pZNb3CnxadA7d6vK7nFC
x4O4HtwGfifuSubyP5y06U5zkrrH2vIXCZPoaseMd+sMtnq0S+A7vjK/c4cXN1lpc8GP9dt5jvsQ
E058tkbPCjvspjcocPZGUqiys6rRX4ue21Lv2RoOcyoqFNgiXBMlEw7LXsejxqVKMuglPRCv0TY0
SKn6bWx3fujWwtqYSR7duti49l4+vftFF6wK06PuPucV41B7U3Z5uVdiOjiqn1dqgOdQgKqomgT7
dxa8YeVP15J8yBpcUQ+Nxik5BoEMhvjOgTsYwo5nJ6YUiY9rMWxtEzZwO5phNY5im1R6fuDceICT
IsKcTNJ2wTpuWM0n3nqn3DBiBHVb33KZ8q/gH+wdV2EUF6T8V2wdASdpWyfyayeLj5zbwmVqglPZ
lMRQMmGvzchzVl0GK6Hn+gHyWWJMafSVG+fpHqOFESpVMwhvG/0ELrk9NpX1Q87dzRRAyl3uFpQT
XAxW9804x8WdULyNFTYbEWREx/IcyMZACJVxVAv+39dOgy3uYDqYgEqLm9j1nis/wDySLcUkNR//
Zhy3paHv4gG9I28d7jJOMm2xYvGt/M5cwVb8mqv63q3am6mmV0VNlIDEFtFIyT2LMixYUHBlhjbh
z8uRa6wm1GGErMDgR/ukyhWA3drh0DIdB57UsKMbdqV3LWskGIU1B8D33hPvqeccqHa6w3Q0Hhjo
m2uukCeW6Gfiz+XW7sYNVy0+yViYwrZvoIkbKegTozN3PjY/eCdsunZrHVRtgMfSDr7oNnPv4u2X
kMq56Mzli7Q1ZJNhGPwtwv0ja+fVnOh15LPdbjJ34OblD2GsuA4ivyPPU4GIIoBBLx2OWEs4x9nl
e0n87l7EGm+k7+zkIJO1SxX5k2/Yd94MwG6sDXNtNfq2bRxvZSsl3JCDsrZ2c2+ijcMTj9jDvnxD
XprZPGW++x3z+bbOv7cGlPDW/6H6iVgHNV7UfkMxaYpgLUUZGoKkxiz7HzXQDDAz2VsitWQjmSYC
CGf6ZFZ04sw+WsksgnhdlmgBiUGfAqvWm6jEnUpYoMOmU+4Y1lQn3xZdbx41zvQ1E5fcXAEbb9a9
xKrVdOzkNcChVaDXcNmbEeNO0tLsKN0TE7MTc9bQFWQtqLXIuy0qTnxkywJMMRv4zoQxye6sVbPa
2Y2Zk/jFNHJIcxndUVSrt6uqMRStaRDhE5+mE2bgjxqs/GZbEJ6dtkrLBhVaRoLU5nJHwAMkzQ5g
hB0YEmA1r5ETkcaLOwC7Z8w79jutTV7WEuMMGhSL1X+JXr/7qhZ4bPO/l0HAB4cL1rmk/b+//yti
8q85wcLB++1fNj85DPfdl5quX02X86V/WreX//P/9z/+Es7/hRJvYBrCyvifK/H8LSr+Pbz162v+
0uH1P3xcsAGcmyXMYC9Mzl86vO/8gZWaZh4P/78LNof/9BeTD9voX2kt/Y9Fjyd7SkM3hbj/FriT
nNfvqjsGSG4UfDOdBjUbb9PiT/27iGNgVqWPp4ljrh+/DhnCc9uA4SYQ+a3U3AdukvsSvP03vzC+
QfQ3tp03bQmI4nlkokWphXmwYMwdmqVAqTQG5xAspUrkruq1txQttX2gfkxR766rhD0O+xR9pTHV
TDrkwqv2s65pKW6ycs7/tZ+m20grOcvH3hVkn383cNPL/LY4lQNrbNt3S2OKlGiOJmAh9t+jThGb
7IvbqTGdVc3JfiVolkKhnu8dzEjrykMWMqahezTTALLtUkqVLPVUNj1Vw1JYxf764toFWvJSZuUt
tVbtUnAllqorfSm94lBG1xDksTtOdRubZqwO+Eu3VGVNktKsgvasqkN57Kl+W6ulWitdSraypW7L
Woq36lxCyAfftVG28nbDUtDFWWfcwIX7bJfyLuT6iJ4VCr1gJ3w3CX8sLVVH9qpiW6SM18VSBDYz
997wrq6GpSSskM22pTWMhMNttNSIdZoc97VFJdXoVcY1wMX6re2d+sXpxbYIhvvZaItrxp3snOY+
j7yg0DWj1yS/UbUVDxvT74FslzL71lGYco+uhb+80drQsnCHr2oIowidWvRAmtQ52dkE0l0rHHxt
rSuJ6dbpRVX58C0KsP3hrcOfVFhoI+Aa6S2qKH1KeuaczcAEWVKXe+8NA5hvJjRUQJm9s28tv371
UgGgHYNw/lxmJaiJnKI7nS3oYpeMcVczm3q2jfVanT1p+us6tQxevMDsWL476nMasy6PqsFuDqlM
L49SmylpkH7pSZhuy5nTAMkL0gCD0wQQZ2sOnnjzTFxb6zGKyw0ox+hZmBDsfSsqNmORVg/gCY2L
5WJTsBcAOqBC8VbXEdYJhlsQ21PW8W0hQBP+tARNTg9soc2IGXaxPW6aFPfmPDCMsNrFLOSk/bRW
0se3qVv580TL07vCO3HQkJxFGBMa3ceq4v/Bv3DHC6iF9LJhJODchiGpcui4b/mWeA6mbq2X8XRn
xnw0nQ7Qxt5pev54yW599UCowL2qMDhlLm7vhoRkFloT7wMMSr6h0Y6J3MBuLTdTX0zrn678hOdv
l7oBL/c4AgmI8A26K+JR+XNtlOllAkDymYKr3hmdVX85o8KU0FX17c/fTESi9rd9txgfctP07uOZ
JAZDDYf5VZT497hwcKlrbfEjX3oKSoezdyPsAXL1RClouvzh7dLTQoVp++SNBf9jHgnz4PQsImuf
SmcEm6bfCQ5tbz8/aVic+WlzHPRcoybqOtIRDyR8tOp2qBctAtskFV/0Cz2jfpov6F0Q6NvC9u6h
dtmHajFMGVQaADKglANLtWfv6543FbmnPAK94F0zgRds86FoP1svSaHsVe6tb7jTSUaGeY104V8H
qRUb5BH49XPgRG+BSU0UBLKEdqWIEZbW+/xEb8IIkcewdMm4AT11KX0APRbsqrxlVLS8WxiZqoc0
nrDrNVkEAdhoez+siNJCa7CdsyEbpFhoIJxG3Zhv3w30uno5x8l55h+p77/6NF5x/60Y/In50pQ4
quV0R6busZdUVfRO9VamYPkKF6O+f2O2HbU28V3S6xlKATZEoX44Q3AKuMivWu7speldx8baWmh7
rTs/o6e5a0cf/bNLvx2nNYf4qLYy66kKfSaV15Z9rFuZVgUzKzXcK/D/p8YQi4uCNTwz/HjterUV
Gh4iQ1pMlxQ/3DCKdRNVR6v0oju8HeOtgbts61cxh+rBd9EVqwwuSdDbm6nmzOVRq7rve7AbrZ9x
wtSU8VnGjCal+SVLfNIySeuTmDuUR7MwDpbpfCiDLILv3LNNMnbrO4tahjh61WLzW6P5HyQjmASW
TYGikzMgm8qeMigLLaWZaVExceuHtetWDx2hkhAuzPxZ9A7CEhmNpXZ3W7fjQym6+hh4GT04jD4Q
lHmDU9fYjrLD4jhM2TlzjSd3wrxCZ8MhG6fioOPo3g8swmvd7+rNiJNvhTgJ9W0G01ZVr1JHfxzL
Sj9Pme4dFR98yvtcMgZ99KobhcSyDvbOmH5YU32tU9/7Ss1lijlI/c2js2ptZNlji8zwHbSeteFZ
b1aphcQAEYz+PXreFoS9TVxhRkQfrT7fx9BDmWP6uh3O4BuC6EEWzWcytdFmsVpdxkQN9caKaSIM
y9YEClrOarlSmOW5MtxLzpp/z8eKFIsbGXcW2EgC112JoNJpYo/Fu14DxkbXMsz6C5kn2zAqO2D/
zlCc6u+MFoFj+g1eSaP/pkdwaBhoIO1RpbGDjfFBqOdVJtZOn2T0NBh44C0rQ7m3qCyqbEe7YZL9
FE2ljrcPnosgNPsNv20T4tpdt2TczrCQ4g2HBP8TbHJ/9ZjhPmW40jlDoIYygXS5lLURgebejPyR
ImfxJDwgoHZjc8LlnvLVwqg4BkzsF7N8tK56jUYemLNbpvxHjKrYoOZWvzBur+4tmzZGJmicrJY8
wlAr/1L39fBW6lP+NpiGdXHhtoYOJ6yVctN5jVG2YiVvUywMSekwZaFuMkAqE/G5HwGZHhscjQyQ
mhl6ViC7rY+1HY3Gj5+Je2nIBQRJMpxvkjcRPiZwcm3TZ6I7ew4Kd4fdAgeEXBR4ex7YBseuulRw
v442dNNNJJ0CNJWMngOZtlfqlVKxmRtZ4pQMSu3C/N05cFLIdgZDtk065lGYw6C1N4kaf5Swf24N
QjpPg0qHPaRD+eJKTB3c8oA1zwHVLt4AX8WucV558yErOIVRoqYd9YoFjFui3FfUtIc1dgyqDqdo
y/DW59fKaQG283eSJ/6qUdFwmxGQvFFRqaCLVGonTdrNuyGLQs4MNyOltDaaW2zGwEf9+VUoVdVr
Ufb0tw5M6maDkVqagL4tbJ0yBZXZO6LIN2OaAAJZ4qTYUa2tkzf93Zxxxsv6qmHn6v3baaDsVpI2
oq4z015h8lwgjjVfjEs5gOAB2wa1G2+7nKuYZjEoUCpN0fxnHnHLMld4MK/soNVt6eHhrZlaE/sd
nGerHnfjMMbrxpofJvKolzE1AWj5vthNpbEDGwz4lflG1Vfxlxwn5EG2vF5WTLnw52I3GMdj2htN
2IkmOgB+OqexvNpI8WvYluIwze54ioTPiHcttASgL1Pna5CxuhonDytd2m9EneRGvcuKQcT3livk
mke4GeIlXmX3WFM1LWZLiKWOJyPQ44menCGfxsPI+Xc+OxxVslDEReZspkb0a/wLyCoOaVlBeLHv
umpdAEMl6hz3yfSRQIXt7ZVrRZW5Zzd8GQv7XtODfluUwdJ41A0PkTfPG2Oam0ssnGorese+oVfn
m5ytdDPX7jUNKi0Uc9teE0o71zm41Fvp1c57M1YTQ/pyfgf6394MBcJvavRfKp7oonTM/sbvewub
CD1V4D6HpbkGi/qQm2f6huQ15qiyMSMaxybNeyO8GhHN6MT3oY0njHHKxiAA3LHQUpdghq4DgmwY
DfYpCiH1OmyVUJxpbiO354NB09oR/6J9mi0O2tgyPz1z6Fe2LCBoG6gXlf2RgNmiki4NjhNT8HKD
ZMChH+tz+64zxfv0Mkech6FsOMc39h77LN22InjQ+y4gY8ZZRqMqts0O8xxBlSEvPRGxVkCICde/
MLbPb5qk+OACGhebyoRVjlK1VBQxT10z5vmQRcGur8ni0+vdZc2K2nbblSmjAENXrxxfXIIshAza
CKAuZ6CrlQrnFjNWjNPCzK2jbgcAkqeZJ60rh2e3G7oTuPLyPOc9uTA5tfltVkrPCYk8JO+lbHRk
UZGO28JI2Ar0YEHncTVkljPkgf+J8MzC0ceOcaVqz38BrYcD1iqAVSBR1rTTWTaxldILyrDTh/IR
OaoiejD7oIVpuIUlMG58Yz6kS/ttvfTgAjLPLinIjVcSb1CY8HhmK6dMoMgJAQbZ5IffyphDifhZ
rlsuPbt0Vi0h9PZXBS+n55ZG3vHPfl5o091Kyab/kTT093oWTb5ETmpg8+VXtrT8Nkvfb28150zh
GKtj5V/xf/Z3aCXMl5em4GzpDJ4pPoXPS4+wWhqFxdItzC/2xMWPZECQVFvY8/4h/1lG/F+i59yk
H6pqqh/t7wrOT1Xmb/LOfyPVx8RL+E/9l5ev4X/dfI3px2+9R7++7JfwAxgAYgbuO7gYuvubAfPP
4iPL1W1mAIFHseLfhB+PL8K2SbeIgaeMY+TfhCDjD5I8hsvlFGDFIib9OwZMZ0nk/i2h7VBsz4+n
CcJ2HAM96B8hBlLY+TzEpTgrJMPpOxB7UG6l7cEQ1hOsXgGyixrEtE/JzxUa3XoJU0DSc165rwZc
dsCJp09lxR0qr147VH5P/XwaS9f7kir31inYCzXLfdlSWstFMsuHyX7QKELm0LXqOzwQZK68ki5d
fcJhxy1ingV1RXqqtd59X3U9ls/a/VlrZP3sOHIX889r/mf5Eb5DRF3FI08tEmycIRyXsiTzV3MS
wMqMIiWX9EjtPySmNy8mO923qA+j676dsUoRa2geG99yjY0vCL/pL6n02hl6dt37ZoFzEkznKTXS
jGOtLgkwNGrryXq6c8gAUKkyDYIvdSdtfqtL8Js3//MA/hRv/5XsanuG9c9k18Pn9+S3Z8/48yv+
evYMKpKwE1i2Yf98+IDV/EW3MRb3M8AT2wQ08/flSQvgRkdJgcGGF8Fd1Ni/rM8GLC2AGzohFYcP
uG79O08e8K1/ePSW76CzJizgZbAS/whHyAz6eBwvci/04mmHmJCxPIEE5wyi+cZE+e1qNIvMQu2B
C5Y/zGntBO+wd74SuI0PtpdZTmhUFJ+4xviSAS44ga3A0JmDvY9Wden6TCTmJqjWGpeu9ko9aSzR
QoZBPumljJgr/tkClAVps+MKLcTFM5MAzULm/jZtkvJQRBOzbSDpYTEZzEmK3MbF5DvbJMXqvcEw
d59h4+Eh0ofonHNfOzed2e4mt5dHM1DDJ5Ldm120XK2Chod2qDzak9L6TRWZztSxcA+MwpihCoO/
l+5BMp2mSk7zlIx7va7sLW+UdsHuFOFo8fptovuGikL1Z+mRRwSEAaTT5OyzZjqIW4x65ktPmNRG
nVob6QheNk3069QskgROgjWLxws23eBpdMbpdixHa1ebwQsRb3fT61MYWX1xbwtN7u1OmRdVFOqA
85ErhKC2reir4eC4SXoTaPn3oJVoHDX2L4dW7ZNkvLrLK61nwuJFhylyrG1WGvkXyH8GfMI3vhhg
+ZLQiar2gZl+dZ2pNrSijt8cwx/A76bEXViq4lAWuf9mml22cTyBHdGvXoq0eGGOld6wmM0L/KB/
jVrQkty8qg3BfC906qW9whtK7vVMZhePQBrQejGPNiwJPakPyyfySfaNu6VPl5IBJOBsj5QoSQF6
Hkx5yMfrUuMAvNN7C555TVVyt3IzI77amZHdTVMz30ZDoofJbMtzYlH8sEr10eGnWKQGPc/e2SJX
jKEwLT8MbpP/P/bOazlyJMu2P3RRBi1eQyuqIJPqBcZkZkI5pEM4/OvvAqvKuqrvnZ7u936YnjGb
zipmMAJxzj57r33xyma+pGwvNza+xp2fxtP91LXdrpJSfeIPFtWKb1KcHoXR/MJWnQOYnFxrX9Js
cGFHyg7Kq+SljzGbUiAxJT9SOA1LgMs7pBba+GoemoDoC5PQKusD8xalnYsxliGx6qrFMdX6Y7RK
Qjk8c2MdJpICs73DBN8yrPHM3thJOu7G1MYZaZTc4DGFR+expP9m1TcuJeCsVN0umtQla/mhaIhp
ThIn/7eEwbTEiGmnv2rE820Yigh0JKy3zjN++NozV06a5pgoMCqtSKVSb7PcpddO4zS7IDejFxTh
YjV2wbmJuTqAXMJMlHjm99G3xM5GPPss2liftCoxrvtj6u+njikcHWt6jWrXuTeKOACBQYXCwNE1
WVfFNJ/rycDvFHLoORFgnZpNGXMEnQdb3wceDFLdMhr7vlqO+459BBHRXQV12Xsy5MOzl3r1Q8bw
j3c0BtgXRAn27gb/o1dGIQa5iL+SX7P+YDKN5LoMpnalOTZu4Wfn7DcxwYMp1N9G1UJBnlprl8JC
2aTgpFeUw8c3aVh1977fcjYOu6esIDkdOcOhqxx9NzGy4zcITt7Ax5rTjs25Oy7Zrie/BjNgG1tr
siTBhCacHymraW5KOdpPtt3m75lptRsu2BTBMrwcwzlL42MFz/lR5a29jtjZHdWYNyx+aFj19JC4
bXeZORqveXgScx/4daOzp7A3sCCPZhttEmcyj7q1fnDs8m8bt62OtjXax1IO/iqzMEDR9GwXyy95
39kxIIyseTKCZo5Xs+30j6gc88/SbEBgGMFMEoGNlhoWrk8d7QcbJIB0TZ1esQ8G1WwyPOgr09Y9
NjMyYyTU3V3bVMnaD0f/xlSVwWWFB1GELX0TU0z55tRmepibSawNReSgc2kwQbD0/De+BPWBUI/x
06J+AMNkCjbCd4dfeWwQFCAzeJUttqcG8xVbjPmR6DLZtvgkNth3xn04gtlaN3Gbvtk66S9dKa6S
swT+PYpSHLwYZ0rUCdNUrOGTCvW9aWXRnUy7ol31Q6y3boJprnSRclgRw40swnEzBKn7k+6IcQvs
7BO33IjBfyE1xMWUrjsKqS+pgRBZN9700ihsk67V6KsPJIj7QO3TgJTy2XD8ZoPVUByZztRNlQ4G
D6wE14OXue+FGEFkQ6S5tWL8NdqsrY+pTFwOHfob+3u8tqfZPnij35SYlGLvEduR2lCMA1A9Eldt
WkemB0I7HeEqGEozv+CKYX4TZCPoniJ5MZRXrvMB0uPsV+l9LuSMIbhNpmcz8dtT5LTBKSGhjd2y
iKMDz00qynvzQpDGuWo93A9JRju8MMV54AVbe7z3nvLZLk8xih8fCYK0kQWKWifpMQqNa8H5BrGq
qwFAOnGyxr8ZHjIawXZJ2IutdBjEzTC+UCtc7GtfDsflNoEmi+dnakpK1wY73Q0lUeykB/puo9Bs
sdyVl8TreHxP8fSRZibxJ8haZz3K4NOis+p7h2/i1pPdg3RK71GH7jdzdqH3RnGL8gD+oOsNvQ+H
YNi2XjB+k2U6nDy/XIxg/THNA3x5RVbvR5Sgw6BFAMnPSOQpQ0jhspq4V5lU9b1ugS+HfHONqzx/
sHCevBlTNV2oEx9xIFrx+GJlmXEQevQuZZPlJzoTd7WT4wazaaP33WdFQAtPSCm2WYV/KIAj/BSF
SbPHMNLeUZBu0UPSEBRu458hV7o1J5R0j8CM6IH0d5C1WAKa7nSmsCl5HSNsboEc602jRbth1dO/
vFY8pWWFwZA8wmMR8yP0VsGx1MLz5ufODQmyaks713ss2dshPqd3eVNfxGTMN8pXlzm23G+iLbhQ
5jTxuHi391kHiDtTRfzeDbMiuJN178gEaEjRECHv2eMxmHJiq758X1zX3ANxrJNYgySBbENE/8MY
PM6Gs0OqOsz1KYrodS0ScVb9Oah9F3G3LsdbV9QJnlssjakZiG+54VePDFXFuWpDvuo9C0Uim4ow
v6vr3sJcnTS3Avdy6TsNJiKzu5kcmrUr5Rn7NHfLnZnaySVY0vadnQ+HBNkGqXzK/XsUZXUk3MTd
IxzA2eS5x/l7egeAn6/rAIPeHn1N3zWcYdcFWLsTNphq54WT+hjCOITf1+LKidkcscvQDVitfA6Q
G6/W6rOCVf/uQ5g3GXM/yiSKN/wgv8qhbHc5QmG9nsmnHrGOQZrJC6DnuitAlrdFma8suuZuGmVz
EC0AamPnadO14SY/4r6zaSjXxCRKn3JqL+IiVxT5HXPvus9MatGo9d6ZccM36BRbJ81zgEMD02Ya
huYBL7/5Kwwwnvb0JqyGnrti7ffJ1lr6tRk9Okg9xYMXaEoDpDmjvcZyub3bdGPzq35fyqUOtorj
bUBWgBzQLAtu2oMk7GTITTuBaICfEwevAKSWAoMBu1ymzYeg4QtpxSkwv7Wm3vpUTSDucB3yQBht
wfm1sHdxpUVlPYYqHvJ4ExPgqz+zAciDuyp/xxeptIBlFH+BjXoVRvXTNI+8aoCP1EJAir5gSHkH
Kgg0klg4SRBWvI0XZUWwmReYktEvXKVxQSw1X7CliJ+QGcF75c/U70YyUZhmj80RJZ+yRWsBN5kL
wmkYw/YGZ7eH58mv3xw+eU4xk/tUZAZwDrabAY12jwmuAQvVqOpHF5vWTb1Qo3x47HyCWeZug8F/
0jQjEB/0/B+uaGRMhkQ359iLpi2nOGzaJQz93C87zrtN+WBOKeY0bstLDnQaDrhRsSamJDSZ+uxN
7TLC2JMsqTHLioPfCXcbCM8+m5V0T50JVSHzTEgtIlUbz59LZxUY/PvMoqm/qWx0X+iRoAtCZg0X
ImkZkLxMUayJJeXXyQlBt4t+fiNBcZfkIS+rKSL1yBU72Yx5ksWL2dbEWJiQUeop+uicxRIuieYM
QN2b8C78ckQyaQ3HXFrMyLJBDlFlnj8loejfekZPdiY53s6VTh5LT8sd5SvtTVzSaA0zmO3Loxnx
1ohJYK5oUxq3/tCYR7rR2sc4LgHkQDvO9wOX7WMhu+qK778Ds2C1z13aWa9WE7avVZ08x2VgXly7
IaOpyfQeHLtZDPd44wi3mmfS7s3jSPdTtYnjpgpuBpW6D1XafgQautCq0QrAspGaeh1OJl/7mU7c
iRck9u8KMYuXHFP2tzCf4n2ITgbvEIstDu6x/4aCOv0YDQvovE2UUJZJs+EnqnZ5h3q7If2GG9bH
144iix2/X4pIN3HqTd81Ux8Tv4H21dVqvm+DsAAGHYns2iWkMM1Wc8ofIbhsZWjQeIh98YiVJTum
iFUXL126RR36QoTH5hAonzeTaXwXYa2/AdmPPVJtPn85rrL11vSKmdo7UtG88yf843mg74y55sw3
NPG+t0dxrZY5ydG8rzpQKiuLtPIptgETNEy+64zTxqHKY2uds5Zxe6+WQdbyuovnMFxnlektTzAM
Q3M7BSlvu7xsX+t+Css7q8ilAxXFZxlrqakxoTHJFI95igF9wrfp6x8Gx9Lp3qIe8+ADs+MfOBrz
S1+pRj3pycB5sTJ6Ft7+fjAhH0G+HgKb0F/kdGo685J0YbirE7jZa0daNYfS/1O6o0whjKhbnah9
bAQtqJlSPf9F/vn/gHy/EN9/lTNDkyIi5ExuMybqziKp/tXX1rRqAllnTbdg7L2NEdkp1weM+Wrp
CMXLkrzbpbMwaE6kinYGIDkvRboLoIEPekvWfstfdR/pHF/wf0ZOZbVZfjZgwQTYA1h8/0z0LK2x
rUwwR7dN090GDbMiEffxf2Gm/h0s+fu/BEufS6geSHPwzy+AR8M8S+843Wa2uVr+xzfErgrq3X8l
yX9PkgxNFMH/2Ql6BGhW1Zn8K5IBjX75Q3+okmEAQSGwndACooANc1EY/0QyWHQww50Dy7BY5oMQ
wfJP8Lb9Vc9sAv32A/55i5r4hy7p+L9BAw4ASEe/1z3/R95QThJ/1yVp87IDSt1RQXE7cINYdMu/
eEMzP0O+sWR6Ui32NuwJVOh5uEzOTRsg9czKcjfuwHWxKVryun3s8QVljqGHqUGyQB46q4zjdVgL
/6R14MZbMdaaMj3TVA9YZogcwf+ajQcYQN1LWzFRr0dMiJSPxAJ79WjLkUm5DNuViNlWVkNpatyR
9eBfotwP+HKbOn3Ulu7dVQVKacs24XTb0cpVunamOj5JCV5m5YZG+z3K5+DzyynVh1GyTbQJNykl
ZC3X4E1sb2MhNNmXyMaZL6PSv5lgxBKKH65S2MYukBZfxwxy1Nx4vpU9Nnk+P6jU7G+7xC6vi+2P
9JaqjXSdhyrxVpUHmZEloLkKr8Ekl0wtikg9H5LJj05202VnHrt7rvikpKhhqXdehTnOlmnBizlR
U7VRpE53bh/YL4LEAgadTjxatvriBLwnWN7v4I9Gm0o7zv1A7Oo41rO7SS0bhpiWEFr8YGvMXJ8V
tVn3TmCIW6earp7JTOsJwamlAVz96dPjuXcD0ksoWDQ5lqXgXKPa60jel5c9zZIbxk73dkorSEzM
IMOFLFyLef42brryF+CJaEeZGNZgLwvJAwTyavvRpxdzNrZiK177BvEfX/IflJe+RFhvVx0K5boR
3mmc4KQGWVQ95p10ro6K1Nlpguk+A1Xx0BTpd3IT6YdX+8AyEnVGmiIROXSoTnbs8k3eGJyHVPko
OrIiVSHkre1AOe2XIFocFQ+dyPtbg1QzebNMfuPcCpFV2up2zmS5aZTHCcjjJzUUoVtzjJMnzemI
nF6If36dVzWbdpXnGJeaxjo7lAadZnP4Ifjv3yVEpx6CsYKGh7E4ugaZ1zyQ5QT4BsYC+T3R+tYl
v7jOG75RClPVe20M1dW0eUcH/tBfbPDV55koQdM5REN529/UxCPe0AG9bGv0fXpy89Qie1eIlmV/
dDdtUUx7BvdkZ7TD2XcieTJT/2YcZYs51q/gStXUBoe5Yu6qxFgwI8IsUCZoiyHGzevr/tngGwGj
0JXUhLmLg7M7Lo1kbYUdieRT6nR3Bl5Pa+6iTSTcK7OH2FZh8ymbIDiWef08OxjdcCS8l0EndkVm
9/O6zGyK4VCf8N6dxfzDSPC51FbfrPRgvrjDAguZo/jQTKNxMwGj38ZDk2xy033jYSjv7KZUO+5q
NYDCxDvOOByfAcFwzcsDiXDZmbhmbD5WxilgZIOLbL8R9G+3Q1ASyMQNzOB70n126WluAoaAQxuz
ahWzQuCqJ6Ptlhu0XAqhgZPtiilXa5dR6BrGjnhoQi85jjkvM8g35xhRvvpQKqH3VU8zc8MX9l4T
FLxxu/E0d8507GY6z0C+yelhcvtnHHfGwWhnMtuulS63zFq6k4kJkMglkRSLvfh+jienvEy1d1t2
4Xfgtd7W93X0lDMVkrGqyBXSqX5PPWt2h+Hko3Ib1JoWQ5+GKeI3owfRjDzIu6TSfW/S07oBFmGf
E0G/iWl7vKXNRBBBdwXzXSruZx67q1TxvBN1BxE3qOZ3PYAgoEE6XmO66S/ZrOb3aFZE0ChoaR/b
Duei6cOWod32DiSvG63GiLn0PvFizJMNOxHXEpdhT3ijuZI6r49NAfKWIbEXm7qpomufB7+aGv02
sZW1m9JQICqEFj4ow2etavyqJODkZuUArrwePMT+JvONHfkbvYMpUO7mtFV8xCvkTDU8Q9KVlnuY
x6o/cYlNB75bjPazMPKa+KBL+/qWqKTNftCFNdb2WoUHguO5vih4dw+KL+xHh5xvsCom3nooVaP3
Kq2sO6W6nMmwEgb43vPuz9bW0BJEtow4cFeT3wTXViyIixiTy6m2zfDUzvES28srkvZtf4RQkdyl
YhCPoZETxCQ4EexTepSoYtZT+tZQabkdbbc8WKRfPkKm/mhVhthJCCT07iVxOgt1yW2Qw/Q0xMex
YdOdnCVNSsoAgw6P9l9V4TKaO6493fSjlPezsumxDPyZ5ZkCNThuuUcoYeUqPbyYsdN+tJ2ZvfGd
jAd9KocbvGPlXTx60S9TpYPekCB0rgagxBeDXt7bEkJawILyEx6v/8OrIo+q6tQhlTp4Iz6jiEXH
q8djydN2LZkf5s0MmZrzYsyriFCXhs8DKaML0pT4YeQmqeaSy/7SfplNDxTM+s98j0TbhrvHDjYq
OwzWyiZe47dLk2OXKfVZsNW4PIwAAEdFNd6rgKUH821q3Ge5T/mN7ZTdWz7Hxa0jmgTvQNy7wdqO
Sk34pC1+uH1bXPHxPFKhRuUb3VbxkYNViec15cPaUMFzp1taBtdyktTV2JKDwna2I/OmEen05k3z
9JNC+fY9dN1xVxk5C66RROTbVTsbp87Kx/vK43lD/WRnfLrmLO/mrqJYzTFCeSAiA/wxMKbmPUoU
zJBZx8OxsYCXbPIsb5FOgjJ/gUjguisyuf2V6k1yLYZyCCT3jTjymctYsW2zmeG/seHzk0dbJ+jM
tzgCkLetMrOg7G00vP0g3OwaR42555AVUBU4VNj+obDseTwj+HrWyIWpsIPLPPXtyUp7f+M3NMLP
IwWIwuYNF4hGrxVG8W1LJpqIGjWEXkoT28qSDa0Wsiek7sEgNUasSQGuqY0CjgBcimz1qhRV91Z0
OUE3LFNywQzI+pWaz6ba9i6b56rJW/3TZ4C6iU2uT44NMyBJo28kcMuPOpE11d44rDc84uGOzKBM
jPUUFTwROcyaxywwg5tIu8H76HUC22iDyR0AHm2EszM73wNQUec+tpznCMcjrInSUQhjHadPYAD1
IQkV/2ehhyI85E46X8Mibse1slPrY4zoe2oqr3lnO+8fvAgb6zpXtvk2aAbIbWJOA+8lU8ILrALr
R9RyV9rGpZ8YJ0xg8SvOr+obll5f7pwqVedBDjN7JXylje6AfpRYx46w3e/pK89e2yq4TeaRLFRJ
ODgEHhUOHJfmPqLXKTJpIVxqk6KSM6RHdufOF8yGIcikPXWt1Al63eh+jwIKWlFwm+S5cmcCkmRz
EZctmGjz2pJ4cahXTW5lb+vtZOv4aOeCfIHr9RvdOGI3mOZwsbgA+kNX/kxze+jW2YBPx4fiiGOU
jMAGik73LcGV8N1363g31tRjAh1GX8V76w43qa2KY8KYhVk89pB0si7JXYqtXMAa+DOrFcsnbjrY
xzxanOkGim/6ImIlnhDIUijuFFx2VjxcOm46qLAFJIWiK6N1YjIjliQjQ10acld1LUSiDEY+B5ek
eJVhYHUr7sZcAdLMw3wOXMjfchXV58KwmtPku9aFv6G42G6WfcY664lP9f2hbNpxl0ROdWxF4mzs
Qr/AQp0AzdlW95FwoLl32pbjmJl1x/9uyf/mlkxA8V9tydWP7KP6G7eQJXn5M38uye5vQURRdeDi
tnEXyuCfO3IY/oYrlgkMe9xCL7T5f/25I1u/BRjpTDMIPEQWYpb/2JGD30Cz4XZjJv59tf5PvDvI
Kf/PjuxY/BQ45nhqhbbNDv/XHXlgW8t0qihhcLTaOK0QH14e46Ef6OAEx0z6Af6+nDXpYIPOiyKh
4NZPu/JGUzSi1pZVFRToZuOPAAPLnSYeRCw/n1G1owLGD3+q3Cia5DE86+q99GLnSJbTvsNA75N0
ZEO7wVkTaupNKSkgtC98QlvhY9AV4tqpYbwzx4+y7vjMsFg+9+Qv3uoC7NJaj6LSLCSN+sA1Uyo4
A8asma4TcogqQnlcOX2QABr02+I7oA32X6crARLMdhfjDp7puuekzxNARMPNkqt0eLbEmqtMZ4fu
VoDvYaV0otwiZpg7+xbAMQaWNE4vTh6MoEznICM+WAk66QrYK5+NbJq3ujf17SBn8ImOkOckktMn
l8Dqze0hWPPYTOYzZ6n2YW7y5MNObTbj3K5XJXEHvqCoLeabE+NtOMHZU/U9WmhNXjJU8KHmcgoA
UmXFbeiU6sEVIN2aud/MsoYQO+FEbFkTx2roVr477yc7C+5JWUU2PYXlpwK6zThWhve+Z3G16PP+
EfCypOBRyq07zc4h1o0lQPJx0fP6JNjktCyfCdxn8VFLqz2NGh7Mykw8Wksyr6UWwyztat0Zs3h2
ymZ4HNyCSWqw4PfBvrdes6CIX3uD81kzeaTKq8i4TBrTfF+x2NekaNYTRQsXnVjDiyjmpl17Udld
prhrzxyixl8R5pec61FvQJkVXCBHtxLbBtNHvqmmiFOaxfHmhnW2W+oBh+Kj/XKVS0WwhgJbhF87
n+R7ngsh1lPctlSotE5yX4XACw/Istk1bQrnxU7K7CHSHv82xwy6Rwtv/25oU/ds2TlLQjrU6YFV
GCv4TNzC7sf2MIFlvyZpKdZ+mas3o0q6k2OW0U8MG0G3803O9CvLmcKMquo2uiL86InLeVIbr3ni
+PfQ19iYxpDY8CqSuvh0m9qJEC3IDyUmzbyRx6G3La3qid9jQTBIpveByuWNtOb0FBDigrJfTziY
4srFLTIn5Ya3a/0UOi24ja6nddoAWnCx6sS9aUd3qLeI4c1tjpyaSeZqPuWvqrJyF4pDQiUlLw/9
CSaxL3gt/K+awpq+X6lonHMfy0SkTHGpUMEAKNpka2GKThiR4lGb8RWymTOfUi+Fxzn591aYM7K6
gV7DeEKAcrvoUQk+PVupBvEWx5x2LREzPQUDzjpobna9NMV4j8PgYd+fM6uH8DW35IXgP8AEVJce
29rebXNvJWu58CZnLgQx/ZgUmfFW5PNyjSVeKOhso/imvtZVhAozvw8ykm/Rxm1Y5h9dLQmzCkSM
ygNO1xqHaeieXUboB6MIo4JDCxuyw6oMPN+/qZftuVz2aLFs1M1Qzg+oFPZxWPbtetm8w1mKB0BT
2I/+2MuJgzuR2NKQXm7oPF2Vyx5vtentUmkwLBu+yao/5ifOTPyTHKPdD4saECEL+Is+4CEU5Dki
VgvLyAphUzhfasKiK6Q4Ro/xojVYi+qAC1veZQgR0aJIkAzn2L6oFEDNYm7ZPK1nJIxq0TIoUeaX
jN9ZjlBNeQ3j3jznXwKIFRXmzpTpN/WljiCTADFDL0E4IUwltuh9V3PRVGLEFda+O3/K8/se2YXz
EMfF+Qz43tyVZv04Zg4oURX062kRbswJhg/ANdQcrEEhjG5SIbhNqIf4XfdBAWpxIJ06R54hTkGp
i0IIQYtgZMkZE45rB6yLUZGeYO67GX+9Rr9xgpM3kZrcnU/CxeZtdPYXWcpMOhszzCJVqbbeG15l
7F0m3XXPiep2/lK3ZG3BoFokr3aeoyuHKs5lGFnEQ7GIY37U/Qjq1DwVWWKddRm1W0NyfIKaoqgn
wouNyhby9nsKyE5sPMurQVQhx+lFmEv8ZL4Vi1g3j1b3TRd0jxoeXhM7yh48SqX5SCDzdaheKClI
fxiSysdRxPGDtwiDuDaJFtUmEEB+TRG7x6ZYhESh4o90kRbtRWS0F7kxW4RHf5Egh0WM7B3/JBd5
Ug28dXLDfPEW6dJbRMw0V/E68vlJ7SL4nFgtrqERYf4e1LxzZh3thikQv6DSVrd62spFLJ163OSr
bpFQecYYl7zP0FXbtGyvJNvFpl1kV2cRYL1Fio2UTD/dL302qqVc05t05U0obiOQO/e5t5wRF2kX
OCOoFcu8D8gfbha581guUrAInWhjDIs8PFnv3tgxH1tG8UiXEECWRU7uOWRDmFw0Zh6Hi96MyQfi
clDt5i89mmrfvbVI1AbS7smT00xQNlNHv+crUhXaPxpUcVub/87J/96cHIVMlv/imlRP/zQkf/2B
P4bkyPzN8oKAyflvE3Lk/4aVZyn2DoiI2H/NlbjOckWyCK5xYloG5H9MyC6AEX+ZuQGC41Vf/tSf
QJU/Dq//CuztOv9EGKFZ2gHl5zO9Ryb3JAcj/18n5Lmkq6kKsvBktqU6G+BHwUvZxVU5XvEDmp8+
kiFDv8FGgZZTfMk6XwLPl9YTB9K4Z/9FAWLtH+9dp4+fC83H+9wuYlHa45OmnWhRc+KK5/+6/ZKW
rBhhGTL48+z108MA24KL/lwKYIN5KH6Mi0g1tkP4nJIFRTz7UrH6L0WrWsQttJpjushdGNDENv/S
wPwvPaxapDEC/+InCY9jIpDN8kiNL33WulcEP1S1gdagX/0itYHIvAH1g0yOCJ2/6UWSc+NkfFEJ
YGd7lkDfHAfdLko8qBWdCu4b7MmM/LMj+aQn6kZT0gf+jRT/r6A0jIe6ynF6BSMFaKNhx0f/SzNM
UOM40dWOe7HTvCDZwgMDvWrCDKYpuj4IP5Zb0uHpmzXTobR2wjLcy+Xut+LYJR5nK03vmBjQ94Y6
OWS0COxJ5IYnj1vG3qxV42x0WfqPdE9RHqarVASreUYHQN23B/Rl/O0EA9w6+jFbJm77OewCvOFi
5EARdfAW46I9DXGRb3Gm+BBp65rwbauic6f5SlsuixXpvia8pRcr4ot/DIbrGJTtgb6H+lBQfsYW
Eof9OspKUa9d7TePrZj6kxWE6Ii24sWJBEF9o6nEnYUxylyFic7vMlqmCIviRnwVA7l0qqL6kONb
jSUi1bNSfJ8HEWOnH/ebhGjrVsiKuq50EUbAyhIk9xscf5PCVE7pQX/q89JJV36qkvuwb34RYpoH
YLy6BUsKmeLXlBSQw8HHiGmVubr/rDrGjkOMke05HlR+HJ2q3epozimPqPzxo7EiloqpQxpCjdoB
vOzAZDuts7PqiMVLZdZ0p3uZ5M+tCaZifNBGmBHttTQHon1gjdl1moP0HrP6bIkf/HbtyV2nZZfx
2iq3wjF2MXU310BP/KCMbxOJmbm0oGVabj9iOZp85i/Lhm7Ov4OMN2xp/ehKOkOnCovFuressTrE
NKaAIECn4yLmr8fIDk4I2MVOlkXJx9vpIHfhEk6KaRVUSDVuhMNcmk0JgNmKd7D0acQKeptweEQk
MnEo8iqss91H+LdMiOQKHiWehoOYTO+iG5Cxs9mh7JvVfOAoyes+KIVPd3RBq1WA99C7q9a8NZYu
xo2Ug4MXOcZBSeT3ZJdduaUkJgBIG02XAYz2ZiKdsW89zh54+3V79mU7nPArltfZqtyKNnff2/t5
RVImkg865YNZ1Pkv4qjfLIMEhAgLykdrd5P7frqqs1w+GYMtbsWkwBNWKFWZ8qzHzi14aoW46dhL
OJ+YoL/I6+NEyScw9RwDsMYNxT0WyufI7cQ60Xywjdo55H1y9XERAwGx8jXgOCTJzBy9FftneOi0
j/G38JdXu56eiA+mG5Ob2jGoXb21hY9T287tq98s+q7QxZalwTvi9C+3PnkmtUpcOdxQb2JuW5Xj
QcUF9uLQlPAalMCJ04KZXjUpu9HQB09oLMO5mXyw1FEieaYwpqD4Z15sfJrU7SFyFIm+Mws+vRAV
8nsYcuInmM3wUGvXPdCJTCTZMiK1TWSidrGtaTeqzHI9SS9ZY6Nr6dEBNRN05SIB2h8mxZcQc8gU
q7jU+C7bfounHx6Jw4vyMLFAb2PNWRPDruDVtp2cDypDWPSZ0TnKa+6M3Jgy1SuKHI3qknFFu8tl
iCnM9MAdVIVmEbHNrUkHKFVHwbCjJ658ZRsJqdxLUN0Tfv2vOfkm2xuwOxequrNocOPckZhPZFfE
Lzm7/VtgJe5j0KrqAVJ4sp25ke4EIZGbUffhkaMm/GeBsrEF5CV46KbZ8Ji5DjmMVDofjuQt7Tjt
dOGOA8KdwhbywJ51J6VXrFWPniHLaX5MrNIPSdFY2W0/wno1WdYu0sM2ZKZevoa/XuBMDHlkiuQO
lFt+oDYnIwsyBEA4xzDgxuQkoLB7pJK4T/XJFIA4SyQj7EGCVhdcrumqbDz5zviXga0xxuxij4U8
wJOgpVFb6nvZD8VaO41+ckYH0TzOg46YetYnq6CV37C62xeNMHtBOIcEIHwz5/3WplfPHwAOJ6MN
pipvgHa13IkBIaQvTdtIQCA+nWeyRjTjwdQe+EZXH2mBs9pJXfoDBmJtHGsdXJJQQIFCDRQGdP1D
T9tHzn7uWH3/arb+MtzOrDCF+TpDGCOWqoIue3HZBSDn9LU/8E1UmLiZdZ3ij61wyG8Hi9jJ7IwK
FJKp9I+wH/1tXMyswV3GIzglUziCaJhiWjbmYT+Z5dOkVLvPClpReZPGR36VYjPQ+fngLEqSV4HL
T4xm0/pd9nv19H8bcP63ACiKJhao/3k+Pn9U8uPvXqvf/8ifE7L7mxeSOMMX57luZFtMqX8mQE37
N5P4J+MujieXMpN/6Mg4ov7irYpIFGLGdHymO9f6T6ZiROi/68ZMxcTAg5C0iOeEtu//U9tNG/eh
yBPln0u7Ca217QcWeDSLyyNtHdJo+pb4I2fDCZKqU8f/l70zWW4bW7f0q1TcOTKw0W1gUBMSbCWK
kqzG0gRhyzb6vsfT17eZmffacpZdWeMzcZ4TmTJEEtz4m7W+dVMWM4/gxtY1JgdLx135IcOio+VI
nBzUlhttmRor2LsBdzRz0wEFKyjppbpJI8ytcksQHkTwm05PYyB/syGpDqDtoEffdi2hMteDVbdv
aTjewaOQLGQNTa6tyJGkY2Ef2LY1DFpjmT9o7rKI66WDpqRyzQrWNcrLt+zYosD2KyaR2euk1Vlc
yQbk2T6r3b6+xbeZfmjqwHtps8Wka+ehq/itQ1JdOUUTMVCevY+aybqJS8zOspm8zIh3aE30Ar1s
kW9A37jntC6cl5pRra955fiKpJonDj3ttuxn1NNIkNVU3MA1VZqR5qoEAXAlS54dErxFr05r1x+N
1mRcTO6H91Z67ls2zTeuToQZ3j1QhvwRnIbeMc+xHet7z5Ni0yWmt56YS/LfmF591ydFNK71edb9
boR4tKIIV8kFPdHTmRU482oUNikE2pLfklnYPk1Rzh6O+JkdSrj5zmuN+ciDUU2kYwpXlmhavI+y
JP7C/WDfJSm+y81QGtoZewkiMdshWbWcBGPdrniIFkkJ7vblLY9YuR5QSlMPu51xsuzBeNZKgnTI
PzHMc2mFve9VlMs5fIHDEIvlCm4tK8i4t8jDNop+Q9AwbgF8tVtzNJd9ZiUTjomgXl61Oa+2bpxp
OyTSywGk/vLGuFoeInwbHxZ9Dm7gTpTXpYbtf2ct2nye+sUZBDaPweoMh9Lzr38y97OG6KTZSgW+
jnVWnOBwBgKTmmNSteFYHJntjVnpS9JlEm+LKo7BCl5YhMkj7CjiKyLkF2//mTj8v0wcDBOX469O
VMW02H/KK/ZXzdfvRax//eRfB6vU/3Dwu3Ag/rmB++tQlahUbck6THfZ3an13P8cqvYfNFJoXj2J
3Z3jloP9r0PWMv5gkcZ/zkpPoU3/nbH+HdHCchWTi8MakSy/Bcf7j4MHyMU02a5cIIvBaabKgGLt
hE/fvSn/IDR/J7P+8yIeilubTpl/sLn8frrRwfeqyEdd9n1q1DA3WzQ1cpDrKrW6za8v9W6QcrmU
QnRQqOtSZ9/446XKPJgIiecLOkGWAWJJ3rhh4GsTJc1QxtB1n4tG202Lba08dy5/c/mf3k6GH7bF
Q1QIwYf2XlBOfoxLiwiAKynGByOXz27c/jn++5PG+w9v5ruHIotfLmHTMXo6n5vx/qHYsARjfyjq
vS3Gh8k2n1pPlOveoCnUl5q79L8LhH+4mKkmbNV3HgF1OR77FAQOKnmmU9yI3392ZogcacJjDhXP
rI8hlKtqXXo8UlM7yI8ZqUwEa9akt4V1p69sEx49Bk0PUgg53nlDYmOAZMsI6YkYKqUH5r4IRYdy
8KCFZxl+jLZFILYyalGNqzzyVqCYyPphdvCZhdouHNruW4E4GetvpxtPwM+rtTZ7fe4TIWPeRHXv
+WaUmj5Di+lpToLmOnbCkTWsIZvItwjGfXDsLHyOZ8TQLP3MuyAs7bPdFem9oxwog4W/pQ+78Ib0
VgHkEWtcyeN4hfy8Zlm6wFhzw1OfQKkzIWxaMrsvY+uN1J+7rmESPlpufqQyRm2M+cbLE2ej2fyd
OUQnP62WepfWNlikQvh2m4xfsS7WBzAF52omvQ97SrOxjLzfjOXo3EwEsaw9zQmORmg+SU0ExySC
Fli3yAjZNX1lRuI9TEVLnyWAUCxeHT50DpFovUv17w2hL0tUVtMYDPslzoJNgoztVLQ2rhXwaYE7
j1d2qDvpBls8TUaIB847dJDNJ8L9pPdQs3XGnWdTcbmxvK70JCFwsEKivC2mpnEeLRw0z1E6MP0p
SYzbuNNkPJQiHa6gozLiMamrYuigrERrO7oK8ro5lQiSNwa0xm0+UgQg1Exu61KhxcZCbAZ89lv4
GvqTVaYuqqt6gq0eG/0LEoEa35I+i2ttkeFDHNULyq5SrAInR8ZdE8O5GmPhHRatCa6DIGruqgWr
fN601+z9zJd6cbsH+BbpvtYicRKT6exztpKksTjxtseos2Nc+UJHj9cphY61JQh22ltt7N3pTojh
y4SGt4RaeduT9WmgXTqRr84KmZJB38L7qV8YhtBSxw5DSjHZ8a7xrP4qDoD2Bkvk3May3QaByY44
6CTrYxG+Jn0aHfix52kIj1Ye1PDdx7tqTh8THI0rDXXUzmLye0WEd4q+EHHW0FN4asEo2FZRcwm9
yvZMjpG9Vm19NZc6fnB25uU5n3lucEcjxlAOe/3ODOr5U6uBMqTPLq6HMNGuIAwZO+Y9mK8y1lak
G0BaRfMl/VqHeIFKyQT7DqrOVFNDsu6qaD5Omhu8uGlXrAM39HZhEIxXU4I+U0IuXjueFu2YQQR8
93OoQhajHUR70zonsZW5RDYeF/Rk1xNJt9sgAXuMLT8hZSEugJtGn8zAfPbEQupb1+n3MbK2vTGY
r5LPVXOz8ENa6qy5Je80qR1HoI9sxwKEAFCNOh+xUwr5UoB8WJKT1tbEb9RB5hf18iWGZOGuIp2p
mstg+RBQim2Ept9hMN12E6PcRMPdXXoVpWeqxqCBUz82QpM5x9Oo+VXdlNveKM1P7YAzrYwqh9Uy
kIHQfLDtCt6rSJviUMihhRpbmZ84t91DnI9wQUQExQ1UxiaKiCnAM1YtN0GWdgaJHtX8WAo3u+ZA
Wg6C4duqMuyXphxJBMS/vhrBUcDtCAgu0KNrZMa7iAcAhgt96HBXEmicsbO/aRXMbDAe0zyCLxEI
8ijc5mg1rkY6oIZzNdXcUxikXwNkZOulbjeyN6xPvW5VnxP6oHNltbm3sjO+exwJzjmeGXl58DQO
Tm6AYnZjhifjMn4sp5Hk9LjhyjpmEVKhHb5AqFOm5JtHtPKzGGv9AdqgdWcuieObmSfWIssTIrft
zNzJLOo2jgKuiMmZvuT5rKluBecy0L+0kYkiaRAA5jG2XYPEUgmnk7VOLE4PnAYZlkppgc6JwWcw
ZRnOORbDPR2ps65r+QYiKWRgSLCyXwd2QlyDKx+ydhK7gowfDNdgfuUwx3vsBPgZHC/a9zF063Lq
7b3d2fbZiUW6j7QwfHXtTR7G8w51OG8/JsxHwcnlG5bnbnmTmLy4oVjbuqhQpVK5f7BqZ+OMef7c
zan1Og1OdOM0zvLcFqaPmgiLZ1I1zU0vqo7EJrzp4OGTPX4F2iGHm4yHJ+LllulT3RCvHQbtgefj
iNTe5Myop1I6V0Q5zAaoiazt/6wr/jM2+e3YhNr3u6pIBSL8FXSgEhf+939dfS26/i2dv6/vKeXV
D/2tv4N1JT3KsguXTmns/qrwCRS22TgyS8EYxgNT1YN/pxV4f1BYeQJ+lungtlahA/8zRuEeYviB
Lk84OFH/1XJR/FSTGjrbTZf4YZNvrGG8m6KYjhk17hKEx0Ew1kQOIOTdKMKFRrbodsDbvOOgf060
EfFUDcgBS4DrQVcduj3uo2Fn1qLeISABzfnd2/gPxaVt/FStG7w4ZcM0HEj4+nth4NSS0ZgarnOQ
0PfLs8e0/ewu0C6REwR2uhI9ZG9hadYmbgIyZpEsadUAaoCtSPDFLQpx19IM1M2mmiXV9lJp4Q12
iLFjKtOKlzxCyN3gqKuWLRN3zfUzOwF8gfKHMBDoFJ3m7uHdLj4ROwWeNpGNFprxEl5Y8xjNQ8h8
VMsT/Al2VuN+aSkAGLeiOEG75h3JBhBK45dspoa6CZkyLGdvdM3bRTj9o1dyNIxNnQ8rxjQkjvfU
Cp/zOdcBylIpq8oTskMMjo8HE5Z3sR0CAouOIFuydBsPc5ahcjNxfNctZMtwROkbPIHe13ZNvDRH
go/Eru/N9i3Wo+bs5bgKnaS9wuZ8rMCZPMginrAmw7mVbd/BTogGnuEDRadcGKtkCMVuasucr4sw
2moxGBT0Z6K81yzvRTc5tDWS0UvSlzNignCg02P09njSEJbdIRXHpySjud2M8TBdh3L5oPdhdm7m
PobZ5BWY90dHhFs31SyQKHAkvCpqV5MNY4fxmx4797qbVvcD6BHy7Nz81h4WCdsGn0d6YnfRmo9J
iNp6ElpMVlS9YZtlkP+XjQ+zrk+rIkKoPDmVvcMeXWwrcpzTtWgccmtorzcLYvT9xFN2gwOdAK1F
B94CJu1gLd24FnXo3PGu11fwnhqKvkw/hsL0jooneYxIZw79oNCzj1Un2odSst2qRwFyNeUJ/6Fu
4wWfoDFdm4Muv4QycraI4+sNAktaFWPo1tk8NBsjLjtgYuTcbZd6xKVQpVX0KeW2p0FppnXHnUZI
Yjje6xIjMkZowknHtt/gWPDQn0XZBlQM/dEIW2kpOvM+6nLiJvXFWIVNHHFLw9EOtlQ/7cyj3XI+
0jxaa7hGDMxcr9/Y3ig+GSHxvzkP7K8G8PZTjVfJp2xv9timUNx2rClfGLcteAFRTB2MwUkanvjm
TKpjhxVqx5gNOaW0Wwopo86lgYCSYLyVbnqzn4VZuOBcDLQHe2rRxFla1h08pJJXXmVj3Zp4Hw8D
zAJCyEk+vA5ZhF1hQ+Lds2Aera1BLbwHQF6zYScr4lasN/T6I6QIgvMelrEqrr0MpAXEgzo92ciH
t2bpgSRyY/XtitwaXT1DxWHHYs3kAdkR4yELFPQEU5XOIe2aRy8al89yWKZNMLbWwSNLgJIdQpBf
CdhOnITjCzxll3wi8JT6Kg8XOrY0blIE92B1ZnxqjXwtAun1vo35i4qRsc9wgyTVOkyClc4K2JdE
qD90UX49l5Iiz5uH4VCGTmnjD8kQNCTst7Gklk6zGuLQOKM2He+cBuY0CAhCLFBBtNnZ4ouBstaN
APgCq9ZYvgnMiRWLzRuH4+CKVjkjy4Cs8yemnTVYX7MrCQY0MJAoISbRsGgypZJnxkqoKZmTZr7o
Y8vXlZDT4R4FQaPkncNiN6fRiCJivcb0kRSm4sFVgtBwps3Oq5HV3EUvardp+paEHSrS+KIoZQPv
3JIUnWkf8SSjOZ2U/NS4KFHlRZUaVo3TbC0lVm0WJghzLsYXGE9IlJWolayGek8z5S+ao0HIUOJX
/aKD7ZQkNvJIZJHj0HygOEIxGwgnuhO2YTyXQx7fS/KHxb5t2vAWl3+FG3ruiMkl77R9LWcd0JyF
4csmaQcAdKBEu1Ht1RCqxTScOuTSKMghlEVYZFz0XSnrtrM2KQmwPWDWY2DUDd8431HUatG4rSUw
IbpvLhF6+nKNmc7cJjOx3E1qTJt6RHrM2TAdSM0NPmIYE/zBTcc5z5c8RYhHaGOppIgq5gMgEZrm
RMmbxUXpLGdDqZ5bBNAoDVmaDSw3rzrXcS4f215zo6uclQG7fZMXOQi5aSPnLTHR7I2uReZ3PZlP
SFmrQ8JG4NYzI8FV8zcDTS83op2a50mrrhPqSxJH6TpmN0CuXRLzh2WJWQiwfpFrvquDaKwqK7mZ
bQiUFtsBfmCZjHPBFx2vn1KN20o/DnHRIFB5ptts+CN2de01UarzxjCnK8uuGUu0VYQq3faGt0Ep
1QFxSr/BHLdTdcln4sbKN+5S21xj00Hobl1E77PSv7cA1SJ6ILO5Ml2lobfNCLG8aOkBNkT9YeNG
W+uZ27kho8THz6c/OUnXFZtaqfGtizB/voj0Q0sJ9onZRrzfXYT8biRHFmauUtlepP7wVpoXOJ7p
EyUcHxeAKCsZzppupfez7nxIp8DeJRcDgUk60UIiQmSeCGTHYoDKj7hWYg2Ru0fl66y8CF2PKwGZ
Pp8XUDHMCpqZFK8mHlX+TrwMhnI1oKZBMiuV18GtW3HdcpzxLVJeiPBii6DuwiKRuTBpVlIa6SdU
bC+tJkgTmYUKh0286pgg7JYrvnXkiZpYDKI15HyCCbSyzu+BT3Y3pTLiW8qSP13c+cpoBlVfmfb7
tr0PvZGHNaiQExzDCC8FX7HrGNmc7aOzRF05WjHOWDu3EEGrIJVAgQKQH9efXa+GHkDGqXdEYQmN
DqkblE6szx6r/qXDe64ABO6FReApLEF3IRRUcYa3e2KowxYvSYbrWiyYt8YL26C5cA4oT5pn40I/
GExFQsCUhdX4wkfQuQeCjaewCUPS8CTAx1TUe8iP1uQz+4rAAOEUxVucme6HaQLDUF6IDJaCM7hN
ykEbeQrRVTpZcmqiOZ3WHO05inV3emrIhbhHUS9fa6j/u9JB4s5wKMXIKALlapN1savbBhWcFuY6
PTFzC+DxMup3cV6JWwMHa350K9h+YS/BdBa6Fa8zPdQPlZtk+rpgKr5qzZ48kgn5v9ldOe5soPa6
FNn/aet+09aZtm780lX19JVDpui+7+r++pm/tzbiDwspJiYoXcBhuOxg/t7cmH+gesdRyYr70qBx
pb9tVfYfdGwsddCT/i01/Z/NjaTj81zLxsDNOl3+m/X4u7bOYJkiWA/xG6JntSxd/fvvwCMuSpsl
xhCwJymW2J2ItMMkBNP16x5N7X9+GP87HCJ0u2CX2U+Ziszy/VWCnmQgk3HynmUus/FB99wVODTi
kDritnKHIK6Mioxacemql19fW31eP12cgDtc3rxtkjf7x4tHTkaqNiaJfUg6VbplUz76wyS4rq2n
94kwyk+hl1feqi1i02+XOf46aV1RbBi7mNTFAqxBn8Q78qAAutUaysq0jM6tmxRkXYBLQaXfVJs2
DJdT38rgHo3n6P9/vAipOn3QdzY30rt3UG+sysw7gs2JtDU2k1UuW8JNLQy74/xYm/qwDkQqzY2W
w+ZTmtCX0SNIzCbDid8v9qZbhy7jtmxJCNcHVKVEwi7bgXrlgFcmBUw2ioc87rstsLIObm5ONsOv
XwMDjJ8+BxcKk8Bxj9j5/QShtcy+n+XogbWvCO7ToQRPQ0NPSUv06yv9tNzidmMNiRja5WHjKdrP
97ebTRHM4cmVBjPU9zPQsV3nuPWx6cz6TrfBAP/6eu++ROQn09AhMbEMbnHDe78uNERbFLkGgXgI
4+aOE4UavA+9619f5R/ePwuQFYUNsCI03u8mMF7DcQHMElUiXRwPnOQb4YPxPm3dh19f6DIwefd1
tZklcTCpc+GnQyEJheHBdnD3Bk6IwyJbps4e98w888HNOWiclYgcZrFlR1Ez2O51lTmpbyUiuI/6
YrnKbZvijbVUvHKUPKYiD3dYDYKNKnmUwbHM6AVj7s3HIaQtZGOs46oOk5GFnxVykalSg1XXiBHF
Oe3z6Czx/tcv8k/W+w+vkmW1ELydhtomswz/8S4JyATuo6WZ9qOajOZqRirVtFRTc9NSTVCBE36b
sIX7tpqucvMme2bQOB8vs1c1haXmYyDbMZqtnUJ/FuDibmxvtl7lyATXZpSLotz4ILwcalMzZshw
nCB7MPTU20YLC4tOTYThNxp+oabEabiFeBC+cpyBPFST5LA37P2gpss8XYiIY4pP8JcT78mJmAEm
M4+OmIrtWrN0Hxo1rU5IJfELjFswbsPgLWJ4ts7bNDywMmBGnzFbJ2qM+Te0p2w3BI69qVDIrlG3
9/g5HUbmoAlRgTdl+tQxUM/UZL1QM3aM8vOXGRr5CrpTtwnTztzZgcWEJ3EiY72kleNrampvR6b+
gCg2f5ZhlH6rEIBPq1T3GPV7TVQEdKNUOyUu/o/SLVJfqv0AOgakQ2pnACXbwZDPHqFzY5WHkcfj
mR1b/blIMvuTzupBUzsIGBNfNbWVwNfKIC6Mw40mmyPaeX5rR9Sb1PAO06AVN2VQoUmYipGFh9p9
aLLYATUEZ8tWpMySao2JmUpK7UwEezw7csaVBXPqwLI6v7bUjkW7rFsEdeeN6DWWMLPax+g8X9Zg
AUzy4T330C+W+akJHCwFvE/FodN7b10z7HtIrW2hNj6N2v30tWl+KtU+KI0MzSdxCqFvaRTNI2ml
PaHq08hHw2yA4KQQ52a/jSLzzgjY73K2DYcug8My02W6qyYyvsDyz/3GEdXd3GSnOECFoalN1hBm
vY8RAEsymtJ1o+tHjKKwLkPLIpp7CsHlhCdAla+R2pNFamMWqN1Z0jjPdMGfDIi7/ti0yVpTm7bO
Dtyt2TTimsSskSRJNnLk27Ob02kEesW67tTmTqodHmAY5mMqsdyCD3OlqV1fSlLzmoxykv/UJrBS
O0Hso8jnL4vC5rI05GEED3/pGF6GrsNScVSxXWrT2LStdmUTp3bdqT1kM9nzp2Rs9bs+bhHgFpeV
JZ1/hfBULTJFK9hpzsI6RMWU7YXaeKLdJsIL+CMqZxgTCwkjBmOLVSSxnCG2C2DTJ8VbM1jhR3iP
/RdHtvNHc2jGY47H95CiCwa0WlnXjY7gre5IOrMDfTj0QNiBSjL9ZMM7h+ZKh6MkDiQWMSb1Re3k
m1wPc9WtTI/WoBdbUzeig46AewMfmP3UTE6hZ/bxTjg1WuqpBKuh5/BwS/5vUvTE9ilY2BEESUrC
K/gLzSFbqm71lE3oMH8bumYsbwh1yfygoihYBtqJpjTwtRq568chTw5BHtXK0Ak71IcR/18XNUfp
dMRwNXPqG5E+XxGb1z4v3midDb6osLv0uvfToEODz+BzAGrejICq9AWmetK8RXIKtyS7yyckBsU1
vBbxoOnUF1lZRWf4WVQnAyUf9HSVKO8l/HbAVFVqIpEwEyKCewYC9cckMVM/1ZfRjzXqQs2u2Jul
wjyMFhv/ClDvU4mC8lDHdvtlgVe6zxKLs6dRPRP0r5ND/vxx8WCvz7NZ3ZjREhxl2/DkGk0p1g4+
KD8pGUt4zcArR595Zn4yQjgzjQ38KmNj2VZ4XsDkQDGxFn7G8LL2OXTg5fWNyW+Sku61G4aOl6Qx
lV51plzCdZcmREJ4kX2GY5StCbJETgkUZK8nTrZmMBIcqVVslNwYa6kjm+PgcL8KECnfqIGHp3ho
ONdLoz4mgO8IXrYtg2C/vN4FhWZfIRDR7mcuEPkawJ/VEkhSiu05sl/HwG5I7XKijtkvyoEA7+Z9
oxu13zCD/Ygo56pNRbKTUHV3bWJABaReNK/sSd91NYeCaHrzZjBra1tF9XTIUwOvSZZEEL6DaFOS
FUuvaqzHrovJTBvtjYz1W+L+PCDYUTjsmmqYox1vv0zfGsuto2uG9EBfEvxgq24qSNVj1qwD0IVl
AFQ8pz+3phl5QgG8LbqZRmOCJ3R5vP+nYf1Nwyo8wzW/q4R+2kNelxyFP4FA/vypvxeR7h+oDA3c
86Yq1G2HjuqvltWzSPeRUFUpmUjqQkT23y2rSegW/Sq5OC4uSMpg6qm/WlaDv9Bj1YkzErITs/x/
peg235XbiOLAbtFP2go5IjHF/Vi4xXMz9mRRNgebSYvrJ4km7nUEPUQIxtW2rBOXE7OS+udWk8GD
jDx45HkRHLUmBlPJwBoDpBTXpe4UO77kgxqCZpijWTA9uORS+TKqoAGWeuetBR7ksyi0/mvSgBOZ
ojB7sgxcMlXuxsDB0S8jJ4FATVTv4Dc1niwR6s2463Jt2TM4cz70RT/9hjj7rsHhHbAsdp2cAQCO
DfO9QDBhu8BmtaoO7Ebo7MiQ3TFk99ZG16nXxe/93S1y+2dR/L+KPr8tIca1//u/3rUel+shole9
AAJ28b5/NzQ6yjBNq8OoNeZqCrPPykC1jgPeg19f6Z1QUF1JmgYuQgKN2IWb6pV/N49YcKAsjKMz
nKosKw3mjaw+YN6TBRR/gKhu7eYoCe5/fdF/eHkSPiwLbm4mugL177+7aKIb0BVYlxx6hwHeSlNm
9haHre33k02ozr+/ms00BKysa3HKv+tOQ88d4yJPiM/QRzs9FU2+bAEIYzrsM+83rZxQTeF3TY56
PwG9cxGJCplMrncXm0giiEh9ig91NGW49SKWz35d56XvqsFGROTTuWf/fD22KUK/THbVhuzx9l+/
ZhtlMDFEOhIGyaHy4zsM2lbOec+Ko+5RF/lMpltStIPgwXOgFv7mYj/fQ8hlLtMzm0kDutMfL9aw
2TW7xkngwC3LXek2rd9pfIOhmaGWm9sY550siB7+zXV/vo1sWmYh2Ow6aDjez9JS+tc4dKrkUIz1
wBaJT3M0+3FcFTGysH91E1mErGPM9GjS+XiFrkzl39+yVqyNYoi8+BCzgAbkMEsw7nozX4WUOo+/
vta78/ZyLWZOvJUQvi1bvPvwkrxjqcay4bDMyyj8kvH2MYvNQfi/vs57HYd6TcAOcMlzyHC7Gj++
pt7J2sYpp5j0FHtIGL+zAFtZc4GUaTDtD1EcUwpPQGKg3KN4IAs7D6M/c//+r7rod/eOeq2MVjno
QD6jrnt/77BNTOPa7vgdhhYXjmBwuQoXjR7JnPNjGbrsXx1z/s15fnkLv/uaqssaHEEA4NVsB+L0
jy99CB3WEYGEbQ8b9blJnPzomNZ8U2F+2TVmRVA4Dc8EWXKeQrkOxn4eDqNTTF9wx9fNW4WR/Uhs
PfAUZVQKoCwegyXR7n79Cf3T70l+JaWBpDpglPvuq5XaZjAuUtNQ50rn8zz3VrMeEGrzESE+c3Dh
sDNczYkmoSGXY3oiBQM6vkk274GpqXXldV5wgBdl3iBObuWWYK0ygdHnyWH369/157uWCaDLrJn5
BsvN97+q7pE9C5QyJlVIJwg5BU2Ysmxrf+cVePet56Nzdc4YDjdlwZDvn42xZvCmaG18KMdyufPi
haFXkZb2FcYg+8OvX9P74/xyMbDjBk9H5pqeUo99/7Wf3dZurSnhOCcn2w/dYPDxl/ZrKEV0gEYV
rquJFDLRT/KFEW64YwfX/eaNZcegvok/3q6uiadOZ53BB+2+V1xlTaUZfDOCvexpGg8yMzhMO28y
q0PYV8sd3jL9sx0FJEkQdILxqoqSkP8NLHZF0i4dSTgER4958C0uW6NftTWixnVNoiB5VWm+nLKo
hR9BWMT9kpnBtwGcz5M7Z8sJfASRzV7dOB8wA6e4zmlwhkbnwMXAa9yTb+18cKJK33fCFdcR2Mbe
J/1QIxhsXO7mMDD7VYZC4kxP0n3Kgln/vGiUcTgB2ep6UxF8y11az2OR11iiCwATe3BiVou2J+rJ
Q5K0yXjH4cOuihr9awSR9Y3iynwc4UvgTAmGnMApYLrfsqGzRj8n6i0ixCKJTlC0cuLdOVpEM8Sf
+4jDu2xD+1tYwrwFJkXZyP5QJ4twjL2wJ+bHsXajxcTLJ6S8/eIiud0USS1f3Hps3Htc69xvfPtD
ZNcoj5G2VGRMu0bL2QlKU74ssI78KfXCk1Q/27KZBSBnk4BUx2MLOQDP2YNXmvOJ50z2VNfzeL68
vYEzdmjtI/2uMusoJSUI2e0hEKFjHg1QyKeUtQnJU0uUII26nFYwma+abuGEcsWkvRZlyh1Z6pNA
Mp4JnDsx0vQVQxry05lFRQ8ELlnPfaOTK2iEenGr4KnKJs7fM0ZxdALRSgp7LePPje4R1Rg0zRyS
FeFlywq/k/0Bl4756BZ0zyvN4L3NTSP+nIW5sRVgAz4ldk2APF8a5rdBnC939sjMjHa9mW517AFI
lLHK+dIS8SsaZI4mJt5wuHV4zqa6D3OFtnd7MALrOXK72F8mQQEjchYwRNhzL0nWMqdwnMn/DGi9
aHbbYbnLbQ2lo0Id+33U4nJPeAHIlhhxw8LlBtvArao+RSMLCtjJ3L3EkU+01UBS9j35czdgj7QH
B4SDQthZmAW0LDmmbrbxFpQlOFCnc6ll9Rbys4BzTwhi3bKLmrWyuQuxjB50tymuUPtZaxgese8Y
rX4SZrEc+1p39qa0g4ewk5vSUhQ6p0hPM1dbgxiV53yRuzRecJ0WwQRANDFfXMB6q8rK4ZPMYD9S
kth1bVpQyRjGWmAr3XoTJhYotWTs8K4aT148nOOwmI+JYNgdwdeAkFISz2YiD9R6oF54OLBw8LKY
9DZMANMMz4YKFW0tdJq29dIwNz1Bujs3atCJT3Pyh9m11jxwzK1dx48O9g3S7SvjKgNXqPcpI5au
GHeplxMBvwgFHdEdXJnWsoq96L6N5s/AXj9VvdZuEi0nTt4BQ2EgkjhouvsRHwjB5INZZet5wv0Q
9JXxmpvWcSFbgpSE+CZyYthWlvMwDMFVWcjwY4dXdxNZ83SMspwD2FI1Um7MN05smieQZfWdiLP2
qA1Mn5bFuU5lPbvMQHLGgx7hdrURtl9BjVT7WZSAuYtgCKCih2ZyFKWlPCpaKK97O+MXKjOLpLFh
NpZHm0nzdhozsty6wfAQdYv6TKFkRf7oKKWn1LPHBoDvIxqb8cNc2tQPZUvO6aoalvmUysVUeF25
tVKyYpMcFuuUOWSHYXbiolTRpybU7/GijfesGeeNufSMn3n+gMcoK2Ix46rOb9sOFYvkm5Yd0NhS
ChgpqPFmphZJXdSVaeG0a0eXMUdRMULECHgiyNCT+yqh9cEbm/o5Zd7WYwu068cBDVLDuPLc6t2T
ZC/sC5ShNxYOHAjekC4Tv3OA324R4QLmqNp0WySpfasDQ946sg+fuyQcr8x+8jvMM8dk7HXgf4QY
vprJRCyVXYChJv6i0Q4F24gjVAhwf8YIT3oZcm7MhNqBFiHT7rK5kZt8bkhZAlDBKHZ46a3C/dZZ
Ey4QpxAG/jxbPk/j4i073Y41wHUjkJuypx4jXXhfLYt3M2m1QzQC0krcMBjPulru6aC9vTcJo2M9
1jdfK8N1NxWx38e6M08yt/STF7AyWlueuEb4hLEhLCTIvcy7y4I6QA+E04XmP4ksxhQNI9eYzEjR
Zd6RDxV0oQ0fiYcwlB6yZa23adHbOwne8jDVReu7JUlMrsMtAH8FeGEQ2ruR2IqtA5gBWHJsPaag
Om/DrjVhAYrkECS1ceIdjH0TpHI9BGI32DY3tlecHMYH6yD3jNuwzjBB1NK89kLok01FcHJg18LP
3bHcMTOuttnSup96hX/moKnXQ4sqde12ZUP6IiFou2goDDZOI1rGsA1AL+uTedPrbnnWFyLacPyX
zqpqtaTYzKlWWjBJh4xJcSFf7NRhiFPW4RV0D7ck78rKDrPmzV872vFrWFP9XWdpE0mOlYcGHAE2
z3TLGxslpbFv6NjxsOf4t4NBlMdMzB3frq46jUme3VaO3Z3ddpr2Zt1G3jr2/g9757EcN7Kl4SfC
BFzCbMuiil6ikzYIUiLhXSJhn34+cO6dkIocMnpmO4u76LjdlYTLPOc/v/GCYpzlYfBIB4UZ751V
uOhfpB1Ccjvqi+eshO63Ja+5ebDxndo5Tpq9+qIgvqV24RDj+QeWRHTvvdvWPwt+eiubCr6bL2by
49pw7p90OHRYVmotidV1Ry0LLQQlX1ySOJXO3RkBiMlar6CPiy7ZZoX5a9B8JgUkW+H15Fvttoyi
6QK+afXsGmV/nMcUep7PGQhjaN5PAncfmKLq2tD79jmVGXt2k3NqsAnILFLr3ibAT9wxyyrd9hdO
aB5pj3Y5xq+xht2lSto85sNWJW2S0l4bJy4vRlGbl8kgujtyKfpnWybej6jzcTFffFVxICfxEyRY
4BTmFmsQkTLQHHs6QhAmM6ZweuZPuLDoWUGurNfjBps2C9V2yIw1VRQMfXNyNypvQDXMJsRMC5oH
f5VCdFem+oU9JDl2RwNnBtzLqVjnXeeQ+QJ3o1uRyjoGRrgYWkmcYDfKNiu2s4mcNs9KTeKJhYk/
lz9yjBigQ7yX0MjWUTtrt0nu6zs/I7eq5lDYW3qtjvWcdL9qeqOFzodajDTj10Z6yc/QXF5lECX9
InZrk5xo6NqBo1vh/SRM60kza+3VRKtwjqIyuhXlnBIwzs+O9ujfGWXSr8xOyJ9hbSeUkzqzxDa5
ozAOtyp08HnNmm+OdQ/3BN+zme01zENequJeF6W+0gkvdfsxW6VuOa9hMOwwDiDfrESwiWUSoyiK
k43rxkR2lUwRPHpszFrsau2PyXOWm3G51uiTsXhVFUdlFGCgYO46Z3ghwMHf08vb6KtMf5dhgLfO
CudotgUR6UnPRF10O0Z+0RoZobZxQ15nPR2Ns0kU6K8MvNL44bjqvL05NdkKEVe+x3Z4/N445PKa
HWLZtOxftZpJcTMTse30vXlMAHa3LWjWMZFTHvg68IA59viG1bLb17HSnzOFTJgen1OHQuiIiayN
WXPSoBlVOHOpMT3PjHGfkUGKeC4e1zTVzkYN49UATYt0i9EJhCSaUi96j9akJiTOw/uIUvB6NFod
6meKV4NqX5TUqm2tVTMDu2RxRfZ/ykkrdnKqEVnVYAczTD0GlGQwaU+JY++qMJ6oU/xLfGOPhdb8
GIr5qsvCI6Y5d7UML9hyAYyw+jlz5PyaNtE9/K1vrlnua6ppsnEIQNeTRWAISOkq0umF3q5nuXhP
aIa4q5bUc70yn0ffoLDSIjb52DzkjlQb39R3aVdDmXcHhJ3Or6IngNUsQLVXQqMjiIaue5it+Re6
94OToqZt3DwZ1pM/RQ861hGE+UkvQxNYY7U9Tfh3JRYDxW3fJI9jPxLIoOJz0dzpXt+hZGn8bdwm
310rigOYP9laNn33qJnS246kBwY9Pcx510n86UmJ5jOf9KOwEvfRae0SBmTjkFwcD/KQNA7w6JAu
7YTrx+O+GgxKaEj1NoZJznxOvIgmd3ExfhPwJH7ju0Z6hFbnADqrzG89fW/25mCdQdcm6XzVxMwX
c1Muv2c2WfqEPSAD/wkGizpEGFb58MUz+MqgmnZKGCHpXDsUtZjSZdRDgWt1rnapMO1KNihiU2JW
fEBTpx1oOTMSFGVnInGNsvC1DR0+QFZlxMD0nEbE9GikNqZX0RZFvPYdur6QTKJomWlMVRf+6CIa
hFBr6DEqU+B2O4+XDWfcvdeE04VGfvQat2xtq6bG0S9TTST9VvkTbUfnsi0NbWqhJV26EyMZ+5d0
Noer1EH8rBvZvDMimR3jbAh/RIUGyB3ZrvHNaAWSSiHpRKAM68/Mah1xoeJ+aXl9hcQ6RiBMdFhP
6ZBrjr6vDUseqO35adJsNYyaadCZSaIJcw2X/mpw1E8nL8xNIin/VnZcXwuJezredgcCVJCQcuQf
zKzlIG2t8GjFAlAAz5oLr3PBCJZJzdt6fW1r2wmpwyF0LGY2ZEzvddcuHt/+FYLRzW/MkJ3vlZv6
e1eIOSAtoX5qC+LP1qM0QQk8a7gaGMtuNJpNZj1z6Xz3M24mNjZipceq2b0BxXU+MkYZK2/TZeDG
eZHUZPolsb/XfP7EIh6yozOrcu8Uon2oEsUFJCm/yD4y37QAL9ciyY3HotN56mWm8zcPozxIUY7X
GXPO3dvcGtLBfDHW06QgG3BdSLfD21rQ9jV9XFdrMaXNnlKN3r7rcldu+myRgSczqAjgJZtBZ9Cd
6DgUVXYvmkMW6kXB+6/P2rlfRfUT4F+y17MURNGbz3wp4TMZua+AZHBEIuEhmqudyoYBHSyeC5f4
QIizKmVg3s4C8Cqcs+Pbe6clJUTBlCdgzSq/J8lsvomRk9MmkU3L3xfjwKnBdgYUoc26ybvlnuQd
UzaDf+RZjZeV23PbACnXNoHiF2ZplHvcdtW2hS124ZLSdIV9o7epqmTeYUIwXyhb57f9fvnBPHW+
R6avbf0YSwEMdsDz3drbjKWrPxY6/wmUeXlwy+X/rRR3y3BGXljDcqeLnh/aokjyBSm+mv4IHcom
aVJl/h7KiPEt1iivDYKU+SKXhp+c2PB1NmxApZS3yZr5UaK9qiegRGheHOf9nTJxB/KNITz2cVg9
hbE+kjQV8+lgDcDDtDpmk4MKj2FtVE+Z26JiakbNIp2gz3Vo7nlofKM54ApLNI1Lniw6+bUH2X7v
l4l5Tt8iHxSq+WRVkFl77CpuU99W5rchg5z59sGabRb/LuaifiLdhqXHru2PuZrCgwJyxYrC09qn
mfiWSAeRY9KPbk4uRibIJTrR9uvYwNukVvWvUvd8jD5DTEp7GR51xdNRKuRjH/kCw27yQSxKf69k
D+ercqYLCwj8oi768IccEF+uZ2c2zvLINK5KC8sJJNr85YrOR2xKtsM9VE3AD8aiMFKXt2DAiOtc
1AJIAQ8xUug9GAIrGKu8Je6sP0d6WuNN6GkEaMU133QlBW4adKdI1tgffZs7hWe1djvTELy6Yc0F
+2p5B6UOAdYVkAxRRaEv9/CJDjQXLiz5pbR9nhP3L55Dn0yEsjE+tgQZo7L2mEK1FOQSKLWOtjFl
BScjaTrnRtuXl/GguttEH7zfdW+Hr0k1IncVhGStSBgcrmyE5LtJuFNEVDNvALYk4Y/UEaJctVis
h3hpAHBv8jqppu0bJPz/RIcviQ6eDfr93zY074gOF09J+fInL3+hzPNf/Ivk4JDgaTkY0ljmkv4p
fOYH/+blG/8BW5xxjDAMl7oVxP/ftHxyRIUH0I9tDkfG4pr0b46DDf1BLK53jJF9BgLQH/6Bl/Pp
UIFpAg0zv7Mw5h2Y8yc4vw9dX00LgyDcTv5WTBd4Kf5xN76e6TPLg+SxSAgY5qA1eBN8/zH0ZoS0
FIf+HPShRWITHh9TufIcbul/3/P/xSrLhf6xCuaw4yggDwdu+bPVflbjixJfUAbe36u/L+RkPOkm
lU3rzhLdfOPqN1Oyaebnz6/CQE1/MvLAwYhxPUMekzfDME5JJ22ukYDSN7BUtVL+wkSBVE42BHNL
XTsHIiQCBs86ds8crpfV6t1ubK1xixGtsZ/Gftgn8IXvzXi2DGLS2nQjlXtDgGAvNtSiw7kvsZGp
yFzcWGrsiaYMw++Itqi+3KJLb6cFSnNTNz1rHTyvvAqwwKsJz/Bawl+MHmWFXKOlxbmDA83B1ciN
L/K6xoum6aqVk8iKhqKjHNBz90xHHs98CNPgVQyJ7EJvNIf9O0f6qwOMxprocXYpOji7IwmDaLS7
847QtzvCnfJNXMP1Td3ml4M3FbPGghB2rek3rTsXe9tsz+3MVHdjOdk3Ax6Jew3MaltBUaXMgXOZ
d4a9azMPwdZYGxceHf42texxNdLHfbNcxY9wIJy7czptq9kzJ/DO1rjA+obvAXBgHVVdfAPfcfjl
K5It+tnq6PXCEWfzHim7lswvQ+mEj3ENk2NTMCy4YzgpLIImjBcpRy1fM0ZTr1oDw5e0y1zd+2bi
xdAwlH3T9zo/tNxgWBwXFW06whi1ZN1MwkHHGioy98A5EK+SAhRiQooBN1nzQDbKRTKXapdpZL+o
FhndMKnud7rQPWfzxcfU/Mdo4sRrd1ryqDLMqfUJ4BcKb4O3yGC/LBUxFldDMwdpgzQ9Zbg30jYQ
Idrp/F4x8neko5sdC1+094lGDB1MSves8LqYE3kIt5aQqPmR0OHea6aHqLT6jS9ruUMGrO/RX8+A
Qo4Trf1wCjFdmnQK8dyLjgLQPqCZYgFzXoxQUrUnETgLUpH2uObM3XeFEy29pt/yYhBFcZNHCBKJ
ic+OjLVJgdCqbtszOb7yfG4nPEMj3BRguRuTvfNSDX4KPZ0xza7OcTkk4i8hr7aTVEPotyOGc4n+
faG5jisyRsSVmcNbjKNI3xu2DJ9DV2DdMJpaeGkOPhhzFjPSWsS5BFAC9F1NsTQ3UzQ5a4zp7eNU
y+a80Zbmppj7g+PXznWoWdoeLal17RpFdD7Y4h5jKeojxL4oJkWvM30BgDg0UqGw7UashKGJhs+K
CSTGA0OlVpbWafuKcdCrnWbeK/CWWreEbZxJwgGeY9zPtlHX2LitIFLZaq3ywYP95X6EWDdvjHn8
nTOrSddtP+bbOGJWCU95CgpStM6Jk7Nv6R3mbTihzmIxYew9t5R7gZL90TPDHu24iG/ghuoIA8zc
2djdSFnvJj1ALSjnLyPDN70puuKys8bhCd5qeVEiSLlCXW7d0gQwU0KBr23HxhBngxlN11ZPY4jK
2rsmmK58glg6IOCYxusxjdXl2DbOuTFSTuNkLs6ymi7MaES/xoXX+V6je94oyCGk6IDUYWZjskBj
LJtXbhL1J2fdLVck7mTuqoRKu2H+X2FSMeivduJg8BXnVUwOap/+FrPTBkbPJpRpRbvn1WB4iaxu
V091u1fVQGJQW2OHx6mCele3m7McdUgKkNTEtzMVX7SKeqS5fDSxs0l9/FUZKc5H/tro1jSq+Thl
U3PG7ADXIREmzTpFuUF4SZH6B4+KYYfI1WEiiJuZaH16JHoJDIsXs4w4S/BidyzeCVBC2lxfV1sC
ZuThv7rKuPGmHZpRbeuGXYhrg577eEsp7sNYzePKpEu6LnPZPA+NUmxjfXYD7xvAO9WntWIX+Ekg
57ytetcNyBjpXzBknXcmrJOzt55pqJIc5Rwki6c2q4xnPBUYOObU7q+tz4R8akmCgTREw7u0WGbp
CEIE6I1gjRSAUcJdumAYja0Hro36i3KUd/gtl8vb2Ea0TGaWJZn9gayAwvTrbjKp3a18AdYy1T64
o2o31L78q7a0tG2C+cHFWztvtpH5DVSY0teOq/s+KYq98rtyT0cebpPZ0DFkWczIG2BMfVyK/ap7
wsJGHdCNeRm6/VRsvDDTA9Tf+LFNsr/0AZ3pVmPMxKXhJxdOhuje0BQJoUzLxqAC2zdXHmDEAbU4
ZthAT8WR2AN6AbdyVLdg5HOgypo/WB+dOfAToAIDg4nHt0ltYi/IzBudU9RYY7nDIlua645lcZ4O
j+MMxR6SdA/01Gi3xOZC6dJGHr1nYc9bucAgXW7Fv986wmzpVgvpiLOQOAGalBYaYxOhQG9CzdtT
jcqDVWvZ/eDjzFGWDThE42hbQdoUMxCQhegNP1oOOzwZ8U5JwVIGB7THMmidKp9xTAymdG0RiPxk
ICzaljUvOBLw7DjzRq8hceHibuvlS8oZfmDu2962mTPf8yJF1w62VFcq7XykH4xxHBvyaCLrcu9J
y3lUFKRq1SVmSBx8GU3/1fmZoTZeK5XNN7Om9y99GWp3BSR5EByVGhtPc/71nDI1hq+Tzh872taw
wxnMuAQP0W6xDWOTsZbJQm7igyvG5EfZtd6NX/WEUOMH82B1k/3QS81+SCH+X3JSObu4ibXNlCTa
BmwBDJGQ88VDT34j1bPcmhKrYsLyxsu3u64Ek/lF4XhlLrlQZVlx8LXpmZDMUJsK396yw1yi4kXc
jYQVnbnMULaln6pDMSlrW5NcBlykk62OOcd07Oijr0LPiA6M/Bm7vL3Ls2fA8tFsj7rCs89mknou
3bYMt4wxImzGcKJY0fdlV3qTFgfigp1HP8RQRIVQ61ZewmGozzaPf4awnLUViEMDABYNvlXgT0hP
L2ZjgSWgPGTTeMmmMB3MOiyvXDnPm6QSpAIx8Z7uiTcXYoWdfLqd8WcHdMvIjSXngjA7N70irwlV
vgX4ZXcFGOIw4+HjDuCKsh6vUCRxdJMKS6BFUwFNjHPhov4wJEab2N/5W86m/uBLxpSr0G4ZgKm8
NNalW1a3HUy0XceGQw3EQOjMsE111QAbAns6PaxoAJxpICC0gUOyg+6rTWT9ldptq+t02DhmUDHb
xMTkeAiu9ajl01SiTnGwWbiZXo8AGTsAUAijzO91oNZtUYNMWX5iPL+RIeyCAbc9DPozuVsAKGNS
WSvNXjhDTI23CexQplzwfWTmukdnsKeth0qX1A0TqMSaeogyhe+g3lc9TJ5V2VozNo2MQ/BXQFq1
DvmHW1tr8IHzQXbOO6URD8G/eo1YkBC8am7CoCWHbp/o1nzAOsHZD+hMlyu6cuMRMZwv4ktjTsx2
3SXFd3PM5JbZdbmd61jbK1EpMo3FZP6cyslLORua75j9Q5bLEu2Midl1hxvVivCoGHcG7cVrMN42
7PLR6hiF5WQyn3MZ2SbXK3ZOEbVy53ly2FbAMPswZG5ESLI6g/wjoYc1urulQowZVAkSd+Lp2gSL
WGetU/xyS+0XmN/VaLbWzhwHbDUtozngbGGu3Dm5Hap4XmMCGAXsVntuxCIwtstNxByfOZj3iIGq
xPtnMXpM2ibceAPeipnFwEH3FDN2URNQ6dZcLy4qNlUVMlp2bEaEdXhRl3G0zkit2zpJDrOzsvoO
4+40/hl1vQgyPM4X/fXYb0dvrr7X8OJnHFUgRK0KMz6LU6e+LsusftSirFxxqhf4WtQM43oXhpgB
TWaTezWOsf00H83Ez/ak5nWBFmOUtamixr62PTlfp5Ejv9ckZGxhALjM/0ZZbJzZcbYkG5B3JON4
jx9tuuubjJZcz5MjrlkTALtqnn05F2cGQTIBFlfCl5uhiqyBEVE3ZtlZWz5T3hs/Rqf0Lgy/U+jW
TFHd9E2KENGsuuE6nKfqoCZQ5lSL253yoESYRUHWb4aQDocNyVPc4BzybMd2M6x7QnCubEOlN6VQ
WEoiifjhSOorPK5i83LyfPUDsy33mOGv8xBOLpK8hsime305IR2jqIG8vTgYy7I7ixPPvoiLVj3g
CyUCsjCGYy6i/mxAy/ZL2SlUg9jg4VadCq97ty5+Fy1xQ71j2E8MUypMYfD0OhrYjp9LBZzuoBcA
7OxLm163xft80pR9Z5VusWW+b4Bj9318WWnTS9a73qNZuSVD/dlbR1E+7yBrpeu0LyYsvtDIrmVc
MLHttBHX/kmyk6V5GqQ1IqnacXUeL6ftcaKrgEZqzbjBe5uorecNJii3Ws5cqlQNEa9McQBuvA2y
WZpio36QVmoRvgyuy9TYReAmqIz3le8Ut1VWoDCcc/MgJRNc6vkCfgTeMlntdVpgYeZZBLRLjvYy
qRzGyEDqi9E53r3SyPik7/T2dDHDytSS8A40VJ1zKObXlIrp02hY1V3aZM1j3dWju681PFhWSdgk
Gf5YS+IcKZEmzZQqb2zLGMr1G0aZSYd82w6j2GNvdi/R4DHDA97BB9Urzywq219ljYHlRI7XxtGy
y7nqcdZqLS3fKyhHa6ZC1XnW18SPYLaiLpniR5cpxdAqtfO03XqeaCD8OPDTJJk2fP+/yY7BJogz
zV91uMYwLVXz0a/a7jpDTIHgNo/vR9laHFw49xtlEd60tVU9W1r9E1Xw8BNW1Pe5g8+1c8FdNxqQ
6z5tZnb2GkdYPrX8OzbYGO3BD5PfhJ63xRrt7M6JO303930HPhzbgeZV9j4mIeHczAgNXWWywxif
jL2AvMnoGQgaoSQ74UpYGkZx0eje0upwnsBQ/BkWJDEiHnzAAnQ402vD3PMrJqT5Rn23E/u3m3vy
qq/UhKol7Hd9BvmF+zalF74/I8NFR7fyyavZY5Q3Ek/vc1Os0H1w+9i+TfoK17cOZ1NT+tgMldRU
U+z4O0FgvLJi85oe5J4NObsa69k5NlDMVmpQzrbOy/Cp8rN5nQOMB1pjpZcO8bIY5GC3uzIl1S3e
hs066ofyW4m7GxWudlMUhcJneSpuwkRzrt1Gj3Drc8xLI+6tVyMiwahKh3oruyQ6hgRrXZVijM9z
kYnvdg21CSbjTHbaD+wrmFpl7b5gu932tYV9lhr1mzDsHBKhYBUj76/2E35L3xU77qobF+Wk3+t7
HFVvo460yNHVnaMVVdNeDfJn7JdukEYxJxaF4JGNVAsKy+/PKeXc42BD2mijJqP+rcrXTqV9sslV
/WxB/v3ReqqDBRDBNH2u3ryijboLz7whTDegJQMvW2vedqY2TmvNN4V/meQyMtdV2TTjypJVLXZN
OSJF9mLJeB0d9G1Z+CU0hMnfx8nC5gfCuoUG+TKOkAx1whOYR1vyiOD0lyvoGkRuFkjqBU1SA6Ng
NhifFYlvLClqgQYx5cj3L4hucu4LGDVrO0SbTVWYb4A7frVmwiRXn0JoDpyv0zAE3eg8ubQgYzqf
C6nfUEM5IGfARFrnGb9sPx/O7EpYW6exAFIyktCi0Ah6XwtfY9Sq14SQmDft6L82o63dR3x6d+ab
Ibloq4b5mBzDTesZS7CzqPa6P6JlThp8kFVEWCik5C+ECu9RUAR8rnBQ8+HjYZ7qeByM4cpe82SA
WTkuAhpgXFJXvJPNnn68+IJp/g7Z9ZbVfAMSPypE51Tk4o5ipE5yZTBVEUNaeNKrpHDHbR7V+eZz
hPejpZCbkTsrTIwjTxnteuvUwI8GFxZ70e2Y2hwZaW9c6IpMt8+XOpWYeFyVYSLbw9HVZ8UTvNrI
hD7lFkuVsuzOs1zh9CBTSk5eXhwbxmJPptP0T0FyFjUNy7DA4XBQPV1UJCEpM0QoB1PGXTThoq0c
CWRHT2p/cX2nMp7l+vigGWG4yAXtU6uajM1/rmtNBsUUk5mQh1rK5ualh8wE0SRqtbmuJwMEMZ/j
iy4fxy/WPxV+vK1v4WaEEnWZ0ZzOTiK7xqM7agOv0ADgSy7QaYa7zx/iopv7UwGxLGKRz+Etujad
scDfc43R4LhQPqYVSgHdukNMFRG5VniZm6ji54mkvL4jh62SFMmfL/3R+2OZSBVxSUJrtsy0/hyp
+MIejci05AKSTHDQBKlg6QIEu5pOujNcG7GaYhVuP1/2o08f0xlqc54snm2Mvv5c1mp9p3ITlnWb
ND8aRX9Hdhx+Lg5vre/y/n6+3EcfJEJhtDX4X3lojf9eLpKNbsAHYrlWidvGbPY0/7gjkjT5xS7z
TlTz9ix9pJ904Gw0+ukNned/PUtn7oZf7du7OYXdb0Lt8CQnhx69BHwXx5v1pzhcwKQBKP7zy/3o
pcVhxMGeykKD+u6jcS01owXAJN2N7BuBgeVFHbHFfr7KRzeVR7iMr7DheqeutdGkdHbB1vO2C/Tk
VsMunkZiKTFA+Xypjy7IhjjgYVhkMWJc/pQ/Bn/Z2JUYDw9sqEODkepQ/XS86uf/bY2TnTQRynQ4
qGUAifpiduTe9oqvFG/Lwz/90Hn/MHjiVRTuu5fDT71BmkoGNbXrRdTp5tEkIQxnjSF5jDV2GChK
+pKNh60qdlMHBHxf7WjvPz0LUTIjFL4/HMBOZ4+2qKEPVj7prAbWSwor4DXZe815rqUwf2q/3PzT
+8p6ZAP51FFosU+/vYa2ypsQ/RBwMVKgONMNThLuF6XE+3cRd5PFzRxo14Qoe/KB+5GhZpnlTUCq
IU7LdZWs0RScuymzjM8v54OVuAhPuDhTomtyT14Tv02SeZq8KmBrg7WktWfW5N7WMr3/fJ0PHpPh
2qaOYG6pjjDm++uVd+ois3zpVuSl6FuZP5E2sU6zciFcHT9f6b3luYe/+h9Lnci6waicRbmBVAhf
lY1d2tGqGFyFPNbvkWT15Xw3EUK6x2s+lJvGVt5Gl3BSHFrWLT4napsy/d2bLTAaWTYA4IUN4Ut4
aX1U1gjRfIjnizCnD7Sb0oIsyrSIvkptc1Ol6uj2+Xg5VB0I9oRudw3MhsOwQ57G5xdqL8FAf39+
nODM9XQ+ALy6Tg87MlU1yy877mkbqwe/KPVLo/e+TY6TPBVzR/5jjpsShKofEq37zs0mMJPROTjo
ghLBZNZo6gwy8V0R0hgpJ4bmX3yrB+9iDgGWiiprti0k8VWTEM8cytSChzlUcLR60na1VOvWo13Z
AbPtYaMUGj3WSTdAeO45uVPE72W4ho7s1xs/GtZky4wbmyv0uVsmnq3+3OrP7kLs+vzGfPCumej5
YXBwZlHyn7xrYdE3VB8T9yUlbbg3fOvAUx+DKJWQ5MfQGoLPF3xf8FgWEmVboODBweO04EGT0PdD
XVSB75EVA95abBvcTM8dq1Z7YlzUeQz0eovdeHT2+coffL5Uc/oSbwBn5V3PIaOp1+LOKVEPTtNj
7wzGz4Z5zy1C9fTl86U+uEgIHuxGYB3877R0ZC5Kvzl1ZVD0kqkIgg4JXEu2L1ITeSAjKPHWLQN2
MgdNQPvPF//gOqmrLIwR33IzT6XnLr49wE5lGbRhleybobyNFq23l07yH5cBGAnyPSHgpb0Sp/Yh
YEBthHA0D5AcPUxTOWxMbyQgOresf/yaUm5AmIIYRffxTi9eY/vfRX2Xwyvohs3sALxa6dUwCGcH
8PT7n95AW8dllfrGxoFBnB5bUZLXpZ03XJYorAA5b1kxQ2Sm0+ZW9pWjxfsPkMUobSgNBAPt0+Or
gRsSO13BlWn2bWxpD8jTfqejdQsh8IsaZPmW/94DWYq21OHS2PPf1Nh/lFLEnydTqUHEQJa4tcBK
fUJwVm7ez1i9o+bJza+q0Y9XxP8HGtvy0Z0eL3btegiSyboy+mPm10/VZNxaMsOxC28Wwh3Mf+pt
CTWPwnvJacXUgmnv30enwG0F9a2bBVrXHTHACmw7I0te/2KZ90XpsgytIQl1VB+ngELv6WOS8NNB
r5mLIByn7XrkRPz8PXy/i7CKoVNsYOXgvBPpo5AZCWwnAEhaIFogPXBKu1e3dIiSwjes8+a1NVVf
7JJLSO+7t2TZOOC34xH7zu+A+G4UADFggi/QsQ85XmHrss6gmftM6eeSIXY7ESCyQjCXxWuyLGrG
Xrq7V2MTHXLmyDtS7W/nSTTfIOLiLlDXFAdLWdAsIgRocc6db2LygCJQfPHXf/hgMP7gjTPQDJ0+
GCgJcc5kIw9Ap8ttOvnpURvBOT9/MO93WB4MvEogJbJ03pWchd1wjERVHpTKxdK76gM9M249V31V
tXz0KHyH2pZ9yKGHPXmb3dwqa0wzUUvVFkSWMD6Mjj7uPr+aj3YgnKOB4chvBOxY7ukf28KMbdEY
dVoGeQhFS+9yTCEAhFPf5s/w9f95FU3PCE2UI2PxSDrtUNG+O8QQ8IlOWfh7uXcycW4KGT58flUf
fTweX7sLJfeDYMqxzUpjJgUwyBPhXWeTwYgtFL8ZtlQ7GQnv15DjsANa2H5xVH2050EktamrQcre
NT1Ap3ps2X0WRKRpqFJDQRHt6vS+TufvfIhfrPbRC0/bY/Ky01m+A8kwQ4BCinQ5qKM62xeOcG8G
E1Xm5zfznV8L/kc6b4drchxZ0JxP9lW/M4kkA3IPvG7Q75NYr3YajONVmFp9zmzOHQgK9Aj+rFR/
1Uxldily19rHHpzOGREbg2Vi5I0GjTn6DPgYXZd+1d0aH955lw6bLxMvs9PCR4atLrDL5bQZbcYE
qnkylE8ssuW1+Ft7D90IOuHWMUOM0krus6FvD6Ff/YxhdMzOor4cCvsAiuSvnEmryXHhOj6/kR98
a8y0KUFxSsdb4PRAzF3+BpIEq2Ao59/1bKidXkOmDHP4K9PT52t9cDuMN46xWIBaqu6/v2sT9wmd
gGlK+9D4rQM4bDAqf2qnvAxcv0wRaTnqiwrjg4/OMJjYUdFwYr0rsXuZT6OMKi4vFY9xEuHGAWuH
OYacVxbqzLtGDs0GNkYf/PNrxaPMXxApCsTTndImlzuRXlsF9GqXaPwkqHR+AxofoWyN7idPRF/U
vh89SUo2YABSw3y2spO76zBtbO2mCjQ9ataEx8BKKC11M2B6EBQOjfTnV/jBmcMFUkNZHGwUiydf
YBFKO8a9uQpI6GRyYWOcqjdVs7FgxP5vlvJRv3sOBSN2XX9fWu3aiSpKWjTDr8prUoJQa7rKOUs6
w/hi+/roHbX4oBYdwoL0n7yjPZS4cgYZCNqiu8XV4wXDbxISeX5J1Nx4iNr/cXPEBobowsSIjPHJ
6QdojMzazHYug9mc4fi5wzfZyQ3Jt/9KuvgfDcA+2JiB1PEhs0CekXEsz/OPU7WeUevpIS1gHomH
aBz33tzcfvFKWPzGSUH/1xon74SvpVlq26wBod9YETlSH7GoEd/MjuDsMMeCOol0pFGDrHEbS6O7
apAEswhmtR2ZI4B/HWzIMmHSa48w4CzDwLABNXRiKXmcbTu+Mf2IIJIJhRY+wOW+aCFn0d1Oa2iw
4SEWxGjP+ohY0VjcjIhhMb7NfgHZqjTw06iKVu71vgl9GqgxuiJphOqwWsThBFldxaMb7w3ZTocc
wSjesXFx0WuyD7zMv02wTl9zh4noBStajKfdOoCciL31MNfbsIsFZOFsOK9sK8HlCD/1z2/vR+8m
p7hr8J5Yi0vp308Q65OG8FHeTWjCT82onry4vrItjdTlClEt8Vqfr/fRF07NTbEHfM9A6GQ9EU9l
Y0VTGZA1tWBOl4OZHQZVflG8vh+rLY6npgXwB0bwLv4cw5HYkqNfBpDIb+o6kXAGvV9NdscQ+gJC
yroT5s9Ill+0TNbH64LSckdprk991Pz/ZO9MmuvE0m79X+4cB30zuBM4/ZHVW5I1IWSnxaaHTc+v
/x6Uld+1jhRSOO+0oiKqMqrK5gCb3bzvWs+qwGBVg0VNpJzmBzGquISkqVxhdFGzNZoZzji1lcMj
SPt6lZHvQXO7YCKv9X5vofK3kkHZG2qnbLTWJPIXYSgDrtrS76SD7SU/LI0ErWFECgiSJlp5rWZT
e3HmVaSFN7DBm8CdrdrH+WimuAqx5yX8HtAPFUm0jnaZvKQvjVjwcHTx3+ezFYimTdYO7IK72rA+
exXvvXEbAC2UW8oMhrY8st/miFhtLGKO+2IHQGyiu+RPg7pNtbb/ZGS9Nxf9dp3TjVFf9XlWgr3a
udYS9UO9ISChZf3x8H1vQbSh9dFXoN8GlfT1zai1XpU12KYdTSc3mBbLokowWkpknGimT0xn716M
eiVnFg932+khwpZMRkXGt6IIm/RLwAnQfjYoQNFSg5f++M7emwhsyv6sFlj23mx+YbAbdoKKaicT
eQUQzQ4gpdyXmfzVxmgWhP3Jk9TeGxdLz5sDLBIC57RPMzfEYLgm+7RkzKCJzLp2cGc57HVq8avS
UMTOrGoc35VnXMdqKHZThKkhAsr71Y3cdOOV5vTNwRKEPSOMQFZ9/Dze/XlMiJSRqN/Svn79pocx
bJRUsM0Z6uqX4UV3Qu9vMgMdyb+4DmkoGF0QbbzZHDS9MokKPd6Ok2hFNad9KiZlWJWd/GQhfW/b
uqBtKbEs/+acfIfG4OHgQHu5a/GMiAaJ61BcydIiyUy7yMr6Ns+8TwoV7w3g3y55umFNZjNDo6fm
O4Jut+QM/vLMDHG7fZBl/8mZw3hv/C4gbmrR4LapJb1+X+3gktgxOjnTjD49tqJ6hgm4sNk1N6B8
GwULH4AUW7VYx/XiNVC0RZkpEf2BNro3KarchzVUq07HsYCrDZ+RaOVNNHvgfwtiK/KwcTejM7h3
rsWsCdCqQTClNCNZrUtps9Sf1UHHzgIPYazUx6TszpHiVGvi6X7FxDT4+WTE64406ZsK0TWLvW59
Mpreewre4tSlxMG4PW3AZllFqDf+hN1czfu5nTW/Vc17zONHaqb3bTwNn1zwvVe8OLMQyjgUW08f
e5Vo0VSzGdrFNcyBvupktXmhExgRcB2/WTTpH38wL9qJkw0hihmdG+Rz4Zh58qYjZcrokmb5zs5n
LxBDZ9+YQuuDwpisoyiz7O4lviExUU6+2AVcAYoh72bgVEj6tsoAWu+Tx/DOc2ezsViggcNznDg5
KHn25MJBMbId6EhzLUjz+VoIto1TUjb3CfBocp3Fj08exDtFTFQJgHeXWdt5c/aNRmuuwp4vuplD
pKxGZG4QpBqbJpTNFuay4TNSUE5aYBCJ9A0mejI4L8zPUMTGO3Pl4gtHjgEzm0ab/vrbU5FG2Hkb
5/iWEzAqL76G2AB9gba6sI48GWffJqiRsVhBKcsoImtKTh8Vnkh/ORiDupmmENzEC1++ndUHtsXF
VgwMKRxT6QZRn7VFkv9rQozNlN2vTTsRa7TC5koqRbsTdu2sR9E5Kzc66mVq3KRGMV7w2WJCm/gQ
7oXbeYdMdb6rQME+OZi/d/90wPCgO0uH/rRwRLktyZrW4P6zdLwBU4oW1R7j+1hTxObjl/7epRBe
ozXAjc6ycbIBoekEj3xZloCQilVVu4ubb6zSgyey6P7ja728t9Mvban+kmtFlREZ4+v3Wih21g15
zOGgB8bjk5s8YfaaSYQJCTaBsZppR43omMt21IdzXVeiK71V4JYYWbWtCnAuLz/ov/iGT/ANS5OT
Y/H/ogTewTc0zdNP0QHRapvfMQ7/+ZP/YBy8L0xPQNdpexgcUH7HOBhfLFROVNFcC+3oS/LiPxwH
/QvbBoYAf4xaGrvR/8dx0L5Q32NzSsWGrDp2c/9fHAeuwCfENEoWHb/uZBrxDDLQ0kqpdm6cPYuS
ACSk7KEfuxzvf3s6l38P4Q8iGrgJzdEpDFJDRdn15tSbFYhA5lHjSjqOLawjj1VB5hYRpt0fl2I4
XNtLtZYaGuq85Xv+7fQTtUoIfh1aaUsYDngY9aLpCWW36/mTZfHtxKCheUKqtkxA6pvtdM+36JVy
BovapM9plj6HSvyc8J9//OS4jEUcAwdrymcn7whNCNoSa6x21Aa8tefWtb8kUATpGP+LR8dYZdah
607/6bQYGFVqbuKmqmBu5PJshFeLM1x3z2TxxxGIBGjYVMo40xk0NU5PdU4PYpjw8monBrhRdjdd
T9F4hxHvruohGn38BJdJ8/WkysUMWl3IM5YkPfv1iAA7V/JtltXOqxs4O9j5dgmkMr9U4idQ1tAd
cQr72oRP/uMLvzdC6BkiMHzZNp2+OluWnZ6JotpVdVzedKj54V3irUUX91mE6bIKvblH6i/MCuxB
+apf3+PcJd2E6KWiQw0EBEosGWm6Gt78ixv67SrL/ui3b8tlK9IrXcZVvBHPtxzv+nwoDoX8d4/u
tyudjPqBGI6yL7iSyLppZY/J0wxOmjzTTz+vl/iU14+ODpfrMjIcz0SrdDI8ShKf3LysctZcvVxV
aq/AAK/a8XI282nthWq50jypbUALWDtVjuUqyQxvbdRmcehrWn3BUKL6d+l2BrIsMGuIOIc4HBr7
BW2z6Zz0eUKHuo9mrf9aOSB+oc42tq97Ze2XFf8XgsDztZoOetCxYuycsc5JyvP0+9TRy70VJuFj
n/fTashHaxc6IDLKCeLVkDCeU2eEltFMnZL7IH3dVV9H5r5taVR3aVas2QoWN9hDzQMetuFnHTLL
a63Nb8dodzUlZnkELdyTVui4olxPZqb+SDDn0n7j9yhsUp7ykJtOwcxuSi+qLiJ9Llctyi8Oe0YY
Jr5GMgzeAKMFuYl9d1OrSKGTGqiVAoqf8D3ubs6ZuEBKt4HTFnoQOkwuIorxVWKmwrc7ahuOkCUw
V8qmBzPv4y3tnfKoqaA93RzvqusBn3cyqj+R6K3jGGnJY+SW2Z09pAiSGqP6Xtu5fh9y75XvYPD9
XuVmN/OberL24Jt6LbndE9/6aJuY6BVTZnfNAL0AFll+Bc6sfQx5NLg26+rC7pJnVeOddriX7olT
eh6bIbxp7bncD8vUKJqmPE4Ze9+NzFD08217mQBQYY/XqETNPTN6S7JcHm/JOTR8tgHxQpzoCthf
iGl9s4vi88ioPOCHUfFsQ8Y5h7DNQ+wyCoi6Mriu/zLsswZeCIAK9wy+d7FOYx4ClWpgJya8zpxw
uVt3xsyHxj9OHz2sxcA+B/DCliB4McNEPOMrl3a2jQtdrb5qXV95K1uE/YMIK8Vb61rfuGgPoar7
tlrIM8wY872Lbed2LNL8WXdAo3OP0xq3YrhgJ+sdeareXYkU/9YAcJQEOIgAP0rTwpKCuqPH+Dnm
3plEZEAdlThTvw3HFDY3ORDkxEepQgeP0MaGmMlVZYIGDHqTJW7GM401rVrcdfi8xB3dbnLcOrdI
nsh9VTYwzPqvqEuJt4s9yMoNSZTXg/T6h1nO6RY5cks7QJF6vEnwH8zrOXHRBskmGjof2qX2A3FJ
85c+822ZSjhpq2ywmm894ULfowS0njNlzKFjyY+VnWIcyLqJJ/zc4LO1lDdhiSh9rCO9OIwhzmA5
NnoA7/RZd4V3FmoEEPBDAHJiy1wpU0MUnshtcQ45YVx3UbbYaHlDncHSh3I6C4QrIc8R1HCT9BJv
rahG8auoPGtXpDYkU1uAEDW17qFqpn5LnwBDutcxEGbAzhjXYiieVLJrBe9uo2VbbPG/2k46K9GM
N/Dbd23Z/+jEFB/ywtbXXQj+laXQuRIdH6VW8LNULeu/9q30ltTUakODlzzSyknvXYiIR5xbG1jY
WRDNY9UG+ZA2KUbwJPaNNmNQMyuOlyKrplXRJd6FwaZyUyt89SlRk6uejArfaMAlzZLZDcxtv9WW
dbcyuW89T57iRnEvXLq7T9kIdMHoW41CzqDdJmZoHMaOEYWCN3zsPNIL1WwqVz3tpbXVzHxG5MR6
KCIWb4Qi4ZfirlUCAaPpSrNl7Ztq9mRZTJRSMn+Al3Cu5hj6hk5Ww4qcQtJeLaNzr3DPyzNtwBWD
64hhCAu6hgeedysyX5nE9K5c2QOXlmUpdzGGwAAnw/BTUL+viqzAw9vgOkZwuJZxdoHutNyIAfSM
IBH1oqmXfXWpl8dMqxhMQy066ImaSVOBpxOHHkEcdqeRbsWsS7jE9zZ1tV/qwGzVL2PEUmftnIzL
+DyxiLMk0xC+7sBOwleU1gLpZG0aUCIBfk89sAzikOu2HIN+tstv8cgTmp2wgGrtyMAEBoTMq2Xm
zlQpEUzZxW1fRSH0waIgmKfLr5qOuUeJmD0Gj48+7Ynk6r2y2xiQ9P2o6ONzI9TVH57WtcdeId0g
LbsLN22yXWOr/TYRVPxyL1K+tjK+MIhjelCSpLmYRtF+DZP5Hi7BcO+mk7tyJ/Sk5qxZu5l4mnUh
6vwCf1Z4maXfnRqfe2yIZ9LZMYO08Te+5zvZq6CekQBCJ8rhe6sGHbSpgWRdEr/B5P5DsUpyGhwW
vaU8tFdiQXRIwcwrC2YcNXc1cIkaJNOZV1r9PcmCGqGSxjvYcPYCqW0D7GLdLgKMImO3o3Roym0h
PF/XRDX4beMlQK2zjMks4ZBXM0QSL1/y9dIlYksF8lw5S0sSjxXBETXh0VllUB0xorpVAQAN9QJ2
0b81uZ4fhtogwMlp1Soo3a4+GFlDNK5G6ZI00npEjnOchpckykHNJPNf7gzhdU3WNh37NIHZYMZ9
Lg5D4hlwIyAN9e7B7EFzEr7ZGY4RsBenTuTPeACemykRkHr6NP9VWagZtDhy9qPrVBq0aagk7G4s
lcSOkXl9cpcqBPyftr0sbAe7f2JC1wgaN0qo7wlpriCcaX3O3NM8uqmatgEszBtyq0dM8JodsUOY
QjP2K2fqD0WWpCuwtT9MtyNiISHMfTJy37So3Og23xcTR39lWYmyxIEopCk4OT4nU5+2fKc6scwJ
UKEuc9udXqMnG+vwKRVWCulOT2EaUQsGhAPiFgzqeccarfljBLeuMPVOCUiNmM/5XKOfUeYg3kq1
RvEzB6pukinKPh4t1d04EYHUvmkzfZsRuxNOS+bgD/hhrVXFDe9SijR54E7WZ6lQbwtABFBy9ldV
sot0A6Xw6x12M0MG6xo124GAZr7Rh/4r/hPwxK5knwAGLD6f6NSA+57ZV6Qe3Dw+eBJYjTyKIQh8
dlB7U2Zdfg8VAmRniInfSFKdCPoWIq5sJ3MNxhv5OSlz6uAQ4Zl11+HEMvfxEWPZbb/ajdOWQePD
lTT24xTeTh6A2Vt5NFQZ8G02YQWgKhYoluOiEOVRMQFRfHy9t12x5YIOcVUEgBr4T09OToVkg2Pa
6aI2hw+2cCjKVdyQq7RKZP5ErJm3TsnCubAtd7h8WXYI0qIFLPRB2wiNaCDgitYTxJV+OwK4+qRw
8rbUy+9DVYLyzMFl8OZQXuFlwATbpTuR5+ah65v8uTSw+vtDS7J0vgSWINyBQkxZMtHa895mr6ml
/OJKY6MdcxNsZYqDq9fuatI5eTZxVZA3MHXW0QQ5clbQgDxL7cYjSqKOK7/tQmsXLSp/AwReuTad
PLzB+2U+GTb1Yp8A437rKppzNYWUSPxwGlFmxHHy+LIqFgXO0GCYU0KrP3lXy7s4HRwA0okVREBP
stnJ4Ig67PasXumuRXYCh6ApfXD5hFEZ5kMNcRz5PuR3NxH6xgKpHOAA+VPtrAfw1MW/r/JKGKYn
vwDlxmDTSop3HuftraVE5bEyh8+mgTcVC65CoQK7BS4qhA0nR9Iu7si9L8oYSxibZxsZLVppm1AN
3eOcYafQhKaEwwPw4v7h42esv33GbFGMpf6D7O2tHY2EQRPB3UAzuBmicJeZpXemhKH3mHdsjcH/
W9OFp1jeHdFld6k31UQgWMO6nXrIkW1ZiHiZb2Xr18QSGOuordhOmqncsf/2zoi3bv6qw4Vjr4To
6P6uuPy3Xv1ZvRqRIoPkg3p1/BNh5FPxqlT99x/6J1ZZ/0IfiTlXY3Q7r2OV1S/odDWs2xTPqIzb
dLL/KVW7XxAO0qogQQd9Jory30vVkA+xMyylSz4aPLZ/gBw+leFS2YIOYKIEoTNC0O9py6ceSUar
s0Y7FpXZt8TyELw17qRFoQDCeYFeoxQTXJwk1ZSBLS/mCQj2gpCExqusJ/CTha6twIku2yMrsWd8
S/hxzOQY6UsKmxcWfFtED9HK++1JX/49P/1e+z5Z0kibWVziS3OYiQMZy8nX7DYdKVhylkf8t+O1
JgolsNimnU29o55DMeJk/PEFWZhfT5RLGKpK08GEFUFhi2f2ehVV4gyIX1dGR9v2zmDOQwfLetaW
LcK+qFah7ir1TpNq9d1DWVqPQWf2jrnzbCaejRXBU9oT97mABnuMXz60WuooegvWzy1ix1hi1znw
oUG6zXSMslszLMojGBIMadR0WCO0NJS2X0syCgMLs3W6iYaCZ63Y/XhNaBbnPm22nuAelg3JOS6X
8ihHRGvphMuhwwIIgWNToSph80bYXLdN122QiEwEwcX6rdQMBsFgsPRKg63QhFgXN1wL0U+61DEC
J4qnaI0kYYjWFHXGS1WYGWZTEem3mgaE14+dhnuDJlR/VwQs0cge+BkjqN0RTK1efdf7AfyNTQSH
uBhFzi8i7NnYs+kR4zdZL/gnDt26dqsnQmvogtKROEc76CgbAj7s6kE3ukIcWtkw/iKSIyinQXK5
nmWh32KS1cd7SPMkERp6y5OLGzyi/sSxrdzLymWH2eNAniEOKVw6q3r+16qDtLyGvckKPs41tH4F
Go24JA6KimIJcVBQqDC4f6y91hPBgOFdN3Hm6TuiknxvIFBoVWONQK3FX602NQ+JPDzegm3S6noQ
A1ufnTmT17DmORpdYMULLj8mzG/AwdHW8800l7zWfnFnH1FrZOIwL6/EWR6OByeK9wdm6ejVCrWV
OGsVJwCWNHwV5ABeKa4qIAePfLz0z6Fh1WB2sYWQTJPBCqXA4ktU0M6qJE97bYZOtMrI5wJBN4zT
rd3q7TmrD2ezPAH8BzS0K5+ipLW+TlNk3ym9o50PfZVdQnOMnnSKIzsKx6YbxHrhPBVR2t9XBkE/
G21myIqBbIR+6Fs3EMmyp8+hBRPyNNrWuIbt4t0pCDbbK53cVHtl9Q7DppcOj3eIc1teqO1o0f63
IqVArtLVBqHVk+mC0aZqYCpEXeUj7y422CQ8T8nUVd/5xzx5Jgd1vI5zlRKHTcs8KCPGSEN8Qxdw
ctZuJ31581lKMpuvhAPvNh3mjDIq5OfvPBk+LkIh+CjTqhzCTaMSNPdAwOJ4zW6eD0GZHR5wrCN0
2qagp46WPlMVDceG836fULNMQn28pHlR7zpwbeOZAdg4gknacRWKZMmMsaWhNDiOCc8FHjxpBR2s
yiORCbq8TedZUe5gZ8/1WatLRV5Oo8cvyTieDN/mnGPkt9hU8/Q67BO5G3NF1hRDDWM/k5rR+/OU
8yw5U/IsR3Vg2+l5EQ+CHpTchZmbjewa4EMdqhrVafAykNNR4cWBVOU7tvvlo2ilyd8yDgZzaGGW
+m3cKRpRFZor7Icxczv9Igk9Jgo30tLyp2MMGhGJLptH5CxcUyEVe4TbGcnkUWpyiEj86qL2LyN0
2/ReMkNoELjD2ZIXZV4UtsveRgm9tZNB+VzrKTInH9tgcmhq4grRfErtPCF7arx3u7BOf1lOoevU
oKY6AsGp9rp+kbP+zLWvdzD99mGhEw+D18tW1b3QDWoE+GKp7ytIrB/jcUZrHUfueYES4sHqu3DB
g944aPWHgJDP7ttUTsoa7i0hoWXVBEYXib2ReeGKwnxMrk+MCEoztAmMu5NbOyo/9iJtTgj3oIzO
UXNjUgAoEvoQE9GSGZlvVeWqdw3xaIGRq48KpR6/JTXTT6cCoKYYRncHSy/6kTWh82uMYOiQKVFc
wI466wZZT+uUDNwraCzRo2X0xTpnkVqx7TOuaboVj5op8o1eqJSbALLDTSIR5dKLAJg6VcrpBAB4
9jWuouybnjSO76lNu5mVlhJAP6IZh/gJA3GoLvpszs8sKhzrbnCyK6b16jHxOnHTm9nl4KhjspU1
ZLd6AsClsu/c9sRB3USNnX3DkNNEG9kWxRmWQ+q/aT0TRuWlGxgX5NXibob+6VC9AVpd3rLoVA+F
lVdilcxNsXFjtbwXtr08WgBcxBJYXRHYDvk4lT0aJCX1OfxJp3mOJXEvWWeaO33xa4E818+BYTrm
SpCABkJwYjuwWnKCKMjm5dbN6mnpchnlfqF0biJLu0rCstqqSG1WAMWqhySVVJ+IPrH3Beevfj3l
Tndet2Z441XC3irNnEJ3Q4kHHmB20fnY9rki2vrIhD3tELhO+0HRPMRq6UA4qQSOqZtdUHdTshNF
Y9/2cT//papZciTjeT7KQnqf8axOygrsT3Aq8a+XMz4Os5NjVF3mhgs8HnpxW1FOKZay7mCwCJkK
JeFE7csjAZ9y9/G+6KRJ+nLVRcWDHxHCFT6617siM5yFIwbLO9QZs2iMH6UOqlZnj/HxdU76vi/X
wdSG65Hd3qJ6eH0dMsPtrvGi8GBSJ2dOVSVzdjFW360xZML484stLV8eJw6lN5IhjW9YidgEHtyM
qnVZCnP/og9Q4s5bf3yptxtZaiQIZ9mLq+jfThvpNaGoFWRpkHqEdZ0XHVtvC5ErlcC2PDaLCvOP
r0c6Om5HyJc2IImT0gzOPz7bLLdg5Yrw7u8liMBnVgyrWLoqTQwo6JPHeXL05t1xc4tgFwAaL+90
sz7lkdl6sjUPEu567wOtYvPDhMoKXIxLYs8S2WIESt7zzyo17fGPBymNQIvnrCJN1nGdvx48ZWGS
rJCl9qHr4gVPpBj7URs+82O//RS4Cto5DwOwpXMyeX2VLNSHIowb+0AEIbyluIi3jvupVvW9q3Cg
JA1+0V28qdfYLdGXlsK9vCgv7JgOEp7jfzFMyMch6t3ltMNx8+SJpTXdYXDB1kEPZQwsHGsekRwD
PXkkHdp5W439/MmR7u38xZzOHMZt4TDjsq8fH7mX4TRktnlQytB+0DryKWa1ZyvS4YhYFwQF6uDp
Z4bIx1/E25kFISKSGWAVGD3ffBH422MSaqFHpx1fd1gyT7Y2gpk5sd1PnDXv3CKDA2kTe3BEv6eT
pQMci0vl+mGUIg/gVJTHuaFDmplLAXw5wY3LqPnz+8OD4CJss95hZPQqIWaCxKFDZiNjKXJUE5nq
ii0HnU+/9Jcq2m/VRD51j+oEym3T8ZyFlPf6JZZL21VlPqFb23iun2i5havNUbNrAqjleZmg3aG4
yTZ5HNjX0fubmvO+7sdwQxHS5HBR0rCM9OYv1P0Gu865oP/vpnb1mR377cSLG8XAFMGMhOrv1LlR
xNYQT0rICM8pYQdxGFffl9S3xsdJz1BLPLb1H78J7e23u1jp2VdSikSAdiqLiTLqJSFr3EFxFfa6
o2twfgA51/7lSo0lk1y9ZbwnsXZed1n9ve8hw6+M2Buv60avM3C03bwkCg/xtp00IiU//oHvPZNF
OYlOzeDdvdQxf9MiqXUjZnLRrEM+u2y6VSt51CKa9dBUitin//ZZGefNt4eocPkaKOUwRCGdvB4u
NSnCbPrBdBOxBllaTajBT3XBMB2XevrHd/fexagbwaSB0PEW+oeaw8MADOV/xOR5mRSw89XG5ZRj
qRWnpI8v9uZVc2eoqU1tMVgznZ3si/JU0aomVCdCGiwOllHcMrL4EDklfnyhUwoIUlimy2XzgJ6R
Jf10Z0QMRTzalTOwg5CiuVQ5w3WB4jYtPkHsVs2xSnoqIWZkInUZBI2/rCLAglrysgyW9Xgt4pQ6
gTJwWKLfOFffZ4cWtqrYlLKoehkbFZoOx/OaCMvtS3ZMW5Remf/pRPzCmqAvw7qG+PN0KxQDxa8c
UlMP+kwLe6BpdMzp2m8jlTy0jx/am4HOpRgDJq0ASnpvGlRtpOptPwp5kMiJ9y4Yhoy4CLJrAbmU
xyXQ5LP64bJ6/TYxmixrSCUXcb1LPO+bt1TMOYR9aZkHG+TBL7AD/UGaoXf3UhCxHRCUZJhlhPmO
o/7JAqCfDhFzEWki1jS48tL0sozXn5mZoXFAapMcNI1K0rxSE9fGWTxBvzRQRoyh+8PW0tRc9SX9
5nMvQo0B4T+Kd3o7IeaAgzxdq11OFXFOl3pNDfOOg0Un+efZYRzJ3G6Sbcfff+mQYlfwNxHntPOQ
JNGpTgn/ubKSBpnBMrwIVmP3MLWSvIie4OTG1+0GY/IwUhprQvrHx5TCERKOuo8WMwRd6K9wkVO5
Is02vxqoNpxLu1WIzI7tS0hFyryFKE9/uW+LGa94ravg1xMVkLpjdcRrEV981qak3qJ2w/C9KvH7
cICe4wPkby0w+8wi7KnTRA0/uqvhTFL7VvuhfDLmZFFVk0tF8airtEz7ayAQmaK4kvC9eGO1FEOn
KBWX/TTyzw4hvuXeJuwB/4okSmIHRYVTUVHP/K9z7fxn80m+K5UXL1v2NXXFtyaKzJqeqZYTv5yS
2MvBfZKjl+4jVxmvK+I6xCVCpQyke1T37VWD/idfoSji6y61vEqvyxlFy0p2rVZv6AiP1ymorrPI
tsv0Gh1C8xcRONzFgOBk/mXYRWd+lbW2lKIGyOT+qMb8QW7derIGfu5NhbCZVq2emGc9T7OnotFR
m4vJUh03djVxeeogVK7aWVAId/PJNtboF/kbO5RwiMIGo9jXY9IpNyNBRnNQpzOrFhHeJiUckRmN
flEMvdVeazExCKuU4SIuOa+SGaJNzlAFKAjNfd/LhqiSru2VYK6KilgAfXGyzxEjqCCfGOGnM8TO
mdmH2rAXxL2FrKsaippSZtS0XIhu83bENaT7tGepMiIAGOWtVlgy25JrxgDD6gRSXYkla8PLPoCa
PaNvjmxKDcKmC3fQbMeYjvBoRzitBDiMz147h5fuTLT03yU4K+v4MYYYtVsz0a2nOBQiXDeEsyGV
fvms7EW1R1yOsR8cI3GfCrAbxEdY4La0URN0QVkV60Bv0VYE0rYYRbVrL3q3zOK56s1SMzeSpvuB
OHnoNyPayMu/WzMAKp9Cy1g2EpHJ3s4tHYSmWrJUYiXleb8CvbEbCYuag5flz7E7ioyC2pVzZhFg
NfupGo8Jucip2hyRGvGZ5pVCpyGbTB6sGfamsUk8PYqvmqLmh2gqtZNNlekNuHqtHh+70TGUnkKP
labXbglj56s1ZtqtnSSFGRD8Fk+/XIVOxhq9uG5eTVpFFVhM7I1hTmqDk7Me0wYgdltQrmCsmHRz
UIaareHcszFPYR9bsi1p4maE4CqJH4boNgKmcIv0c9lQrZ8yipIbKmizS0kCwdshV1VCIQiNGVuX
Atnc9cnw94r/3z7pp31Sluzflt+3vp4YRRBLwes+6csf+qdP6n1BnOPRyll6pOzb/hPL6llfHLyI
fzc6/7c9qn5BsgG5Bp4XlSBjuTh/fyv+7/8x7C9UhnT8MLBtgBrhgfiD9ihuoteLNos1yBiOTZyy
KQUhU3q9bkpwk3VXR/RiLHWsAZlHdt/6xKMQUFnZZv9djXKH1olVXsewB89nvH5+7dKCCAqvS9aa
E5NuSIjWtJakAV0It02wZijUhj1HbkcvNg6oLDUfaXZVryyXE4Ffhp4p/JCWFxp2Sxz7bCjP1MjT
iAbSszO0UumlUxruNlc9sQ2d0CE8MzMJl8sVogG61N7OsZD7lG3j166ZwtWM20Whjs2KCzPW1Y/O
WA6PaW5P6WqkUB8YokNeqOjtri/K8Bo4ANqsGL/zvlsi4ObyyUkz+KmpQXCsHN12zf+BRmBvj5s0
HO2LIRxdVkHbA1pAPra6X8Rpu5Twip9DKetnp4qRsCaFu8caIH9Fox7Wgcgr7TIWVYcy2ZDXZmMO
hyR1VJa9NJnywEj0X4laqgFplLNfIfRDmElD6jxSi+hI3ovys7CRo/iIDpm457rYT3H90HtjfZ0M
S5NGuP03UbXtjee1Y+5nyix/LN2vB6mkqQc+w5x8cjGTDqqix8HLLTgas8HxdTWWIFO81AnYbcmn
mpW9C3RzuMfJqvOQi+xHRjLqzpvjloymOP45q112FqvyQpkj65DKtjpIyOHHKsxw9VoOaV2j2+gr
Ql8n1L1Tp0veZ5Q+EApXC9qMdcffhhN7ozdGdpw0Ygxlmdvc6OgleJDD7kyLLYVsTlVsUehlt9S1
xH3axgI+TFGBsZ3GslxDFiOgjZMtWULs6MFgxow90i3N7mtnQqcF/aUa+DEInN2IeSnFRZPaEBZD
IHo2G0jA6QUOz3GidzKoxuXoV2Qsn1UiisuYLp5v1pNzFslyXlkzgUi6dPOvFX6IMx0wzRSk+WAq
5FhNzuRbZRXdYa/QbeTVkfmjHgcTXi8Nkq2TEYaEVyNffN6stHTLo1XpFto5PQzvKgonUkWAEFeC
gBUx9StbWkSAeP3PwjHSvbq0sIdEUcSqb7ppaxZiPAJ2J0sm8drim1cm4YOSExl+CIHJJ2uiSrS/
6kFtOl+oQ3fdzwNZy/2Uat9bLwuLICrq7krrivpRsikLvGrQnlJpyB65ajtdN/RE3J1ppNB6pOtB
sNKnxvdyYyRUoRWIdLpQM+6MXhXHms74j86uQadoLGBRQJQbqMOocB8TR3W+EkU1qXs2d97t3Kel
EkyJE6LYFFmfkVzTlBtXFPkTWxDvm4wR36pDtbIraeAzsKdfViUnPGuaVhbr0A2LhyTqGo1UmaQl
bzMr5PfWAfDhT05SgScv21Wu9F1O5JrlnQl9bFdVK68oOXgmGGS+Z3wGoLGgvKxd9sfIbh1Urf3C
FzSreGUKr0MY39YHIiidg6U2dJ8Nkbg8BzPZll3HjCZBbJPTAiStz8z4WkfBvC1jNR1XiteGJpI3
qX7XoVGsZ5PJtMc0MQVekcfJFpdAto8moz5PzXAJXS2N9lq6scmDdfLkHll8TZ6c1hoQZeew24fR
WLiBqwzVY+8Q+rozOfDu0AdHKM/VqbkwG6n8LC0HVT+Rbf3lVE8Kk8uM1LhUEg+tPyH0gPHI30St
PPyqMzF8n8xC+2o0MSJ7dIDu5BvWRBKYFxr1hZi8MF25ekVGmBjgKWEl0QNNrW6itKlWYJD+h70z
W4/T+rP2rfQNkIfNzCnUrFJJKskafMLjWDbzDBvYV/+9yEn/E/fXSec8p3GkUlXB5jes9a7ppnM6
4AwsvjZO5Z4sklLR1FcA45K+2Mg4jY5ZzrFZC6vdz3r5FFf2uO+7iUaHGYlENsFui/3pUoX+IJ0t
Q2v1rthtllspnBaeyIilqU4kygWddPBZx2Ew3gDAdaBvwRlr0helxdBIFteqcv3VW3InN4KkM8Uw
vI5EBmZ30RwRQeZnzp3I2C0rUXRXpyz0qyPc+J5jcWZqnaujjKdn26qqa8uc4zqKPjICPc2i54kp
/qtJjT4GRANOp4Te59nDBMEhBZTgSuBhda/jU7lHvdPu+ri0wyHNLdrKsg9rqYxtZnek7AmeduFc
LullNPxx13rETGzMviwvGSmrr6OTww/qi4QPho6RW92HeguDyjkjXXDu1DwYt+QuRqy81RA9Wl7n
HAm3msgp0qjPExkl30ylLXd4XUZySbW2pilcootfN82j4ho/xrzxr03aqiPJo/YeNRQh3lGrPueg
NFCyt+Sxx6JYdplFPtcsBkjrA2TEfLA5j8ZUqBtjUARTpYAJyym7R6DHurk1zLuoLnqLQzaPrpOK
jrWTGbcY3WIiKZW1quDH+j5GUbBfP88nkp/E2c8UwQaW5hKY1Wl3eS6luTWMidRlXyXv0YDwIp01
FLVdOyPCsvVhOS3KXR6MvJv2/uL7RynG/rmL6vJeClseuJ+cJWCUQvJg4/olX1HM8hk4vr4ZsirB
tGD67cNEkDkBWJlJICl4gG1ipySytoV1B6A6ulWuPx97Hoy0EHjkK9/7qtep/1X0pkECV2+3r+lY
JJ/1KcqPfa01eyZdmseml6OGyy/hIW0Vph2uIQS7VGb5PTTH6XPjutMmB/70ZtQpGZ4L4Z5Dsh6a
rMCMdK/ARqtt1xlG/Vgt/it6E3b+khy7ht1uO4pQrzwjCVle+2+pFuWPjH369t7p+rQ/EMTTagGB
frmNsEW0+tlwhpTnmC8qvUUUlKRNyIOfT75m5PTYtfEGci6BvmbiuLvGd9wwQaAQhVk8PShh1NnN
0JFXdhgHLXm1G9NOvxgOt3iItES3t92kCFNbXQ6tcm6FmGdJulyMtWw8cckaXQ5Fv0KA9aWN1Btl
7/yS51r1NZOz8ewPo/sk2pgIzTZ9ait32ZZmWx7dtgeFOWIFcOv56hTqjQOQEOXkSzY4b+44jb+y
5KWCsDrIib09vrnQ5g6O6xX3rSi2ZHBpZ74cmmAs3MeKUcR3U9myCoamXSN3W5Pss3RM0aPXy/Bg
2lO+hONoJW3QdH4cP3nO2G1LKHwPiaLeIY1iskvtx/Dv3+7pb7sn10P6+Rcq07qClvTlz83Tx8/8
1jwJ3fqFsZ7DFmvdWTM7/e/+iS7pF52NDMrOVZCPE/c/IlNaLhwRDPnhZSE/XeUCv3VRlvULonME
q3RXbBlZ7P+TLsoyfyK8sHVCY79i+UxkAiyi1lH5H7YKjapzI6KYu3Mbbr2w0EqadobNdmi3Tr4c
XCRxhMvmcYL5LTWb29jAAVCkcfLeRySABnhHjCZE49bOx0S1ZRXUoL2+qs7wt2WVkvZklc1yrtu8
K15SZbXnulf6e2bGsx8IUhmJfkMCtKxFkDT3ZOjVn0jOcI1j3/pSnmYz7abbrnGqLTTtmbLJKAiM
XJz8dp2AhWKMhsBetDPUlSbFaewR+5tVyti0S/dZUslzSifF0ZIzod5LhsmM9cNIJtNKs/G9KDG2
5EHYSWg5SXoLTmoiPnp0DxpEy6Osy6wJurSaH2Sr7Y1sNDa14b9M1QyWVyPYPCxj4neDZVHZy2xz
HJgjyX0jArPEF0x0MiU6ITZTjgR8M9ZFNvcBE36bR2xlECsI/6wPFcejEgHfPJ+yrkZaLyO1T/jb
+vu+mTLnZgKd8ZVPZLnJ8WFF3ROkXXVEDtZr1o3bxXO+BQIUILtz5mbfeU1SbI3ZmG5r0iRTqwAc
s9CXVztHeaXE9WQlyWAeoOiS1D6HfY791L1RZAp2vgoF1asxb6ckHzMe8bB90N8cRZkLXxLwDiXW
YV5DS+l9DEBdt9k02MXeJCiMa9+jLS2ANc3vVPVN9t3PRP8d+o4xmRejAtaHoquMxI4Df51UMyN1
X5sJ1VDQlqQTTnFOFHk1Mnp2uzyCKlSM2TG1/MokxiV/oLDutnpK9Uhc4nQHiVdS/KR4Fos5rzdL
k4PiYrVw8rK83saxrnYqJcwzr5M7kTbzdXBGK91EWmFsUr9LKvJ4h/jkeZTloWXyaYcGAcIoh3RJ
wArMpyNQr27H+dp/qY2m+GoMrTDJ2u0dDLOtSoLBi7wiiCEQmUDcfXHqzWEKLDMuThk1tDhY1fg5
yZiAh6q27PuVs2vThDUxiEhLv8GFW+7wumt7aRLl6/Jyt4VjNnuhxPxQ1YMAVZRTVVoicrE6exh7
iW/LbwwRtzi1jF5S5TrVUU46bRhORwqiobDODOPViSpMD+CTL5t85MlE0OrO00uM+kV8cRKGEpvR
cs7IM1DDznn0mZrAhzmqJF2laW1zsqJPo3CbTywJLnbl2g/rlX0XiV7fMBHA0t6KW5XRUPLQHkLP
JPuRQpMe2jIb/XsNQfmutvP4NW5S5FWthSJPYkDqC6cJltSJ91km8z3yDHCr7epUxm+7b5zOf4wt
DQwaevCzl7vPytDvKjNriVaLnHOupH2mPqTrzvrpxW5rolQzYl7Pc2oabwRNkhc2ot2Nwe/r5tUx
iL4V6PK+azj/iV3m09jlirhx/NNfWYH6YZdGGGe1cWn9IJeO9diY05yEhivrr5a3xE92ZpG8iXPW
/nUoMQxVft/zOxrtiIITASEq9KAdZYFj3qlPOVwDAkOybIsmdN6ZVewdZhuo7NRU0gtGMA+7wY5J
lXfHIb0RfjI+DYyQwoLP56mf2wcu6/rqGcvZn5gS2XnkHzQ3abAymq178joNNR7IO++dNOPk3i+8
FJZJXb0z2/LJoqb0CRrGq852qS09WHRxjJzsOpSdd1zoXTY5V/ej0KBBBGJaDFw+ZhROg/rk6cwp
ltmO3cB1W0y4rMdJHNbNzyRa47ZPRm0zTwSVYbF17De8Yj7rhkZdawZnIe3k9JIn0OtsM6tvjaJh
0iHd+as2V3IrDXP4HucwUnO7VURkJz3LIsN8NdjE3SnBOEqSLn2/EKK5E0U83Btd19zgUtYfXYHl
PcRCn7e7uu7jLcGb+hdWCN3GIvbnil0KpsIyJSYC51ELSGWOv88q1g+VrNw3hOdK25BNRqPLkRMm
2HicwIuTaVPVnPzexNjD9aRza7QqDrkjzZ0VC+MTu+nmxpvs5FT7XUPxRnzugEqDT9ZPlm8kPg+P
sHzbDM9SlGx6MiXpcsSanzsjaRZCGkfVLcsYslz5VpapuRVz7dPFGvUtQPUs1My2O6PRnh4KAtZB
iPm3LQrGNHCXNImOJuSi20QX7UYwL/lc9NJ4ygA63rqNtzzqk+hRjDqJf7X8mVGhN8zHeo5Si5Gl
tSZUp/pdJ5v8pQTC8RJ7VXdfjUX03ORRejPOSEaTyVOfREc0O1j6bL90ctlGC1nNOhhCRPa82zqk
rdOHY1Uo2cBeGD9hy9CXILX6aqOlNppQ26ppjRP9vu3d2Ny6zDdOFfl8mOjzabmxmR3mePSEgdje
Mvkch+nVml07sCVazmUuZRJmVOAnkQrnq8Hv18I6qtJ7dFtT6GS6/7Iouz/oluJB71UM9oI+7tOd
Q4DN2U2b5ilyZRcHGpt98msjBhUkoM/nsSUYuG/APP+7WvhWDemw/F1xjLjhL4vjy7dfuy99/ufq
+McP/VYds0LA8mtBZ/2Pz+q37cJH4Yz2iGALkidQLf2nODYpjpFtePhDVxnTHx1Y+j8phqHe/rRS
8CybWtMCX0RRvuqk/lwMF+aoMYJI5NmE+ygTZup0t1xFptVmS3XGDWEtTXlEDJd84wBkjpGvIw17
HW7065ijKD0mHhV//m23jkGMdSAyf8xGhnVMYnxMTAyz03ast8dXax2odB+zFbmOWfzBSy/GOnrJ
P6YwrOKNbYPaKiRT27wM67iGDWe706VXMg/Sq/thHev4HxMe/D/5c0fQ8WlVFY/BvA6D9HbCEaMn
GotsVn7XgjCJKwmKz846SOqx4+zddbjktLa6MrPqrqvEfWeuQygVDfNWm8yBoGWqQmwH+RozP28J
AXcZXedt8TSm2fzFdUuCA/uanGxLsfJseYrfo7VLXtoyH5eQA6XZmLE0dn7iUv3ZbXK1Z4eYa92S
3Kt6NZ87lARnr+0/lQzvceijaKaAoKIMwR2op2oY81AX86/5PHd9YMqcQ0CT6blNK/Y2VWP3n3Fi
UQK0fIefijwrL94kk502JOrUlet2OaHm3xTSc9cNK7yHDILZveH3BOIW8d2UZ9nOzeZ8oxI7C3u0
kAd9qiknEoKBK03gPxUllogBs8cjJ+O4yxkSk2KXG3ceUJQDbuPq1m316cyBuByAyZpfMsusT5kv
hkdstsXMMajl28poBmLyEsM7lhxJt2xn9V0rXG2DMrx6gGtiPg6LNbwhiiy+L0avPxlyTDcODdBd
2dvaxUxdxPJM4visGNW2c+Vz5Hrlq9mlcie8ptpUnNXbqcqRBem2ttXMbmbC3vd3YmhQSMzDHIJO
gKOSceFgldJ8/6tpZuwV2k4ws9CUickHdHK+taguHqpe6izI/HZAZ1oS1qfXcuehSguYVH+RhvRu
PiTSeGyai9WJOBwrvaQUV3h8+njezQKM1paU6uzcQMUH6d94Bx6hxbesirN7neRMrqlY3eV21jRA
JiLtq8cyrQyiuBd+0E5OMQfotMebKnVczq8kOaX0lQFenWyzLplfU1HqL92czWfHz/VtYvXjbeo2
7EXqppUPnRart7agWQm0oplvGjuNn3wrt++81mJg3sR7KV02KbgwmJLTG+a2OYBfkBB4uSYrl6VJ
yy4+wQi1cfrBhQ09VRobOc/hIZ1l0REOfne0Fx7OgdcKsNFUAHS5TheVzxwjDXVNoQ5V3Opbxv72
NtUa/ZZEz2ragylinsTQf9slS3tXxmV81yWWsXFax/xcsF9BRqN180sfJYApZm9cHhmhmXEI4oFU
qUwkB+rL8jQqJl+gg2FmhFJrbbmrGqpwGF0CHrwN4uii5V787IqqhR3l1FETWm0bcZKkjdqosn4v
cKWvNWo535rKLXnK53aaY/OSJJ/LHvd8htw6YmRAxqKZioyRbAZ8ZzczYQP04TXzg1Ho4qXro2oM
Y/qBpt0VTs269law1Z1Tvri4HLF9UJnEpQ9Bf3FYVQLi6/XHqF+MxfkUu2UzXId1C3qoV+VzdVKN
0WsqHLysnJuNJY18euyyOfa+WjH9YgXZq9An+1OJjgBoq9cgyd6RZDZk7wtjDpHvyQvtOh5cTH7+
HZL9XR1g6iZP5/99SHb5Jr+8/7kK+PEjv8/IBDMy0+Kxq1NRfCA+f9cYiFV0+rvz2uC5j4XGpU+z
EQaumP/fpQU2/wQemAuSMdpHSfAPpAWADX6qA9imrC+D8BwFLA7VVaH4h6FYMlizhHFt3rpR7z4v
k2XTLQmNob4q9M2SgHaDv12fYEu2IqhFK7e6ApqP9q3Yj0bfnu1IH41XDLP5pWaVys5xprMPjabl
2BgpstlEWvJ1yEHlDPHCedKguw596fE4bIh03cxOUgEBmxZxHc2+fqtkJO8UkrWZ1Vq19v+qcxH7
Rd20S0sy9NwuQ9nV5WDEXLZbewf1Wx00CQ+0MI6REYHmMud7a1lcgqNmb4oPgJbVuMH7CAFvLKDM
FEuev7eI5O7S2JZlMGHnvIsi+qwAQx/vvWzKhXySOc3dY710FqMVMTJw4l7lX83VRXfCHLDct4nd
Lkdsona2Kctl1k4efyDyzUjB7eNGLs0Hw2vqB9/K4qvKcvKuigkRlFsMG4SwFPdRXyN8IGrlUPpF
1YaQ+1TMjmWY76lucjoOq8NOdWvmxiegC4Orms0EvXBoD5Gw03FfRkZsunuP444o2g4ngb7B3NlV
ephX3nwx8eMRj0ELqB2tXtQw7pq4TZwwc0gmrvJt6hVawWHbFBZuPpkjYuyYpTag7dJIzpe8lZaP
z7FIOz9o6rgrdxx7XgzlDH1HHIL4ySLmJIu2oysXUKhsIM5M/RgRuMMZE6tMNjwH1uRgvZ9EBGIy
KSICgnu5XjguqTAzcsCdNhMuHyAKmQp5GoZxbMjdXcpsMLug63s5ceBCU5x68Roz0DTUG4frUnXv
w9QOZRnYuFeL6OHfA+//1PjwjESM9FcH3vRfp29d/23502Lgx4/9dui55i8+430InBaj9x8Nzm+t
j2v/wqYfBwJaKR0F1R9aH8Hwn7Np5bGASeHM/M8R6AFeXlGo/IuOsJ2u6B8cgQT6/vkIZC9ho/KG
geF5OAf/R2ai0eKsN7E/H3yppSY2VJOqD41kfgO1ABgl8dXyMbb76FTraTIeZVoND0mjyXKfZwJz
a9dJ8OsAWyATRCPQnLHD0t7MMYcRbKwHIhH0vZsTZh37TE0Uq1OAgSIxN8iToqfZqOxXp5JfCjQr
Mb/qifgj+3HIa/XQd/4TyhUQDwRqMuBwiqhfbcQoP8xM3Y6c14TiMOm/9g7kmKEZ9Fcf6zLOci01
rlU15ae+Y7ZbQ7kMkef3kBeYuRBAMF9gB/UboQlxjSBMbkss4d97o6t1bnAT2pEsVXfEUc74mQyg
5ospMfOrifhhZZH7+PFBfbiFVhw/33+KSrbnpychqQrzTnl7D5V9HWbleFQET4WuOfKDvT0hQDIo
02A3l37pv8hMtXFYFZ7+6paDunUa6Ye24atDifYA3HPPfkKDCKaER6BElWnLrk8HH6s+YgQqVL+z
1zQrZoBTb5IPkHnjKkmOtbdxNO1H9G4cDbDSxJnMN1/fT7Yonpe8cGGqxqN47YAWp0E+6/y2okzm
O68ptO8KaH44m4So58mcvGtFP18ayrn9x9/Xr38VVzaZzPB4u6NRDHwZFcPk0HVQJOz0bqz2qB0k
2LdG7UAEalvkHMMWigahCe6QGufYQ0iTBOOQk0uFJjdJcMiLXB0ouDtzl9gACfamMmtIdDxPgkqr
85Oy6qPsrAGTfCbH3ZDGxmujUXLsRLN4+p5LRbEcLrkWPGj2Gai0Da+ehoxw7RQFjG0/MvQunjtI
FY9wVJbXtkn6s1eZ/lOG9WaXmEbnbKhBzRPikPgmapF4EZ2E2BVOxo3W8GV7TpazZR4gg8qaN5kp
Wi9bGYQN4IG0AiaebAYcf3ACpn7si6tp2XtW7++LwjC/T46JrjrqyrLGa40NdBMbyCZ2fqYPySUv
an6XD5B459Sw0gzWFZJvOJBd7cKmQ+1yjUp/uU3VlIcmVJCNGvTotnRAxwCQmbw9UY4CfGtiPkMr
IunSQ03NUjzB8TyTr+CRm6T3j0NtvdpDMZ5LW3/hUblAxZPtOl4flYYfHcd6GUdqwJHiEB3tqYiR
L2vAUWdVwMzNAgFBNNodT536vncUfEXNdHbTspT3dmqJ0xhXbP+MNt6WwFwOynWGrQFn60TqbF6w
25jMcCps8xNLJtCB5eJBqewcblS0foGFyzisDFyJiOOjfFcNEkZIPViIt2EthuPUa/u2MftbBBRI
cTwzv6FHs+8ZthtIFOSwqrx7fQzQmECF9DTfOpOclY6badbdV4nw7jYSIv66dFnGtAw+ycJXrxo/
31S4OUjMEjVAyiVDqB/q/MwXBVaG1UEGXu0Q12X72Pp6kyHDFMl2TKQJfjev1KfZXnT6tDa5SLMh
HE5vapAb9rI3WheSprkwvg66uNG1bQV3pQlkMVgbA5/6FraKLbiV7Ulgu5z0jXSc5WYiKOEhAZzw
4vP+TWTglAxHkuHdfuOouDuNUZaE2uKsAvLJy4egXFXtgd6OY4g/vMZ1UTVd2BVG8gTtUGfOU7CC
MLoyu5FIYheoLCvyNDMc8KeEpIaQZ+d9osdVSJw3IDi93XbpYiAfbd1LDZj5Kc8LDv/RSNTOn+bM
5CWKAT2HpzpqN9Z7LvuPTQ1Y7gGNBqdS74zR28fJ0uZD9N2fy/xU1NyhUHMEItP1LmpART/OaKKe
u6n0No6G/BSlWi05NRaeMF3tVPs55nimGTYsbofJuKKz4YVYqsybykBDAxaIDOZJB5nCxFvzqwuP
7eXSd3m9bOqaBBf0o+q2wyj0I6ro3/7w7/pDuNjir8qlOzTF9Z9BXT9+5L/7Q+cX/LhoqEFK4aZb
GXS/T4kN6xeb9Z+HE9oHk/VHUJfzC2pfMF0Mc38vo37XUIhfoM2tRIYPl5mj+/+oVjJ+Mqyt0Rl4
y0mER+lhE2Pyk1Ey70cYSKOf3me5b2Z+aIpVkN7FuXPnR41lPViYe/t9XQCa3kGWQyYSTDJ1wjxC
bTBf2o+ewmXPGvSI8QbzmvxoPGwPNrseOhBVg0ZWZCGrSp/uh6LV34mU4CoO3B6NRdiJxNMDYxR1
jFo5MXJP7mvf4nRN2uxUZpX4bsYAJQMEWN6vmrEyaJi0nNzcaoGxxNzzRHBf2eJF+1ghHTYRi6Nx
S+s19MgZx6DlPMgDVTTUFMq0tE+urv3q0aRuShvFCM9Il12yTI+pUtl5zq306Ep7/DyhmNhajPac
ABRtcu3QL7Ieq+flXo4q8tENTGW3NRveceCNavC2PfM5XEgJTTNnO4o4MHvx5PyaTnL41EsnyS62
MWvQEBr3Lu105PALMoY0LJwFNaObQAuN/NlHmqiTR8W0eRiqDd/E8hot4GE13adHXkBZP+IHJlOz
rzGxkF2UyGPqRMmNmub5lceqsPeONevHuDLl1seUx1EvMhbnLiEVYC6Qw7xgAiP5kb0fqYikPJy0
vtKBfdtsJMMyUlCe8QqMgVmsstpMpQgx3Tnp1Saz+x6qT+EubwP7Zueed2LooQF5eN7grZk3KNPM
ba93DnO8LPnudgW5T3GaH/rUGndTbAJoWh9ZY524D62yZrhloAA2BkSth9wpuxNLX5gNZSseIEhN
20qWzimy3AWNYmc77xOKn83MTXPBaaE4D5e6TNiZwSOH/l9pzZlld7bc6hVA1uZE9OPkNcBhq97z
tnwQVhOyrmOgaeVtUh9VlQor0E2myVWQeKnTBWPZW2ee0JVIg6QiGJAOm/2LtQGunZoPYx/zXSkh
3ceyqQD7utrsN8/gfl1yKmvkBQvmeOID9KTGcjDP6zPNQIB9yuqo889OgwypbBEZg5BxczcovAVB
nWSo24eRN9cXONvpWVZDcuNE1fTFIGUQgXs/jdsFD/NynGNsHGFfGyRkaoWjkwGYQbg/YE8vSDYT
y4BURsXacNC70t1VcZri51qECpNWUgDUDHW5syPPhfjdLOmwYcgxTmETNVKeFTueFq69ZYZ1wre5
aUg1WHWRGkHOmVb5rF0qPeWJWo6le4uJcLoUva3vu9wdN0lMjClXnKVRRrLl3RSam160ui4k44So
SOh5dKfblIU3vRpsX/YD7or4ZOn9Ff1tph78UfuqKb/inkJWxeCI9at9GWqzVzvSUcthF49L/Tpj
CrECbxmTJ6U8o4Zu13TVnv8IvMUn/Go4cBItj1brQ2ojpwvDZEq56uwLPTGm40f0g1k33XcWvZ/s
ETSDmcIqf5S5AVttyle8Xgc1deM1mrgx+16/VUhUHqxqWnHNlp+V2yzmNLNH5KX50mZ7NZveKdMQ
SbO91eb5/MEEcU1yjje8EiNcL+q3hYgjghv4rupd3KhsYyjLfNAYdcudOSbFxvEz44a6gPgKLwPu
paXNCoxLsACygkg3OlA6vufcirNfu9bNvlBna5/MrpBvvT7LbtvVlsW9xkCQ2k6Z21I42nDs4tgK
WRdm/RYBTdzd8D9YYyBIAMQhZ+C+hFrq4Qk9oc+yDXAStBeNTs5qYcnNTHMTGmDDMXM4XYxkSDby
oLWdSSAuyyXk17UNffS2rpoRqQc7oSdMrOYzc54Xi0sYLNUHOs+vdOPgeJP74Nip2MRDtGwGI2mP
BJO7Oh3VYGwLzcZEVK/4tSrqrUsB2F0GZeeW4nYC7X5LdJmT7b22Nl/bYX7Ffi/9YHBSzKoiBUwW
SqkPPRuQDLsg8z8cIIvor2VWZ12IZmKOH8SMiR0qg1UsajmUpju4LNCIGgAJBJJq8i6Wl/8GTv63
nvq7eooAob+spy7fpv96YxLz0/Bp/aHfh0/iF4bkhvcHUunvFZXr/+Li3rPW1PkP7SlT9t8H8EzZ
2cvAngCks67f/+PtswCmEj5uE1VC4vLHNOsfTJ8YcP3Jjg/lwuR+YC7GNMv7H/GLQjqt1PWYdh4z
asqsNrbvTAwUl4/Yxz+Umn/PKiUui/LRF/CPWFISDP+Ti5AhFN40T1THD1SeknCeMprG54VP4Ny2
6u/gBuvv+yNqgNeDL0Dqzqr4Zcj3U63IbMHgKNd5vXIlP056g5U+o6u5DDPwl2qIcGmbsyeephUx
+ddv9uehHi/OVA9MF+k/LsyZn95sq+k9062uQok0DO/EI2KHLoT0zjzQ5ivYP/+ZjIO/e8s/lcfr
R2zzaZmAolaz6HrZ/HGbMhD93E2eW8IhEPN9XiTDOzRP4AT+auf+5wAJCLCCi5SXox9gN/Xz+ibT
tZkNYecfEi2qb1wm8tQRA3JkzwQ9Gknn7a8/1nX6++cv1bV184OS7fPhIqP+8ztcesH6J5rlYaxn
inhi47HOqw9aqTdZsFIW3CgXj1C4o4uj7dpKu3quGrggYeLkiigNt3evw2IYRFtSNcsA6n5/FrM/
vy6G9zdXge3+f/5e5BNQii2+TW72n/7eqvSJMiiH8WC7iKCfNKIeops+LhCWxDVTjLKNxXRiwrEU
uBYGWzxxDy7XlUN5MHRAgKe098xjucAZjs2eCpWANq4lbEhgQRR4mjlNePhJ3QCuWXVSXEpD53No
85WZw4YMlIzWpRBvFwNkH+t5cdE6F+zO6MLubLRlvoqVYRulJKAEqpO1/avHxIRorE7Ncku+jZHd
dKY934ODwqRO+m3uHzLCrF7AGPkkRXR0LFQdRI9VdEkL5HJQi4kQ37hK53SNgEC5cjtYvrQe5mqZ
zpWeQJrBoMmQl7E9z7P1IOgQrLFplzAwtInVk5+3nQcis23exswAx9Lp5vEHRGKWsnnz4F3e65iu
y9Bv1dpo6dm6Ku/sL14HDvkH86CUEWRURARXrdXEkz2QHZWqFLYDiL0K0KE/v0GpgDKAAwCN9Afp
dLQ63ilzTPSXpIG2GPTS6NnIctgbI9rEL8XI5/gBPIg6UMUjlMmr8lr/eWphDzsa0AkqY3/bmhOk
CGJIgA/4swbn6CNS6Me1mmQxpI/ETCeUE/ncvxcZwXGBZfNmjUWSkN1PsChD0EB5cvLdKC2PK165
HAL6cW/cAkdIXhI5+c9ew3m6QWcLmqxcLK4THDbWl7r3AGrEDTc/gu+zv3T+c1OUFJtWlXJlMFbX
QisG9tIh5UEk0NTzPSNj0BLSWXtX7u7m7QenNa4Ztu/kD9hvIswjKVFwTie4lNd0TbBA3Akw5ePz
t+YBl9Po0UblrrvxPagWYVv5+uXj/xkibKYlZBLODZUcNN7rQ+IOcjPFvr8b254LGLE8kydAkg1p
2lkU3QhEMU0o6Sg2eTt7/hV4jkAFPkDdG4OB4X12GVqnb+zAK3NjfsTIoCNPjBBnyl2BKDuI8OtR
Axap0I+TGFxw3bjFIVr0TAO0/aKP2bRpCSWOrk1T2SR71bbd0OuNQ3Q2lL+8ATOb3uWitRIjXq/S
+2nRjIm9Jak5+x4Gx75ngjgFSs/pTRkqhDVQQbpUafM590+NGSXbebU+R5W/7HyzCNvVzzGZrcVG
MzMvtlePFILTIfKX+WbA8vDklGP9AcXia9eWi2XnDkCXRLz2utFummRxgmGZxR2i1OE6JS075IHV
0efByrFtJGbPiDf20/lGupo8WF4dMzHU8UMEeq0uXjfG723Pscns2j1VaeJcCKv3YfIqazkjlinp
TeY1EQHQKELsRg3vfpqslESNnLENF7d/shCw0fpbsmfa7LrRs1n1zAIEbcqQxHQOXfulEm6GvJkp
z6HFagfK213put0HgW3J7f49ARwuA87l+cpjjmvZgNNLVoEW8ZRWIPiWfoB1yWj9uVySkQ4/XjkW
tpQzjRgkxzkBw9tYonkjOpOMGJlPX+Ya+U1mOxyYtZE/ZWCtXwiA48b6YG5Heg/azwUf7DXMQoAF
k2bEY7R+cmyoyGkGRZW3Ee8gsnr2yS4UyljVN+Jz2WkaydyJNXpHs+yUCTm36VGfdwKPm2OY5q/q
/7F3Hkt2G+nWfZX7AlDAmymAY8tbsjhBFFUivEm4BPD0/8rDVvwkda+6Ne9BSx0SS3UMkPjM3mun
s+Pu+oYZa9Al11Lr0vt+KDJgNsEz8xPxWo39+1ozUeASNF6HOiAVauJzwu3OOe90Rn7GqGl+mbSE
bhd/rn7TBdJ7wtBUejEQ3hPZNdocW1IYUZAZHov/tveJMjObu2Uyl2m/2eZrnfld3C4DIimyfGSM
kVNgsq1shxbFSprbxtPsr5Vh8ec7nlj9i5ORrPY18GUOJEt0SbvffOA1IWb9iWypodSuWcdPfHR1
Qs4RA//Pq+djB7cb/87LLD0ueEtIHukhcQYmw1u7+NQi3ejQtarEs9KY+VpFAFQ6xyXKYWFXaY9K
c1hRgRT+rbasPBbqFsAOI4PhA3BsgOBDkcRKd+NhwWR9eRxS3Y/TRVOXEtsOFjlZa9xaZsBZKlyT
M73AE/o6m7wadyRHbZB8NVFVBZyDNZi5DR06gMq8U114Vio452KRKOFWXQ5t1yw57/sZlmU2g54h
jGIAaYRI5jpgSxcV5NpWKqeJQwuE5HIPoJx7yZGA6i5xb23PL7aSzX7f2GJMAKM5Jr1sAv7iAYaC
y07uUnY/ysYHutRJ5jjTxMa2coBZ96M2fDQWoStsqXquCHMTIN8rno9D7nBO1xdwzirQ9hPHR6Ds
OUdBA47/8rK+k31EVlBJJJpCR3m4b69EBdlsXqflfpypfWs8BTtjqxr45BAjIBRPa22jHXNT2E56
H7Rv0mRFd2c6iqGWM0KqIzkrhlHDPsJ7tEVXDTwt3NGGh1ZlqVotSV+fPS9KFxviaDlgJsmFsz5B
Y3Pe3MzgYF17YAmy6xd2nziPFGTaSJ+lt7Ur5ybUZ3uz/IFzESVr1Wr6uZsy7dvYi+CQTZI4NV4z
VU6uQVM3FxzEsLd7nuQiGI1nq1eJM6kK4dn3ng3sJ11y9YkKAghDGFM81qfOh8Ze9xxVT4n6RovC
4mu6IL4q8p1uNUPQNYzmppPzhOdMy3eVj+RIBcoituZzorR8cq1cm55md8FmE+UySzP/sSr9wOVR
hZzXQsaSijXfr2WupcZL4VMtkyYmRyf0DIfUAr1FnKjbzEYT4OHxSKoDi/LVPNTsyxg9m6AkS7vP
bq16nCMYUeuO/yGNwr94roqtu+HrF48t+TSncs60z4sW5GdthAMwD4zdbCLtj6npGgxjiRAgCdzh
fQg3bvSEhZMXXBFylkQCqVDqc6QDPZv2hp5C0dqMOuyXRZzaGa1wOlbGYwM+vcVBNvZhwcYKsBkV
yejW5TcoVRiS5jaB4dFipR4FUVPcgZLJUfOtAYGiVetdsNjyxHVNYTAJ/S4YO/2OxeMcz4hY3WGt
j8vkiB21cfK0uBO2cx6iMZs8uVts+87WR/tmIezygW+b53KzVGeefPXBRvELVtfCGFW7uzSobqYS
jj+hVuudvnbpC4yl6a1vTeu2nZmqRKRmUEAuhPEhe4L7DlfMeKTya3ZgDfRv6Duds/V971vDCmBi
1njSTvwjA6o/cG3yhdgTt/CeiG7JfH7Sq5ZCW5sBdvEEHsIVkDEnSKZzQvC84jQcUWZNwtROrrWK
7mYoKy7SOuO0YYrLFbkRKIo3Cy3wcL+WsmC5Tdkd/30bpbqOn1pjcsBoOFilmCx1TfeX1nibzSLg
idcdO2SlFP0YNs2wV4j/v/89f+l+WBcpoCwpU+gFadx+7taAvo1T0Y7dscLuDRfE84xnAZKiQtAB
9NWF156dL8fh3//ev7T+/F4l0HGB/dk2neLPv5eWvMIMRbD1UlQuQVtw/+thgfsvvYzzC97++kg4
LGcxvh+q3L//7cxtfv10MSHTFXOD8yKUa+LHLhy6BNMTw22P36NGNr83nxGtk2JySQVBRc6Zr3c9
bYmqvE1CHbrw8hL+O7H7dxM7vGtczP+3YOwuy9ufpnXff+Bf0zpf/w1TinKDo8hSFnIGef/af/r2
bz5KWIP0KrLSv0tn/5zWseRkJ0lMkYGUlWAiRK5/ymX935TFBeIcdF1+nKHXP5jW/SVQjtQ6A0Wa
o4aCTBV+nX4kkrTarHGcEzdsl8RmsZWPmWLd47CZIwyGSBOsYtt3ACn3BkBLyO3Uy6SHLi9OQyto
u8XwCR/p8Cnllt/98Enefz8/fgwj+vWu49WZOm+fF2iC2VRAsh+v+wAZCtjBwD4Vs92+O5mNO0XP
muvGWVQlhkzyABZnjoauRUv297/b+lVJDJ6bjbBhQ07TPZbN1i8TN7SYVedOuQCKk3yuRWKhTZny
4KYMUCvADHK8a1OHz8LH5HpXix3kL0bR51+Wrdk+vGkQc9xtq3VOK+TFJRE2ByI3pnJHueA+eFTP
a7RMnnNKZD1eG51F9Jje2QxMiBEsSCNW9MyhvsvMlS7Vo7KNdF+A68FO7sXTtCHr96leRGgxbQGu
7JpveAOJ26YbCLfBZ3xGcc4WpJoe0aA0+3a1GzJ4RstnNUuRnEHgIZfZIvrkk9b3GpMZ73latr6K
7E1wpHhu19z2LCepDTRJodNa83HV6iQqMZiwEmX7CaZUzqSsJuxFuqzJQBwt6+emUF2Uhp36mvio
hMnPOn5iQ41cL9fRv4Q6sUQzDkrfPaLwWfcyq1y4bUi6SM+UA8ZFUzyyAyseaKbYjxSp0N+qVneB
i3p6H/vZEuzkhGNmPzNyxeHArcQY1E8RGwnh8gyys/HZYMFKDLQnpxP5EFWKkKQZHxcETllkWBLT
cu4a+p55buKHTTKWVFaO2xkICtPNumqWns1WmuYmGauwmkK6PJZAXaHZR4eAFOI4bVal0nE+e8Xq
g3dxm/uy6RfoPGzdyaDBYWP3AGHCVCc1nPijft+PqJnI4tYOm+nTKGfmvAcPiYFsnmPu1ODEgL9+
3BjYMItop+JMJnQR+87ovTPT6I5brW+7oOpGWPiwwvajOaZ0HAWWCx4/TEqiGdjpAY2ggfHWX87s
hGmfwY4dfZnJTkEksz9sqc93RmssTpg3Xv0HUlImDDQDViicvKnDAH96Hq7z5hDr5/VuEXPvPdF6
M1OYynyi3C4SZM1PRo9ErQuFR7R2lFgJysdiSRoj9HFKfTRFluQYr/riYOqt/IC+Uxu00cDHshDm
6KzfwEbo8/eZvSQwz2a2zTv268l5mzaFVLeK+bOa+hFChuH2faMcm6IkmFjeewY50r8TvFlUcR+w
Fo1c5G/5bpz6Rtux2l1vmGI1azTo3mjsplnb8qfVatf1iCZO4ZyThmq8bfo6Be/KXOuLHUhMSdBj
kD7SzTcoBGSpH5FzZjwKxua6zwgAioVute9DC3PW6NeKS33R29NKD/sI7EEdhqzMkfnnzV2xTd4t
gcwiwE4V8Nt69d7WDEUsHDtD7gRK3AGqkj18GnO3wMpE/Ju2W1Ik5KJFLQqOtHtjikjPNON4CwOH
nWOcSW5kNAbTojF7WaavetFP+g0kUke/DRJJLdKZXfveD1VAFKxWoedSR3nAOweYobQdI30DjZI2
zgx9ze21GkjPaqNSWhsm/iWBqAqJjvTT9d2Zpl7vzv6c6/ytZKoGbQ4sRWqzSDc2OX9u0qXKB2S6
TvMOEZFafe2BZLf95t6KweAVz0QAaHuJXb5QTqgO/qpZ3a1NxtTMbXOTUalRLA8T6s87m5ihnqhp
v7rrnQorfpPiPiJ/eZ5ha3sjzKx5zOpropo8oCe8Aq5d/HinhkXRfGsLfGSIXZxkiknJ875oM2JN
3HI9eMIKKY4BEM9d9ZCkcb8PM+HJtxYvPYFLa1DHKEHbMEG0dErNBR+ZHNqvgzG+ICJ2T3MQFI4S
Y8qHifzSKtaAQc0HP1M2NMPP6xkyCOYq2ymSvYGs8iaz5kRlX+NDzYgqeDbLaSETK5uc3+EFuUU4
W0a2byUcELPFHVXRwl3bzG6vMLRm1+RW4ZochV+dFoEjaucvPat4CCanAL8AtrYhQbfHcwZotBUQ
BBwQGhPSaHomM/FhwArWgpqGzOQ166GRFgBANnVFH3OOY3VIHRs6Fwf+UFvDp/8Wjv+Z0wBW6g8l
x1/orbdMabL/id55/ua/YIisy4/+ufB1fmM+73qsxhzPVCDXH0tIoCwsJRGSYGu5lCj/KiEhtqLb
pqpD1GaZ/Bg/9WcJaf3GHyUJkxBt5zvX6B+UkJ7+68qX2pXpFgWra/pQ+T3lyPrBceUpUgb0ruII
AlgNlYIyg+7MA1DG5tzjGh3nDl2Vr3sZIWLmSsY5T2Fid90NvWZkSlfxNTZko7vWaVOBobc1ZK9U
czWFAtPmjzpnwoe72z518FRuW6eyT6M9YQteTRIRqdMsXAwGnackGpvju0Ltjw+cgRrU1DdET91b
p290anOB9CyU6Jmujcy0378vuAJm9lHLEeOqO8XvDmblZf2OiaT6kQt3u8Rpe28K5sSI7vnFslNh
O+PgL4/pQsJsnRvLYw+5/JSUCrFudYsHDdtsyvbcEkXnnwHZDx+Dr5ND2ai9FGlaWmQ0lyA5G+wO
ye2c2eWkGuguUBsX00yJCyAS7RnbCDM6EzZ322rT0Zoz62WTjAYbi9HfYOnMJN16MG5TU+WDdh5R
it/D+oCedTBKmP2CZYGC80GJyifwPYAOBsUbz+vLeLLnj12a6JoVxfvKs78Lp5QX4BiSVysrfptu
pZArEqXomiyX2sYNFt61rWIOfGqnN5YivHeyxxmLTVK3bl07r0nh8xg0lYzmfDjiYS/z5aZI8vlk
tQHkNDXvZcqiPk/3EjpVk8Dnou8x+Sffv9BKT5k0QnpkLDepb/gyauQrHYbP5LBDbJJdwr5qgale
x/pQlfkDq1HeQrsW/Fc6Rlh56A8VM3pQ4uwKAZzyGrML0VwSf+gApiGG84DnCrxfV9YZXmR3AMtd
1Rs6e/Q737JExQ7qc4PGoJKP4zY4ex5fLnqihG0eToHiwZttrALVIrSoM2rzuWGy9XZZIqAL4kIv
ERsle2ZH/Je2xOSvTBB4bZm6iPCOE1XqqmhPlldcDWY/8M0G1kiO6WW3QDAG4iLi3pjsgDPl4tNM
hqbJbHLrwXUfP8gSg4Wpq3DRTApuQhiDfMEtygVQdQGZcmFZdAxmmyJQCo0AufeOHS3Xm8Fted2i
97SPF12YVoB7Achi8brzbWLIWUMlZk2WArVni8MVkxgT9HvGbymSJY1p96yuE1agrFjVNNi3RpbN
zsRy1Rj4j41Czxl1AxiDpMn2ZZ6D3WW70ncgMC+X8GX4SilFWry62RUo5S1x2cdQ0vCRXHIyLkkj
oPMwJWbwAPYq3+z1+4B+hGBuRV3lq82q2kh/HxVdbgncF0zsczWovQzPhM7BQUK2eNs85tfCUQoz
d3KNZxuE7aumdtJhRz+FWUWk5JCT+FpRq5CbQe2eH6rMoS0iXpO3o8PT/y7tEpfNJ45XLjDN4iYf
ypnP57LXvewMVtIEzJAFv0VyHpHVsq2C6024fIWIXrkk2s6AzFxphP5Ekzdk1n1xSWzQevhciOO3
INYJGzm6Tq8TIqJ2GAJVLSNDjK5LW3L9WAtQhv02oAzcBdwUhE30OHkoEDixahPe0uM6LDDhCsKZ
8lWwUIC59FgGHM90kejtavLi2R27tX2iZifpbiSzUtdZnI1ON/EJMtB/7LjQwTpnpXgr9UQcA2NI
D0B7zeeLKIeseliofkbf9DQQT2IziOWItDbe8IJGeQu1AMZmTDdkPCf6tnXntPWYoFtNTVQraID8
UOhbfphsk3n7LPmWqlxF2uQEaO0MEo8s1KI2FzihG3ytVLvOuw7lkuU9peCzmOD/F84qAWj1NXIC
yAdcL8aApuQScycxs6HSBYN1m6sw05pesI+LulNAzEANGT2jatezXahhqpkmw0daQo/KM4erm1jy
Z8hv7JRyxyiubFhGx8lQlI/LNW+boHcifeQ9R6ZQ1/8EYv12ymcCShyDdSTgTn7FLA0xQqlziH9A
U8r5xgIB0WhmqesxWEke6IQfvGrWxhf5/UgjwZhJMMsCLiUnYed6KvwBLicdoOx3tLDGve1yd1VV
GRSMLvh4LQaWlzuunn37VTYkOUSLcPpsfzlZyeNjzSOpY1+N3GqaV5kSdfnJuUT0VrY6pYxZ5gca
a+c9UAl+xSTqByObTFZQzQec6ODUd0pH6QtdPZyTlBM4YKNyKzc0wQiW8KNFPu4xI1wyWiQWQGu2
Hjl+rFrGRjpRQoQ4DnC2uO0WXNXsfDMyKBLWmbBHg+phK0BO6DlGt4iw3vSVRymZKiPT/rPd6Nw1
1NZUCNyTfZxxxLA0lyaKRghN7kfb1K9tavRnrNgTnf0KXYg6xKIkt0GoB+pBNLhN9YwOurviGePf
g43QE+7d2dr3AieQMIzxFkkRIYIw2KIZ/tRL7glW+wS6fBGoNjWzFfiDAyfqRy/SvYJ7ADW1UWvy
OI4riYdTd+UVQV8nKue5jYCof4KQve+6Qew1fIf3nT2HRe09JibUm08ra0ON5wTQ8uQEQa/mVIU1
iIQKWxNSBTPukKLFWCq2JvLQ/CBgFXYRQW+vjwbo0wzKU+czWSmtfdmYaETJmtnTOcqzU2RlGcGa
WOlaGjb/+9VdKw8RNYEdUTpM0DdMLwuuRsve7nysBuehCHjM5QvUmEXr8CRJ48U25vZGgzZ1l2+l
f/bMhKvXYFXiZj4cP7/oWAp1C7oc1NFX/ULTj3xJt0Iktst7ZbfFy+rVL+RliOq6Qnf6IMqs2Wnj
IH2GUX3ADsiavw3ITb5mPhawQQYmmghYVMLx8tjH47VfAVDDJGHuti5jjWSsg/9m2xBmcOEXN36f
IYjn83I/itFv9tsEXWetcp0YcPlCU9fty5z0AC+RX2as+k5eeF9TsayPmbMiPKjgY1gl3aY5Ov3D
oPOxusB7ds5SL7/TTj9roMZBsQ3DjZ9n20O9YWlovalm8KbZhySYvWtshvYuFcOzULOtsHepjHZD
Ldob8k44oggRihyZdbuUuuE81b1xRg2nHZ2gHU5lMNnXrbXpUECWBiefwFPlYqRchPB3WkAUb8GJ
FXKFlPdgj4jZ9c/aVhp3PASAFdtzs08RXJ0qkOIPaWtFVmM1R1Mb+gM8DmrWlS59SQPEZSVfGJGV
GnOHRcRF1wdQAh1689qMiaLVH0ssqdftWo0vdMja9Vp3QNM03+PnJLXr13GuAuoS+tMzOg5xKAjq
+lxQvqsNObEMXN9IJ8ye3ZcnLe1Wd4VOuI3hxaVv75mLqiVdWQPj87x3raxZQKoVsOFVKmq8H/aa
x2UDiJ1h4sog8qAnZRY5iMsiDv803pyKB1Gajae5cT46glt25mgoPYVeqdPKOK3QFN8TphoihpKA
a6Q1iSTVeirBXG/itdTL3Shs9zkRnCic/H29y1vcEBiRPTz/UETrrFrjwVxXvrTKkNeApTxAnojL
mRUOLjsaEY+O/kg2e2XsUqfqAdt7ApffY54YgGWUEwO+5zbM6QeHf7rPCgQ4qPA6GJdz00VplpCz
3KZWcsC4onEw9Tkj03KSr1o5mD6PPYLvcGwaWdwDW+mLTOw8t29v8oH7Iodl+dqBtjhtLhKhAN3X
HpT/hq1RCVMKD/ga9IcXmS4+lzgpSLZ2znEFzSYHKXnBvyMdTq/Ret3ivBw+aQxBryAQ3rhlw3Kd
auCpnkxsuXJgXEPOYwJviiF1/mlwu0k/1SV22bMmjE0NHzFY7a3AmoREVKcGyimNG5AFRilUs4yH
wsXJW/8tERWHelIUsls5vlcd6ZADPNA6eEXRbk5kVramh+kAvR9POkhY6w0qJE9dkqoZgvq5b0GN
kIlTXwm955+XLSVXrDs1qrm5N9GHOBM1KLRMqq1GDhQi7mzzbMrRHaxnXWlqV1MazwgBCEsXkrI8
UGK7Hzr+/2DBQevs0NibNNCmRxv9y4phyhKWtYzDjkmLPjOuW2zqnzZ7m4bP9ooIdW/XAdVIi3IM
Z7Isefj+/Qu4rFB+XNzyCnw4bvxNhb5Y5i+LTZm5RrsxPz46C8JSNGQDy/opMBLz1tCGLKXYTLpD
buVZejV2ydZg5RyS27RBD+Hrk3FrI+Kb//nHgrwaCTllO1lyv6qOG2tKcOja6bFhXnsQC09/JG5k
qVORkb6MzZzKZ6rxaMTanHb/ThKs1qm/fCb8erZv5FIBcbB/WWY3q1dOzQyvxFmJTUV/KNaOJw75
MwVfSLY6wM8t6VvPpZdoJ0OV341d2VhuUa0wunRXfKqhTqBSdhxVB92JtCm+XXSgslHZ9P/4S0Qn
bLB/Z12GRPHXz2sO0lyzNL86NskM2wCZ3zQodXJH0YQolYi0rob0ugziHdrM+ihGZhWCFPLnvF36
xxpAy795RWrm8/NHiFpdgVIwA2CZ/HVzpzkA/ifqBsAFcBvCi3x1ZCT1OjDiGTBtq/ZXmsSRonS2
Thiu/BhDEZlhapyeR8PQqR6MT/bvX5j1v70wxeB2XR+hwl9W6R6Kz77uRXbsXNCglJr0XlMYSFA1
i3IFDs0T+GXfPq2tEgItVjuUZzYS8+Nkz8zeL9pYuJl0y/alLjZG2thLfnVqb5TvuRLpVkmrang1
60Giyp3NzoxpSYlUarpZGQx+fG9K8xprz7SpKUCzdgRGJkpDCzxiuVd13HuusjQbdnnw5B2vowP6
+4/D/FVPEZCsxmLHZZ/MCPEvgdyZoYl8RcR5sDKHM9BsN7Sr/qRanWbh1V9EvsjYZ+2pMZXAcakz
XtaaT9vTErh8WqmlAladTVNR8Db/lw+Lvy4wq9PdZTxkmUqeIPuCKQ0bVMIPW6I06gi025zu0pnw
3G1VngLC4hjeQC5H5+LTEHxc3ux/JQz/TsJguepY/78lDN8n0fF72Y7vP0kZvv/gv+bQARNltQvn
nrF4aJmK4fWnlVu3weGjTtFNx8eMo3Oi/illuODw8XLYyIJ0HCw84v41h7ad3xA4MDDmx3j2cNL+
EymD7f2skrHJz7AtIqBNJEgOl7Nl/jyHxjnTDe7imdcbeuB0O+RDuo4JyHc9rNfhRsMusOtqhI7h
jJlShAzJtzemZ64RmblxHMi8u4Zbhb1UaPU+RQBJMsQ23LRpcyTpZTr7QnqxXQXuVTs12hM71k4N
jbWrMfcVvr12n2Z6DtR4xCQxSC60g9GJNqyVUtEFrU4Ltxl7k5Esu8U5sYgjYU/E64bg66THMs9u
XGS/Z2gaOHpF8iA3cYfJN1ZnbAiL3ziKAWSJj1KXvE33bNhJzEwyiNFHfkwMauOp6AacvX0R9Vaz
3iS4HXdyhJ01679nGhQIUQ3ajtLK2DOF2g5OKzh7UvOgFp6f2A0Wu6FT7BEMy9XS3/Xlau84rcf3
3hyZhXo1owiHYCCrRgBq1PCv+aRsegI/OK7DlD96iGXj2jA2hqgmQBsM2gzLu/kIYv2uXwM9EkO5
ocXLQWEAAQhRPVi7THcs5rsQwyVUwXAm5OVMN3aTGdR+1KWPgV7L3UgmW1BPx84GqZVUJuz+gERL
YO16bCY653BhRE62vjrjDPtiVG+iK8d4BI0dV+uURr2juQgVp6/1APR6Wepzh8H5Cn3LGllg89vN
22s5kBaH2LN4Kmmnch6+rMTdY5AE53ElN80vzS7Mt0R7XS0GDLSUDixryN7WtCx7006DEJjSejKp
Yp5JioLVylIyJpSF2J7FcEgi0+gbFt2OG2S/oeOj3ZxcGPrMknaBUXzpls6+Ehqk7yYhm9KxRDwN
vcSLnh5QmXlhIGhbKriRZSGe28F99ZftujClF6awz/daQ1uLsyk7eF39vpE3XYjRPijrNZNv2ez0
oNDOwgz+sJnaxuPMiphr4hkgUOhKLgm/Tx8I+mr3UwpFhOanisoUYYGPfdoeKj00RueEj8f4stqb
EZX9cLVo5ddttZfdgrZlV+TFenQahqbb1vjowrkWoL2K2Es7Yj83eO52ti4R00sRl0b/WRvGOi69
BbEItFJ83as4GD7fYGsF9t4F2rRPrOKlN930BrtPvbf8rylCJFKnPRE5nas9E0NKEhIOXTv2qjx/
rOfSjxrMuowdsvVAVl7/DK7Wjw0vKB83LJbxMGw3gImqPYEDEnNA5u43Gp/YQdC1axYy20ZT00ln
6zc4gWW942mXRZNTmnE2Wuy+vcI9GbSxUZ7685GNzWlEGXJFazLFGkP5l8mx+BT9xIpNxhuRmwYy
dmQtQt1pKXScQn8h008PR81wuXMFeo6s86Jg2tiUbGXzVGrWep/QTZ0NxiFOSG0DMEFqZbZzO1/C
/qndaKpg3llYFPa81Ona04BzMQu4bhDYH9rSvWX48zUHwAA+l25wFiBIJx7rsbfxeXZsMhCQVwUx
Ifq3Jcl8APHElSuGcVi445Pu5ydqYvfsb6T4kYjz6OLO2rHhaXcZzvVwk5Ub22hPQlMEvwPlf8xZ
abEduK8m8kF1otcPa679Udvbuq96ogRG7zqX/PnBaw4ok9V8omn2Xqr1EfLpLl6V3DWDAxIadv4u
Wsj1qc8UuTWXozdTUVSlpyEJn8YIrei6MwFCxX0juKRSt79ZTW8/1eZ7IJRYOoceMwPffUrMLI1q
L9hNkBR0bjXo9eKPeWBE521EWDl9YR30igQKpAflHqDAvCtXFh3rWIIoDGr/iBHhrq3ML647XBfo
H06Ds7z6cvCoH90xqlbLJd4xb56DYP5UwXiMcQv+QbgZKPckHyOZVs+mMV159tjfdr55zlsYIQ5s
APY6LgTq/r7KcIwkVuZHaJm+9eg6SLuAB+FsEw5/G5pwAqR2J+RYXbOJ6g/20vuhAxDjWKE1Gqzs
S7DiB1nt9dhWjXGFTXzaz+Yq9qNfMePx+Y3Ntj0zLM7vB+jrhcFDaNGSBdAQyjNikqt9PzkOCArn
SW3DcE6J/GoVw4kAZdBGs6Wh3Z5ITMt4vIDVdN+qcvksk2k6eqv30U4m67W0yvaTOcrD0izanrUR
w5V6Du7GCqNd6gF8tm31wuVNJ5CLjxjVQG88tsXWQuTM94vIcfS5dnUyMu3TFHRFKMgmsfKOrN5q
mk7+vJF4m+c9XOPEPXL+5mekNPKQapxy0mevN5GiiIzfJKAGQcg+Zdy0R9pHRJrdGYfUKz4BdHFO
m+Y/r+NwNWASDJm3frO0zjtXTZWoURMyrs419qSKg8+wa/3sd6zT0Bo1eJjaZE9EXRtLf4W7/BVj
STO+2PmYDBA5fI3o6+PCTg/mxoKKo5WvSLlrT8HyCfcmIJ2rr/bvcKEEiLM8EDDqJsOj4gzWUZDg
NcN56mCpvVgT/SNQ83XtB2C7ztByepehIA8hh6NtJs6jZUPl6t/aeWm25txb8+AFUdEq/TaYuQql
fxXCjNr6/ua/5fV/JPRQXvC/K6/vyuqdjfjPpfX3H/qztLZ/Q5CBMMy0DLi1BPb+UForZL7roq43
dZNhDf/qT4mHp/4NDTZVuYko4//LO/BQE61L1Y9sBHnxPymr2Tr93MobOkiAwEQnzCtAavCry77n
GdosriHO9qgBi7Yrnk/zuMc34j84CD7bkxPAig1HaOLOruyJvn5hQVR8cJgpq9SC0ou9RF0HeXLQ
JlDmzzBzqisfA2FxP7pN/wXLh/fmbG5zzjh3rkZZmHGgrEUsi/P6bKJN2rtlQGrHXDTXRSc0NB1Z
1yLumzqStFduYwmlMN0ys9vXbAmDtxnTkn8k24oZyChW9/MsF9Y5q+l4zMXzjGIJ6NzOclXMXJB2
PgJElT43XYLo2r6FO9up0N9rBrjZmO61qtYJ2sZ8mS3sPBgxAnzJ6Iq8vS+qrbsFecbbzRbkZjDT
VtKxj+PAbgk7EDknWg140HaIGiJkJDAd8nzYNt36JqlzklqWz1OE+VpPjEITJ9Ap5efZMyKDuHf9
dymrQW67Mssd5t3MXh2mwg0HTxnVU79pxO1OzPJDUvu0mlOGhwVeU38TthE7RWdvUenOKfNk8HRm
BvjcL6Z2Kz5YOqyDAwe/TlcHcmRL6Ihn2nN6MMsl6W+BV2onXZI4ohOrFG6BZoG/srHpDFlzyjRt
PqRwg6lRUEqH1qBjBsTf+WBU0tm7Qbe+EyJV7giIqqK1XDOojey4CEAor8m/sQ7tYNcn1vzToWxm
MYaiacEazJU62BfS+bJyX9dNGyM2Se8cM2hIQ6mW2AUWHtsjwtTCTdvjsAXJQ1/L+lPSaCOQINAn
4YZp5q4q3JeyrdMHi6XLvcxm74GGYH4DUrzERD8n577Llgeuh5bNaJsjgVySeyhCKxE4nWZGGOfQ
tLLPiqWRe7dBUCavWbdYxyVztTuN0SQVTK8F+9nrrevETaqDhuBko8SkdXpla4sjK6ncF+EazRPb
+5JQ6iRLWS8Vwloi1pTeErUMe08NpS1hvuNQ78h9HU8SJfZBVmX6ionaugo2woNCo3PkM+Ncmkm/
wyFPi9JX3wxpo3iGicy2ju1psyuZ5IQrfNp7hPveqZfOcyG8eCgm2wpta/GuDSQoKYJIPHrQGaf5
Dq2PeUW0Ynu0bbYXY7HyXUOW7h+QZjev/bA0hznxuq8Si7ghCO/FIe2f+abrHRxNO1qHjihrVEwP
iTtk54aa5DkFhPl5YmtdK5ig+XvR9vqVtjVs0YSwvLOslmBvF90fcyCSI2gIsSPGiklZ4hVPQelP
n3W3qD6tKGk/WXLMVbSdX34S8JeIZeMOg+jTH5iJmrvAk+M+79wr2ZICBh22OrDgIaQ0aJyzXIZA
MmND+RLysxoZrTwwN2dDKs/MI79vkmI5s85EVEywpMVVzCAuIzi8CnOMZbGtiXXXyom41ESCN8XD
T7hSlUWpptMQD/Lc6kET45gwX20cY3ej1r/kW/9UdJr3sThE9VFuqhAG1ukeGwyIR89Qte2rGrXI
NQa0LsRKkcRenp4Ce/BuVtljkWun4WkjnypG6dH+7k5g/Tu5tfeUettXwcRUQC4iWSGoZUcUWWq/
pJntRK6AokgrLVZyfYP0hnHO9DY6ZFQQARWhUNMj9oL0csXSn6e8S9+pGfM/KokmepjFtTklcue4
comzebI+mwwmj5bmsW9apFyvzQUuh126CPVH+iPuODuDao0GZd8jo2WzpPtwzNCcsdcZDQaiaik/
D/+PvTNZjhvJsuiv9A9A5o4ZvQwEYmQER1GUNjCKEjHPM76+D0KpKompSlX2OmtRaZYpCgwE4O7v
vXvPjdANIZVCrRES6jru1IWiUAxL2zAJBu2+b337czJkNE+7aBFN2IvKwPfD6Q4iEfNGZnnPHWq6
I2gxWrBTu2j+ukU1Fcgc0zC6/malDjrj5UWaMTHDOFsMNKdV0JFxLDVGcMw1wz34YGaQ5YQOUCGA
9EyuKaTWwSjcVowvFXvenaQq2QeKDx0OTpQbxH4DBLh0tgwFxyulXfCzdklwQVEbr4Wif4nKSr2S
Vt8QYlXhzsAO7FU0wHnJyX8aKItPjpYkV6EgtBb3xEuI257IE7S6+ji+L0R9T/wC7QVZhy51P+YE
atlNhIdoK6LZua1kXXiKqYYaNfjQ7AIlPKdJH2yoCHxqn1p+wBBLmc9IbMP7/hJTet9VKm7JEEXw
Q2ABJZVhXR6GmFK2xqCXnoyCtA+jyXuQVSLYEU4/0bDPzHYLc6e45cnNMHU6w01E4/pLNVLZwoKW
Kcce3X4MTF8/8BtOa5VgNLcwaA5RmRnZTeYrxiZVp2IvSTNxBZah9dSI6EqpA2tl5jnMs27s1no3
th/VusZsbEMU663kU9vIz3FVJkBH1fmqBxdABEczhDe6XVG3NEWypg+tujDxm1dJnIzXyam7j4Vp
eBf1SxFgcQFLYOM7Vfx7DtDNGZdPux0cOilTQwJeH8Sa9OLZAeigq3S1lDpU9gPihEhnjpwPn2s4
cp+IVe82AezVLxmeYW+agT6w7H2C8vi1TqJmDwBiEXkkyRohjcXWbTmrCa7Nro9asRf0xNcoU9UN
XnF5NZdK/OLENqjDNFS24JVJOWv89DZuU41JfxxtCBCo9tA/Sq+rUmen6cUScM/JS6Eg3yZq2B+j
rMDRmY50gFqpKGvB/NslMKD3NJCSL60xRC6/+0PUBdLtptDcDb2GV9o4zTrwixxXK2IMR90U0nip
RHnbdfjEc7oz2ALmLUu0QsKm8iSJTFqFIWVYlMycMFKy6BJRnK2yvrUEjvWmIkk4IwSUfLDFHHJn
Ky10ZlD/GyIY7BUYXXVlRjlaN9JemjkNNr6enrRMUe6cZhy2qdk5O32KGddr2S2Q3RvG2+GmzQRR
ygWaXDOdoI13ck1YU7oF1VCs25l8HD0oKBvDTm7zXsOHrVjatdKiL2Fttx6gmES7OfaR1hjya+Wb
YJynOFtFKA9WiEINNrIkZD/QutuBRvdLlE1MzRUev6JRdiYJEremQsqf0xIQ2RtLHrJTdvsxA0xE
3g2VbzTbh6ydbtPI+KT71vt/aqn/qpaikvnLWurma54voaDPefRzPfXtB79L5vV3YFNwV3L4XiD4
NjXNd9flYshk6XdQQy3GymUy+X1UoUKdhXKFWfOPMuzfNRVkNbmI8KUtQQwtVdjfkMyrFzv0j+NR
21qiAywpVB0HqPnWdplis5izUtAgtfJkWsN+xeJmpEvGqj8WziLYlBolU0QqxdCalbNSm7res6Jh
VpureojdMBWKQyu9TY11SBNZWQHW7nBBvZTsoteDCV+awkis9Yi9dzVDGuHkqTQN0otJX89mSg9b
0QCReDS+kHGxx3OKQj8yb5cdkQPfBIV0oV0zPBS8HfP83lcVJHA64nivdgSIbOre6h5pNuBscYFo
y3HhaV/Q2skFs12YGshtlpsENzvN3S7Md5E1R1/B9Acvwwyte+RnnoypiDuqPmje4QXsLS+Qb2be
ZDF1C/u7WCjgiBTSY7+QwaMibE/9AC1cLtxwX7C0rIoWmjg+Qzp3VhD37GvQxkfWcJBVJvpDqlDO
SqUPfHohlNs1t1kqFsIigNfikJtB5+VQ2GjkwjdXHe68vjDPh9nJbtqFg94uRHSxsNFj7KnX4QWY
zrkuP1A/wzJdeOrJEFoblWF969J7OuWWDIRHdAsHxzrh4OfmqPpwcbZXXaE/NUbQ3sumye0tfldg
7io6aiz8C+M9rzvtcUwTdQPQyt6iSo2Bwc++f0J3Ea0nTVAAFkCvDaNv7siCsmPPvEAGFtwA5NDc
0yEQWP3NksOybga92gKGvdG7DqMXvVRtkXl0H5dq4D362PG6b2LDdaAdKI3dusYFgBCCQtAWKAIi
FR9GSZzfEl+mnxJd/QCoyVwjr0nWYMqnTb4gFqYO2IKpGNlugL8gCtm6CQFtd/4CZ+gWTIO/ABtw
dBE4gYkt0+mNhp0o1v4F8uAsvIfY8Y0NEVbJK9P5F+k7ygaeJ5iIcCFG8JBjV1ooEs0MTwI9MaGc
tkHqPRoXJgjGbcHT5tLoPxYLkSJb2BQwo55mvCSreWFWhBisSZ+GYzE0EC2CDraF7KDjpJgFnpCl
BPtyYWAYaVmeYHM4BwuB7ToG/uDVYDPd9MLP6CuemwtUY1z4GiXOvlUHY2gdX/AbWIgxbGHoupsW
OkcfRDqkDlPPJrgdtp+O0QaX7LD4TuWsw/eIhwvtgyzohf0xKWC57lWIMcO9wSQDQoiBNFI+SgKI
Y08YcXQ0a2HdIpz1ww+jPkPO6GScapvcWdhfKXJ3rt9HZ8eeVNzcJeT1FKZW79Z0mGsPRpliPI2O
lsf7oVhsBCmdgYGIAzHr+bZGEdff91GkDyR4XFyfwcUCmmiijz8mSVvP+XomYIdEo9BoOJWVpjOv
+wYf8JrHLAg+ZjIKkAeEEkxwohQZDAzGgsIbp1miopTRuPToh8ki4Y/xhO2BDWmTYDe1tv6xK/Kh
fbESRyYmoCYiFPpV2rXFATMmDDlcu1C3+YfpJ/sY7AmtKHi9rf+QJ50Jg7fCSO+qbU0Jj8h8/GZR
/0dU8DtRgWUuEIz/LCq4C4svX/9n36TP+ZefRAXffvD7Ti3fkROGhw0EAvaxi3Lgj53aAnQKqo8Z
jLWgJ2lw/nuf5idohS4SHh0j+L97nzp/HYroC2iBf/039mikij/3PXWIH7YmdIaLSAtQKbyRE1QA
a+rMcQpCm5sc+m9Y0JDgFI+a2UEIqhpPQ9b3J6JB0bJ25VMaGEurDK9v0aWsynOYrEvaW5xfs5wp
mHiE8hNQc6ZVzEo22OuZZui+RtEKTUexNuhjBixK1rkk52CljvImhkD07GjZieyok6YMGCuANLRo
utDz469PexDDNE9fO9FFZ6Za+L+tEulBXjBeVOwZPSXOdcKzjoUjbkzZMBSsh+eFKEyuFDMTnUSw
uo1emzRmf4ZZ7aEZPlvauB2Q5+Awyl+dJD8Nsr/zRyNkM+w2ODFORHPf6PF0ZIZDTzFWUPNHz5wi
inVRzS8GVUDay5fCMp+qqdlQrqRunYXaB7/Sd1Fto2UUyKSKZklcVeyzbLWnpE+fLVSaGxEMd6JO
TssdaNkFaTSkr3G5+GiQEGy0dKIfmCEA6JYBUj/0D4E23C1NatdmOLyvU+eFE4CzlaG+w8FwTDoV
wnmKrEwZGm6MEHhzo4O6+BbGZHwwaS8Mpf4UaskBE/NzXcUkYxhnkGP0GEy98XQ+0KBHr0U73eig
vDeT1m4qp0TxrC/pNRAbRtzITGDoGqkFN0oNa6A7Rt2uOAaEXpQ4rQtUrUBEyXocKMu9DLNn6lYO
RxPK7ZYV0V2uVer8AaWab4ZG3LTqsO3C+ShtBulKL46lVSgu5vlXLeWPGTI6Jcl45NRo7OwCMUUc
8QkLfXok/5UasTVTJoeask4aLtRHcARColquaiM+0HR8rPXKZ9UeHzJhrMcpH9w8rFv00NFz3tN6
SdWRGM/52KtBxAJeR+eksp6iUXy2K+3aGSJ8GgNSErXdzQbel2rsH+bK2GExRHVRa7uAORfUfhv5
QNuzM3XzEftU6A0Eb7rIgzQolDwJ49zS/FUzDbeVeMwD+eLQ7ltlY81gIUgPdFUeqrp70Mf0NYNr
7xLR3iIBHR80X4arJGpLeg2cnGdTwdsMH9S93HeZm/Rs9aeiyuMNukDSjnSL+pKf43PSrGfgOmjm
E7r/ibqPx5Et4lzS0vpEwKzjWnE4rWkh9LcaNsN1OgY+vR0abBO0hh30+v5QFUa/bzLT3o+9olwj
NEg9BnLZNRD+aQOXtD+Q5NC4qpJqL61sPk19bV5JG3UmT00RIZ6p6TXHa4dworWVzMOzbxVEmdOp
h4kR61X+mOT+YzbSY1/PeuNEK5yNLnDCs54nn+hx9i5kQmQXbHezFq3Ldqo9elQhsC2ARgz18YId
7KIlncqqzqkS3uQFWd8Q3x8Lhe4PLg8aJ53xDEu1fslzULY5sQVeaqKSsgi1KmfH3GSUzwQUFP4N
2o92xTSBsX+svhSyAEJaZUiWegIvRlVuNItSmt9iIT7yGFaMMNYjFhtIW1a3HVUeuimxnizFPHdq
Nez9vn5Vhvqom8nhh03nFwrrt1peG5szNSAl22UW9hadFMWmDoIzoalNHAf6nKpdwgXOkVGBsZfm
b5S47Dw/yV6XqzlsaJqhC13abzFYkNW63JwsUoR41de5TA5qqmEToUX1myu9ReNwpQVPQ2ObchUg
0BuN8mBZoxYTH7RT2+QZ2gPZsizHsRyQMcFRoOmGbH7z1/fyZ4GdwY7INYmUM2EFOcs/+fQ/GL0D
LXdCm0BYzmVGyPC5f4C/mLqKpu8GxUjd5fNisD3WDavbX1/6T7rdy7WdBYFNIQ78+I1SHgXpMENY
yXdNVmvrmPbtzQRyZlkujtDsk51wxpehGUGpDH1/iPuG99ZBBFOH00tIDkWQz8cuQGaMBmDnYPh2
SUv2VHs4DuQXIamjeGOgsKqK+JSbNf69/m7MgkdhhGhSR/3ckXLijkXhbA2jKD8G9Phc3WZ5+OtP
+otHSCMDUEVmKYWhqm++WDWNHKCiOpJDtdnohbgRznxDbl31mzu6MKTePqtcCPQ1UYE6j9KbO+oM
kggYe3lWHdz0lFI3Ew0/T9Cc4DDtxGtUx6c2kNlt2k83ViuyW+QcEW6s4LXqWZeXowoRUwm24fEY
KLB0nKF7UBzzrNX9NrRZ7g1wlySshCYifpV8AkOdtlmglguwNjp2om7u8mR8HGECIhOJ9ANKygzh
R4uvN49e/QhxXJ6kfIujXWxHJX71i/nRBiU4t1QaY6ntkOPvcBJGbpDNF9f9EVlQ6qrdfGNNsGww
IMkNuOBPtYGQzZKcsf76C/vFCsMMHvUpKiML/eubL2ymbVjp2Hx384CbkuPEyMrGTJTEwkHb/fW1
OGH/6TszBPsUcg3LMd66NWp1inA9TTn+rP5Ob6JDRnjeby7xi5UFD6qqoyuQ9Cje9qbA8CZtKkS+
K5y+JJRwJKnOn1+WlR79zLRtodckqr5zFPU8+E7okQ92YBD6oYnjzzbj9JWK/hTBTaztCHFmk3VY
ncopO9HweZ3NQfPgTie7VDMJUkH6w/xmbq7SyPRQz763abDQ7LeDvT6hyYSqOawgArYu7aVyo9Zq
uNKcSt2SXIusTI1eDaZ6sMCSUz8mh8QgdgV6CwdUSQlryNLNqcXdXrR3Ra6GHprfb9lgL+P/Bl+L
X+ww+i/eWL4LtPOCdVjXDfXnZTFXy3YspizfyZRCoQ+zyI0IvF+puNZOEkzPCiRPjPzUPmcGJb3f
1GJF0+KamJdHm4AdRjo5oUD+PKxa7Di0yMTTEJfaGmQGo9DePPvYht3ON84hnUFGgaxEJc6FNdCp
R6EOL3MjVpEV3WNX4FRV8YFrZdwmoXicOIitSj8st1o6QEsb7gLDXDhWPJ96ycLXmP1AUAwRw5mf
OlvVmB+dsu6/iYP+4036xUvCnrH8j/4p1dubezQEFbrroc93AzYzjjh4LQZ+HR3Otl8Gv/lGpHyj
WVl2KptdmGUNFIf9p3ey0rWJNlCX72rCGz1pIqG2/fjgs1M5ku9nhrWzmicKpF5lmYpjToBBiqmN
A2BX+CZEKAfuKmpMsqPI5wUm3DI9tj83ibxiMHCdOghNQ4fT/pgX2lorm5csnu/GlKartWzGPGaB
ljz7w3JKJewxnsWp6vJ1PBaqy3HVI57P3rR8pZfyctZHbY22Q3WdBfTMcNGNy6HflH7XrtK5Dfcj
WIVLEeTnI0ozwlQPeTc8RC2FpE3n150rSj1jHh7qNsASqTtgI3pQQ/IGhz7QUU5rkmQiLCUT4gTE
qRn/hkAFHsiy6zdSrxtveY2a0SC+eHgwiaQBapsovE8w3dOK0xIJjSdSEuw1I6DGq+kbVbHBK9b6
1ZVjjC9EU6wHbINYQaJTREA8iHqO4pijnuKwB+CgQ8srjB1kl4PSAzYjjZuwNV7gtk0PFMXbzGdn
iYKeB5O3wxzaEzCkT2Ez5IdEGoyQ4VKr9eQuhRH6iGg7VEyDbU72ZC0+qci4f7Mfm794vTnrGEhu
lmgTTbzZJ5FzxhU27GzXWNMLyuS7RrDv9ZRZvsFrvZy/LqV20ZLO2Tqc9C7vfB62m2lohlUV82M0
tNZJm8eeg1jf7mvNAq0cwBNQ7dxzxm7apbJRKNAShMEBBLMqT4MXUC7OCettuJ6hknsMo3ADMWdw
Z4tJgcIaE7fTY69x3BK1VroIGTp3DNqEESUn64DCsByPoYbOGH7eEvbUPbSQQlZo+e9qXAqojNNT
33V3ugFKtkjN0YOQpa2rYT7C9Ab1QlhjJhW8OcX0YjZzuakxmVpUB7gVzHPPJkKR2T1o5D0sp/nW
+r6//tNh+02HDeOh5Fn7zx22+6IDIPVn284fP/hdW2i+o4ElTYPDu2EgR+Pv/NG2Q2Wk0bvWrW9k
qe89Nrw5EEYdGJgOp8Ol+/bdtaO+0+1lFGZqmMeEBEf1N9ps6gJT/fFIQ4YJgzUAVhx3qcg52v+8
ezoCrazvV8oRzFx/axs6hHy9NvZZOieeVXbNWsy9eqelJoi1Ap6l7Cdnb0sbKntSDA8TaXnEkpHT
BULD5qkUvbHC35K7QCRigovz0MOJeRdwVtTpQRBZtvAtdegWXXIzAOhA8Rww/me0vpKgqNifl7Uz
y7F86gk5X5WeqvdtXlFslKpFhR1kZ33omweCEzHJW2S8TqgGvwiFZEJbe0858qqVqPnIzr6dnKm9
iwvT2FaDoecrLe6yuwgm4AG/SHWcLLSUq7HKki1zbGYGaT5eTSRa77NgJFgNxOZBZyi0aZtOc2MS
tE3w8UKca1NRR5z2k7/ux7HMVtZYUWlOIp92M5ZnT5S6jzCpMq5Ebe9IfLsrhbRghTrylCXymPtj
xm6E0iuwgVYkYTIhybL9TQtLwuWBKTw7l4D6g4QOIqJEVFG1y5eVHWdiIDaWoVikUyK18guf9Afd
KjejGjAIHHNNotNqMO0m6XxfGXm1Hqbw0UGP9p62pbkfdav/mMtCXYVNBcoGIqN/LutJFV5ahFHN
XFMJpTj2ua/N98RyJ0nnRUNhKy+QvSSHIkybysx0qIlxnedFM7u4KYBmKPBWIIcbMSZXLbfPTgDI
Ahk4UrtVDfiQDYZJ6o71ftxaWZ6z1+CMvh4zqKAKNU5LHKWShe3Knhutp/UUGVdWUpNiK8co8ZRk
pouAWyaDz9/pyVmZIq1U2EtHwmu3hNstuuriD5l18k11zV+0aLDLb4psy89bE332otWu54tu22mK
aJFx121Rx8Ot3ybZNq8K2wqukfSR3LGB0yq6eavPZd2inJjUyXw/iK4R90o/mSjBFSdOMwefDjNW
dSOoH0aCFRKQiWI8DRHm0mqDwD7vXJkK+QEAy3g7IDbKiEHO4VpggINenigB0ZUShLerdA1tObyh
ymOYGFFCOp+FpAkm+3hKpECGljvVF2MOKjL9ULTe5QhaSuIKjAosKPSIR9/Ik+ysxJMq3YxUv+u5
H0xiU2CN+G5H6GSOhyjPGTHLcFfkWJlQKmqBi6NjgowZYlBBWzN+SKLUQTVXmdqnKtTVdRpkwXUF
q/7arCLbAy7HxhciOt3yCxBOKBrDy6DFemOews6cyLg0yc16xKUCcMGqJIEVSE6YKqMTIOQ8jv19
aENWsUtL4QTVtBaq/XY01iB0WnzcEGD4yvH+LNVKO8HACVX8ak171/VWflPZZbC1QD+GsjeunbgP
HvyUbbdMS9XArRDM3/zp/2yIv9sQdSQbf7Uhvm+fwx9HTZwmlx/4YyNEyP5OGIKpjkAfr2pLctb3
jVDiX8WfihpIXLKI2YS+b4QqwXkLZ/uHLVBbhPdCaMtuhbweFe3f2QIvBfUPYhA49rTVKFYWLT9+
x7dM+4L0iLCYQNU6ENTmxLWHcpo2gHWBCma6tk9GFLEkwEMkagy9+SKnKdqOESeuqcrrXY0KlHMe
MUsx/A3vwiEMp8m4wS7aQNgpGDH7hLdqLBj9vMsyU/cHFrsJKovbOT1DuPehPzpZucMvRYs4GADE
rkTqK9dOppOLy6pUNywuyAFtdjYL9/duoFU39vvAYmDu730UajGdfLvq78uem3yv5IWlMsuAsegF
8YDhi3upa0TqQtYRXBbMUylM0pLUYDnxzmyTdabDFRzS6OxnWbitLHUmSZ7B7kOeEXA+E36640PR
hmdy9nmg0H6wY71GYpqF8e1YGOTwoZmdiZDdhIXfPTsSHVndQBFbRUlNPpjABuYUPYAjCpPZUvND
TEaxwVJDCjSg1wEmcnVUrTnL5WKUG89hkPTKHjPcAhBjfZzulUl2s1gDJIwXOVtpqNZWJcO4Q1Qm
irbakXLhS1bfLOmrZLxDNhfVpxIbb863kNHyy/r95TH/Z0X43YoAn+Mvj8gfvjbt/zxGdRC90Yvh
bF9+8vsU2nrH8ddcePuXlWFBvf+xNNjqOxNfgQ0iAUbKt2Hz96VBvDNJosDSzmAVVsgyIf7uwbHe
0SEnq8FanO+81H8rpdy0/1SDaov0DFYMajFWi7dTjGDShzSPg5A5k9UdCzvH+UDfqTlqQPjWqd4W
DbgeTd4h51pNWUAOVzRGa7b6YZeEZOKgoe6sTd069T0wcIXWQOo8RoC0tmBt2GijzgG3OBrVorhp
E/qYobFnOmvVmy7ufKBUij5gTrANWNd6Ypjr3iHe1yizcVehAObR7uDDT0HNG20H72Xe4NvuDXyx
jhmDBxoeZZPSWNH9Zno/s526fKRpE/WKWLfAqG+DoZCHtiAsjJZKs1i9lbR3Z8VHgAOd8IofAYqE
0qXfloVyG/ll3KzDMR52tQY+ax6mfDU2mvjACaw/xpqYHvxyIimvbsIbqNmMspx5+eQYZRtPzUzg
SMhkNqYFgnkVDlN2H4QG1mxtRMXV8J8tUcmjI6P3RVIYyym5P9n6tLH7tHWVCrFSALEIEVKkt/dJ
GVs3fiG1W58WwrgqzFqXcL86PnFqK/Pa6XyHWVoPhYoFcmXigFrzOydrrWl1Vy8chKkKPnN/1D50
SVLuJBYli0ytrezCa4yvfcvsDVXv2uL4wfx60ImdC2b9CqPB0i3JTQ6t5tyu/KzdOcNiQGymmNFd
NEtP6VVc8vGkkbzT5Abfh9FdIa7etbH4GMW4kTo+i5f47aOfT+IAA/09dh2dPDORf0JuOB0kpmQ4
CpRd9NG9gBEgWp0guGt0fEfr3sK9CkOM6WKOF5S7nIXWqswK8zroGvMm0RQf+RXHfr/21VvYCrFn
BCa1zlx+bVWEB7TXZtPzqyi4mQnCO4wOAJXYhFFmy/EqpTUHPdBEP5gr/q3U2ieixHMXJn6yD83a
D45DK9L+dnRIwXyGetB8EkPVvUZxL2/NrDSOdEC0+8Sk0QmhvLsCi12Zbttn3LKhzOpTp4pPA3DW
s8L411MH8ZX0z0+0KQuACtQw+z4mJjrFIH3N/iGbdVZP9kfwf93DrBCnF5Oz45mVn9KKy7ou2wm9
M+KNb3K2ddN8GD6FwVyINUr1qPQapcJqn8Q10ky+Zc+wINZFtJfEbV/MTMtFKK7KyrGwqcrJv+1L
9WYw5Me5cT6KmqhRoTlebQl2bceMSsfVrbCqt4y91K0IVPMDSMgH0E1fBVYOwOdWWno1Leydkfb0
L8MUvwkM5mWob6qMgFg7+BuADGpNeG5w+tqmM+xHmWcND7Mejm4XNIN6apxmDra2z0TZ7QicySKl
7O7qdrL4lZpNrHT+TU9FtqqrBNUc0L5105vjphPOdtI1wqTARVW36qyiu+t8SdHCeT8+oibDJxY1
JWU3KH3j1OBm9iytCPdh5kuvKtuB6TVqdwnO7INeZ5OxaudjLiwFskQTbhObwFOfPMON4QMzdMQ0
bHIdTiKSjuRpNLRpncXVcLQja6NTxtIVZydniqUnK2B2xi1a1gS6VdJDQAgzl1BSHYduVh3iRKPI
6bpyC6OfWYLMgtPQG6DHunjxUJM/uDdauz6NolWAZq7DLmW4lQRroj4hR0WI1b1R0bJNXB7NaXxC
rkGORd2o+3H2Z8/gTx1TQxQnmWpELhi6MlJ4U1aREAY+wNpj3rNZqerqVnNq7YGOd+iamP/XoUGz
EcXdPG19IsA41qRJ8nFe8HP6aA1HQ5dLWmv/ifAw/Ex9h3cRh0K9UQ3Ej+Pcn9M5mF6RmGDJIVtt
A4cEGa0VlYzp/eZF981qbVohFVhoLtB8VXR7P5tS0sP9+ipKu0/LbAKRctrv8rkaeEthH82rthwG
XFhZ1L4AFdZScL9Wc6VntDL6QN4HSLcxFGXiGIlFQZTb8Ta1lGwVzuCsQRUz83FspLiIYmROxqRa
57gpJgyRPnzxvTnAmTAtWxzNFkMkO7a9aUqhwsqXznHMrcgb1fTON2dmfk1gbYfSAYPvL1qpaOoW
bqCtr7KStRdtU7p2NLXaV8wGGEkFSbUWo3ZTy8JVilEF7scregrLIDpHYsSqBI7TRbPjrA3q5gM0
YZ9Ug+o4ZlkFJILYVaOoRwaSJZw7Mi2uWk3jhNnp4b6enc/0XbN9YOClcVAbd8nwmWN+5wk5kVDR
sd1g/9nbdRPsOAtrjGXscy/9u7bJtbOWwTyxu964RY6UbWrsTcEU33WiUW6HML5Bz2IfEAMRviXS
c2Bl82bEOcvWGOEJgnHXmJBNmhpNlRPkK6OHnlDr4/QeLBjJMh339a5Cs2mSOdJOsKrAXBaeys5Z
Y5xYZJqt0CY0m/CREXCauT0LL/Sdcr7PIuEoT8NF9hlZlj0zz2BGSxTnogzF95jC8rBaKaddaUT3
hrUkisyXdBEyy/RzDwSEx8qQzGxjMH8U3nX2dboElND8qK7VQlVCslfq+YNWduOHrBDjgfgzeeyW
uJNqIuMXyIOFDkxOSX8QZjKw9Kc596AP2920xKbIjBXTxq76PC2hKpznYqKOnU6DPkXoij13DFVF
1qxRX3jMYAe0TUtIi9op2E8QoDeTXW1oKCFyueS6ZDnLa1Jp3CBm4eMmFEHwSFuuZDiHFLcuE/r6
TsbkKbpkxwh0Uquh6BhPsrsx8iv0UjvWZZeFXqvW1Gwrdeoce8XOJTYGWEXECVNoxwS0YrGdyeA+
EFqdY5mxm77bi3DqjmmYKHvlEnsjfMFcgHLTuZawblq3aOcq2iRGhd7OdmaouFqHYpsOyUfgI2iE
EPrGt3ZYV3eAXXH0OeYUuQUay20T+eMGipm5my9xPZQzPUT+qbagWC6JPikDv7W/pPxkl8Af5GLT
ExIkeC2NsdVaBN9wcpaUIJvUiVWVRD6ic0KEIP2Af1RANHnaqNBPnUzY4ZyAKmiLCEX3qO7FB4x/
sUuZ6GOzRP6ebMpLglGTtIL417Z9YvGePY2bhL5RftZxYfFiGyJb8Y2SuJEmYkLuj7zKG8iNm1Z1
Z6huy4S5dHUzRKJVNTYKtiQk+dgIT3hrS0yAxDENAEj3sGvLyc3JWLhtLslNjZGnWx11iAegSYOT
1sCaJRl8+kLwEMgNztzvac1ZR18PyYVayGqAgDmarf1ABs4JkR0c6Ml6ajGAfJiWxA0zIHsjXVI4
1NEQeyb8M11W2qoftVLvB5fkgnoXaRbrAASdUxpP01dV8QMXGod8Zj2NDtGgYEwDVPrU98j8YPFk
FsyKKoLi0goALkELO2fKW+0Oo4nmYevE5wTk0Ev0yNk6Y9Z5xtj3x9nqh/PUIL9s6Hmu4nwY3RjS
zaqgn/c8VTQMETcW+kZGRWuuSlkiM2N+igOBvE3Nbysm2QB01F5YX9RcHa9KwJpnGzXcfTlQ/7us
5zEiStk8OLlInwIpiGTCmuUgRgz8A+IGcSCHrNpYPK9HUQXmrTa3gzuIstgTmckFZuiL6INKb8JW
wdkfT5pBygug3TZMWJqzfDOQzbUlByLfj4KzeAmq+gG0oLZRRO21ZYV3JKhDpr5Zf44tSz2ySPSM
aUNeFqtXObCw8mlLwyBUqtJLsthEKSszGqT9VK2KrOFdr+E9lhFnFLAAFQeoNn0JE9OYd5iCBy+q
OvO1b4k7omEagsxKnfFEYNSobYZaLzb/1P//jV2MTLilm/afR2QfoualyLEV/9QW/PZTf9T+tvmO
BQy5FSlz39l1f9T+jvqOCBUT9gXJKkwyGXX9qy1ICxBmHYM1/otqWRq/xg8DMkez4HubOk0GWgd/
pzvIJX4Yj6E8dwzL0PCJQf66yOR/Ho+pUoQJKWLmkbqGXl8mxxtD0vWbJzzxbovUDp/cv27QL+Qs
v7ogzRDhkCgibFPywX4U+SV86lItM+OoGSqgrIX3juVivDFJd90F7Dznv77ez62Nbx/Q0k3uFyRh
vHpv5FNOTAoMEk79aBWh+Rw7XEBbSGSN0f8OdksX5+295Kvmu0aaJxapzs8fjeCuMOgSqR+TbABi
acX1zmhnCPWmGshzi1H+0UpiecYW/bvc0l98ym8zWLrPEqnYctd/kE4OFSuHUGr92Kgx8Td2CXuU
MpThOlSO7DdUzzfyl8s95QlknsohHpfE8o78eLUReB7HoEgHhYDGa4VYQ5BSEQvUe31rsdHmGkD2
A0MrjPdTHfbghuUS90yCl+IKDuy/wa7++ePTC7NNUyyeTEt/yzlmwuMDy/f1oz1QVGMvI25CKAn/
9/+71sLSwcOpSx6cNw8Utm6yr6dJZyhMcnunk3ZNbQ1mNVZ/Rwpe7uO/O/fLfWYArtOXM0hFslFr
/nyf/4+9M2muGtn2/Vd5cec6oT6lwR283Xm7xRjjAiYKg0G9lMpU/+nfL23qHbypa+LM76CCoABL
ymblyrX+DaBzrH3bwb8ck+yHdmmYDS7A0v90g/CQ0AU9xa9EqZPJhGTlix7B60s82XB8jUYYWs+I
HGc1Ph9vP8x53Y5/+SSjRe3SjGAIT1GhyNQ542o53mXhgkXZ0bpsL53EwiKjQpTtc9RhXe6HC5s0
j6G0oYF3DljHeylo/49wsX9YwSHUGxtAAFvVBwXzemQTEGTIeZX+5Uxz+sIrGyp3XYKfk7Q0K7SL
63pflq5CAmIF6gcpnM0bkG6cEUHU8e1B+afVC183xriHmf4Na12i+Ik5FYKMGluAOzpDEwZSAxBV
oDn7//xRIcVkOkscLe7pikJWQ7VKdN5lHjC8cWwAt8h7EOojQGx/wMm9DvWEb8Ouworb52Thqnz6
MJn1bdV10rpIFmOcYSHU9LnxcNtZjbPU2Bjbkbc/zwBYftkx5pHIjAubg5vVDDzvJA6iYIxmFYSv
C5ur+JkfNSh9aKRl7sLJmu9yTeOHfB75Yy48qFOnbKl6Bg2MniHO9FEedjgxcvw9RxBgCEaYb3XR
Dk4yC7nm3Gn/NEjBc//t37s84OAXRFMWIiww+ganoH66QIU/c4G7QPayPqCpuR7aPETNztHlsGnt
epnTbVUVqk22bSGXcO/ww94rXKlRxikq3hEtDyYygej7hNBB/zS76GRt4mxlX7mgvLKdrQpn3ATP
VltcFfzHLsOnBwKGOtoF/0zRPTwXC/8OER/XO5+M71lP2RUdLd+7UAUDCKeiWG7TvLLUHp3c+AHA
mAVTPE465+gg80SxGluzaVfHiINjZpQnHroouReeVU3HMyJGGume5RYgiI3g7OiDiaFa6dzoDEm+
jfQd+Xkh04YinkAJuZik8UHpU7xWFuUgHc3ttH8qi6r7DA/NlRcwP5c7SPXzreX2Fu5DAPnzL84S
M2ViRcquRMERGw7USVh7fRk+lrkx+vGpST8uToxhmiPNCT2OwWO9lO43iWnWcexEd6dCaMnBJDr8
GlKwH8RfoD9THHDCUEtx7i0aA5f+HEVXfgKM0Zt9RtQYdS3oQ5wlHsZyzzY7Vus69/2zCneMRe2d
1un64I6BfnqxYXtuxTqz0k8l4HUULQDR7FedwB2PFhU/DNLIgVvJ4p3HScMo1wWmQ2vPuPlUZjAA
Mqdcw0mNohiOkXRoMlUcU9QycY0RgpXtZyFaG7iIr+IiM4kJXiJo2nR1fGUXLrZM7QI2D8o/vmhc
Qp2bLu9YNVRNsYULjY8StX5J+aONFjSy7ESEF9LES2sUnT7T/thVZ+7s8jKIOxvtF0SNnsI2Y/+1
dopUd43pxE1m1YiVL882CUkbGfOwxee86csEnR2nAeeKOrmFjDteT/os6mHnUdicb6VjnER7qvE4
DFWcy5u+oQe/lV66Xq/IJ6Zb3IqCx7HtgscwGzBv0Y2C6x4sjkJDfHWP6zqlYuemof+lGcfmPlrz
5brqKM5RKW+dTWFVTsTV01YXedXSesZ9lJ9SzTM94rUddrZOwnv4JzmMutAYIQtgQDeRTZGw9jM4
SnUZo0GLqOJ2pp21XZp1uS+Bfe4xCZaYmtoI3xh5RdyTubS/76VGFqVIhvp7G6j+R+SvaN25YriB
p4Jx4TIX9LKHksi0XVEW2HNLVQyCtchPIQYW+qCDJfxGn9nZaZAuV622VXqwvUiAuB5kvgNzg6ZW
O7Q3MW0KuHerzr6kHiLIAo/764XL9FnXLMmlg3NndxbpKfwMowJgaSPXLzTq2wvkHumdzJO/fmmq
ruQu7K5bTUkTi+QkgBhWTs2Xgu5Uv2vGTO9KW4kzk4xSwZlxpNopVVuoFGXjZiR5OdSRC2Uxg0rR
wJu/G6henTdlJ88LlenDEgzL9wTR/D12ehbgtrb+lJcj/neUFzayyUGkdhrLrFI9gotjf+SrhQlM
jWTuqJxDzTW+UJF1AznNJvx7Ce41pfKoQoWi8lp0AkzLI9goartpa2ZeTldkutERzQ4U6poctLqf
wB+grxYniAfRFI1aNK8regC7Facdenvt8FGWYSe3Y6MPg+F9NJn9rRK6/YQ3jLvJY2c+aAtJ3qHi
PTAtqd9zKsHCXAnvV6HfTRuZ2syoSN3iqhVxc4uJl7wFBs6itkIyssclwZzOcgu2hDbWDvtW9m5x
CYnQVLI8lD6p2BENU2UTkDCzcu5ffN/sfowflBjAx0UDRZ+9URSELodI4LihdIPKvhugcJg4/nxb
zRgJiqVSx57WS0SzJEgg9bs+7VpVsQFsZ5b6DEQ5IYhoTGJmoCDWzD1Ka1SediGN0/tR+mz9IQu6
oz/7KG8FTik/S8myNTUP0z5G6fQzzlUp+VyGIqHjtW7Lns+0rL9QJ4zkj0WO/kaPoqfoIXq9bwp/
+l5HyEVvgYkHf6HJFZ+rLNZHDNOoETdzmtMxc4rsqx77x0IGFJ98BAG2yUL4+FTRN7M+5CvqdsfI
zShzqwKQRgXQDrHc7lhY4XqA8yU/ImFWo3kt/OkjPeX6LkzlD7daP8EpdN6VPexT4io8ajdWyEoP
0n1K+yx9WvN8+pAOgpljxyPGhWwwgh6pmAD+Z7lBPFZaXIRBDkFgniqAjzokjm/LgSrYsY9n+9Lv
2uUamRXvLlzn3Nqouhzo3zILqCVBC3qwGoB9+9npq+tZKf/diqTeO1Bmw12dRxjStQ5tlNGq9hRi
va9wdMfLPpSU5YLEzcONjjxMGDGiofq+TvGm7irCBdoXeNBF/sUyjV8TaU0fpj4t3zvDYF8rSvlf
yilE2URVGZ2/AgXzTbd46U0MZ+Za0eu6sOIJNnA2pvrRzZGGqxFS2Td5MFwC6rWSjY/MoDpzCHkH
hHIHJIEd10VwDC0jathV491jHyIB6gPAlHmGQt0yrO97pMtQrk+nz0PVd/QstPbzizmf5wBXN9sK
N1GCVtZNONuTPIuzQR+55VpXhVjbj8Bg0AC3UNeGImQJuwRvFE03Eyf8D2fs9PUg5Xg2cxBeNoWu
q53EvJXuo8P1IiO4nUHPc/KtJLOwtukoxvepO1JVbooEzTFNyPtczj1cMfy4r/CzJoyCAgDk3uEk
ixdtrYaERmzrXvdiWQOk4zsn2keV8AmIzvS9dSECHmKo14dUpv6573fuHtzxetSDyO907XQf4Wvr
h6hCE3+cgWqtBYXPEr0YROyzzDTUCgEZZBL51knW7Mmue86h3oahi51TXiHGA89uXLmnAE4Uahu0
Sf7OtcX80VaTdR3kPZ2i3Ou8Q2R5SqDU2wSHTotg2rZuHuuzgbX7I6my+S+Jtea3KUjEE3w5NLps
lEb0VkOXQGqjrYTCwNprf2D21OU7la0Lusy9/BFkc3qrixqw8Jrr/sJDl67dtC0g3WzOu2XjC6W2
JafzO6uair1rh0m/i1Ny9nTFIRJD3hZKdzD4fQSzHjk0CzTvJ7jH7bAV6Vq8s0UibGg9TfWuwVwU
4ow7W+8zHGq2nNna8QFxofs4PMwZ1j7+yw32f7FQf8BCAarjLv//K32/2U3/3+pRl680s17+xd/o
SDf+V4x+YxhHAtWLX2gCjgDx74NzopwEH9Bgmf6ugiLR4XFI276AEgDXylznflZBA/4ooIgYeehc
+Shq/UdVUO81ocu8juM6NKupZ/Gd0SlGEuDMUteD7X/P7FUWP7DkTTx7N02u1aEz0Bfu8lBUad4f
9OJhEKc1EnzfZnC4zZWD4xAIZ2nRLKFRF1ktStkxclEZHMUymz8quwalTBtUhitOaphNjUgseGPn
j1s0xpH03uXFoN13KDZJtlVqE4+ROB4wIK2KIcWo0+dCg5TjOlAmOvOw0OoCOq5FEKttNc0WqPoG
42mZo5GKsvufKkSnRRsupvSnkRHjPzCU7unoYP/gtL1eg+9STyO4mRphjAo8ue955XWcBjGPnJ28
qX90IQype8ggMa+GAIbiexoH97ePv6yt25fb8f9phvq2zZte//d/uSd1JLyshVGMhqkaUM6AKfK6
gCO4tNStVukTePOgvEbUIn0WyiA7BKcd5nDkapFnoBPQPogGkDCzLMWmsGVbok+iF4hhYuDQvqjs
UaOgsSbpivxBNTMV+56b7fqQqTCxgAGsZRferOiZ8tdqtFODbmOnxOz4D8Wxk3IfZQuzBuOYUomD
Wk18Uu5LspIEgDzpuz1ZS/ghaHKrvUOrrF1v3x49dtQvVRKfB9FdRmU3DJyIwTulFC9V3cUrieQT
fDTX8faySkocIlybHT57ovDfTRrHVOgeYVBZ/VY6qRjvyjzAZeztNzkpfZk3CSJIOzjq4K2D8t3r
aXQAZkGsL8KnUUcqvAnkUiDUwZWBjuRFqsMVgvbbT/xtkCnAUP4C1QKy0ugovH4ichQWWDLhfasG
mH3LrlukBaduRFcNJvDbzzKL8N+VHTPOBC7fieFvuxEO9icT6uZNVco8cJ/w+QDG990F2JVl5/Ah
WXfgyMwQV8iaAat++8G/fyRrCLEuMOdwqbj4v/5ITyGrHBel/jbTqIaFCjwrQmEHv3NG9+1HOb9P
IZxbGlHAWFlR8alSRNG2DpIIbv2kK1iM4phTo/hYuT0xatvjE5/Kd3O8JnZ91eaqCe19MGbl+lBo
IaW3qXFbnhP8O5I6fk9bmk7YNhsbt7pCd1ZFCxgV36//VHH9bWICFNHgpNG6wDzuN0i8g/IzxQq7
+dYsveItENguix+js8A4bbHBhXKb1GMLQfUPg/X7xBiap4sIpONSFT0NW4nl2LPEI+grbWaHm3Qs
gpysSkQygwTkeJWrKwB3fikel6xKYeJ2Sim4wrU1u+N9Xq8T/FVKd2v/FY9R43fZhO5yiT2xr6Pd
2297igt+1o4USGKwTeA7R9BuXq+jIJ2kqgfVfs0iBKlQ/4mWfr3VIW4gK/xmCjsjKq0UnW4sL8nZ
TbqB+WZtESlZCJZx6afLNxZgXfwItc3IcPz50LORv8aS98dLAPYTSXQJ5iENP+k05rZsUDYlKxUk
rGZ2GoVEJfUFWgfMCHA9E6ItncFqALM6V9F7+Of9/Bk/XFKITQfojbEA5OMR5DH3DhHEcv3OMP27
bMqpJoHSrL+HE9wCB8Zaotdbtn8cfEKjlqWpVoqR3FBlETdYqDaD84nWCKqE+wHRvPVh7T0x3o+q
CyHrFvyfaZM1BRHEiNm2zJmbzROPJgfmDrgtYHCx0ZOInwFdwi6KLD0sADiaAJvhAruuTQjJgb+S
hwKhn7NgnLP+fT+JmsNs6eaCEKzBA6CeVaQxj7ZydIbJr1G542mQBiSaGHGZd5+7KA/GY0I5Lr+u
/CZaziYHYfXLrLOW4QI55Jm1NEeJiXw5usHLZTTqjMPSTnpzZkLQ4x5zhDpo9C9av5Flefz5AUHR
Z3wqftVArndYs1oMaGA3LD+4eCaIVbXAh2APESzkl1wgygCsSIJC/ftndHgrqL2XJ0GeoaaFV8m8
8fB1YAwGD3cCdZwlNeULGHt8E66WZlR9ikyMXBABYlLHaQKIcdEAmEGGw8ng31HSt7ABoH6QhAyL
XAR3asy+LbNcWrzS4EuWbcOiKRJ8nu5w826BIhYePEKKGkEB+G8zNjH1D8iPqmLOvBn10R9U0pwE
OScYzxFXXh9VkW9dPY+MYTtTp6y2AYHRST5ESBcbtJlAxAW1obAZSwRD1sbkbjD7PP4MH108YTZB
Ectwvu68ZGxSJEeNRiKOCCNRYK9Wb+RjoO6Z9au8zud3acRtbbyI9ejzU9ql9dkKQwFfAKBx2uNU
BNsabjhSjnw9/3MaCvMufpwZNnyIzOTyDUxZyUrx1hDp0TGMPF6voHxg8rYEcdH8RtO6Cz7lg89v
0M1aBK9VoNPPN3boyxU/MPNG9HCzRsKsuYoUEOfSfuY+f0jR0GeJmtR6vJcRPtD33HwrNrAoemID
qeNKluEj+TbeLWpZTfDIShKxogPkxpb2Y/NDFZpHzESAgTm/UN72xnuRlzhOoAMrpMbHfba5Wl6P
VID5gZ3S9EC2K7mYWdVeDmZrJ0vAhMER4aBgVmhk3sc4T2LtAf0BWjmFuior1gM1ikMARFF6h75c
Uh+SQLZS8E5HW663wbLMLP9II/qEX1oNk6AhUaDbfRMGwQh2KbP7Cj9pTKq8/F3rZDmFBHJ1M8OU
EBcbFz72MsyeXNMVp4CqOjgU27nS2pouy0SjQnSk7cncdH6Ut8FjA+aOj8EnYElRAqxhPTRYfrQx
gFB497AZ9gRiws2eK3yxwJeVQxvHm4G8fYZ17IZ9dsTADClb3NVKwmz4bZ2oQyNh58BHXA9xQZ8P
+oPK5ixLr8oWeWsBpSnWZvHkhQkpop8WZFBKzI74HQ7umjWUeHlXppft2q78GYisQTk3a+ARKnXX
MEo7CL8O7iCzbTlDd0MZ2SXkQvwcmKXGAcaS7VEwQckV8RDbREGKpkbJwM5l0o8HGzQvf5MrTMef
IQBj4lJpj/X8Pu4LkxFmFGIJT9KfQ8avh4mJOACjyF5w3F6zoMZOeWjBM/vdElxGC3X+Y1TplRfP
Zmvg0b5DsVMeCJccR+OC0p0BvwaSnRf5lTlk+37oWI4zBTt0TgSm78QHKAmW/24GlYjdLSEq8I+y
63GI20e4uCiUj12TYtnWVC7fkIHlNrL6g7mHEPXN4Ext56HqVKJYDkYyzYrJs84NslvRaMdIetcl
U5Ps0SpJug9JN/PxaA9XRPtxofskD6KYLEaphfLAxi5gh7F4Iig1RgviZVnX+WT+bPFbqOrbNZ9N
4hy2lgn3Gufe9cGxWJXe3hMKhUYgoFUKGVlYACX7rU8pXzibKXOEvHFzwi4VwpIWDj00Zwm/WM1U
qQ92PVf3sevGeFooRYPoImzkiHNOOw7yGxw5SPYqrS3/OuFNPawrZd59yYm566EU6Eo8+UW1qjtI
G7V6nFacPd5h+ILX32RVdAalF0yIS0YFnoVy2/mer1GtmYJovMFQN5nbTQhy1rnyKo7VfRL12FZ1
zBEAVnTCuhX8eTMCNt6mcwlScYNz17RU1JsWkI0boBRL/znGp8L/EFb94qeA7/1yNowdd0H2V8Z8
f8I6TdL+vM84yaqtWKtphVyTV3DeD4m7QoWc2RzYBfQ4Lti2Iw9jLFJvF5Cgrfdp4WYtB1/Yiwu9
LKhnen4PP3mBddWicA+RIN7RDhQFkv4CzgyW7elRuF6/61obUYwE3KJ95kxO5h4SCT0CsjndLZCC
iRdYtxKvGf8jsFBVtGc2TEmJgAwwZUSh+tnrr/E4bKw73/L1+tA3rOpNoMJQfQR5mcKZQK5RKHkW
zUG6UmgbMf3awVOsyjN844r5sLZ+VFOALVvPzbZCrbqLvjpAb5unDAboOO/KsF+67zFE5WHYDkK2
glaEDnr7rE+aLoiwi7EDVAUTHCnCG6RXrRLlgVCS1mbfs6ihs+lsW8hcbrtzgt5Qcuh2elZ6AzIV
5OTtz+zbXiBzOXdTimW5Bs6cmwNV1h5Em4/TEkjp72QyqWQkn4IpWR6BwiKophNIOWiIzIvJNRtL
FWxD5c1GTiyICSRs7g5rIs5aDnC2A/5KJsLViGIRSnJrSZwEodQKDz3zYXKKLtcOjw6UqrNu5OhB
ra3glKH7mLrrGc1VfiYtoNbkKaGGEI/EYgFyhlIM1FYEj4auzsNPQaOBEZ45Ei3wGO+4nlqDHLqA
MAlRiMzeQMale+a7sJY+TTa5G0JLyySJZUWUm0MjsXCGMcqkmpYOJkjh6h1j361IiRqXe7Z1jvuA
zYeSl0TUm4IAAhEBEVwvZ/SESgepyUS9mgGSjTAnJw3YmTdVaSZ49iBW/GM/jD7m2gDlk9iIY9p4
QLGXNIwD3l/HhYmTpS8q/goi8jFvhC+KdtCRVWgW5TS7RqKN2w8q/EqTpWkPoVuI5iptwZsjYCOl
yaUaKUzKkkFVYIyg5YW98wPl7gXSw1Q54wBsg3aw7QAuS2bGNrbRuKqvieGLSZGeyz0hzFtOqZ8n
GAgzxhGlcFOxgFxk3t7xEouBpNpexC3+kDWXDpQdGFjCTGHeYNBWxvL5eyTWji20GaS3kpGKJuMn
tjWiBD4WougzIeMOa5AhywEWcWep5yT4VCmH2tPLNHJgOs4D17+hv4+6ZOaLPdonzNFAY8tRNw18
X4xGoKDZCSZiJT3k8phhFl5P5yAmQ+RNQU/yVc4qTfFJYZ2EnYxEd4OfZfcYKoEOQqeNQzEKATB/
qqnXORg9TXRee3gXLllK6iYmmx8RjFDB0ZapHqNbVJ7w+rsKqZ7zPssKK1LvPU/ZfOoIw2C8r7Rv
tgicJFPwwkyVv5CMKME/Fk7F1TjvHLPAvGTIO/escwV9uF36crpmI+5e1nZoJxLVLXJQZIGhp0y+
2YdmPSZVgZrf1mYEkNlbjTHBlv9v/jZZiUKPtooEx6WT8V7uNsuESQ3LcEhNMu9J87Yv26PsA+al
GqaWSQXc4/X1lTd7Y/pljKY0B3XpCJom2xrrG5ZpvpATFAdf+WbtVg0uX9f15KQwHtMKfP5wwQ+o
PZJaOCfMLTK6Nc9qVsUn2HLMTbECoUMUVMeWKx+tilw9jgpgS40pwiAxY+Zu6XtX/uT0JXZXgcs6
qxFOY2TpSnJjo4tqJgTlF9JLLp7Mc78E63LpTS73JxBCy0xvyvW68nHMnJlBSV4yH53aI7mGbiPF
1+ZzXJIY/LwRR2uDTOxhTlMY7/sm7Tx+l3JnQXnZsqz5mzcOCP3aCPvaWy8DkBXtxkyleJCA8POG
+3CtvMFCtthh/C1YWCZnDyOThanZMZd8uFwmkU/poY73iU6MW29fU9CloQnvFLyDGoOGHCUOUE5k
1E3EXZ2OO++50YqetLk/sJzCgMdT2ktWEyolMTk8SmRS+gwW1szSPwLjQUtzKSPyqJet14yVSa0q
q44blEQ6cKdY0owYILEwmsnUj2iyL2ZJCjuamnc2PkdNx4Cs5sYdxHhyhxCwhNni3JZTeR0C+iN5
XaYiPUuyZh7eY+m96nM65U51jLTLnYKDzfLJD+ixY0h2AGvR8mNiHxvf+KzoGpOJQj8gioMMeb41
zmVKk/28A2VBkCLhH8KtpnLlVvs4Hc0t8OViUSWreel2nacl3bLLkM/b9BEmmxf+GBUsdC5JNqt/
ypqGKc0h5/LqQzNzEiLAOyR9v7fmxi+vhaQ4wl/EW2O9BbdlAlbPNCJPPJc6xzc0hP6y0hnIvKZ8
9NrZ3NBRdjGRI561SXRrpzSr8u2q0Wk9kKJWZHuArWnoiABO++uaUTS3AK6gRHydk97cMzE7qLJg
Z/lQkuONHhTf+4dHnlbVzCO5niLLB/IH5Ur39SMX2TSR3Yf91yCcTPfmZWnAizaV3be/7vdHQZQn
x4UV7FI8P1Vrc7NUriPVia90sk18grvqobo9E6yJXW8/67ka+Gv9GA4iZWqA8AJ4/u9dKW3Daceg
z/s6e/XARWbIapeVGPQ+akrbDLQ+Z+EatgSNofEDJOOGseqQzAUpwr2bKoTpbMRceU3seYnMP3sf
jUrNFaEReLzmVyLsJn739uv/NlQeZWESWwcyGDKJtvnzXzDps4Ipnk4ieMSZauY9OKDMtZDDlSvU
24/6bc2hX4CQWBDSCYI0cVrvJo3K3YYE6jHOIg+xu2SJChQBVlAkLpf0dPrjkjttoThMDP6iYP2p
mrq/AYhVp70opX7/iASJiVH9zGa7xVTOHBAuZIpll8Tk+yQTC7//XrnCVu+MiHvwByzz6TDTNQ3Q
lTFdVbYbIrGvhxkm/oySeup9oSbB1XHJMqpUUQPm9E8iyaej7EIU4Ws9uA2CDtJp8bokMYw8B0t2
+NcC7V5Zmat5XnBTOyIaYLLGt6fVaLP9uv7dgDZYBALeC+jwUT56/Wk9ZjcEk0V9UQ19IjyBvMSE
OYLiwrwmqkOsa5Pl6QJKBUZXxsn49gs8UzZevUHIIgaXCywb8k7gnUYWP80qR4oGaSh7SZs9vSxk
46h6ZHFx9pK2jCozqXHo+yZ+/yyKWxA/uF7UYY/gxPn0Mjh1AVaFelVgLeziFiEObguYLzYcCbpE
fkzvIq+3IvTQnLInWospMIcldLEWue8ssdn4G4/oRC7Si4HikTOpecpJ3yjR7SOSebc/z2ktw45t
S8vkVhrDHYKFpVzBLUYD62TOQpmT2wjtmSNeSiV5LfFSoNek9kRNwO8maSqi/jnjcx2TLCdFjdb5
xga8xPhHaaGoTLrjDOzpMmuQePuDVvBvCw4qB5ooaCDFwO9+W9oDN4vMstflc5t1HjlrKntzBYoR
Zyb0/ixZvz3jrwHk9OkItfFzjwZuEqJMJ31lGmXQrXU0fY7T0NQYhzwOy2uYXW5p3dja5g0MMnDg
EjUDHGIiQGGbt3n7NU6/HCA42HnHDrESY889t79/iZ1N2DUTc5l9LiEl1xe4uPb1R7ecXHXl6v4P
FKnTCIL/ciA8KkUhZDPYJieLPERQKM+k1l/GTiKKGhTCLAvwviazevu73JMtzU+PgCtBkxJ03jzP
PskO0mm2q6oZ3Y+N7u1ol1C+xPsYUk3OTTcvMED1NjS8a34RFGxYl3PgxQ9c1gIVbSRlXUowXHlM
/15OXkUeiq2RSdRzTC8+ZWhMoMfeFpkpa82WKQNEfYgC1vkYhaZMXNZ0R+5HKCh8nFUGnEX4DZlO
kTPWJl5zISixfbIs4mh1AKWa+n8QKz4Zb8YAdzjPZp/6Al+a0zEIgOljgDXMH4e6MCdz0tKqKJHz
brk5vz3eRlno1xBq5pTghXZQHHIs/kaImFpJTdXxk/vIb5+fNQSUTkuUo8zRRKgnBL303itAOoxC
MzemSvrzd2ocTIXAmmwGN/CFqWdyF5REOrfGWHI6t8oCqcQrzVZFLj+XWDWeLd7AhWmPqwTX43wl
qI2Hn40/ukWmiWRVhcveWSMbrZ7D2MKa97DLLXgKeh+kw+KlNAFuztR4sTMxM1k4ZC3TRgA2Z957
lZvC8s8WGjuStVvQ8+DcS+AK8wMXp54ogbw9pNHr6RNC+HTy0ZiGgclZGJxOX8cXjBEs4m/V6IlP
hQKIjr6hGxzDMpI+NX6UecHex5cLHsHJDp3M5li7ZfWANxcI3CYaGpqmKVY51hLpTZj13ceE+6sG
jKvHbIuyvXvM4+J9Tavtm0HWwk9QuIJt6eWE78YgaS8zO9fXnEjZym09G8udpQvvr5U+8niRoKcT
YAMU2/6OqmH5YK0WaqF9NSPloWN163MqYV9aWd61WBSu5xJ3Snri1UNGDx+LBZcuQSF7ynktZrnF
tneqL6AmgkuYKMDwEUuwHWCISty7nM+PMsPoE+2LMKOEkWp95hZNcz8Jb3jIPS8DB2VbfrOzqNt9
Lgc4F3gaqQ940WjSomQ4FvNQHGgTLEbpmebydp5ikLCDX48X4Cn3/RSDyo6yovhrgARI1TwZyl0/
qfZ+xWZ8R/qJJXBjWf4WFb73fr/YX92l11+AXKM9NwTDNptRcS2Fzve43+R/4Dm9DtYsCNrKBLOA
VMFwdU/hNPjblqIL0uaJ+ZpvYxeOxj6snu1QlB1+/MPye7WhXx4mAMqZY54c7jQjSfBM404eN09Q
UGswQrN97zTUVzd1jUS97w3c/9K2fk+LUJR/yMd+W/nPnwlWh5YNQfwUBzYEOm5LX9VPXdNwcYXK
BR2j9hyAb29/5PNP+nfe9fyVsPIAHiDobphxJ8fE7NalO4KVeXKmlj3juRwXm5YLT76bs0rcNW6d
GDoX1tB2FcQSIqHMqzO09kJIpj2wL8B64TsVqviisTrxkfMW3gB1xR7RQ5IXt28wlHF7x38PA7L5
UaP/cNVQnn0/uov7V4x5R79xsMOUCNOm7zwoTfgMiTqkelPSi3PgAR1tFS9PRZv2tBIGdXDSwH60
gQhvV+bvD7nQCQiPITFpAGkQ4wJ10j1NCXCR1LMfLesTuvMMfpZ72ZmHFOxxXufHxomrz54Vz7vB
TWl6dBBHj36zBM3u7ZkJzMi/mhlhwJoGDwIrgmP8JEFyyqSmfZCJp3SgcUA5TZWbOULzZ6fpkvS7
0UeyTdQ9WqhIN9V0e9r62FK3uh5liBZxJVLrHbZ8/tFbkVRDwS3+gopPE2xVaV0jpyquFm85a7za
u6cGWr1rLSZtE9IYQ5e8n2m7FPh6bYWMxR1p49gejHPWEhb5jSdkfgYDBX+otJXv6qCv+l2b6OHr
UmXDRxiK5XuriTggwtmZDp7bT8PGA+9+P1UxUiBZZ/MB2ezEG+wfaQGIoitohHAmfvADK7rKs8X/
y6Gqjd9LWWIO+PbgvoYlMcWMLUZC5KAht1lxSsUdKAkz7yJ56nI/uLE6r3hAAmJBGbJrsD+fjHjd
2088IcI+P5LcgCuO43pA8E59bzCKqVTN0fkdDo9/QdkMjaRkWKxLCpXFgUZET6QPUvUkoT0/5Onc
X+V5bL+3xtg7vP0uJ6615l1INQmfbgRBOHROwYAK7WZ8OZrmezrTYODe3iZfWrVm464zalyd7ZZU
OOoWqliPLtWyQ1sMcxbgsDvqJHG8peFZZzvVhliIIRhlSr+U0BtLZ9dlmOtj53nzTThkcFDQ5PQ3
EG/caaPheT2rheI0rZyo3Ub1Gsgzi2E5FGVvXcchkrwbShnW1TN7cYEOhdNCkMtDOnF6I2aTl1c1
bV4ySg/G/abqKqSfR3Tt9iNNz4dg5GpKLqI/9O7coDhWeWqjBHAZViLtom1I1e/Wi3P8ugWIOgT+
ZvpKuKtVuGeBfbie0JeCq5DLEFxt5LbOuaF5qTM7TN2/etXmnwZsLH/4ObRquApF8qfC1+/xBwWt
FxsS2OLit7qe59IJLeep/I5SpQ1ZZoqLr6A8FrqGTBl3KvG06iE5Dxvr64IxSwN6dEQ4/O1F8k8L
FokI0mYP5KpPbeB1TQCklK41jL/vSR0uw+55QsJ1yCrEwsIe+uwY33cKvxPYbclexsn8OYvUKFkn
8JT+8DL/sGGNej0UPxTr0fd1X78MOnzT2M5l8T0VdvihCx1951ZoyAkKu5eci8PNUHX9hUSU4Lya
Pee6bwQHGV4l820usghAcjONV7k1eD9AznfBJsIi48Mf3vL1HeBlXwGfZ4uDmeZSeTJkY50sddz5
w3eq3l36kcwiQHLQhRA6aHu8ccMRCfZJryFOHypof2QrfvMbeLByOsNpTT8EcZVe2fiOfHSVP9Ah
4RQ4INpbMdxpIbZ+R7v3ZaL/l2dxv8jv//1fj0913uwgwKj8W/+regyNJFN0+J+JFsfH6THP/+Gf
/M20CHwUZwz2mIyUzDRkUf4UnIF69S8KxOwaLvtoShgaxE+xWRdzcg8qRgzc00fXOqLg+ZNq4UT/
ggCA/gQ4bYQbKLH+J4IzwevVSOKA+oAfGxAsWtkcdyab/qW0QcmjWgu65x+0lnLA+q/WCxAl3tOw
XOMr6afqfZZX6psUpXufIT1258YdKYEP83Vb5VGwrfQc0pvm/rn7f9ydSXPbyLKF/4rj7sHASACL
dxekqMmSZaltq71iUBJNgAQxkxh+/fsKgGwBlt1ulyMe4qF74bDkJCpZQ1bmOSeVqTbPXSUWElPx
Z3JY2JkqG30zo0We/36bgvufKbFlXEReuTs9EF4tYoCzV7pCsO65MLd8EmRnkV7t7mgsXp/DRcoQ
W1cOa6GXDdbLLMwbpfS9GxTf/YCeAnmxAjpWrQDJVf7JxsNtcw9WB2LQu7Q+RWUqubQqJX6g6fd2
RRK8eq/sUJHQqXd+rtDwn7sxd4a5UdX5+phutJke0yNtQzr9lmZmt1qu+D7C2pn+8WDAA/uHGK65
I3yL4ZqvAI0im29VVZHjFe3rX34FexImW2WZTf+qU8O9AMthLWK9hOAJDE90MdST3J75+t59z9Gj
X4XQYOgrO3Uia+4DyzqrPQ42rkXRhVsfjjQ6tLx3+sGMnjgHlXtwINmdJ05ey9/SKcvK6aDp0FX7
UxAsnbONl8anh8yIbhwn/ZgHtMuzBAl3U+gfdE8/QwzyaZtMk4cXi+R9O7qXjBF3kHlCJ0nkyKne
IC1AF63hwRGTHtks1ZhILtovP2vi29+AXf+bggJ8VrLzYLKM9IIMZ75AXm2vz/bANE4zY1tfg5tV
H+KdhhtcqyhvNlTgLovIsP5aVvwpYUtdA5DRaFOnFzfeYQpKaZMgpeQsP5EK0M9c3w/oslkcEYML
1HM/LEJoKqkCM9CYnlRRmi9qdc+cNnL1+FatjadwergqUl07hwdknVfoNeYQk6EKldVuUVqFvlDh
L55a/ucgdikfmlHxiM67AcjHKB5jcKXIOUDrTXN0H5aed5zHx8MpIN/yjkW5e2cfaacQZDv/fGfA
I/RpdDHlCg+De1uDnzPprYSse0lDp6bjq711z9Q65eLkw8m3w7C8o9KK6DEJ7u01rXeTK+AR+n2V
h/HaCZI9vJ8iRX6CxkcJVxRboxCZZeduGftvSUGr10uvKt/TAuR4be3gvwK3OaBnkXj19hzJoK07
r82NfgdjobzJUHW8MgCmnZJMqs9BNbI26ZVxuz8W2b1Jk48Hl1valUmFf65uyvIfEqSDPYsUj0P+
TOQrNaO5eBv9BaMjQbOEEarceQje3eYuGRyF2twnIkGAuvYBkqwr5k4a1Y+F7sCQzzOk/Uzakjxt
4Uu/i6f68jLJ1eSeTg7xSeAF6hmNHWiLbu5O0HLbf9wnWNkdU4vOH0cjPAv47q8iFApnar6pF5m1
KRcVnRvvSnoXmzMSN+68OijVtektgYcB7zsFuUNn1bimZ19qxbm2sHJFX/jqIcFmeSzfpfR3uW2m
bbxNKN370+o6TSztSouj5ZcocNS/HWWfcfvVsvtQqZN3fuan29k+9oirDSP0H0J1d5bQPRYhfXq7
UI04HKZnJmKl9mLneM6No4K9Xvx86Q7IXsL9hqjrwjER4loUePvuLxIto81FurxDv3KqnOQaYMUq
TZS/trXLCLStDhQ3yZQP28onUrfK2I0hS4deeeaQKKtA4ZV4Rg+S5aWzO8ar3XGaVjM3KeIN5KZ0
+Tk1KwbDZUi7SPyD8g83m9cGYIrjlciZc5k6Wn8AIdJKqeZtbARX6nxBxF++S+LN5jQBFJ6iVME+
syTh+Z4oky0m9CxlgcJEvEJs03qrFdPlF9aewcZcRSujtLWrKcCtSzB5EIqTwFl+COyEJIwXbgKn
jcN+KJU01IYXzod/aVPBJXzUzeG7F/tUCIsW1l10sKyQODFbfmE2L51zoBIBRVa/vt6WWXkT2Mfw
LN8LoQ49DKf0O/GPlzRS9eeFq6cXgVWkF5GdKB/AUyELWZg50LPkEN4gNEoJWmf8xR4w5izPiuwL
OJWYr8g3H7JlgQxpXTuoTSRI9xzMYhee2UfozfHWQvpVp3lpfjgs73X4fueKoziX1Ll0IKIoBweZ
sTmNITR/TqdhfZYWx+WFX3npog7t0JnnaCauSVqyX+l7UznOs1jXFrURw6yJdoAfkQsGQJHMDOjq
F4F5XH4ObZY6MUH5vll6SwTun9Kl4h0XYEt4vXC3vKzLVL+DzMMNZb81jjSLTmBrx1l9ulW95Wdm
3nFtBnuxgwjXbO3l5cEP62tTrXEfmhv6XezTxrEiEQYGSa83MzOZ+n/b++2jEe2ji2TjlRfUg7J5
murHuUIPqStYJ9mJZQflO66UnCU/X4UEiczSb2EDyxAiGzGD5rBni3BwEDawV4OLonRwR000t+dI
t6P23OzNkFCTMzQXyJV4Swbg1VBcCMXi1VTP69taY09abPbZBYKX9okXbIPLhJ6HBUo1qr+bH5Wt
v59tNuFpnuzEctVs9aEi+fBRENYe9MI8rg++bSonUBr39knmOREMd8Kx6yNkjgX36Ip5gFJ8MAsM
msGfBtoyUhHk3x/OnY1SniADb1+U5v4jnTaQ1bG9DIlpBZUeN5kqt2RZq+IkO6iHJ+DbbJG7UKQR
kui81OrszBQcfZsGooSc4nulqVJ+n5W7c0tB6eSkRB9q4RrVvRbH4YkROZSu1Ipu7dmWBeFuTCbr
Vs/MOSAW+5EczP4kBZ98Sfsw9bx2ATSi+FMnZ3UCePhah7JOM6fDzvvEOeB/yhQknmc0cjIcrv/7
7X3mmC6YKDipm3OPuKWc7w12g1kGvutJQRvwTjkWIsBJy+hSdUqOKkhFJ2lNlRauzSFf5KW3Vxnu
ji0vgGKgQkNK+fMyh18zqzy9Xgo5MJPOD7UWftiAWr5YqianTq1tjQcPqlc132jTePdWyXMR/rjV
7SYHM7+gX5P6sEdsSQjI0tuPfmWaOlfCWrvaWMXusmIiOKRSkNECEORFc0szjL+1qPYRCkSF+Rbw
N+hqzd6WdK86HM9zJXSRlYJB8kWnvgJOq1YWwWG/o643XWqbmZrWxcI8HtF5p6kCsuXp0p4VqcIs
9AFpRLNyk57kLgIiMyteqie+UQdfbLu4Qw8FzSx0BqLlrACfDpOaflK2vaedAz025xwGLp5xq/q2
WUj/b2623UAEw3/RqKTeHtZpdbfOyLNmz734xE8bcvaH6Pd+6eeG3qx/RZ8VAqU7vCs3L9W88c9s
BICO8sMTF3GT27LIbKGHJ9rHwr7+z5sgCikPND9WHGvCtYFSC6mT5mk/8IWTfuSGn4+w9efPf+dn
I2gddPH0P/+BI8JO3EsY/FsnGLSuorv0VBcFl+bpO8G2JmgkAGXT0KQUD5d2PnBETgCBJYQjpLxg
ahOgdiC7bNRExUPm5OVUcN0JHFib+gtnoXhGNxU4mGWdYNgT3TKnAE9IDoiHufXSCSy5CVpVIgPc
LYj/o6nwGB3CXOxLGz/q6S/rAsX1KxNhYOHbnsBysATmS6R2m4d4/aUPmAgq4E+KNKg1iKf9wBEt
B6javPOvOGGQiHzhBH1iQwcF28h16+XohaK1yV2YamQ7+nbKjWn0ItkjOXzTQnuG8ZNDbUc58MLU
nSCHQhkEOEjzjG8OICcr6QTDnDRIAwr+rzqBzugT4SPC7nbLbA+iUU0FlDdkvaBOyJKy3dOjrX36
C8LVJiTFqds6QmScZ4RTwZIOEYiThDQNnPh2kIM4CTF7gBooz3IzbJ7xhQiI6/7iyfDDTdG00aoC
u+eQCGyf/lRglhApiRzht6kyrkCJvtqyIbNBQQiwvYVwdvtVD0ME1ZoILCAHZLPyRrQdoBrFvJU6
F0WUKBBf4CpfHT1yZrYh1FL08a0AcaDLD5/qIHXC7iYwvC+h2WaJGos4FZpndHMAuSLZ4ECsAOgW
7AK482VsZNO3gySv6NfZjn50RwEAMgHtkFoChsHwCX65f7dLgO/4pRcclbMCGT3Cg9YLo7so8eKi
KirlBd2ZkAe1CALbQYqrV88LnIgOelUEIF+9NK6zgNbzmmxwRP6Euc6t+Pk6OIgLNHpfTy14bGBk
GoeP6DSAlCY4RVKzwKCBL5g9kq7dWhgcho5BxMBFkuUw0lkg+OHS0SEnPqVRG0B8uxgGtyXbnVA2
QJSIHi3NM74dAVKKdGigTkALiMxAd10a7gh4AXYikofd2Ti6mzMsTYevTm5FcDiSR+Pe3N8P7enE
BoPmfs2ajC4y4MtxZE8FckciUwyu6dt6750K0wmxIelk8ifNM75dEYCQ7Bww9QmJEZh7gMWbZxAh
uAYZNm7UGmq7zTO6/eC13m//Nq3O2UiO0EVxtNsVByvCcbkqEEpzPLZeGN+KoH+X9NngEAfBrESy
tx3l4IR0HSII8qlkXL+eHSOLkwRjUXZXtEVxgSoF3J3mGcRJ1JmEdAE8zG4ujG5fgK3ZXWlb8MjX
EuC/qLYZFrljHAD0s50LgxILuWWhOSwKDF/nyrjmAi3DTOmYWZ8wQIoLoClemwvcoRHvJcXe7cMj
CplhuLmyw2cSIPdMHq1LoAxLTC5LBdSRigRa657xhUlcomUDBVNM9Ybd1i2F4bZoTmBYGdxT208a
0SQg89W91O/vBJyNKjxG/huEBuTPgPmhBY5idvOMbiNEpV2UhuWCZLKEaMOiKdFN8e9DA2oqhOMQ
vppndAESeMapbGhAmMh1QKdPQDfK4VywJvgAavdz/Wl8XoD6Kz0XCICmNvcFMnPNg8GXVwZRWiEw
gHvRZZrGtyJAt8oGSCaVE8pHdK99/VB0WDEgEEmofSvKjyw0oMtle1RJbIskkKks4IXXL06oDpBv
Ys7RP7XZgkZ1LJD4kN0XOfsFx4gF0W6MgzDZdiYQ4VRL9BVtnjYYGZEXWAlGu0B/fxaQRECqA5bK
czpt4AUEz0iqkk+jg0GzY7Qb8bi8IBg4UmekaUyQmyK9/lxpG54OohIHaK3hMQk3jC5Q4ozUpL1A
UtFgiHRLbr7qISrNJslAGAE3rIskxrcvEC1Lp1ZN4AWEAXzh7TBx68szEt9AYFQJqLstaFRrQZMu
NoHEodxGDGB2CfTBWkAlagKzl4ki2HzjOhehTckjkTRwFUKe6rnkOLwtsWMSRZJj+pZeGZcXoM7I
x8sUXimiUEKYdot9sAp0dQIARyNH0W47I1oFoG+kCyzU3UEkogdHGaF5BrsAhecpi4RV0O2V44sO
uNS1L/X70QGRsuOC0O3yBt9BdAEhQLJ2RL619VK7+Y5pLsAwb69yv+8FESORQ+P879JIg1tTg020
QeXp09HdGqkACnaVXHQEFA0FQhbDD07EZi8QmevuWjm+c2GKQrCsF8gguKiEoon0anQEXp8dUSOU
hr7WPL9+Ov7CgvnKh5mjSPDUMGH8dfYaYeZHv/DMAPn+5x37Q1A8BKS994tCRKL97G9Emf/2UIsN
OePFD5/JGs3ndP+8G+D3H937rOdRPf/lub9OV+mjh8w4JJqqe813qz1sGrqAPqz2q546RQNF//Ym
32lffF0F/2D49faiP+YJ/Zrd1Eefpv/CDW5a+oXTHT17VlnPFa6A4cpanq8C/0uUhn7vrVvqh7Tt
KIjS1VP0/JZi8rWIUXnLqAA95v7jIe8ZbwCZssZP1gGqKOn6peWWFiVtuZNoeRN9eTOPIBY+9N3e
ggllP+UUr/tPve+zQ6jJWj5bR+mm/8od6knW8o91aCSX5MXTyutNwA6mJvvCF0Hgh5HfX5Et6kfa
dPjkrwa7SIslkbYcFf1p0YIzZM2+/X5vaiv90oYxcHjcVS9XIldyUT6XNX0VHZCbGLrZbfgdsrav
V37Y2z0ovQkKkbxdusGvwqdnS81h3mKs5E1n2eqRFvfrPO/N6a5CLW3ff0Q6fdWn1rWEW3nTnAVZ
lPdmtt7WVOVtZ5nP/3Hs95ze1uz+hPXokA5NixKQtOkozAeTW28LCrKW360f0mFz9o4vK2/6uOqf
W136W95w8eZ8tY8zz+8f69gXieU/Yf9ynWbr3k7V5Wv/hPHrdek/9o4xjIs04J8w/jlKd8+Wmi2l
rcVKm0ZnynszX6URJ2V/cbYY4T/zASer3XDtt9QsWfM3nt/3eFuWlDa7C4hI+reaDgcjbTpdb4bs
5SZNKGv4/ToM0TA5rgbXBLo0i/yTrPk7L3pav7nIvjvbWoaRrPm/osMPJmJHX/kzH/D9RBTmyZbJ
mv+A99fIl/dCig4/J2+77N8qu/S6rN2P+cp7HrnYU2A/ixydrNlP63TPyfZsqLHcwoekLfvcbAbT
G8lLUf+RNX2/4tyhO3N/aXZZO2nj6yx/8+m1l28z5NL2/ewxoptkL3Lr4MzStqsI3dLNs4ebb7PN
4v3c8muZpq/6Id/nn57FUV77Z/3kmviNx2C9Sv/7vwAAAP//</cx:binary>
              </cx:geoCache>
            </cx:geography>
          </cx:layoutPr>
        </cx:series>
      </cx:plotAreaRegion>
    </cx:plotArea>
    <cx:legend pos="r" align="min"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_xlchart.v1.11</cx:f>
      </cx:strDim>
      <cx:numDim type="val">
        <cx:f>_xlchart.v1.13</cx:f>
      </cx:numDim>
    </cx:data>
  </cx:chartData>
  <cx:chart>
    <cx:plotArea>
      <cx:plotAreaRegion>
        <cx:series layoutId="waterfall" uniqueId="{25F37792-E837-4661-AB1A-CBA050610E36}">
          <cx:tx>
            <cx:txData>
              <cx:f>_xlchart.v1.12</cx:f>
              <cx:v>Profit</cx:v>
            </cx:txData>
          </cx:tx>
          <cx:dataLabels pos="outEnd">
            <cx:visibility seriesName="0" categoryName="0" value="1"/>
          </cx:dataLabels>
          <cx:dataId val="0"/>
          <cx:layoutPr>
            <cx:subtotals>
              <cx:idx val="3"/>
            </cx:subtotals>
          </cx:layoutPr>
        </cx:series>
      </cx:plotAreaRegion>
      <cx:axis id="0">
        <cx:catScaling gapWidth="0.5"/>
        <cx:tickLabels/>
      </cx:axis>
      <cx:axis id="1">
        <cx:valScaling/>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image" Target="../media/image4.emf"/><Relationship Id="rId3" Type="http://schemas.openxmlformats.org/officeDocument/2006/relationships/chart" Target="../charts/chart3.xml"/><Relationship Id="rId7" Type="http://schemas.microsoft.com/office/2014/relationships/chartEx" Target="../charts/chartEx1.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image" Target="../media/image6.emf"/><Relationship Id="rId10" Type="http://schemas.openxmlformats.org/officeDocument/2006/relationships/chart" Target="../charts/chart8.xml"/><Relationship Id="rId4" Type="http://schemas.openxmlformats.org/officeDocument/2006/relationships/chart" Target="../charts/chart4.xml"/><Relationship Id="rId9" Type="http://schemas.microsoft.com/office/2014/relationships/chartEx" Target="../charts/chartEx2.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microsoft.com/office/2014/relationships/chartEx" Target="../charts/chartEx3.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oneCellAnchor>
    <xdr:from>
      <xdr:col>0</xdr:col>
      <xdr:colOff>45721</xdr:colOff>
      <xdr:row>0</xdr:row>
      <xdr:rowOff>38100</xdr:rowOff>
    </xdr:from>
    <xdr:ext cx="14119859"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45721" y="38100"/>
          <a:ext cx="14119859" cy="314325"/>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9</xdr:row>
      <xdr:rowOff>116205</xdr:rowOff>
    </xdr:from>
    <xdr:ext cx="13916868" cy="208788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693545"/>
          <a:ext cx="13916868" cy="2087880"/>
          <a:chOff x="-113745" y="2720820"/>
          <a:chExt cx="11541045" cy="208788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113745" y="2720820"/>
            <a:ext cx="11541045" cy="2087880"/>
            <a:chOff x="19252" y="1938655"/>
            <a:chExt cx="13509728" cy="226187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9252" y="1938655"/>
              <a:ext cx="5422056" cy="1755000"/>
              <a:chOff x="19252" y="1938655"/>
              <a:chExt cx="5422056" cy="1755000"/>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9252" y="1938655"/>
                <a:ext cx="5422056" cy="1755000"/>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95453" y="1987551"/>
                <a:ext cx="2743200" cy="1950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522676" y="1946910"/>
              <a:ext cx="4789581" cy="1755000"/>
              <a:chOff x="5522676" y="1946910"/>
              <a:chExt cx="4789581" cy="1755000"/>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522676" y="1946910"/>
                <a:ext cx="4789581" cy="1755000"/>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605968" y="1958975"/>
                <a:ext cx="2014425" cy="1950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10397349" y="1946910"/>
              <a:ext cx="3131631" cy="1755000"/>
              <a:chOff x="10397349" y="1842241"/>
              <a:chExt cx="3131631" cy="1747504"/>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10397349" y="1842241"/>
                <a:ext cx="3131631" cy="1747504"/>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10416151" y="1879036"/>
                <a:ext cx="2628900" cy="194167"/>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150494</xdr:colOff>
      <xdr:row>19</xdr:row>
      <xdr:rowOff>78105</xdr:rowOff>
    </xdr:from>
    <xdr:ext cx="5770245" cy="1620000"/>
    <xdr:sp macro="" textlink="">
      <xdr:nvSpPr>
        <xdr:cNvPr id="15" name="Shape 15">
          <a:extLst>
            <a:ext uri="{FF2B5EF4-FFF2-40B4-BE49-F238E27FC236}">
              <a16:creationId xmlns:a16="http://schemas.microsoft.com/office/drawing/2014/main" id="{00000000-0008-0000-0100-00000F000000}"/>
            </a:ext>
          </a:extLst>
        </xdr:cNvPr>
        <xdr:cNvSpPr/>
      </xdr:nvSpPr>
      <xdr:spPr>
        <a:xfrm>
          <a:off x="150494" y="3408045"/>
          <a:ext cx="5770245" cy="1620000"/>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182880</xdr:colOff>
      <xdr:row>19</xdr:row>
      <xdr:rowOff>97155</xdr:rowOff>
    </xdr:from>
    <xdr:ext cx="2628900" cy="180000"/>
    <xdr:sp macro="" textlink="">
      <xdr:nvSpPr>
        <xdr:cNvPr id="16" name="Shape 16">
          <a:extLst>
            <a:ext uri="{FF2B5EF4-FFF2-40B4-BE49-F238E27FC236}">
              <a16:creationId xmlns:a16="http://schemas.microsoft.com/office/drawing/2014/main" id="{00000000-0008-0000-0100-000010000000}"/>
            </a:ext>
          </a:extLst>
        </xdr:cNvPr>
        <xdr:cNvSpPr/>
      </xdr:nvSpPr>
      <xdr:spPr>
        <a:xfrm>
          <a:off x="182880" y="3427095"/>
          <a:ext cx="2628900" cy="1800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10</xdr:col>
      <xdr:colOff>53340</xdr:colOff>
      <xdr:row>19</xdr:row>
      <xdr:rowOff>72390</xdr:rowOff>
    </xdr:from>
    <xdr:ext cx="3962400" cy="1620000"/>
    <xdr:sp macro="" textlink="">
      <xdr:nvSpPr>
        <xdr:cNvPr id="17" name="Shape 17">
          <a:extLst>
            <a:ext uri="{FF2B5EF4-FFF2-40B4-BE49-F238E27FC236}">
              <a16:creationId xmlns:a16="http://schemas.microsoft.com/office/drawing/2014/main" id="{00000000-0008-0000-0100-000011000000}"/>
            </a:ext>
          </a:extLst>
        </xdr:cNvPr>
        <xdr:cNvSpPr/>
      </xdr:nvSpPr>
      <xdr:spPr>
        <a:xfrm>
          <a:off x="5996940" y="3402330"/>
          <a:ext cx="3962400" cy="1620000"/>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10</xdr:col>
      <xdr:colOff>100965</xdr:colOff>
      <xdr:row>19</xdr:row>
      <xdr:rowOff>133349</xdr:rowOff>
    </xdr:from>
    <xdr:ext cx="2628900" cy="180000"/>
    <xdr:sp macro="" textlink="">
      <xdr:nvSpPr>
        <xdr:cNvPr id="18" name="Shape 18">
          <a:extLst>
            <a:ext uri="{FF2B5EF4-FFF2-40B4-BE49-F238E27FC236}">
              <a16:creationId xmlns:a16="http://schemas.microsoft.com/office/drawing/2014/main" id="{00000000-0008-0000-0100-000012000000}"/>
            </a:ext>
          </a:extLst>
        </xdr:cNvPr>
        <xdr:cNvSpPr/>
      </xdr:nvSpPr>
      <xdr:spPr>
        <a:xfrm>
          <a:off x="6044565" y="3463289"/>
          <a:ext cx="2628900" cy="18000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16</xdr:col>
      <xdr:colOff>565784</xdr:colOff>
      <xdr:row>19</xdr:row>
      <xdr:rowOff>87630</xdr:rowOff>
    </xdr:from>
    <xdr:ext cx="4021455" cy="1620000"/>
    <xdr:sp macro="" textlink="">
      <xdr:nvSpPr>
        <xdr:cNvPr id="19" name="Shape 19">
          <a:extLst>
            <a:ext uri="{FF2B5EF4-FFF2-40B4-BE49-F238E27FC236}">
              <a16:creationId xmlns:a16="http://schemas.microsoft.com/office/drawing/2014/main" id="{00000000-0008-0000-0100-000013000000}"/>
            </a:ext>
          </a:extLst>
        </xdr:cNvPr>
        <xdr:cNvSpPr/>
      </xdr:nvSpPr>
      <xdr:spPr>
        <a:xfrm>
          <a:off x="10075544" y="3417570"/>
          <a:ext cx="4021455" cy="162000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17</xdr:col>
      <xdr:colOff>36195</xdr:colOff>
      <xdr:row>19</xdr:row>
      <xdr:rowOff>133350</xdr:rowOff>
    </xdr:from>
    <xdr:ext cx="1581150" cy="180000"/>
    <xdr:sp macro="" textlink="">
      <xdr:nvSpPr>
        <xdr:cNvPr id="20" name="Shape 20">
          <a:extLst>
            <a:ext uri="{FF2B5EF4-FFF2-40B4-BE49-F238E27FC236}">
              <a16:creationId xmlns:a16="http://schemas.microsoft.com/office/drawing/2014/main" id="{00000000-0008-0000-0100-000014000000}"/>
            </a:ext>
          </a:extLst>
        </xdr:cNvPr>
        <xdr:cNvSpPr/>
      </xdr:nvSpPr>
      <xdr:spPr>
        <a:xfrm>
          <a:off x="10140315" y="3463290"/>
          <a:ext cx="1581150" cy="18000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182881</xdr:colOff>
      <xdr:row>2</xdr:row>
      <xdr:rowOff>15239</xdr:rowOff>
    </xdr:from>
    <xdr:ext cx="13873261" cy="1453498"/>
    <xdr:grpSp>
      <xdr:nvGrpSpPr>
        <xdr:cNvPr id="21" name="Shape 2">
          <a:extLst>
            <a:ext uri="{FF2B5EF4-FFF2-40B4-BE49-F238E27FC236}">
              <a16:creationId xmlns:a16="http://schemas.microsoft.com/office/drawing/2014/main" id="{00000000-0008-0000-0100-000015000000}"/>
            </a:ext>
          </a:extLst>
        </xdr:cNvPr>
        <xdr:cNvGrpSpPr/>
      </xdr:nvGrpSpPr>
      <xdr:grpSpPr>
        <a:xfrm>
          <a:off x="182881" y="365759"/>
          <a:ext cx="13873261" cy="1453498"/>
          <a:chOff x="-29729" y="3045622"/>
          <a:chExt cx="10825447" cy="1453498"/>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29729" y="3045622"/>
            <a:ext cx="10825447" cy="1453498"/>
            <a:chOff x="117646" y="438593"/>
            <a:chExt cx="12654637" cy="1398211"/>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17646" y="453254"/>
              <a:ext cx="2506680" cy="1228631"/>
              <a:chOff x="115321" y="459938"/>
              <a:chExt cx="2674417" cy="1207113"/>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22735" y="714375"/>
                <a:ext cx="2667003" cy="952676"/>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bg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15321" y="459938"/>
                <a:ext cx="2667000" cy="2041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78899" y="460585"/>
              <a:ext cx="2495672" cy="1235959"/>
              <a:chOff x="130066" y="467140"/>
              <a:chExt cx="2672858" cy="1214313"/>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30066" y="728777"/>
                <a:ext cx="2672856" cy="952676"/>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30068" y="467140"/>
                <a:ext cx="2672856" cy="204145"/>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14924" y="453254"/>
              <a:ext cx="2495671" cy="1235962"/>
              <a:chOff x="107040" y="459938"/>
              <a:chExt cx="2714386" cy="1214316"/>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07040" y="721577"/>
                <a:ext cx="2714385" cy="952677"/>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07041" y="459938"/>
                <a:ext cx="2714385" cy="2041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28557" y="453254"/>
              <a:ext cx="2509569" cy="1213971"/>
              <a:chOff x="121440" y="459938"/>
              <a:chExt cx="2794635" cy="1192710"/>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36917" y="699971"/>
                <a:ext cx="2779158" cy="952677"/>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21440" y="459938"/>
                <a:ext cx="2779158" cy="2041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64065" y="438593"/>
              <a:ext cx="2508218" cy="1206640"/>
              <a:chOff x="213112" y="445534"/>
              <a:chExt cx="2738673" cy="1185508"/>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226813" y="678366"/>
                <a:ext cx="2724972" cy="952676"/>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213112" y="445534"/>
                <a:ext cx="2724972" cy="204145"/>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twoCellAnchor>
    <xdr:from>
      <xdr:col>0</xdr:col>
      <xdr:colOff>289560</xdr:colOff>
      <xdr:row>3</xdr:row>
      <xdr:rowOff>152400</xdr:rowOff>
    </xdr:from>
    <xdr:to>
      <xdr:col>4</xdr:col>
      <xdr:colOff>487680</xdr:colOff>
      <xdr:row>5</xdr:row>
      <xdr:rowOff>60960</xdr:rowOff>
    </xdr:to>
    <xdr:sp macro="" textlink="KPI!B17">
      <xdr:nvSpPr>
        <xdr:cNvPr id="39" name="Rectangle: Rounded Corners 38">
          <a:extLst>
            <a:ext uri="{FF2B5EF4-FFF2-40B4-BE49-F238E27FC236}">
              <a16:creationId xmlns:a16="http://schemas.microsoft.com/office/drawing/2014/main" id="{20D7F7F4-4898-FA9A-6039-48D3B6A2A770}"/>
            </a:ext>
          </a:extLst>
        </xdr:cNvPr>
        <xdr:cNvSpPr/>
      </xdr:nvSpPr>
      <xdr:spPr>
        <a:xfrm>
          <a:off x="289560" y="678180"/>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D95E485A-B5EA-46BA-A81C-B1EA26916169}" type="TxLink">
            <a:rPr lang="en-US" sz="1600" b="1" i="0" u="none" strike="noStrike">
              <a:solidFill>
                <a:schemeClr val="bg1"/>
              </a:solidFill>
              <a:latin typeface="Calibri"/>
              <a:ea typeface="Calibri"/>
              <a:cs typeface="Calibri"/>
            </a:rPr>
            <a:pPr marL="0" lvl="0" indent="0" algn="ctr" rtl="0">
              <a:spcBef>
                <a:spcPts val="0"/>
              </a:spcBef>
              <a:spcAft>
                <a:spcPts val="0"/>
              </a:spcAft>
              <a:buNone/>
            </a:pPr>
            <a:t> $22,97,200.86 </a:t>
          </a:fld>
          <a:endParaRPr lang="en-IN" sz="1400" b="1">
            <a:solidFill>
              <a:schemeClr val="bg1"/>
            </a:solidFill>
            <a:latin typeface="+mn-lt"/>
            <a:ea typeface="+mn-ea"/>
            <a:cs typeface="+mn-cs"/>
          </a:endParaRPr>
        </a:p>
      </xdr:txBody>
    </xdr:sp>
    <xdr:clientData fLocksWithSheet="0"/>
  </xdr:twoCellAnchor>
  <xdr:twoCellAnchor>
    <xdr:from>
      <xdr:col>0</xdr:col>
      <xdr:colOff>220980</xdr:colOff>
      <xdr:row>5</xdr:row>
      <xdr:rowOff>106679</xdr:rowOff>
    </xdr:from>
    <xdr:to>
      <xdr:col>4</xdr:col>
      <xdr:colOff>525780</xdr:colOff>
      <xdr:row>7</xdr:row>
      <xdr:rowOff>114300</xdr:rowOff>
    </xdr:to>
    <xdr:graphicFrame macro="">
      <xdr:nvGraphicFramePr>
        <xdr:cNvPr id="40" name="Chart 39">
          <a:extLst>
            <a:ext uri="{FF2B5EF4-FFF2-40B4-BE49-F238E27FC236}">
              <a16:creationId xmlns:a16="http://schemas.microsoft.com/office/drawing/2014/main" id="{C2870151-F687-4550-83A5-8637E8BA0A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243841</xdr:colOff>
      <xdr:row>7</xdr:row>
      <xdr:rowOff>160019</xdr:rowOff>
    </xdr:from>
    <xdr:to>
      <xdr:col>4</xdr:col>
      <xdr:colOff>441961</xdr:colOff>
      <xdr:row>9</xdr:row>
      <xdr:rowOff>68579</xdr:rowOff>
    </xdr:to>
    <xdr:sp macro="" textlink="">
      <xdr:nvSpPr>
        <xdr:cNvPr id="41" name="Rectangle: Rounded Corners 40">
          <a:extLst>
            <a:ext uri="{FF2B5EF4-FFF2-40B4-BE49-F238E27FC236}">
              <a16:creationId xmlns:a16="http://schemas.microsoft.com/office/drawing/2014/main" id="{77F32C8C-1A8B-4161-B6DE-7B0BC0AB4B0A}"/>
            </a:ext>
          </a:extLst>
        </xdr:cNvPr>
        <xdr:cNvSpPr/>
      </xdr:nvSpPr>
      <xdr:spPr>
        <a:xfrm>
          <a:off x="243841" y="1386839"/>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rPr>
            <a:t>YOY</a:t>
          </a:r>
          <a:r>
            <a:rPr lang="en-US" sz="1200" b="1" baseline="0">
              <a:solidFill>
                <a:schemeClr val="bg1"/>
              </a:solidFill>
            </a:rPr>
            <a:t> GROWTH</a:t>
          </a:r>
          <a:endParaRPr lang="en-US" sz="1200" b="1">
            <a:solidFill>
              <a:schemeClr val="bg1"/>
            </a:solidFill>
          </a:endParaRPr>
        </a:p>
      </xdr:txBody>
    </xdr:sp>
    <xdr:clientData fLocksWithSheet="0"/>
  </xdr:twoCellAnchor>
  <xdr:twoCellAnchor>
    <xdr:from>
      <xdr:col>5</xdr:col>
      <xdr:colOff>68581</xdr:colOff>
      <xdr:row>3</xdr:row>
      <xdr:rowOff>137159</xdr:rowOff>
    </xdr:from>
    <xdr:to>
      <xdr:col>9</xdr:col>
      <xdr:colOff>266701</xdr:colOff>
      <xdr:row>5</xdr:row>
      <xdr:rowOff>45719</xdr:rowOff>
    </xdr:to>
    <xdr:sp macro="" textlink="KPI!$E$17">
      <xdr:nvSpPr>
        <xdr:cNvPr id="48" name="Rectangle: Rounded Corners 47">
          <a:extLst>
            <a:ext uri="{FF2B5EF4-FFF2-40B4-BE49-F238E27FC236}">
              <a16:creationId xmlns:a16="http://schemas.microsoft.com/office/drawing/2014/main" id="{8E8A3A60-865A-48C6-8346-8EDE1D7EF2F7}"/>
            </a:ext>
          </a:extLst>
        </xdr:cNvPr>
        <xdr:cNvSpPr/>
      </xdr:nvSpPr>
      <xdr:spPr>
        <a:xfrm>
          <a:off x="3040381" y="662939"/>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E77A309A-0978-4C17-B917-542A0149AB14}" type="TxLink">
            <a:rPr lang="en-US" sz="1600" b="1" i="0" u="none" strike="noStrike">
              <a:solidFill>
                <a:schemeClr val="bg1"/>
              </a:solidFill>
              <a:latin typeface="Calibri"/>
              <a:ea typeface="Calibri"/>
              <a:cs typeface="Calibri"/>
            </a:rPr>
            <a:pPr marL="0" lvl="0" indent="0" algn="ctr" rtl="0">
              <a:spcBef>
                <a:spcPts val="0"/>
              </a:spcBef>
              <a:spcAft>
                <a:spcPts val="0"/>
              </a:spcAft>
              <a:buNone/>
            </a:pPr>
            <a:t> $2,86,397.02 </a:t>
          </a:fld>
          <a:endParaRPr lang="en-IN" sz="2000" b="1">
            <a:solidFill>
              <a:schemeClr val="bg1"/>
            </a:solidFill>
            <a:latin typeface="+mn-lt"/>
            <a:ea typeface="+mn-ea"/>
            <a:cs typeface="+mn-cs"/>
          </a:endParaRPr>
        </a:p>
      </xdr:txBody>
    </xdr:sp>
    <xdr:clientData fLocksWithSheet="0"/>
  </xdr:twoCellAnchor>
  <xdr:twoCellAnchor>
    <xdr:from>
      <xdr:col>9</xdr:col>
      <xdr:colOff>487681</xdr:colOff>
      <xdr:row>3</xdr:row>
      <xdr:rowOff>144779</xdr:rowOff>
    </xdr:from>
    <xdr:to>
      <xdr:col>14</xdr:col>
      <xdr:colOff>91441</xdr:colOff>
      <xdr:row>5</xdr:row>
      <xdr:rowOff>53339</xdr:rowOff>
    </xdr:to>
    <xdr:sp macro="" textlink="KPI!$H$17">
      <xdr:nvSpPr>
        <xdr:cNvPr id="49" name="Rectangle: Rounded Corners 48">
          <a:extLst>
            <a:ext uri="{FF2B5EF4-FFF2-40B4-BE49-F238E27FC236}">
              <a16:creationId xmlns:a16="http://schemas.microsoft.com/office/drawing/2014/main" id="{984366A1-1B7D-4874-94B3-E2E971277173}"/>
            </a:ext>
          </a:extLst>
        </xdr:cNvPr>
        <xdr:cNvSpPr/>
      </xdr:nvSpPr>
      <xdr:spPr>
        <a:xfrm>
          <a:off x="5836921" y="670559"/>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C45DD912-D2BB-4124-9445-242E54C336B0}" type="TxLink">
            <a:rPr lang="en-US" sz="1600" b="1" i="0" u="none" strike="noStrike">
              <a:solidFill>
                <a:schemeClr val="bg1"/>
              </a:solidFill>
              <a:latin typeface="Calibri"/>
              <a:ea typeface="Calibri"/>
              <a:cs typeface="Calibri"/>
            </a:rPr>
            <a:pPr marL="0" lvl="0" indent="0" algn="ctr" rtl="0">
              <a:spcBef>
                <a:spcPts val="0"/>
              </a:spcBef>
              <a:spcAft>
                <a:spcPts val="0"/>
              </a:spcAft>
              <a:buNone/>
            </a:pPr>
            <a:t># 37873</a:t>
          </a:fld>
          <a:endParaRPr lang="en-IN" sz="2000" b="1">
            <a:solidFill>
              <a:schemeClr val="bg1"/>
            </a:solidFill>
            <a:latin typeface="+mn-lt"/>
            <a:ea typeface="+mn-ea"/>
            <a:cs typeface="+mn-cs"/>
          </a:endParaRPr>
        </a:p>
      </xdr:txBody>
    </xdr:sp>
    <xdr:clientData fLocksWithSheet="0"/>
  </xdr:twoCellAnchor>
  <xdr:twoCellAnchor>
    <xdr:from>
      <xdr:col>14</xdr:col>
      <xdr:colOff>304801</xdr:colOff>
      <xdr:row>3</xdr:row>
      <xdr:rowOff>121919</xdr:rowOff>
    </xdr:from>
    <xdr:to>
      <xdr:col>18</xdr:col>
      <xdr:colOff>502921</xdr:colOff>
      <xdr:row>5</xdr:row>
      <xdr:rowOff>30479</xdr:rowOff>
    </xdr:to>
    <xdr:sp macro="" textlink="KPI!$K$17">
      <xdr:nvSpPr>
        <xdr:cNvPr id="50" name="Rectangle: Rounded Corners 49">
          <a:extLst>
            <a:ext uri="{FF2B5EF4-FFF2-40B4-BE49-F238E27FC236}">
              <a16:creationId xmlns:a16="http://schemas.microsoft.com/office/drawing/2014/main" id="{54B46711-E969-445C-8021-FE139F4E2ED8}"/>
            </a:ext>
          </a:extLst>
        </xdr:cNvPr>
        <xdr:cNvSpPr/>
      </xdr:nvSpPr>
      <xdr:spPr>
        <a:xfrm>
          <a:off x="8625841" y="647699"/>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ACB620E3-6EB1-45DD-A12D-A71DA302E386}" type="TxLink">
            <a:rPr lang="en-US" sz="1600" b="1" i="0" u="none" strike="noStrike">
              <a:solidFill>
                <a:schemeClr val="bg1"/>
              </a:solidFill>
              <a:latin typeface="Calibri"/>
              <a:ea typeface="Calibri"/>
              <a:cs typeface="Calibri"/>
            </a:rPr>
            <a:pPr marL="0" lvl="0" indent="0" algn="ctr" rtl="0">
              <a:spcBef>
                <a:spcPts val="0"/>
              </a:spcBef>
              <a:spcAft>
                <a:spcPts val="0"/>
              </a:spcAft>
              <a:buNone/>
            </a:pPr>
            <a:t># 9994</a:t>
          </a:fld>
          <a:endParaRPr lang="en-IN" sz="2000" b="1">
            <a:solidFill>
              <a:schemeClr val="bg1"/>
            </a:solidFill>
            <a:latin typeface="+mn-lt"/>
            <a:ea typeface="+mn-ea"/>
            <a:cs typeface="+mn-cs"/>
          </a:endParaRPr>
        </a:p>
      </xdr:txBody>
    </xdr:sp>
    <xdr:clientData fLocksWithSheet="0"/>
  </xdr:twoCellAnchor>
  <xdr:twoCellAnchor>
    <xdr:from>
      <xdr:col>19</xdr:col>
      <xdr:colOff>121921</xdr:colOff>
      <xdr:row>3</xdr:row>
      <xdr:rowOff>121919</xdr:rowOff>
    </xdr:from>
    <xdr:to>
      <xdr:col>23</xdr:col>
      <xdr:colOff>320041</xdr:colOff>
      <xdr:row>5</xdr:row>
      <xdr:rowOff>30479</xdr:rowOff>
    </xdr:to>
    <xdr:sp macro="" textlink="KPI!$N$17">
      <xdr:nvSpPr>
        <xdr:cNvPr id="51" name="Rectangle: Rounded Corners 50">
          <a:extLst>
            <a:ext uri="{FF2B5EF4-FFF2-40B4-BE49-F238E27FC236}">
              <a16:creationId xmlns:a16="http://schemas.microsoft.com/office/drawing/2014/main" id="{D6A00BD1-B68E-4AC6-AE6E-823C526998C0}"/>
            </a:ext>
          </a:extLst>
        </xdr:cNvPr>
        <xdr:cNvSpPr/>
      </xdr:nvSpPr>
      <xdr:spPr>
        <a:xfrm>
          <a:off x="11414761" y="647699"/>
          <a:ext cx="2575560"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ctr" rtl="0">
            <a:spcBef>
              <a:spcPts val="0"/>
            </a:spcBef>
            <a:spcAft>
              <a:spcPts val="0"/>
            </a:spcAft>
            <a:buNone/>
          </a:pPr>
          <a:fld id="{8522F043-8791-432C-AFBC-4FFE2B908953}" type="TxLink">
            <a:rPr lang="en-US" sz="1600" b="1" i="0" u="none" strike="noStrike">
              <a:solidFill>
                <a:schemeClr val="bg1"/>
              </a:solidFill>
              <a:latin typeface="Calibri"/>
              <a:ea typeface="Calibri"/>
              <a:cs typeface="Calibri"/>
            </a:rPr>
            <a:pPr marL="0" lvl="0" indent="0" algn="ctr" rtl="0">
              <a:spcBef>
                <a:spcPts val="0"/>
              </a:spcBef>
              <a:spcAft>
                <a:spcPts val="0"/>
              </a:spcAft>
              <a:buNone/>
            </a:pPr>
            <a:t>12.47%</a:t>
          </a:fld>
          <a:endParaRPr lang="en-IN" sz="2000" b="1">
            <a:solidFill>
              <a:schemeClr val="bg1"/>
            </a:solidFill>
            <a:latin typeface="+mn-lt"/>
            <a:ea typeface="+mn-ea"/>
            <a:cs typeface="+mn-cs"/>
          </a:endParaRPr>
        </a:p>
      </xdr:txBody>
    </xdr:sp>
    <xdr:clientData fLocksWithSheet="0"/>
  </xdr:twoCellAnchor>
  <xdr:twoCellAnchor>
    <xdr:from>
      <xdr:col>5</xdr:col>
      <xdr:colOff>68580</xdr:colOff>
      <xdr:row>5</xdr:row>
      <xdr:rowOff>38099</xdr:rowOff>
    </xdr:from>
    <xdr:to>
      <xdr:col>9</xdr:col>
      <xdr:colOff>327659</xdr:colOff>
      <xdr:row>7</xdr:row>
      <xdr:rowOff>106680</xdr:rowOff>
    </xdr:to>
    <xdr:graphicFrame macro="">
      <xdr:nvGraphicFramePr>
        <xdr:cNvPr id="52" name="Chart 51">
          <a:extLst>
            <a:ext uri="{FF2B5EF4-FFF2-40B4-BE49-F238E27FC236}">
              <a16:creationId xmlns:a16="http://schemas.microsoft.com/office/drawing/2014/main" id="{5564C9D2-66B9-467E-9AB5-A075417214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457200</xdr:colOff>
      <xdr:row>5</xdr:row>
      <xdr:rowOff>22859</xdr:rowOff>
    </xdr:from>
    <xdr:to>
      <xdr:col>14</xdr:col>
      <xdr:colOff>149400</xdr:colOff>
      <xdr:row>7</xdr:row>
      <xdr:rowOff>106680</xdr:rowOff>
    </xdr:to>
    <xdr:graphicFrame macro="">
      <xdr:nvGraphicFramePr>
        <xdr:cNvPr id="53" name="Chart 52">
          <a:extLst>
            <a:ext uri="{FF2B5EF4-FFF2-40B4-BE49-F238E27FC236}">
              <a16:creationId xmlns:a16="http://schemas.microsoft.com/office/drawing/2014/main" id="{D8A622DA-1EA0-4B48-A0BC-0ABCC95E4A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274320</xdr:colOff>
      <xdr:row>5</xdr:row>
      <xdr:rowOff>30479</xdr:rowOff>
    </xdr:from>
    <xdr:to>
      <xdr:col>18</xdr:col>
      <xdr:colOff>518160</xdr:colOff>
      <xdr:row>7</xdr:row>
      <xdr:rowOff>99060</xdr:rowOff>
    </xdr:to>
    <xdr:graphicFrame macro="">
      <xdr:nvGraphicFramePr>
        <xdr:cNvPr id="54" name="Chart 53">
          <a:extLst>
            <a:ext uri="{FF2B5EF4-FFF2-40B4-BE49-F238E27FC236}">
              <a16:creationId xmlns:a16="http://schemas.microsoft.com/office/drawing/2014/main" id="{C3F736C4-D9E1-42EE-AD48-3AD514FA54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83820</xdr:colOff>
      <xdr:row>5</xdr:row>
      <xdr:rowOff>22859</xdr:rowOff>
    </xdr:from>
    <xdr:to>
      <xdr:col>23</xdr:col>
      <xdr:colOff>312419</xdr:colOff>
      <xdr:row>7</xdr:row>
      <xdr:rowOff>106680</xdr:rowOff>
    </xdr:to>
    <xdr:graphicFrame macro="">
      <xdr:nvGraphicFramePr>
        <xdr:cNvPr id="55" name="Chart 54">
          <a:extLst>
            <a:ext uri="{FF2B5EF4-FFF2-40B4-BE49-F238E27FC236}">
              <a16:creationId xmlns:a16="http://schemas.microsoft.com/office/drawing/2014/main" id="{AAAB3D82-0406-40B4-93DF-8C225CEC5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53340</xdr:colOff>
      <xdr:row>7</xdr:row>
      <xdr:rowOff>152399</xdr:rowOff>
    </xdr:from>
    <xdr:to>
      <xdr:col>9</xdr:col>
      <xdr:colOff>304799</xdr:colOff>
      <xdr:row>9</xdr:row>
      <xdr:rowOff>60959</xdr:rowOff>
    </xdr:to>
    <xdr:sp macro="" textlink="">
      <xdr:nvSpPr>
        <xdr:cNvPr id="60" name="Rectangle: Rounded Corners 59">
          <a:extLst>
            <a:ext uri="{FF2B5EF4-FFF2-40B4-BE49-F238E27FC236}">
              <a16:creationId xmlns:a16="http://schemas.microsoft.com/office/drawing/2014/main" id="{C8DAB2EE-18C1-4CB3-B62C-D39B168AFF6D}"/>
            </a:ext>
          </a:extLst>
        </xdr:cNvPr>
        <xdr:cNvSpPr/>
      </xdr:nvSpPr>
      <xdr:spPr>
        <a:xfrm>
          <a:off x="3025140" y="1379219"/>
          <a:ext cx="2628899"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rPr>
            <a:t>YOY</a:t>
          </a:r>
          <a:r>
            <a:rPr lang="en-US" sz="1200" b="1" baseline="0">
              <a:solidFill>
                <a:schemeClr val="bg1"/>
              </a:solidFill>
            </a:rPr>
            <a:t> GROWTH</a:t>
          </a:r>
          <a:endParaRPr lang="en-US" sz="1200" b="1">
            <a:solidFill>
              <a:schemeClr val="bg1"/>
            </a:solidFill>
          </a:endParaRPr>
        </a:p>
      </xdr:txBody>
    </xdr:sp>
    <xdr:clientData fLocksWithSheet="0"/>
  </xdr:twoCellAnchor>
  <xdr:twoCellAnchor>
    <xdr:from>
      <xdr:col>9</xdr:col>
      <xdr:colOff>464820</xdr:colOff>
      <xdr:row>7</xdr:row>
      <xdr:rowOff>160019</xdr:rowOff>
    </xdr:from>
    <xdr:to>
      <xdr:col>14</xdr:col>
      <xdr:colOff>121919</xdr:colOff>
      <xdr:row>9</xdr:row>
      <xdr:rowOff>68579</xdr:rowOff>
    </xdr:to>
    <xdr:sp macro="" textlink="">
      <xdr:nvSpPr>
        <xdr:cNvPr id="61" name="Rectangle: Rounded Corners 60">
          <a:extLst>
            <a:ext uri="{FF2B5EF4-FFF2-40B4-BE49-F238E27FC236}">
              <a16:creationId xmlns:a16="http://schemas.microsoft.com/office/drawing/2014/main" id="{F5B3CB02-4A51-4461-BE62-CB9C2E3B7A43}"/>
            </a:ext>
          </a:extLst>
        </xdr:cNvPr>
        <xdr:cNvSpPr/>
      </xdr:nvSpPr>
      <xdr:spPr>
        <a:xfrm>
          <a:off x="5814060" y="1386839"/>
          <a:ext cx="2628899"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rPr>
            <a:t>YOY</a:t>
          </a:r>
          <a:r>
            <a:rPr lang="en-US" sz="1200" b="1" baseline="0">
              <a:solidFill>
                <a:schemeClr val="bg1"/>
              </a:solidFill>
            </a:rPr>
            <a:t> GROWTH</a:t>
          </a:r>
          <a:endParaRPr lang="en-US" sz="1200" b="1">
            <a:solidFill>
              <a:schemeClr val="bg1"/>
            </a:solidFill>
          </a:endParaRPr>
        </a:p>
      </xdr:txBody>
    </xdr:sp>
    <xdr:clientData fLocksWithSheet="0"/>
  </xdr:twoCellAnchor>
  <xdr:twoCellAnchor>
    <xdr:from>
      <xdr:col>14</xdr:col>
      <xdr:colOff>297180</xdr:colOff>
      <xdr:row>7</xdr:row>
      <xdr:rowOff>137159</xdr:rowOff>
    </xdr:from>
    <xdr:to>
      <xdr:col>18</xdr:col>
      <xdr:colOff>548639</xdr:colOff>
      <xdr:row>9</xdr:row>
      <xdr:rowOff>45719</xdr:rowOff>
    </xdr:to>
    <xdr:sp macro="" textlink="">
      <xdr:nvSpPr>
        <xdr:cNvPr id="62" name="Rectangle: Rounded Corners 61">
          <a:extLst>
            <a:ext uri="{FF2B5EF4-FFF2-40B4-BE49-F238E27FC236}">
              <a16:creationId xmlns:a16="http://schemas.microsoft.com/office/drawing/2014/main" id="{D20ABD15-7EE6-4126-A670-22E2300F343C}"/>
            </a:ext>
          </a:extLst>
        </xdr:cNvPr>
        <xdr:cNvSpPr/>
      </xdr:nvSpPr>
      <xdr:spPr>
        <a:xfrm>
          <a:off x="8618220" y="1363979"/>
          <a:ext cx="2628899"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rPr>
            <a:t>YOY</a:t>
          </a:r>
          <a:r>
            <a:rPr lang="en-US" sz="1200" b="1" baseline="0">
              <a:solidFill>
                <a:schemeClr val="bg1"/>
              </a:solidFill>
            </a:rPr>
            <a:t> GROWTH</a:t>
          </a:r>
          <a:endParaRPr lang="en-US" sz="1200" b="1">
            <a:solidFill>
              <a:schemeClr val="bg1"/>
            </a:solidFill>
          </a:endParaRPr>
        </a:p>
      </xdr:txBody>
    </xdr:sp>
    <xdr:clientData fLocksWithSheet="0"/>
  </xdr:twoCellAnchor>
  <xdr:twoCellAnchor>
    <xdr:from>
      <xdr:col>19</xdr:col>
      <xdr:colOff>114300</xdr:colOff>
      <xdr:row>7</xdr:row>
      <xdr:rowOff>121919</xdr:rowOff>
    </xdr:from>
    <xdr:to>
      <xdr:col>23</xdr:col>
      <xdr:colOff>365759</xdr:colOff>
      <xdr:row>9</xdr:row>
      <xdr:rowOff>30479</xdr:rowOff>
    </xdr:to>
    <xdr:sp macro="" textlink="">
      <xdr:nvSpPr>
        <xdr:cNvPr id="63" name="Rectangle: Rounded Corners 62">
          <a:extLst>
            <a:ext uri="{FF2B5EF4-FFF2-40B4-BE49-F238E27FC236}">
              <a16:creationId xmlns:a16="http://schemas.microsoft.com/office/drawing/2014/main" id="{A736F2F7-ADB2-4B85-8817-39DE0E7F4CE4}"/>
            </a:ext>
          </a:extLst>
        </xdr:cNvPr>
        <xdr:cNvSpPr/>
      </xdr:nvSpPr>
      <xdr:spPr>
        <a:xfrm>
          <a:off x="11407140" y="1348739"/>
          <a:ext cx="2628899" cy="259080"/>
        </a:xfrm>
        <a:prstGeom prst="roundRect">
          <a:avLst/>
        </a:prstGeom>
        <a:noFill/>
        <a:ln>
          <a:noFill/>
        </a:ln>
        <a:effectLst>
          <a:outerShdw blurRad="50800" dist="38100" dir="5400000" algn="t" rotWithShape="0">
            <a:srgbClr val="000000">
              <a:alpha val="40000"/>
            </a:srgbClr>
          </a:outerShdw>
        </a:effectLst>
      </xdr:spPr>
      <xdr:txBody>
        <a:bodyPr spcFirstLastPara="1" wrap="square" lIns="91425" tIns="45700" rIns="91425" bIns="45700" anchor="ctr" anchorCtr="0">
          <a:noAutofit/>
        </a:bodyPr>
        <a:lstStyle/>
        <a:p>
          <a:pPr marL="0" lvl="0" indent="0" algn="l" rtl="0">
            <a:spcBef>
              <a:spcPts val="0"/>
            </a:spcBef>
            <a:spcAft>
              <a:spcPts val="0"/>
            </a:spcAft>
            <a:buNone/>
          </a:pPr>
          <a:r>
            <a:rPr lang="en-US" sz="1200" b="1">
              <a:solidFill>
                <a:schemeClr val="bg1"/>
              </a:solidFill>
            </a:rPr>
            <a:t>YOY</a:t>
          </a:r>
          <a:r>
            <a:rPr lang="en-US" sz="1200" b="1" baseline="0">
              <a:solidFill>
                <a:schemeClr val="bg1"/>
              </a:solidFill>
            </a:rPr>
            <a:t> GROWTH</a:t>
          </a:r>
          <a:endParaRPr lang="en-US" sz="1200" b="1">
            <a:solidFill>
              <a:schemeClr val="bg1"/>
            </a:solidFill>
          </a:endParaRPr>
        </a:p>
      </xdr:txBody>
    </xdr:sp>
    <xdr:clientData fLocksWithSheet="0"/>
  </xdr:twoCellAnchor>
  <xdr:twoCellAnchor>
    <xdr:from>
      <xdr:col>0</xdr:col>
      <xdr:colOff>190500</xdr:colOff>
      <xdr:row>11</xdr:row>
      <xdr:rowOff>38100</xdr:rowOff>
    </xdr:from>
    <xdr:to>
      <xdr:col>9</xdr:col>
      <xdr:colOff>335280</xdr:colOff>
      <xdr:row>18</xdr:row>
      <xdr:rowOff>121920</xdr:rowOff>
    </xdr:to>
    <xdr:graphicFrame macro="">
      <xdr:nvGraphicFramePr>
        <xdr:cNvPr id="2071" name="Chart 2070">
          <a:extLst>
            <a:ext uri="{FF2B5EF4-FFF2-40B4-BE49-F238E27FC236}">
              <a16:creationId xmlns:a16="http://schemas.microsoft.com/office/drawing/2014/main" id="{87B16CFB-F57C-4A25-B140-E85B016D10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510540</xdr:colOff>
      <xdr:row>10</xdr:row>
      <xdr:rowOff>160020</xdr:rowOff>
    </xdr:from>
    <xdr:to>
      <xdr:col>18</xdr:col>
      <xdr:colOff>22860</xdr:colOff>
      <xdr:row>18</xdr:row>
      <xdr:rowOff>121920</xdr:rowOff>
    </xdr:to>
    <mc:AlternateContent xmlns:mc="http://schemas.openxmlformats.org/markup-compatibility/2006">
      <mc:Choice xmlns:cx1="http://schemas.microsoft.com/office/drawing/2015/9/8/chartex" Requires="cx1">
        <xdr:graphicFrame macro="">
          <xdr:nvGraphicFramePr>
            <xdr:cNvPr id="2073" name="Chart 2072">
              <a:extLst>
                <a:ext uri="{FF2B5EF4-FFF2-40B4-BE49-F238E27FC236}">
                  <a16:creationId xmlns:a16="http://schemas.microsoft.com/office/drawing/2014/main" id="{BEDF0FBB-75BE-41A4-ABE4-A0CB973D5CB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5859780" y="1912620"/>
              <a:ext cx="4861560" cy="13639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144780</xdr:colOff>
      <xdr:row>10</xdr:row>
      <xdr:rowOff>106680</xdr:rowOff>
    </xdr:from>
    <xdr:to>
      <xdr:col>23</xdr:col>
      <xdr:colOff>381000</xdr:colOff>
      <xdr:row>19</xdr:row>
      <xdr:rowOff>83820</xdr:rowOff>
    </xdr:to>
    <xdr:graphicFrame macro="">
      <xdr:nvGraphicFramePr>
        <xdr:cNvPr id="2074" name="Chart 2073">
          <a:extLst>
            <a:ext uri="{FF2B5EF4-FFF2-40B4-BE49-F238E27FC236}">
              <a16:creationId xmlns:a16="http://schemas.microsoft.com/office/drawing/2014/main" id="{D9122FBD-B18C-413B-913E-7D5407D38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198120</xdr:colOff>
      <xdr:row>20</xdr:row>
      <xdr:rowOff>129540</xdr:rowOff>
    </xdr:from>
    <xdr:to>
      <xdr:col>9</xdr:col>
      <xdr:colOff>525780</xdr:colOff>
      <xdr:row>28</xdr:row>
      <xdr:rowOff>129540</xdr:rowOff>
    </xdr:to>
    <mc:AlternateContent xmlns:mc="http://schemas.openxmlformats.org/markup-compatibility/2006">
      <mc:Choice xmlns:cx4="http://schemas.microsoft.com/office/drawing/2016/5/10/chartex" Requires="cx4">
        <xdr:graphicFrame macro="">
          <xdr:nvGraphicFramePr>
            <xdr:cNvPr id="2075" name="Chart 2074">
              <a:extLst>
                <a:ext uri="{FF2B5EF4-FFF2-40B4-BE49-F238E27FC236}">
                  <a16:creationId xmlns:a16="http://schemas.microsoft.com/office/drawing/2014/main" id="{DB5DAD03-9F3E-4C57-952A-A642289BF4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9"/>
            </a:graphicData>
          </a:graphic>
        </xdr:graphicFrame>
      </mc:Choice>
      <mc:Fallback>
        <xdr:sp macro="" textlink="">
          <xdr:nvSpPr>
            <xdr:cNvPr id="0" name=""/>
            <xdr:cNvSpPr>
              <a:spLocks noTextEdit="1"/>
            </xdr:cNvSpPr>
          </xdr:nvSpPr>
          <xdr:spPr>
            <a:xfrm>
              <a:off x="198120" y="3634740"/>
              <a:ext cx="5676900" cy="1402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38100</xdr:colOff>
      <xdr:row>20</xdr:row>
      <xdr:rowOff>167640</xdr:rowOff>
    </xdr:from>
    <xdr:to>
      <xdr:col>16</xdr:col>
      <xdr:colOff>449580</xdr:colOff>
      <xdr:row>28</xdr:row>
      <xdr:rowOff>76200</xdr:rowOff>
    </xdr:to>
    <xdr:graphicFrame macro="">
      <xdr:nvGraphicFramePr>
        <xdr:cNvPr id="2076" name="Chart 2075">
          <a:extLst>
            <a:ext uri="{FF2B5EF4-FFF2-40B4-BE49-F238E27FC236}">
              <a16:creationId xmlns:a16="http://schemas.microsoft.com/office/drawing/2014/main" id="{6114561E-106C-4710-AD34-B261462200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19</xdr:col>
      <xdr:colOff>100963</xdr:colOff>
      <xdr:row>21</xdr:row>
      <xdr:rowOff>38100</xdr:rowOff>
    </xdr:from>
    <xdr:to>
      <xdr:col>21</xdr:col>
      <xdr:colOff>265243</xdr:colOff>
      <xdr:row>28</xdr:row>
      <xdr:rowOff>83820</xdr:rowOff>
    </xdr:to>
    <mc:AlternateContent xmlns:mc="http://schemas.openxmlformats.org/markup-compatibility/2006" xmlns:a14="http://schemas.microsoft.com/office/drawing/2010/main">
      <mc:Choice Requires="a14">
        <xdr:graphicFrame macro="">
          <xdr:nvGraphicFramePr>
            <xdr:cNvPr id="2077" name="Year 1">
              <a:extLst>
                <a:ext uri="{FF2B5EF4-FFF2-40B4-BE49-F238E27FC236}">
                  <a16:creationId xmlns:a16="http://schemas.microsoft.com/office/drawing/2014/main" id="{5F46B43E-E0EC-450E-B6B6-E8E60FDFA975}"/>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1393803" y="3718560"/>
              <a:ext cx="1353000" cy="1272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45720</xdr:colOff>
      <xdr:row>21</xdr:row>
      <xdr:rowOff>34290</xdr:rowOff>
    </xdr:from>
    <xdr:to>
      <xdr:col>19</xdr:col>
      <xdr:colOff>72450</xdr:colOff>
      <xdr:row>28</xdr:row>
      <xdr:rowOff>83820</xdr:rowOff>
    </xdr:to>
    <mc:AlternateContent xmlns:mc="http://schemas.openxmlformats.org/markup-compatibility/2006" xmlns:a14="http://schemas.microsoft.com/office/drawing/2010/main">
      <mc:Choice Requires="a14">
        <xdr:graphicFrame macro="">
          <xdr:nvGraphicFramePr>
            <xdr:cNvPr id="2078" name="Segment 1">
              <a:extLst>
                <a:ext uri="{FF2B5EF4-FFF2-40B4-BE49-F238E27FC236}">
                  <a16:creationId xmlns:a16="http://schemas.microsoft.com/office/drawing/2014/main" id="{9612FF72-484F-4213-8FD4-9D9383EE871B}"/>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0149840" y="3714750"/>
              <a:ext cx="1215450" cy="1276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321943</xdr:colOff>
      <xdr:row>21</xdr:row>
      <xdr:rowOff>53340</xdr:rowOff>
    </xdr:from>
    <xdr:to>
      <xdr:col>23</xdr:col>
      <xdr:colOff>414223</xdr:colOff>
      <xdr:row>28</xdr:row>
      <xdr:rowOff>60960</xdr:rowOff>
    </xdr:to>
    <mc:AlternateContent xmlns:mc="http://schemas.openxmlformats.org/markup-compatibility/2006" xmlns:a14="http://schemas.microsoft.com/office/drawing/2010/main">
      <mc:Choice Requires="a14">
        <xdr:graphicFrame macro="">
          <xdr:nvGraphicFramePr>
            <xdr:cNvPr id="2079" name="Region 1">
              <a:extLst>
                <a:ext uri="{FF2B5EF4-FFF2-40B4-BE49-F238E27FC236}">
                  <a16:creationId xmlns:a16="http://schemas.microsoft.com/office/drawing/2014/main" id="{84943530-9307-4273-948D-73C890C26AE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803503" y="3733800"/>
              <a:ext cx="1281000" cy="1234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mc:AlternateContent xmlns:mc="http://schemas.openxmlformats.org/markup-compatibility/2006">
    <mc:Choice xmlns:a14="http://schemas.microsoft.com/office/drawing/2010/main" Requires="a14">
      <xdr:twoCellAnchor editAs="oneCell">
        <xdr:from>
          <xdr:col>3</xdr:col>
          <xdr:colOff>68580</xdr:colOff>
          <xdr:row>7</xdr:row>
          <xdr:rowOff>167640</xdr:rowOff>
        </xdr:from>
        <xdr:to>
          <xdr:col>4</xdr:col>
          <xdr:colOff>403860</xdr:colOff>
          <xdr:row>9</xdr:row>
          <xdr:rowOff>38100</xdr:rowOff>
        </xdr:to>
        <xdr:pic>
          <xdr:nvPicPr>
            <xdr:cNvPr id="2083" name="Picture 2082">
              <a:extLst>
                <a:ext uri="{FF2B5EF4-FFF2-40B4-BE49-F238E27FC236}">
                  <a16:creationId xmlns:a16="http://schemas.microsoft.com/office/drawing/2014/main" id="{EA996C3C-1D55-8401-6457-7C31417AF08E}"/>
                </a:ext>
              </a:extLst>
            </xdr:cNvPr>
            <xdr:cNvPicPr>
              <a:picLocks noChangeAspect="1" noChangeArrowheads="1"/>
              <a:extLst>
                <a:ext uri="{84589F7E-364E-4C9E-8A38-B11213B215E9}">
                  <a14:cameraTool cellRange="'KPI YoY'!$I$8" spid="_x0000_s2219"/>
                </a:ext>
              </a:extLst>
            </xdr:cNvPicPr>
          </xdr:nvPicPr>
          <xdr:blipFill>
            <a:blip xmlns:r="http://schemas.openxmlformats.org/officeDocument/2006/relationships" r:embed="rId11"/>
            <a:srcRect/>
            <a:stretch>
              <a:fillRect/>
            </a:stretch>
          </xdr:blipFill>
          <xdr:spPr bwMode="auto">
            <a:xfrm>
              <a:off x="1851660" y="1394460"/>
              <a:ext cx="92964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281940</xdr:colOff>
          <xdr:row>7</xdr:row>
          <xdr:rowOff>152400</xdr:rowOff>
        </xdr:from>
        <xdr:to>
          <xdr:col>9</xdr:col>
          <xdr:colOff>266700</xdr:colOff>
          <xdr:row>9</xdr:row>
          <xdr:rowOff>22860</xdr:rowOff>
        </xdr:to>
        <xdr:pic>
          <xdr:nvPicPr>
            <xdr:cNvPr id="2085" name="Picture 2084">
              <a:extLst>
                <a:ext uri="{FF2B5EF4-FFF2-40B4-BE49-F238E27FC236}">
                  <a16:creationId xmlns:a16="http://schemas.microsoft.com/office/drawing/2014/main" id="{83A5D368-6F95-4FAD-FE56-F9CFB7CE51B5}"/>
                </a:ext>
              </a:extLst>
            </xdr:cNvPr>
            <xdr:cNvPicPr>
              <a:picLocks noChangeAspect="1" noChangeArrowheads="1"/>
              <a:extLst>
                <a:ext uri="{84589F7E-364E-4C9E-8A38-B11213B215E9}">
                  <a14:cameraTool cellRange="'KPI YoY'!$J$8" spid="_x0000_s2220"/>
                </a:ext>
              </a:extLst>
            </xdr:cNvPicPr>
          </xdr:nvPicPr>
          <xdr:blipFill>
            <a:blip xmlns:r="http://schemas.openxmlformats.org/officeDocument/2006/relationships" r:embed="rId12"/>
            <a:srcRect/>
            <a:stretch>
              <a:fillRect/>
            </a:stretch>
          </xdr:blipFill>
          <xdr:spPr bwMode="auto">
            <a:xfrm>
              <a:off x="4442460" y="1379220"/>
              <a:ext cx="1173480" cy="22098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342900</xdr:colOff>
          <xdr:row>7</xdr:row>
          <xdr:rowOff>167640</xdr:rowOff>
        </xdr:from>
        <xdr:to>
          <xdr:col>14</xdr:col>
          <xdr:colOff>30480</xdr:colOff>
          <xdr:row>9</xdr:row>
          <xdr:rowOff>45720</xdr:rowOff>
        </xdr:to>
        <xdr:pic>
          <xdr:nvPicPr>
            <xdr:cNvPr id="2090" name="Picture 2089">
              <a:extLst>
                <a:ext uri="{FF2B5EF4-FFF2-40B4-BE49-F238E27FC236}">
                  <a16:creationId xmlns:a16="http://schemas.microsoft.com/office/drawing/2014/main" id="{16FE41AB-B22D-A752-1AED-15AEC7C78EC6}"/>
                </a:ext>
              </a:extLst>
            </xdr:cNvPr>
            <xdr:cNvPicPr>
              <a:picLocks noChangeAspect="1" noChangeArrowheads="1"/>
              <a:extLst>
                <a:ext uri="{84589F7E-364E-4C9E-8A38-B11213B215E9}">
                  <a14:cameraTool cellRange="'KPI YoY'!$K$8" spid="_x0000_s2221"/>
                </a:ext>
              </a:extLst>
            </xdr:cNvPicPr>
          </xdr:nvPicPr>
          <xdr:blipFill>
            <a:blip xmlns:r="http://schemas.openxmlformats.org/officeDocument/2006/relationships" r:embed="rId13"/>
            <a:srcRect/>
            <a:stretch>
              <a:fillRect/>
            </a:stretch>
          </xdr:blipFill>
          <xdr:spPr bwMode="auto">
            <a:xfrm>
              <a:off x="7475220" y="1394460"/>
              <a:ext cx="87630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152400</xdr:colOff>
          <xdr:row>7</xdr:row>
          <xdr:rowOff>121920</xdr:rowOff>
        </xdr:from>
        <xdr:to>
          <xdr:col>18</xdr:col>
          <xdr:colOff>373380</xdr:colOff>
          <xdr:row>9</xdr:row>
          <xdr:rowOff>0</xdr:rowOff>
        </xdr:to>
        <xdr:pic>
          <xdr:nvPicPr>
            <xdr:cNvPr id="2093" name="Picture 2092">
              <a:extLst>
                <a:ext uri="{FF2B5EF4-FFF2-40B4-BE49-F238E27FC236}">
                  <a16:creationId xmlns:a16="http://schemas.microsoft.com/office/drawing/2014/main" id="{9F12EAC6-7EA0-233D-E53F-48D41E8DA0E4}"/>
                </a:ext>
              </a:extLst>
            </xdr:cNvPr>
            <xdr:cNvPicPr>
              <a:picLocks noChangeAspect="1" noChangeArrowheads="1"/>
              <a:extLst>
                <a:ext uri="{84589F7E-364E-4C9E-8A38-B11213B215E9}">
                  <a14:cameraTool cellRange="'KPI YoY'!$L$8" spid="_x0000_s2222"/>
                </a:ext>
              </a:extLst>
            </xdr:cNvPicPr>
          </xdr:nvPicPr>
          <xdr:blipFill>
            <a:blip xmlns:r="http://schemas.openxmlformats.org/officeDocument/2006/relationships" r:embed="rId14"/>
            <a:srcRect/>
            <a:stretch>
              <a:fillRect/>
            </a:stretch>
          </xdr:blipFill>
          <xdr:spPr bwMode="auto">
            <a:xfrm>
              <a:off x="10256520" y="1348740"/>
              <a:ext cx="815340" cy="2286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22</xdr:col>
          <xdr:colOff>30480</xdr:colOff>
          <xdr:row>7</xdr:row>
          <xdr:rowOff>114300</xdr:rowOff>
        </xdr:from>
        <xdr:to>
          <xdr:col>23</xdr:col>
          <xdr:colOff>266700</xdr:colOff>
          <xdr:row>8</xdr:row>
          <xdr:rowOff>167640</xdr:rowOff>
        </xdr:to>
        <xdr:pic>
          <xdr:nvPicPr>
            <xdr:cNvPr id="2096" name="Picture 2095">
              <a:extLst>
                <a:ext uri="{FF2B5EF4-FFF2-40B4-BE49-F238E27FC236}">
                  <a16:creationId xmlns:a16="http://schemas.microsoft.com/office/drawing/2014/main" id="{F7B9549E-D3CB-EA7D-682B-DE1918737CFC}"/>
                </a:ext>
              </a:extLst>
            </xdr:cNvPr>
            <xdr:cNvPicPr>
              <a:picLocks noChangeAspect="1" noChangeArrowheads="1"/>
              <a:extLst>
                <a:ext uri="{84589F7E-364E-4C9E-8A38-B11213B215E9}">
                  <a14:cameraTool cellRange="'KPI YoY'!$M$8" spid="_x0000_s2223"/>
                </a:ext>
              </a:extLst>
            </xdr:cNvPicPr>
          </xdr:nvPicPr>
          <xdr:blipFill>
            <a:blip xmlns:r="http://schemas.openxmlformats.org/officeDocument/2006/relationships" r:embed="rId15"/>
            <a:srcRect/>
            <a:stretch>
              <a:fillRect/>
            </a:stretch>
          </xdr:blipFill>
          <xdr:spPr bwMode="auto">
            <a:xfrm>
              <a:off x="13106400" y="1341120"/>
              <a:ext cx="830580" cy="22860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327660</xdr:colOff>
      <xdr:row>2</xdr:row>
      <xdr:rowOff>121920</xdr:rowOff>
    </xdr:from>
    <xdr:to>
      <xdr:col>11</xdr:col>
      <xdr:colOff>22860</xdr:colOff>
      <xdr:row>14</xdr:row>
      <xdr:rowOff>91440</xdr:rowOff>
    </xdr:to>
    <xdr:graphicFrame macro="">
      <xdr:nvGraphicFramePr>
        <xdr:cNvPr id="2" name="Chart 1">
          <a:extLst>
            <a:ext uri="{FF2B5EF4-FFF2-40B4-BE49-F238E27FC236}">
              <a16:creationId xmlns:a16="http://schemas.microsoft.com/office/drawing/2014/main" id="{5110BA8F-3A15-CD70-E2F9-C9AC6580CD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137160</xdr:colOff>
      <xdr:row>1</xdr:row>
      <xdr:rowOff>91440</xdr:rowOff>
    </xdr:from>
    <xdr:to>
      <xdr:col>10</xdr:col>
      <xdr:colOff>441960</xdr:colOff>
      <xdr:row>13</xdr:row>
      <xdr:rowOff>152400</xdr:rowOff>
    </xdr:to>
    <xdr:graphicFrame macro="">
      <xdr:nvGraphicFramePr>
        <xdr:cNvPr id="2" name="Chart 1">
          <a:extLst>
            <a:ext uri="{FF2B5EF4-FFF2-40B4-BE49-F238E27FC236}">
              <a16:creationId xmlns:a16="http://schemas.microsoft.com/office/drawing/2014/main" id="{05BA211B-6D4B-2ED3-BC9F-32B588F7E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281940</xdr:colOff>
      <xdr:row>7</xdr:row>
      <xdr:rowOff>60960</xdr:rowOff>
    </xdr:from>
    <xdr:to>
      <xdr:col>14</xdr:col>
      <xdr:colOff>373380</xdr:colOff>
      <xdr:row>22</xdr:row>
      <xdr:rowOff>60960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B98E7E54-E8C7-86BF-773F-AD6DA63ADF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92040" y="1341120"/>
              <a:ext cx="557784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312420</xdr:colOff>
      <xdr:row>24</xdr:row>
      <xdr:rowOff>68581</xdr:rowOff>
    </xdr:from>
    <xdr:to>
      <xdr:col>11</xdr:col>
      <xdr:colOff>312420</xdr:colOff>
      <xdr:row>32</xdr:row>
      <xdr:rowOff>38101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FC709E45-0A64-8267-8351-2A0AEC0528A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751320" y="4457701"/>
              <a:ext cx="1828800" cy="1432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182880</xdr:colOff>
      <xdr:row>24</xdr:row>
      <xdr:rowOff>45721</xdr:rowOff>
    </xdr:from>
    <xdr:to>
      <xdr:col>8</xdr:col>
      <xdr:colOff>182880</xdr:colOff>
      <xdr:row>31</xdr:row>
      <xdr:rowOff>91441</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84EC1FC5-4015-11CA-51CC-F585BF51D45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4792980" y="4434841"/>
              <a:ext cx="1828800" cy="13258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480060</xdr:colOff>
      <xdr:row>24</xdr:row>
      <xdr:rowOff>60961</xdr:rowOff>
    </xdr:from>
    <xdr:to>
      <xdr:col>14</xdr:col>
      <xdr:colOff>480060</xdr:colOff>
      <xdr:row>32</xdr:row>
      <xdr:rowOff>137161</xdr:rowOff>
    </xdr:to>
    <mc:AlternateContent xmlns:mc="http://schemas.openxmlformats.org/markup-compatibility/2006" xmlns:a14="http://schemas.microsoft.com/office/drawing/2010/main">
      <mc:Choice Requires="a14">
        <xdr:graphicFrame macro="">
          <xdr:nvGraphicFramePr>
            <xdr:cNvPr id="5" name="Region">
              <a:extLst>
                <a:ext uri="{FF2B5EF4-FFF2-40B4-BE49-F238E27FC236}">
                  <a16:creationId xmlns:a16="http://schemas.microsoft.com/office/drawing/2014/main" id="{20455468-A74D-7006-A1BE-F47F2ED59F9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747760" y="4450081"/>
              <a:ext cx="18288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6</xdr:col>
      <xdr:colOff>320040</xdr:colOff>
      <xdr:row>1</xdr:row>
      <xdr:rowOff>53340</xdr:rowOff>
    </xdr:from>
    <xdr:to>
      <xdr:col>15</xdr:col>
      <xdr:colOff>289560</xdr:colOff>
      <xdr:row>11</xdr:row>
      <xdr:rowOff>144780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79D226A5-7B39-4F0F-71F9-2D0DA7FA47D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85360" y="236220"/>
              <a:ext cx="5455920" cy="192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190500</xdr:colOff>
      <xdr:row>1</xdr:row>
      <xdr:rowOff>152400</xdr:rowOff>
    </xdr:from>
    <xdr:to>
      <xdr:col>11</xdr:col>
      <xdr:colOff>358140</xdr:colOff>
      <xdr:row>12</xdr:row>
      <xdr:rowOff>99060</xdr:rowOff>
    </xdr:to>
    <xdr:graphicFrame macro="">
      <xdr:nvGraphicFramePr>
        <xdr:cNvPr id="2" name="Chart 1">
          <a:extLst>
            <a:ext uri="{FF2B5EF4-FFF2-40B4-BE49-F238E27FC236}">
              <a16:creationId xmlns:a16="http://schemas.microsoft.com/office/drawing/2014/main" id="{40188711-C79D-BFC3-5E47-4801C1C4C1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121920</xdr:colOff>
      <xdr:row>18</xdr:row>
      <xdr:rowOff>68580</xdr:rowOff>
    </xdr:from>
    <xdr:to>
      <xdr:col>1</xdr:col>
      <xdr:colOff>822960</xdr:colOff>
      <xdr:row>21</xdr:row>
      <xdr:rowOff>121920</xdr:rowOff>
    </xdr:to>
    <xdr:graphicFrame macro="">
      <xdr:nvGraphicFramePr>
        <xdr:cNvPr id="2" name="Chart 1">
          <a:extLst>
            <a:ext uri="{FF2B5EF4-FFF2-40B4-BE49-F238E27FC236}">
              <a16:creationId xmlns:a16="http://schemas.microsoft.com/office/drawing/2014/main" id="{44BA330E-0B5C-0636-67A0-0E60C7AB1E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18</xdr:row>
      <xdr:rowOff>76200</xdr:rowOff>
    </xdr:from>
    <xdr:to>
      <xdr:col>4</xdr:col>
      <xdr:colOff>792480</xdr:colOff>
      <xdr:row>21</xdr:row>
      <xdr:rowOff>144780</xdr:rowOff>
    </xdr:to>
    <xdr:graphicFrame macro="">
      <xdr:nvGraphicFramePr>
        <xdr:cNvPr id="3" name="Chart 2">
          <a:extLst>
            <a:ext uri="{FF2B5EF4-FFF2-40B4-BE49-F238E27FC236}">
              <a16:creationId xmlns:a16="http://schemas.microsoft.com/office/drawing/2014/main" id="{D56BDBE5-EA1F-C643-B950-FC76CD29EE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60960</xdr:colOff>
      <xdr:row>18</xdr:row>
      <xdr:rowOff>60960</xdr:rowOff>
    </xdr:from>
    <xdr:to>
      <xdr:col>7</xdr:col>
      <xdr:colOff>960120</xdr:colOff>
      <xdr:row>21</xdr:row>
      <xdr:rowOff>114300</xdr:rowOff>
    </xdr:to>
    <xdr:graphicFrame macro="">
      <xdr:nvGraphicFramePr>
        <xdr:cNvPr id="4" name="Chart 3">
          <a:extLst>
            <a:ext uri="{FF2B5EF4-FFF2-40B4-BE49-F238E27FC236}">
              <a16:creationId xmlns:a16="http://schemas.microsoft.com/office/drawing/2014/main" id="{1A3A12A5-1C3A-D351-F4F8-AC3CF37EAC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91440</xdr:colOff>
      <xdr:row>18</xdr:row>
      <xdr:rowOff>60960</xdr:rowOff>
    </xdr:from>
    <xdr:to>
      <xdr:col>10</xdr:col>
      <xdr:colOff>998220</xdr:colOff>
      <xdr:row>21</xdr:row>
      <xdr:rowOff>99060</xdr:rowOff>
    </xdr:to>
    <xdr:graphicFrame macro="">
      <xdr:nvGraphicFramePr>
        <xdr:cNvPr id="5" name="Chart 4">
          <a:extLst>
            <a:ext uri="{FF2B5EF4-FFF2-40B4-BE49-F238E27FC236}">
              <a16:creationId xmlns:a16="http://schemas.microsoft.com/office/drawing/2014/main" id="{64AF6CF4-65ED-10B9-B77E-DA6B263841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30480</xdr:colOff>
      <xdr:row>18</xdr:row>
      <xdr:rowOff>30480</xdr:rowOff>
    </xdr:from>
    <xdr:to>
      <xdr:col>13</xdr:col>
      <xdr:colOff>929640</xdr:colOff>
      <xdr:row>21</xdr:row>
      <xdr:rowOff>91440</xdr:rowOff>
    </xdr:to>
    <xdr:graphicFrame macro="">
      <xdr:nvGraphicFramePr>
        <xdr:cNvPr id="6" name="Chart 5">
          <a:extLst>
            <a:ext uri="{FF2B5EF4-FFF2-40B4-BE49-F238E27FC236}">
              <a16:creationId xmlns:a16="http://schemas.microsoft.com/office/drawing/2014/main" id="{DE237F54-3403-FF1C-AC66-90D6EED588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ank Gupta" refreshedDate="46205.651578703706" createdVersion="8" refreshedVersion="8" minRefreshableVersion="3" recordCount="9994" xr:uid="{8E72A989-13FB-44BA-B074-0AE8A42C317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 numFmtId="0" formula="Profit/Sales" databaseField="0"/>
  </cacheFields>
  <extLst>
    <ext xmlns:x14="http://schemas.microsoft.com/office/spreadsheetml/2009/9/main" uri="{725AE2AE-9491-48be-B2B4-4EB974FC3084}">
      <x14:pivotCacheDefinition pivotCacheId="66528598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4040CE-C394-4E5D-91E3-F95D196973F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C15" firstHeaderRow="0"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22"/>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numFmtId="165"/>
    <dataField name="Sum of Profit" fld="21" baseField="0" baseItem="0" numFmtId="165"/>
  </dataFields>
  <formats count="12">
    <format dxfId="4136">
      <pivotArea outline="0" collapsedLevelsAreSubtotals="1" fieldPosition="0"/>
    </format>
    <format dxfId="4135">
      <pivotArea field="22" type="button" dataOnly="0" labelOnly="1" outline="0" axis="axisRow" fieldPosition="0"/>
    </format>
    <format dxfId="4134">
      <pivotArea dataOnly="0" labelOnly="1" outline="0" fieldPosition="0">
        <references count="1">
          <reference field="4294967294" count="2">
            <x v="0"/>
            <x v="1"/>
          </reference>
        </references>
      </pivotArea>
    </format>
    <format dxfId="4133">
      <pivotArea outline="0" fieldPosition="0">
        <references count="1">
          <reference field="4294967294" count="1">
            <x v="0"/>
          </reference>
        </references>
      </pivotArea>
    </format>
    <format dxfId="4132">
      <pivotArea outline="0" fieldPosition="0">
        <references count="1">
          <reference field="4294967294" count="1">
            <x v="1"/>
          </reference>
        </references>
      </pivotArea>
    </format>
    <format dxfId="4131">
      <pivotArea type="all" dataOnly="0" outline="0" fieldPosition="0"/>
    </format>
    <format dxfId="4130">
      <pivotArea outline="0" collapsedLevelsAreSubtotals="1" fieldPosition="0"/>
    </format>
    <format dxfId="4129">
      <pivotArea field="22" type="button" dataOnly="0" labelOnly="1" outline="0" axis="axisRow" fieldPosition="0"/>
    </format>
    <format dxfId="4128">
      <pivotArea dataOnly="0" labelOnly="1" fieldPosition="0">
        <references count="1">
          <reference field="22" count="12">
            <x v="1"/>
            <x v="2"/>
            <x v="3"/>
            <x v="4"/>
            <x v="5"/>
            <x v="6"/>
            <x v="7"/>
            <x v="8"/>
            <x v="9"/>
            <x v="10"/>
            <x v="11"/>
            <x v="12"/>
          </reference>
        </references>
      </pivotArea>
    </format>
    <format dxfId="4127">
      <pivotArea dataOnly="0" labelOnly="1" outline="0" fieldPosition="0">
        <references count="1">
          <reference field="4294967294" count="2">
            <x v="0"/>
            <x v="1"/>
          </reference>
        </references>
      </pivotArea>
    </format>
    <format dxfId="4126">
      <pivotArea field="22" type="button" dataOnly="0" labelOnly="1" outline="0" axis="axisRow" fieldPosition="0"/>
    </format>
    <format dxfId="412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451D43-44C1-4FC6-B323-635BF2F3E8C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14">
    <format dxfId="4124">
      <pivotArea field="15" type="button" dataOnly="0" labelOnly="1" outline="0" axis="axisRow" fieldPosition="0"/>
    </format>
    <format dxfId="4123">
      <pivotArea dataOnly="0" labelOnly="1" outline="0" axis="axisValues" fieldPosition="0"/>
    </format>
    <format dxfId="4122">
      <pivotArea field="15" type="button" dataOnly="0" labelOnly="1" outline="0" axis="axisRow" fieldPosition="0"/>
    </format>
    <format dxfId="4121">
      <pivotArea dataOnly="0" labelOnly="1" outline="0" axis="axisValues" fieldPosition="0"/>
    </format>
    <format dxfId="4120">
      <pivotArea type="all" dataOnly="0" outline="0" fieldPosition="0"/>
    </format>
    <format dxfId="4119">
      <pivotArea outline="0" collapsedLevelsAreSubtotals="1" fieldPosition="0"/>
    </format>
    <format dxfId="4118">
      <pivotArea field="15" type="button" dataOnly="0" labelOnly="1" outline="0" axis="axisRow" fieldPosition="0"/>
    </format>
    <format dxfId="4117">
      <pivotArea dataOnly="0" labelOnly="1" fieldPosition="0">
        <references count="1">
          <reference field="15" count="0"/>
        </references>
      </pivotArea>
    </format>
    <format dxfId="4116">
      <pivotArea dataOnly="0" labelOnly="1" grandRow="1" outline="0" fieldPosition="0"/>
    </format>
    <format dxfId="4115">
      <pivotArea dataOnly="0" labelOnly="1" outline="0" axis="axisValues" fieldPosition="0"/>
    </format>
    <format dxfId="4114">
      <pivotArea grandRow="1" outline="0" collapsedLevelsAreSubtotals="1" fieldPosition="0"/>
    </format>
    <format dxfId="4113">
      <pivotArea dataOnly="0" labelOnly="1" grandRow="1" outline="0" fieldPosition="0"/>
    </format>
    <format dxfId="4112">
      <pivotArea grandRow="1" outline="0" collapsedLevelsAreSubtotals="1" fieldPosition="0"/>
    </format>
    <format dxfId="4111">
      <pivotArea dataOnly="0" labelOnly="1" grandRow="1" outline="0" fieldPosition="0"/>
    </format>
  </formats>
  <chartFormats count="8">
    <chartFormat chart="0" format="0"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5" count="1" selected="0">
            <x v="0"/>
          </reference>
        </references>
      </pivotArea>
    </chartFormat>
    <chartFormat chart="4" format="7">
      <pivotArea type="data" outline="0" fieldPosition="0">
        <references count="2">
          <reference field="4294967294" count="1" selected="0">
            <x v="0"/>
          </reference>
          <reference field="15" count="1" selected="0">
            <x v="1"/>
          </reference>
        </references>
      </pivotArea>
    </chartFormat>
    <chartFormat chart="4"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3CA53DC-FCE6-48EA-A84D-4BE78B02E911}"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2"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1"/>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18" baseField="0" baseItem="0" numFmtId="165"/>
  </dataFields>
  <formats count="9">
    <format dxfId="4110">
      <pivotArea field="11" type="button" dataOnly="0" labelOnly="1" outline="0" axis="axisRow" fieldPosition="0"/>
    </format>
    <format dxfId="4109">
      <pivotArea dataOnly="0" labelOnly="1" outline="0" axis="axisValues" fieldPosition="0"/>
    </format>
    <format dxfId="4108">
      <pivotArea field="11" type="button" dataOnly="0" labelOnly="1" outline="0" axis="axisRow" fieldPosition="0"/>
    </format>
    <format dxfId="4107">
      <pivotArea dataOnly="0" labelOnly="1" outline="0" axis="axisValues" fieldPosition="0"/>
    </format>
    <format dxfId="4106">
      <pivotArea type="all" dataOnly="0" outline="0" fieldPosition="0"/>
    </format>
    <format dxfId="4105">
      <pivotArea outline="0" collapsedLevelsAreSubtotals="1" fieldPosition="0"/>
    </format>
    <format dxfId="4104">
      <pivotArea field="11" type="button" dataOnly="0" labelOnly="1" outline="0" axis="axisRow" fieldPosition="0"/>
    </format>
    <format dxfId="4103">
      <pivotArea dataOnly="0" labelOnly="1" fieldPosition="0">
        <references count="1">
          <reference field="11" count="0"/>
        </references>
      </pivotArea>
    </format>
    <format dxfId="4102">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CC8801-9B7A-4328-AC07-1FD4F62418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13">
    <format dxfId="4101">
      <pivotArea type="all" dataOnly="0" outline="0" fieldPosition="0"/>
    </format>
    <format dxfId="4100">
      <pivotArea outline="0" collapsedLevelsAreSubtotals="1" fieldPosition="0"/>
    </format>
    <format dxfId="4099">
      <pivotArea field="15" type="button" dataOnly="0" labelOnly="1" outline="0" axis="axisRow" fieldPosition="0"/>
    </format>
    <format dxfId="4098">
      <pivotArea dataOnly="0" labelOnly="1" fieldPosition="0">
        <references count="1">
          <reference field="15" count="0"/>
        </references>
      </pivotArea>
    </format>
    <format dxfId="4097">
      <pivotArea dataOnly="0" labelOnly="1" outline="0" axis="axisValues" fieldPosition="0"/>
    </format>
    <format dxfId="4096">
      <pivotArea field="15" type="button" dataOnly="0" labelOnly="1" outline="0" axis="axisRow" fieldPosition="0"/>
    </format>
    <format dxfId="4095">
      <pivotArea dataOnly="0" labelOnly="1" outline="0" axis="axisValues" fieldPosition="0"/>
    </format>
    <format dxfId="4094">
      <pivotArea field="15" type="button" dataOnly="0" labelOnly="1" outline="0" axis="axisRow" fieldPosition="0"/>
    </format>
    <format dxfId="4093">
      <pivotArea dataOnly="0" labelOnly="1" outline="0" axis="axisValues" fieldPosition="0"/>
    </format>
    <format dxfId="4092">
      <pivotArea grandRow="1" outline="0" collapsedLevelsAreSubtotals="1" fieldPosition="0"/>
    </format>
    <format dxfId="4091">
      <pivotArea dataOnly="0" labelOnly="1" grandRow="1" outline="0" fieldPosition="0"/>
    </format>
    <format dxfId="4090">
      <pivotArea grandRow="1" outline="0" collapsedLevelsAreSubtotals="1" fieldPosition="0"/>
    </format>
    <format dxfId="4089">
      <pivotArea dataOnly="0" labelOnly="1" grandRow="1" outline="0"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DD637A8-7B74-4E27-AF5C-2F0713647BD1}"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8"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showAll="0" defaultSubtotal="0">
      <items count="7">
        <item x="0"/>
        <item x="1"/>
        <item x="2"/>
        <item x="3"/>
        <item x="4"/>
        <item x="5"/>
        <item x="6"/>
      </items>
    </pivotField>
    <pivotField dragToRow="0" dragToCol="0" dragToPage="0" showAll="0" defaultSubtotal="0"/>
  </pivotFields>
  <rowFields count="1">
    <field x="16"/>
  </rowFields>
  <rowItems count="5">
    <i>
      <x v="3"/>
    </i>
    <i>
      <x v="16"/>
    </i>
    <i>
      <x v="14"/>
    </i>
    <i>
      <x v="5"/>
    </i>
    <i>
      <x v="13"/>
    </i>
  </rowItems>
  <colItems count="1">
    <i/>
  </colItems>
  <dataFields count="1">
    <dataField name="Sum of Sales" fld="18" baseField="0" baseItem="0" numFmtId="165"/>
  </dataFields>
  <formats count="9">
    <format dxfId="4088">
      <pivotArea field="16" type="button" dataOnly="0" labelOnly="1" outline="0" axis="axisRow" fieldPosition="0"/>
    </format>
    <format dxfId="4087">
      <pivotArea dataOnly="0" labelOnly="1" outline="0" axis="axisValues" fieldPosition="0"/>
    </format>
    <format dxfId="4086">
      <pivotArea field="16" type="button" dataOnly="0" labelOnly="1" outline="0" axis="axisRow" fieldPosition="0"/>
    </format>
    <format dxfId="4085">
      <pivotArea dataOnly="0" labelOnly="1" outline="0" axis="axisValues" fieldPosition="0"/>
    </format>
    <format dxfId="4084">
      <pivotArea type="all" dataOnly="0" outline="0" fieldPosition="0"/>
    </format>
    <format dxfId="4083">
      <pivotArea outline="0" collapsedLevelsAreSubtotals="1" fieldPosition="0"/>
    </format>
    <format dxfId="4082">
      <pivotArea field="16" type="button" dataOnly="0" labelOnly="1" outline="0" axis="axisRow" fieldPosition="0"/>
    </format>
    <format dxfId="4081">
      <pivotArea dataOnly="0" labelOnly="1" fieldPosition="0">
        <references count="1">
          <reference field="16" count="5">
            <x v="3"/>
            <x v="5"/>
            <x v="13"/>
            <x v="14"/>
            <x v="16"/>
          </reference>
        </references>
      </pivotArea>
    </format>
    <format dxfId="4080">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0308D9E-3CA8-45F3-80A9-76F80CD32662}"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J3:K16" firstHeaderRow="1"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formats count="11">
    <format dxfId="4029">
      <pivotArea field="22" type="button" dataOnly="0" labelOnly="1" outline="0" axis="axisRow" fieldPosition="0"/>
    </format>
    <format dxfId="4028">
      <pivotArea dataOnly="0" labelOnly="1" outline="0" axis="axisValues" fieldPosition="0"/>
    </format>
    <format dxfId="4027">
      <pivotArea field="22" type="button" dataOnly="0" labelOnly="1" outline="0" axis="axisRow" fieldPosition="0"/>
    </format>
    <format dxfId="4026">
      <pivotArea dataOnly="0" labelOnly="1" outline="0" axis="axisValues" fieldPosition="0"/>
    </format>
    <format dxfId="4025">
      <pivotArea type="all" dataOnly="0" outline="0" fieldPosition="0"/>
    </format>
    <format dxfId="4024">
      <pivotArea outline="0" collapsedLevelsAreSubtotals="1" fieldPosition="0"/>
    </format>
    <format dxfId="4023">
      <pivotArea field="22" type="button" dataOnly="0" labelOnly="1" outline="0" axis="axisRow" fieldPosition="0"/>
    </format>
    <format dxfId="4022">
      <pivotArea dataOnly="0" labelOnly="1" fieldPosition="0">
        <references count="1">
          <reference field="22" count="12">
            <x v="1"/>
            <x v="2"/>
            <x v="3"/>
            <x v="4"/>
            <x v="5"/>
            <x v="6"/>
            <x v="7"/>
            <x v="8"/>
            <x v="9"/>
            <x v="10"/>
            <x v="11"/>
            <x v="12"/>
          </reference>
        </references>
      </pivotArea>
    </format>
    <format dxfId="4021">
      <pivotArea dataOnly="0" labelOnly="1" grandRow="1" outline="0" fieldPosition="0"/>
    </format>
    <format dxfId="4020">
      <pivotArea dataOnly="0" labelOnly="1" outline="0" axis="axisValues" fieldPosition="0"/>
    </format>
    <format dxfId="4019">
      <pivotArea dataOnly="0" labelOnly="1" grandRow="1" outline="0"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41C32E0-F39D-4CD6-86C7-8D3ED3184A3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3:H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formats count="11">
    <format dxfId="4040">
      <pivotArea field="22" type="button" dataOnly="0" labelOnly="1" outline="0" axis="axisRow" fieldPosition="0"/>
    </format>
    <format dxfId="4039">
      <pivotArea dataOnly="0" labelOnly="1" outline="0" axis="axisValues" fieldPosition="0"/>
    </format>
    <format dxfId="4038">
      <pivotArea field="22" type="button" dataOnly="0" labelOnly="1" outline="0" axis="axisRow" fieldPosition="0"/>
    </format>
    <format dxfId="4037">
      <pivotArea dataOnly="0" labelOnly="1" outline="0" axis="axisValues" fieldPosition="0"/>
    </format>
    <format dxfId="4036">
      <pivotArea type="all" dataOnly="0" outline="0" fieldPosition="0"/>
    </format>
    <format dxfId="4035">
      <pivotArea outline="0" collapsedLevelsAreSubtotals="1" fieldPosition="0"/>
    </format>
    <format dxfId="4034">
      <pivotArea field="22" type="button" dataOnly="0" labelOnly="1" outline="0" axis="axisRow" fieldPosition="0"/>
    </format>
    <format dxfId="4033">
      <pivotArea dataOnly="0" labelOnly="1" fieldPosition="0">
        <references count="1">
          <reference field="22" count="12">
            <x v="1"/>
            <x v="2"/>
            <x v="3"/>
            <x v="4"/>
            <x v="5"/>
            <x v="6"/>
            <x v="7"/>
            <x v="8"/>
            <x v="9"/>
            <x v="10"/>
            <x v="11"/>
            <x v="12"/>
          </reference>
        </references>
      </pivotArea>
    </format>
    <format dxfId="4032">
      <pivotArea dataOnly="0" labelOnly="1" grandRow="1" outline="0" fieldPosition="0"/>
    </format>
    <format dxfId="4031">
      <pivotArea dataOnly="0" labelOnly="1" outline="0" axis="axisValues" fieldPosition="0"/>
    </format>
    <format dxfId="4030">
      <pivotArea dataOnly="0" labelOnly="1" grandRow="1" outline="0"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697C0A-8E76-4294-B9E2-1D93669D513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E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formats count="11">
    <format dxfId="4051">
      <pivotArea field="22" type="button" dataOnly="0" labelOnly="1" outline="0" axis="axisRow" fieldPosition="0"/>
    </format>
    <format dxfId="4050">
      <pivotArea dataOnly="0" labelOnly="1" outline="0" axis="axisValues" fieldPosition="0"/>
    </format>
    <format dxfId="4049">
      <pivotArea field="22" type="button" dataOnly="0" labelOnly="1" outline="0" axis="axisRow" fieldPosition="0"/>
    </format>
    <format dxfId="4048">
      <pivotArea dataOnly="0" labelOnly="1" outline="0" axis="axisValues" fieldPosition="0"/>
    </format>
    <format dxfId="4047">
      <pivotArea type="all" dataOnly="0" outline="0" fieldPosition="0"/>
    </format>
    <format dxfId="4046">
      <pivotArea outline="0" collapsedLevelsAreSubtotals="1" fieldPosition="0"/>
    </format>
    <format dxfId="4045">
      <pivotArea field="22" type="button" dataOnly="0" labelOnly="1" outline="0" axis="axisRow" fieldPosition="0"/>
    </format>
    <format dxfId="4044">
      <pivotArea dataOnly="0" labelOnly="1" fieldPosition="0">
        <references count="1">
          <reference field="22" count="12">
            <x v="1"/>
            <x v="2"/>
            <x v="3"/>
            <x v="4"/>
            <x v="5"/>
            <x v="6"/>
            <x v="7"/>
            <x v="8"/>
            <x v="9"/>
            <x v="10"/>
            <x v="11"/>
            <x v="12"/>
          </reference>
        </references>
      </pivotArea>
    </format>
    <format dxfId="4043">
      <pivotArea dataOnly="0" labelOnly="1" grandRow="1" outline="0" fieldPosition="0"/>
    </format>
    <format dxfId="4042">
      <pivotArea dataOnly="0" labelOnly="1" outline="0" axis="axisValues" fieldPosition="0"/>
    </format>
    <format dxfId="4041">
      <pivotArea dataOnly="0" labelOnly="1" grandRow="1" outline="0" fieldPosition="0"/>
    </format>
  </format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4723EE-6EBA-46EB-BD3F-A19259026BD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formats count="14">
    <format dxfId="4065">
      <pivotArea field="22" type="button" dataOnly="0" labelOnly="1" outline="0" axis="axisRow" fieldPosition="0"/>
    </format>
    <format dxfId="4064">
      <pivotArea dataOnly="0" labelOnly="1" outline="0" axis="axisValues" fieldPosition="0"/>
    </format>
    <format dxfId="4063">
      <pivotArea field="22" type="button" dataOnly="0" labelOnly="1" outline="0" axis="axisRow" fieldPosition="0"/>
    </format>
    <format dxfId="4062">
      <pivotArea dataOnly="0" labelOnly="1" outline="0" axis="axisValues" fieldPosition="0"/>
    </format>
    <format dxfId="4061">
      <pivotArea type="all" dataOnly="0" outline="0" fieldPosition="0"/>
    </format>
    <format dxfId="4060">
      <pivotArea outline="0" collapsedLevelsAreSubtotals="1" fieldPosition="0"/>
    </format>
    <format dxfId="4059">
      <pivotArea field="22" type="button" dataOnly="0" labelOnly="1" outline="0" axis="axisRow" fieldPosition="0"/>
    </format>
    <format dxfId="4058">
      <pivotArea dataOnly="0" labelOnly="1" fieldPosition="0">
        <references count="1">
          <reference field="22" count="12">
            <x v="1"/>
            <x v="2"/>
            <x v="3"/>
            <x v="4"/>
            <x v="5"/>
            <x v="6"/>
            <x v="7"/>
            <x v="8"/>
            <x v="9"/>
            <x v="10"/>
            <x v="11"/>
            <x v="12"/>
          </reference>
        </references>
      </pivotArea>
    </format>
    <format dxfId="4057">
      <pivotArea dataOnly="0" labelOnly="1" grandRow="1" outline="0" fieldPosition="0"/>
    </format>
    <format dxfId="4056">
      <pivotArea dataOnly="0" labelOnly="1" outline="0" axis="axisValues" fieldPosition="0"/>
    </format>
    <format dxfId="4055">
      <pivotArea grandRow="1" outline="0" collapsedLevelsAreSubtotals="1" fieldPosition="0"/>
    </format>
    <format dxfId="4054">
      <pivotArea dataOnly="0" labelOnly="1" grandRow="1" outline="0" fieldPosition="0"/>
    </format>
    <format dxfId="4053">
      <pivotArea dataOnly="0" labelOnly="1" grandRow="1" outline="0" fieldPosition="0"/>
    </format>
    <format dxfId="4052">
      <pivotArea grandRow="1"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5FFCD3-4669-481D-AD5F-A6D76A1D2A2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6">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Profit Margin %" fld="25" baseField="22" baseItem="1" numFmtId="10"/>
  </dataFields>
  <formats count="14">
    <format dxfId="4079">
      <pivotArea field="22" type="button" dataOnly="0" labelOnly="1" outline="0" axis="axisRow" fieldPosition="0"/>
    </format>
    <format dxfId="4078">
      <pivotArea dataOnly="0" labelOnly="1" outline="0" axis="axisValues" fieldPosition="0"/>
    </format>
    <format dxfId="4077">
      <pivotArea field="22" type="button" dataOnly="0" labelOnly="1" outline="0" axis="axisRow" fieldPosition="0"/>
    </format>
    <format dxfId="4076">
      <pivotArea dataOnly="0" labelOnly="1" outline="0" axis="axisValues" fieldPosition="0"/>
    </format>
    <format dxfId="4075">
      <pivotArea type="all" dataOnly="0" outline="0" fieldPosition="0"/>
    </format>
    <format dxfId="4074">
      <pivotArea outline="0" collapsedLevelsAreSubtotals="1" fieldPosition="0"/>
    </format>
    <format dxfId="4073">
      <pivotArea field="22" type="button" dataOnly="0" labelOnly="1" outline="0" axis="axisRow" fieldPosition="0"/>
    </format>
    <format dxfId="4072">
      <pivotArea dataOnly="0" labelOnly="1" fieldPosition="0">
        <references count="1">
          <reference field="22" count="12">
            <x v="1"/>
            <x v="2"/>
            <x v="3"/>
            <x v="4"/>
            <x v="5"/>
            <x v="6"/>
            <x v="7"/>
            <x v="8"/>
            <x v="9"/>
            <x v="10"/>
            <x v="11"/>
            <x v="12"/>
          </reference>
        </references>
      </pivotArea>
    </format>
    <format dxfId="4071">
      <pivotArea dataOnly="0" labelOnly="1" grandRow="1" outline="0" fieldPosition="0"/>
    </format>
    <format dxfId="4070">
      <pivotArea dataOnly="0" labelOnly="1" outline="0" axis="axisValues" fieldPosition="0"/>
    </format>
    <format dxfId="4069">
      <pivotArea dataOnly="0" labelOnly="1" grandRow="1" outline="0" fieldPosition="0"/>
    </format>
    <format dxfId="4068">
      <pivotArea outline="0" collapsedLevelsAreSubtotals="1" fieldPosition="0"/>
    </format>
    <format dxfId="4067">
      <pivotArea grandRow="1" outline="0" collapsedLevelsAreSubtotals="1" fieldPosition="0"/>
    </format>
    <format dxfId="4066">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B66CA5D-CB30-4D0D-9250-C0493117D5AE}"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PROF">
  <location ref="A3:F7" firstHeaderRow="0" firstDataRow="1" firstDataCol="1"/>
  <pivotFields count="26">
    <pivotField showAll="0"/>
    <pivotField dataField="1"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dataField="1" showAll="0"/>
    <pivotField showAll="0"/>
    <pivotField dataField="1"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Row" showAll="0" defaultSubtotal="0">
      <items count="7">
        <item sd="0" x="0"/>
        <item sd="0" x="1"/>
        <item sd="0" x="2"/>
        <item sd="0" x="3"/>
        <item sd="0" x="4"/>
        <item sd="0" x="5"/>
        <item sd="0"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5" baseField="0" baseItem="0"/>
  </dataFields>
  <formats count="9">
    <format dxfId="4018">
      <pivotArea field="24" type="button" dataOnly="0" labelOnly="1" outline="0" axis="axisRow" fieldPosition="0"/>
    </format>
    <format dxfId="4017">
      <pivotArea dataOnly="0" labelOnly="1" outline="0" fieldPosition="0">
        <references count="1">
          <reference field="4294967294" count="5">
            <x v="0"/>
            <x v="1"/>
            <x v="2"/>
            <x v="3"/>
            <x v="4"/>
          </reference>
        </references>
      </pivotArea>
    </format>
    <format dxfId="4016">
      <pivotArea field="24" type="button" dataOnly="0" labelOnly="1" outline="0" axis="axisRow" fieldPosition="0"/>
    </format>
    <format dxfId="4015">
      <pivotArea dataOnly="0" labelOnly="1" outline="0" fieldPosition="0">
        <references count="1">
          <reference field="4294967294" count="5">
            <x v="0"/>
            <x v="1"/>
            <x v="2"/>
            <x v="3"/>
            <x v="4"/>
          </reference>
        </references>
      </pivotArea>
    </format>
    <format dxfId="4014">
      <pivotArea type="all" dataOnly="0" outline="0" fieldPosition="0"/>
    </format>
    <format dxfId="4013">
      <pivotArea outline="0" collapsedLevelsAreSubtotals="1" fieldPosition="0"/>
    </format>
    <format dxfId="4012">
      <pivotArea field="24" type="button" dataOnly="0" labelOnly="1" outline="0" axis="axisRow" fieldPosition="0"/>
    </format>
    <format dxfId="4011">
      <pivotArea dataOnly="0" labelOnly="1" fieldPosition="0">
        <references count="1">
          <reference field="24" count="4">
            <x v="1"/>
            <x v="2"/>
            <x v="3"/>
            <x v="4"/>
          </reference>
        </references>
      </pivotArea>
    </format>
    <format dxfId="4010">
      <pivotArea dataOnly="0" labelOnly="1" outline="0" fieldPosition="0">
        <references count="1">
          <reference field="4294967294" count="5">
            <x v="0"/>
            <x v="1"/>
            <x v="2"/>
            <x v="3"/>
            <x v="4"/>
          </reference>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B953C94C-C46D-449A-8038-3D4D2A6CCBFA}" sourceName="Year">
  <pivotTables>
    <pivotTable tabId="8" name="PivotTable6"/>
    <pivotTable tabId="3" name="PivotTable1"/>
    <pivotTable tabId="10" name="PivotTable10"/>
    <pivotTable tabId="10" name="PivotTable11"/>
    <pivotTable tabId="10" name="PivotTable12"/>
    <pivotTable tabId="10" name="PivotTable13"/>
    <pivotTable tabId="10" name="PivotTable14"/>
    <pivotTable tabId="7" name="PivotTable5"/>
    <pivotTable tabId="9" name="PivotTable9"/>
    <pivotTable tabId="6" name="PivotTable2"/>
  </pivotTables>
  <data>
    <tabular pivotCacheId="66528598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A58B072-8B80-4301-9D3D-15A32EB4C8BA}" sourceName="Segment">
  <pivotTables>
    <pivotTable tabId="8" name="PivotTable6"/>
    <pivotTable tabId="3" name="PivotTable1"/>
    <pivotTable tabId="10" name="PivotTable10"/>
    <pivotTable tabId="10" name="PivotTable11"/>
    <pivotTable tabId="10" name="PivotTable12"/>
    <pivotTable tabId="10" name="PivotTable13"/>
    <pivotTable tabId="10" name="PivotTable14"/>
    <pivotTable tabId="11" name="PivotTable15"/>
    <pivotTable tabId="7" name="PivotTable5"/>
    <pivotTable tabId="9" name="PivotTable9"/>
    <pivotTable tabId="6" name="PivotTable2"/>
  </pivotTables>
  <data>
    <tabular pivotCacheId="66528598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F4F7CE4-2FAA-4221-9285-33CB4BD7FE72}" sourceName="Region">
  <pivotTables>
    <pivotTable tabId="8" name="PivotTable6"/>
    <pivotTable tabId="3" name="PivotTable1"/>
    <pivotTable tabId="10" name="PivotTable10"/>
    <pivotTable tabId="10" name="PivotTable11"/>
    <pivotTable tabId="10" name="PivotTable12"/>
    <pivotTable tabId="10" name="PivotTable13"/>
    <pivotTable tabId="10" name="PivotTable14"/>
    <pivotTable tabId="11" name="PivotTable15"/>
    <pivotTable tabId="7" name="PivotTable5"/>
    <pivotTable tabId="9" name="PivotTable9"/>
    <pivotTable tabId="6" name="PivotTable2"/>
  </pivotTables>
  <data>
    <tabular pivotCacheId="66528598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809D5280-9145-43C6-98C9-24C7C735E9FD}" cache="Slicer_Year" caption="Year" startItem="1" style="AB" rowHeight="252000"/>
  <slicer name="Segment 1" xr10:uid="{9DB44FD2-E77E-48BA-85DE-BE6D500000DF}" cache="Slicer_Segment" caption="Segment" style="AB" rowHeight="252000"/>
  <slicer name="Region 1" xr10:uid="{D433422E-F03A-4F72-A94C-A6CCA3DFC147}" cache="Slicer_Region" caption="Region" style="AB"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95913940-B6B6-4D23-9DAF-13A972596CEC}" cache="Slicer_Year" caption="Year" rowHeight="234950"/>
  <slicer name="Segment" xr10:uid="{4B3C0CA8-00CB-4F02-9BFB-ADD36F64E441}" cache="Slicer_Segment" caption="Segment" rowHeight="234950"/>
  <slicer name="Region" xr10:uid="{C3494126-DA80-40D7-A45E-99BF6F7B26A0}" cache="Slicer_Region" caption="Regi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abSelected="1" zoomScaleNormal="100" workbookViewId="0">
      <selection activeCell="K29" sqref="K29"/>
    </sheetView>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c r="B11" s="5"/>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spans="13:13" ht="14.25" customHeight="1" x14ac:dyDescent="0.3"/>
    <row r="34" spans="13:13" ht="14.25" customHeight="1" x14ac:dyDescent="0.3"/>
    <row r="35" spans="13:13" ht="14.25" customHeight="1" x14ac:dyDescent="0.3"/>
    <row r="36" spans="13:13" ht="14.25" customHeight="1" x14ac:dyDescent="0.3"/>
    <row r="37" spans="13:13" ht="14.25" customHeight="1" x14ac:dyDescent="0.3"/>
    <row r="38" spans="13:13" ht="14.25" customHeight="1" x14ac:dyDescent="0.3">
      <c r="M38" s="60"/>
    </row>
    <row r="39" spans="13:13" ht="14.25" customHeight="1" x14ac:dyDescent="0.3"/>
    <row r="40" spans="13:13" ht="14.25" customHeight="1" x14ac:dyDescent="0.3"/>
    <row r="41" spans="13:13" ht="14.25" customHeight="1" x14ac:dyDescent="0.3"/>
    <row r="42" spans="13:13" ht="14.25" customHeight="1" x14ac:dyDescent="0.3"/>
    <row r="43" spans="13:13" ht="14.25" customHeight="1" x14ac:dyDescent="0.3"/>
    <row r="44" spans="13:13" ht="14.25" customHeight="1" x14ac:dyDescent="0.3"/>
    <row r="45" spans="13:13" ht="14.25" customHeight="1" x14ac:dyDescent="0.3"/>
    <row r="46" spans="13:13" ht="14.25" customHeight="1" x14ac:dyDescent="0.3"/>
    <row r="47" spans="13:13" ht="14.25" customHeight="1" x14ac:dyDescent="0.3"/>
    <row r="48" spans="13:13"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legacy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C4D8F-2DDE-4E6F-A3A3-148C204791FC}">
  <dimension ref="A3:L15"/>
  <sheetViews>
    <sheetView topLeftCell="A2" workbookViewId="0">
      <selection activeCell="C29" sqref="C29"/>
    </sheetView>
  </sheetViews>
  <sheetFormatPr defaultRowHeight="14.4" x14ac:dyDescent="0.3"/>
  <cols>
    <col min="1" max="1" width="12.5546875" bestFit="1" customWidth="1"/>
    <col min="2" max="2" width="11.6640625" bestFit="1" customWidth="1"/>
    <col min="3" max="3" width="12.109375" bestFit="1" customWidth="1"/>
  </cols>
  <sheetData>
    <row r="3" spans="1:12" x14ac:dyDescent="0.3">
      <c r="A3" s="23" t="s">
        <v>10932</v>
      </c>
      <c r="B3" s="44" t="s">
        <v>10950</v>
      </c>
      <c r="C3" s="45" t="s">
        <v>10951</v>
      </c>
      <c r="D3" s="6"/>
      <c r="E3" s="6"/>
      <c r="F3" s="6"/>
      <c r="G3" s="6"/>
      <c r="H3" s="6"/>
      <c r="I3" s="6"/>
      <c r="J3" s="6"/>
      <c r="K3" s="6"/>
      <c r="L3" s="7"/>
    </row>
    <row r="4" spans="1:12" x14ac:dyDescent="0.3">
      <c r="A4" s="24" t="s">
        <v>10938</v>
      </c>
      <c r="B4" s="29">
        <v>95365.937600000019</v>
      </c>
      <c r="C4" s="30">
        <v>9199.2699999999986</v>
      </c>
      <c r="D4" s="8"/>
      <c r="E4" s="8"/>
      <c r="F4" s="8"/>
      <c r="G4" s="8"/>
      <c r="H4" s="8"/>
      <c r="I4" s="8"/>
      <c r="J4" s="8"/>
      <c r="K4" s="8"/>
      <c r="L4" s="9"/>
    </row>
    <row r="5" spans="1:12" x14ac:dyDescent="0.3">
      <c r="A5" s="25" t="s">
        <v>10939</v>
      </c>
      <c r="B5" s="31">
        <v>60172.649400000024</v>
      </c>
      <c r="C5" s="27">
        <v>10288.898699999991</v>
      </c>
      <c r="D5" s="8"/>
      <c r="E5" s="8"/>
      <c r="F5" s="8"/>
      <c r="G5" s="8"/>
      <c r="H5" s="8"/>
      <c r="I5" s="8"/>
      <c r="J5" s="8"/>
      <c r="K5" s="8"/>
      <c r="L5" s="9"/>
    </row>
    <row r="6" spans="1:12" x14ac:dyDescent="0.3">
      <c r="A6" s="25" t="s">
        <v>10940</v>
      </c>
      <c r="B6" s="31">
        <v>199252.98399999991</v>
      </c>
      <c r="C6" s="27">
        <v>26806.573700000015</v>
      </c>
      <c r="D6" s="8"/>
      <c r="E6" s="8"/>
      <c r="F6" s="8"/>
      <c r="G6" s="8"/>
      <c r="H6" s="8"/>
      <c r="I6" s="8"/>
      <c r="J6" s="8"/>
      <c r="K6" s="8"/>
      <c r="L6" s="9"/>
    </row>
    <row r="7" spans="1:12" x14ac:dyDescent="0.3">
      <c r="A7" s="25" t="s">
        <v>10941</v>
      </c>
      <c r="B7" s="31">
        <v>141851.5674</v>
      </c>
      <c r="C7" s="27">
        <v>13437.806799999998</v>
      </c>
      <c r="D7" s="8"/>
      <c r="E7" s="8"/>
      <c r="F7" s="8"/>
      <c r="G7" s="8"/>
      <c r="H7" s="8"/>
      <c r="I7" s="8"/>
      <c r="J7" s="8"/>
      <c r="K7" s="8"/>
      <c r="L7" s="9"/>
    </row>
    <row r="8" spans="1:12" x14ac:dyDescent="0.3">
      <c r="A8" s="25" t="s">
        <v>10942</v>
      </c>
      <c r="B8" s="31">
        <v>156122.28669999994</v>
      </c>
      <c r="C8" s="27">
        <v>22308.51279999999</v>
      </c>
      <c r="D8" s="8"/>
      <c r="E8" s="8"/>
      <c r="F8" s="8"/>
      <c r="G8" s="8"/>
      <c r="H8" s="8"/>
      <c r="I8" s="8"/>
      <c r="J8" s="8"/>
      <c r="K8" s="8"/>
      <c r="L8" s="9"/>
    </row>
    <row r="9" spans="1:12" x14ac:dyDescent="0.3">
      <c r="A9" s="25" t="s">
        <v>10943</v>
      </c>
      <c r="B9" s="31">
        <v>147082.61130000011</v>
      </c>
      <c r="C9" s="27">
        <v>20899.334500000012</v>
      </c>
      <c r="D9" s="8"/>
      <c r="E9" s="8"/>
      <c r="F9" s="8"/>
      <c r="G9" s="8"/>
      <c r="H9" s="8"/>
      <c r="I9" s="8"/>
      <c r="J9" s="8"/>
      <c r="K9" s="8"/>
      <c r="L9" s="9"/>
    </row>
    <row r="10" spans="1:12" x14ac:dyDescent="0.3">
      <c r="A10" s="25" t="s">
        <v>10944</v>
      </c>
      <c r="B10" s="31">
        <v>149580.83800000031</v>
      </c>
      <c r="C10" s="27">
        <v>13535.38299999998</v>
      </c>
      <c r="D10" s="8"/>
      <c r="E10" s="8"/>
      <c r="F10" s="8"/>
      <c r="G10" s="8"/>
      <c r="H10" s="8"/>
      <c r="I10" s="8"/>
      <c r="J10" s="8"/>
      <c r="K10" s="8"/>
      <c r="L10" s="9"/>
    </row>
    <row r="11" spans="1:12" x14ac:dyDescent="0.3">
      <c r="A11" s="25" t="s">
        <v>10945</v>
      </c>
      <c r="B11" s="31">
        <v>159589.45099999988</v>
      </c>
      <c r="C11" s="27">
        <v>21896.715399999972</v>
      </c>
      <c r="D11" s="8"/>
      <c r="E11" s="8"/>
      <c r="F11" s="8"/>
      <c r="G11" s="8"/>
      <c r="H11" s="8"/>
      <c r="I11" s="8"/>
      <c r="J11" s="8"/>
      <c r="K11" s="8"/>
      <c r="L11" s="9"/>
    </row>
    <row r="12" spans="1:12" x14ac:dyDescent="0.3">
      <c r="A12" s="25" t="s">
        <v>10946</v>
      </c>
      <c r="B12" s="31">
        <v>309770.09970000025</v>
      </c>
      <c r="C12" s="27">
        <v>37293.192500000034</v>
      </c>
      <c r="D12" s="8"/>
      <c r="E12" s="8"/>
      <c r="F12" s="8"/>
      <c r="G12" s="8"/>
      <c r="H12" s="8"/>
      <c r="I12" s="8"/>
      <c r="J12" s="8"/>
      <c r="K12" s="8"/>
      <c r="L12" s="9"/>
    </row>
    <row r="13" spans="1:12" x14ac:dyDescent="0.3">
      <c r="A13" s="25" t="s">
        <v>10947</v>
      </c>
      <c r="B13" s="31">
        <v>197115.20170000009</v>
      </c>
      <c r="C13" s="27">
        <v>31469.663800000035</v>
      </c>
      <c r="D13" s="8"/>
      <c r="E13" s="8"/>
      <c r="F13" s="8"/>
      <c r="G13" s="8"/>
      <c r="H13" s="8"/>
      <c r="I13" s="8"/>
      <c r="J13" s="8"/>
      <c r="K13" s="8"/>
      <c r="L13" s="9"/>
    </row>
    <row r="14" spans="1:12" x14ac:dyDescent="0.3">
      <c r="A14" s="25" t="s">
        <v>10948</v>
      </c>
      <c r="B14" s="31">
        <v>349120.07400000008</v>
      </c>
      <c r="C14" s="27">
        <v>35825.536599999927</v>
      </c>
      <c r="D14" s="8"/>
      <c r="E14" s="8"/>
      <c r="F14" s="8"/>
      <c r="G14" s="8"/>
      <c r="H14" s="8"/>
      <c r="I14" s="8"/>
      <c r="J14" s="8"/>
      <c r="K14" s="8"/>
      <c r="L14" s="9"/>
    </row>
    <row r="15" spans="1:12" x14ac:dyDescent="0.3">
      <c r="A15" s="26" t="s">
        <v>10949</v>
      </c>
      <c r="B15" s="32">
        <v>332177.15950000001</v>
      </c>
      <c r="C15" s="28">
        <v>43436.13390000003</v>
      </c>
      <c r="D15" s="10"/>
      <c r="E15" s="10"/>
      <c r="F15" s="10"/>
      <c r="G15" s="10"/>
      <c r="H15" s="10"/>
      <c r="I15" s="10"/>
      <c r="J15" s="10"/>
      <c r="K15" s="10"/>
      <c r="L15" s="11"/>
    </row>
  </sheetData>
  <pageMargins left="0.7" right="0.7" top="0.75" bottom="0.75" header="0.3" footer="0.3"/>
  <pageSetup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154C64-F9E4-4662-B721-1DBAF5AD2C9A}">
  <dimension ref="A2:L24"/>
  <sheetViews>
    <sheetView workbookViewId="0">
      <selection activeCell="B10" sqref="B10"/>
    </sheetView>
  </sheetViews>
  <sheetFormatPr defaultRowHeight="14.4" x14ac:dyDescent="0.3"/>
  <cols>
    <col min="1" max="1" width="13.109375" bestFit="1" customWidth="1"/>
    <col min="2" max="2" width="11.6640625" bestFit="1" customWidth="1"/>
  </cols>
  <sheetData>
    <row r="2" spans="1:12" x14ac:dyDescent="0.3">
      <c r="A2" s="14"/>
      <c r="B2" s="6"/>
      <c r="C2" s="6"/>
      <c r="D2" s="6"/>
      <c r="E2" s="6"/>
      <c r="F2" s="6"/>
      <c r="G2" s="6"/>
      <c r="H2" s="6"/>
      <c r="I2" s="6"/>
      <c r="J2" s="6"/>
      <c r="K2" s="6"/>
      <c r="L2" s="7"/>
    </row>
    <row r="3" spans="1:12" x14ac:dyDescent="0.3">
      <c r="A3" s="23" t="s">
        <v>10932</v>
      </c>
      <c r="B3" s="23" t="s">
        <v>10950</v>
      </c>
      <c r="C3" s="8"/>
      <c r="D3" s="8"/>
      <c r="E3" s="8"/>
      <c r="F3" s="8"/>
      <c r="G3" s="8"/>
      <c r="H3" s="8"/>
      <c r="I3" s="8"/>
      <c r="J3" s="8"/>
      <c r="K3" s="8"/>
      <c r="L3" s="9"/>
    </row>
    <row r="4" spans="1:12" x14ac:dyDescent="0.3">
      <c r="A4" s="24" t="s">
        <v>32</v>
      </c>
      <c r="B4" s="35">
        <v>0.32300170530281774</v>
      </c>
      <c r="C4" s="8"/>
      <c r="D4" s="8"/>
      <c r="E4" s="8"/>
      <c r="F4" s="8"/>
      <c r="G4" s="8"/>
      <c r="H4" s="8"/>
      <c r="I4" s="8"/>
      <c r="J4" s="8"/>
      <c r="K4" s="8"/>
      <c r="L4" s="9"/>
    </row>
    <row r="5" spans="1:12" x14ac:dyDescent="0.3">
      <c r="A5" s="25" t="s">
        <v>46</v>
      </c>
      <c r="B5" s="36">
        <v>0.31301008302169103</v>
      </c>
      <c r="C5" s="8"/>
      <c r="D5" s="8"/>
      <c r="E5" s="8"/>
      <c r="F5" s="8"/>
      <c r="G5" s="8"/>
      <c r="H5" s="8"/>
      <c r="I5" s="8"/>
      <c r="J5" s="8"/>
      <c r="K5" s="8"/>
      <c r="L5" s="9"/>
    </row>
    <row r="6" spans="1:12" x14ac:dyDescent="0.3">
      <c r="A6" s="26" t="s">
        <v>71</v>
      </c>
      <c r="B6" s="36">
        <v>0.36398821167549117</v>
      </c>
      <c r="C6" s="8"/>
      <c r="D6" s="8"/>
      <c r="E6" s="8"/>
      <c r="F6" s="8"/>
      <c r="G6" s="8"/>
      <c r="H6" s="8"/>
      <c r="I6" s="8"/>
      <c r="J6" s="8"/>
      <c r="K6" s="8"/>
      <c r="L6" s="9"/>
    </row>
    <row r="7" spans="1:12" x14ac:dyDescent="0.3">
      <c r="A7" s="41" t="s">
        <v>10933</v>
      </c>
      <c r="B7" s="42">
        <v>1</v>
      </c>
      <c r="C7" s="8"/>
      <c r="D7" s="8"/>
      <c r="E7" s="8"/>
      <c r="F7" s="8"/>
      <c r="G7" s="8"/>
      <c r="H7" s="8"/>
      <c r="I7" s="8"/>
      <c r="J7" s="8"/>
      <c r="K7" s="8"/>
      <c r="L7" s="9"/>
    </row>
    <row r="8" spans="1:12" x14ac:dyDescent="0.3">
      <c r="A8" s="16"/>
      <c r="B8" s="8"/>
      <c r="C8" s="8"/>
      <c r="D8" s="8"/>
      <c r="E8" s="8"/>
      <c r="F8" s="8"/>
      <c r="G8" s="8"/>
      <c r="H8" s="8"/>
      <c r="I8" s="8"/>
      <c r="J8" s="8"/>
      <c r="K8" s="8"/>
      <c r="L8" s="9"/>
    </row>
    <row r="9" spans="1:12" x14ac:dyDescent="0.3">
      <c r="A9" s="16"/>
      <c r="B9" s="8"/>
      <c r="C9" s="8"/>
      <c r="D9" s="8"/>
      <c r="E9" s="8"/>
      <c r="F9" s="8"/>
      <c r="G9" s="8"/>
      <c r="H9" s="8"/>
      <c r="I9" s="8"/>
      <c r="J9" s="8"/>
      <c r="K9" s="8"/>
      <c r="L9" s="9"/>
    </row>
    <row r="10" spans="1:12" x14ac:dyDescent="0.3">
      <c r="A10" s="16"/>
      <c r="B10" s="8"/>
      <c r="C10" s="8"/>
      <c r="D10" s="8"/>
      <c r="E10" s="8"/>
      <c r="F10" s="8"/>
      <c r="G10" s="8"/>
      <c r="H10" s="8"/>
      <c r="I10" s="8"/>
      <c r="J10" s="8"/>
      <c r="K10" s="8"/>
      <c r="L10" s="9"/>
    </row>
    <row r="11" spans="1:12" x14ac:dyDescent="0.3">
      <c r="A11" s="16"/>
      <c r="B11" s="8"/>
      <c r="C11" s="8"/>
      <c r="D11" s="8"/>
      <c r="E11" s="8"/>
      <c r="F11" s="8"/>
      <c r="G11" s="8"/>
      <c r="H11" s="8"/>
      <c r="I11" s="8"/>
      <c r="J11" s="8"/>
      <c r="K11" s="8"/>
      <c r="L11" s="9"/>
    </row>
    <row r="12" spans="1:12" x14ac:dyDescent="0.3">
      <c r="A12" s="16"/>
      <c r="B12" s="8"/>
      <c r="C12" s="8"/>
      <c r="D12" s="8"/>
      <c r="E12" s="8"/>
      <c r="F12" s="8"/>
      <c r="G12" s="8"/>
      <c r="H12" s="8"/>
      <c r="I12" s="8"/>
      <c r="J12" s="8"/>
      <c r="K12" s="8"/>
      <c r="L12" s="9"/>
    </row>
    <row r="13" spans="1:12" x14ac:dyDescent="0.3">
      <c r="A13" s="16"/>
      <c r="B13" s="8"/>
      <c r="C13" s="8"/>
      <c r="D13" s="8"/>
      <c r="E13" s="8"/>
      <c r="F13" s="8"/>
      <c r="G13" s="8"/>
      <c r="H13" s="8"/>
      <c r="I13" s="8"/>
      <c r="J13" s="8"/>
      <c r="K13" s="8"/>
      <c r="L13" s="9"/>
    </row>
    <row r="14" spans="1:12" x14ac:dyDescent="0.3">
      <c r="A14" s="17"/>
      <c r="B14" s="10"/>
      <c r="C14" s="10"/>
      <c r="D14" s="10"/>
      <c r="E14" s="10"/>
      <c r="F14" s="10"/>
      <c r="G14" s="10"/>
      <c r="H14" s="10"/>
      <c r="I14" s="10"/>
      <c r="J14" s="10"/>
      <c r="K14" s="10"/>
      <c r="L14" s="11"/>
    </row>
    <row r="24" spans="11:11" x14ac:dyDescent="0.3">
      <c r="K24" s="12" t="s">
        <v>10952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3F9AC-E46A-4DEB-8268-56ECFC1EA2B0}">
  <dimension ref="A2:O52"/>
  <sheetViews>
    <sheetView workbookViewId="0">
      <selection activeCell="J36" sqref="J36"/>
    </sheetView>
  </sheetViews>
  <sheetFormatPr defaultRowHeight="14.4" x14ac:dyDescent="0.3"/>
  <cols>
    <col min="1" max="1" width="17.33203125" bestFit="1" customWidth="1"/>
    <col min="2" max="2" width="11.6640625" bestFit="1" customWidth="1"/>
    <col min="4" max="4" width="17.33203125" bestFit="1" customWidth="1"/>
    <col min="5" max="5" width="12" bestFit="1" customWidth="1"/>
  </cols>
  <sheetData>
    <row r="2" spans="1:15" x14ac:dyDescent="0.3">
      <c r="A2" s="14"/>
      <c r="B2" s="6"/>
      <c r="C2" s="6"/>
      <c r="D2" s="6"/>
      <c r="E2" s="6"/>
      <c r="F2" s="6"/>
      <c r="G2" s="6"/>
      <c r="H2" s="6"/>
      <c r="I2" s="6"/>
      <c r="J2" s="6"/>
      <c r="K2" s="6"/>
      <c r="L2" s="6"/>
      <c r="M2" s="6"/>
      <c r="N2" s="6"/>
      <c r="O2" s="7"/>
    </row>
    <row r="3" spans="1:15" x14ac:dyDescent="0.3">
      <c r="A3" s="23" t="s">
        <v>10932</v>
      </c>
      <c r="B3" s="23" t="s">
        <v>10950</v>
      </c>
      <c r="C3" s="8"/>
      <c r="D3" s="46" t="s">
        <v>10958</v>
      </c>
      <c r="E3" s="46" t="s">
        <v>18</v>
      </c>
      <c r="F3" s="8"/>
      <c r="G3" s="8"/>
      <c r="H3" s="8"/>
      <c r="I3" s="8"/>
      <c r="J3" s="8"/>
      <c r="K3" s="8"/>
      <c r="L3" s="8"/>
      <c r="M3" s="8"/>
      <c r="N3" s="8"/>
      <c r="O3" s="9"/>
    </row>
    <row r="4" spans="1:15" x14ac:dyDescent="0.3">
      <c r="A4" s="24" t="s">
        <v>358</v>
      </c>
      <c r="B4" s="20">
        <v>19510.639999999992</v>
      </c>
      <c r="C4" s="8"/>
      <c r="D4" s="18" t="str">
        <f>A4</f>
        <v>Alabama</v>
      </c>
      <c r="E4" s="19">
        <f>GETPIVOTDATA("Sales",$A$3,"State",A4)</f>
        <v>19510.639999999992</v>
      </c>
      <c r="F4" s="8"/>
      <c r="G4" s="8"/>
      <c r="H4" s="8"/>
      <c r="I4" s="8"/>
      <c r="J4" s="8"/>
      <c r="K4" s="8"/>
      <c r="L4" s="8"/>
      <c r="M4" s="8"/>
      <c r="N4" s="8"/>
      <c r="O4" s="9"/>
    </row>
    <row r="5" spans="1:15" x14ac:dyDescent="0.3">
      <c r="A5" s="25" t="s">
        <v>310</v>
      </c>
      <c r="B5" s="21">
        <v>35282.000999999997</v>
      </c>
      <c r="C5" s="8"/>
      <c r="D5" s="18" t="str">
        <f t="shared" ref="D5:D52" si="0">A5</f>
        <v>Arizona</v>
      </c>
      <c r="E5" s="19">
        <f t="shared" ref="E5:E52" si="1">GETPIVOTDATA("Sales",$A$3,"State",A5)</f>
        <v>35282.000999999997</v>
      </c>
      <c r="F5" s="8"/>
      <c r="G5" s="8"/>
      <c r="H5" s="8"/>
      <c r="I5" s="8"/>
      <c r="J5" s="8"/>
      <c r="K5" s="8"/>
      <c r="L5" s="8"/>
      <c r="M5" s="8"/>
      <c r="N5" s="8"/>
      <c r="O5" s="9"/>
    </row>
    <row r="6" spans="1:15" x14ac:dyDescent="0.3">
      <c r="A6" s="25" t="s">
        <v>1707</v>
      </c>
      <c r="B6" s="21">
        <v>11678.129999999997</v>
      </c>
      <c r="C6" s="8"/>
      <c r="D6" s="18" t="str">
        <f t="shared" si="0"/>
        <v>Arkansas</v>
      </c>
      <c r="E6" s="19">
        <f t="shared" si="1"/>
        <v>11678.129999999997</v>
      </c>
      <c r="F6" s="8"/>
      <c r="G6" s="8"/>
      <c r="H6" s="8"/>
      <c r="I6" s="8"/>
      <c r="J6" s="8"/>
      <c r="K6" s="8"/>
      <c r="L6" s="8"/>
      <c r="M6" s="8"/>
      <c r="N6" s="8"/>
      <c r="O6" s="9"/>
    </row>
    <row r="7" spans="1:15" x14ac:dyDescent="0.3">
      <c r="A7" s="25" t="s">
        <v>43</v>
      </c>
      <c r="B7" s="21">
        <v>457687.63150000101</v>
      </c>
      <c r="C7" s="8"/>
      <c r="D7" s="18" t="str">
        <f t="shared" si="0"/>
        <v>California</v>
      </c>
      <c r="E7" s="19">
        <f t="shared" si="1"/>
        <v>457687.63150000101</v>
      </c>
      <c r="F7" s="8"/>
      <c r="G7" s="8"/>
      <c r="H7" s="8"/>
      <c r="I7" s="8"/>
      <c r="J7" s="8"/>
      <c r="K7" s="8"/>
      <c r="L7" s="8"/>
      <c r="M7" s="8"/>
      <c r="N7" s="8"/>
      <c r="O7" s="9"/>
    </row>
    <row r="8" spans="1:15" x14ac:dyDescent="0.3">
      <c r="A8" s="25" t="s">
        <v>457</v>
      </c>
      <c r="B8" s="21">
        <v>32108.117999999995</v>
      </c>
      <c r="C8" s="8"/>
      <c r="D8" s="18" t="str">
        <f t="shared" si="0"/>
        <v>Colorado</v>
      </c>
      <c r="E8" s="19">
        <f t="shared" si="1"/>
        <v>32108.117999999995</v>
      </c>
      <c r="F8" s="8"/>
      <c r="G8" s="8"/>
      <c r="H8" s="8"/>
      <c r="I8" s="8"/>
      <c r="J8" s="8"/>
      <c r="K8" s="8"/>
      <c r="L8" s="8"/>
      <c r="M8" s="8"/>
      <c r="N8" s="8"/>
      <c r="O8" s="9"/>
    </row>
    <row r="9" spans="1:15" x14ac:dyDescent="0.3">
      <c r="A9" s="25" t="s">
        <v>747</v>
      </c>
      <c r="B9" s="21">
        <v>13384.356999999996</v>
      </c>
      <c r="C9" s="8"/>
      <c r="D9" s="18" t="str">
        <f t="shared" si="0"/>
        <v>Connecticut</v>
      </c>
      <c r="E9" s="19">
        <f t="shared" si="1"/>
        <v>13384.356999999996</v>
      </c>
      <c r="F9" s="8"/>
      <c r="G9" s="8"/>
      <c r="H9" s="8"/>
      <c r="I9" s="8"/>
      <c r="J9" s="8"/>
      <c r="K9" s="8"/>
      <c r="L9" s="8"/>
      <c r="M9" s="8"/>
      <c r="N9" s="8"/>
      <c r="O9" s="9"/>
    </row>
    <row r="10" spans="1:15" x14ac:dyDescent="0.3">
      <c r="A10" s="25" t="s">
        <v>245</v>
      </c>
      <c r="B10" s="21">
        <v>27451.068999999992</v>
      </c>
      <c r="C10" s="8"/>
      <c r="D10" s="18" t="str">
        <f t="shared" si="0"/>
        <v>Delaware</v>
      </c>
      <c r="E10" s="19">
        <f t="shared" si="1"/>
        <v>27451.068999999992</v>
      </c>
      <c r="F10" s="8"/>
      <c r="G10" s="8"/>
      <c r="H10" s="8"/>
      <c r="I10" s="8"/>
      <c r="J10" s="8"/>
      <c r="K10" s="8"/>
      <c r="L10" s="8"/>
      <c r="M10" s="8"/>
      <c r="N10" s="8"/>
      <c r="O10" s="9"/>
    </row>
    <row r="11" spans="1:15" x14ac:dyDescent="0.3">
      <c r="A11" s="25" t="s">
        <v>3034</v>
      </c>
      <c r="B11" s="21">
        <v>2865.0199999999995</v>
      </c>
      <c r="C11" s="8"/>
      <c r="D11" s="18" t="str">
        <f t="shared" si="0"/>
        <v>District of Columbia</v>
      </c>
      <c r="E11" s="19">
        <f t="shared" si="1"/>
        <v>2865.0199999999995</v>
      </c>
      <c r="F11" s="8"/>
      <c r="G11" s="8"/>
      <c r="H11" s="8"/>
      <c r="I11" s="8"/>
      <c r="J11" s="8"/>
      <c r="K11" s="8"/>
      <c r="L11" s="8"/>
      <c r="M11" s="8"/>
      <c r="N11" s="8"/>
      <c r="O11" s="9"/>
    </row>
    <row r="12" spans="1:15" x14ac:dyDescent="0.3">
      <c r="A12" s="25" t="s">
        <v>54</v>
      </c>
      <c r="B12" s="21">
        <v>89473.707999999999</v>
      </c>
      <c r="C12" s="8"/>
      <c r="D12" s="18" t="str">
        <f t="shared" si="0"/>
        <v>Florida</v>
      </c>
      <c r="E12" s="19">
        <f t="shared" si="1"/>
        <v>89473.707999999999</v>
      </c>
      <c r="F12" s="8"/>
      <c r="G12" s="8"/>
      <c r="H12" s="8"/>
      <c r="I12" s="8"/>
      <c r="J12" s="8"/>
      <c r="K12" s="8"/>
      <c r="L12" s="8"/>
      <c r="M12" s="8"/>
      <c r="N12" s="8"/>
      <c r="O12" s="9"/>
    </row>
    <row r="13" spans="1:15" x14ac:dyDescent="0.3">
      <c r="A13" s="25" t="s">
        <v>1272</v>
      </c>
      <c r="B13" s="21">
        <v>49095.840000000004</v>
      </c>
      <c r="C13" s="8"/>
      <c r="D13" s="18" t="str">
        <f t="shared" si="0"/>
        <v>Georgia</v>
      </c>
      <c r="E13" s="19">
        <f t="shared" si="1"/>
        <v>49095.840000000004</v>
      </c>
      <c r="F13" s="8"/>
      <c r="G13" s="8"/>
      <c r="H13" s="8"/>
      <c r="I13" s="8"/>
      <c r="J13" s="8"/>
      <c r="K13" s="8"/>
      <c r="L13" s="8"/>
      <c r="M13" s="8"/>
      <c r="N13" s="8"/>
      <c r="O13" s="9"/>
    </row>
    <row r="14" spans="1:15" x14ac:dyDescent="0.3">
      <c r="A14" s="25" t="s">
        <v>6260</v>
      </c>
      <c r="B14" s="21">
        <v>4382.4860000000017</v>
      </c>
      <c r="C14" s="8"/>
      <c r="D14" s="18" t="str">
        <f t="shared" si="0"/>
        <v>Idaho</v>
      </c>
      <c r="E14" s="19">
        <f t="shared" si="1"/>
        <v>4382.4860000000017</v>
      </c>
      <c r="F14" s="8"/>
      <c r="G14" s="8"/>
      <c r="H14" s="8"/>
      <c r="I14" s="8"/>
      <c r="J14" s="8"/>
      <c r="K14" s="8"/>
      <c r="L14" s="8"/>
      <c r="M14" s="8"/>
      <c r="N14" s="8"/>
      <c r="O14" s="9"/>
    </row>
    <row r="15" spans="1:15" x14ac:dyDescent="0.3">
      <c r="A15" s="25" t="s">
        <v>211</v>
      </c>
      <c r="B15" s="21">
        <v>80166.10099999985</v>
      </c>
      <c r="C15" s="8"/>
      <c r="D15" s="18" t="str">
        <f t="shared" si="0"/>
        <v>Illinois</v>
      </c>
      <c r="E15" s="19">
        <f t="shared" si="1"/>
        <v>80166.10099999985</v>
      </c>
      <c r="F15" s="8"/>
      <c r="G15" s="8"/>
      <c r="H15" s="8"/>
      <c r="I15" s="8"/>
      <c r="J15" s="8"/>
      <c r="K15" s="8"/>
      <c r="L15" s="8"/>
      <c r="M15" s="8"/>
      <c r="N15" s="8"/>
      <c r="O15" s="9"/>
    </row>
    <row r="16" spans="1:15" x14ac:dyDescent="0.3">
      <c r="A16" s="25" t="s">
        <v>254</v>
      </c>
      <c r="B16" s="21">
        <v>53555.360000000001</v>
      </c>
      <c r="C16" s="8"/>
      <c r="D16" s="18" t="str">
        <f t="shared" si="0"/>
        <v>Indiana</v>
      </c>
      <c r="E16" s="19">
        <f t="shared" si="1"/>
        <v>53555.360000000001</v>
      </c>
      <c r="F16" s="8"/>
      <c r="G16" s="8"/>
      <c r="H16" s="8"/>
      <c r="I16" s="8"/>
      <c r="J16" s="8"/>
      <c r="K16" s="8"/>
      <c r="L16" s="8"/>
      <c r="M16" s="8"/>
      <c r="N16" s="8"/>
      <c r="O16" s="9"/>
    </row>
    <row r="17" spans="1:15" x14ac:dyDescent="0.3">
      <c r="A17" s="25" t="s">
        <v>489</v>
      </c>
      <c r="B17" s="21">
        <v>4579.7599999999993</v>
      </c>
      <c r="C17" s="8"/>
      <c r="D17" s="18" t="str">
        <f t="shared" si="0"/>
        <v>Iowa</v>
      </c>
      <c r="E17" s="19">
        <f t="shared" si="1"/>
        <v>4579.7599999999993</v>
      </c>
      <c r="F17" s="8"/>
      <c r="G17" s="8"/>
      <c r="H17" s="8"/>
      <c r="I17" s="8"/>
      <c r="J17" s="8"/>
      <c r="K17" s="8"/>
      <c r="L17" s="8"/>
      <c r="M17" s="8"/>
      <c r="N17" s="8"/>
      <c r="O17" s="9"/>
    </row>
    <row r="18" spans="1:15" x14ac:dyDescent="0.3">
      <c r="A18" s="25" t="s">
        <v>4530</v>
      </c>
      <c r="B18" s="21">
        <v>2914.31</v>
      </c>
      <c r="C18" s="8"/>
      <c r="D18" s="18" t="str">
        <f t="shared" si="0"/>
        <v>Kansas</v>
      </c>
      <c r="E18" s="19">
        <f t="shared" si="1"/>
        <v>2914.31</v>
      </c>
      <c r="F18" s="8"/>
      <c r="G18" s="8"/>
      <c r="H18" s="8"/>
      <c r="I18" s="8"/>
      <c r="J18" s="8"/>
      <c r="K18" s="8"/>
      <c r="L18" s="8"/>
      <c r="M18" s="8"/>
      <c r="N18" s="8"/>
      <c r="O18" s="9"/>
    </row>
    <row r="19" spans="1:15" x14ac:dyDescent="0.3">
      <c r="A19" s="25" t="s">
        <v>29</v>
      </c>
      <c r="B19" s="21">
        <v>36591.749999999971</v>
      </c>
      <c r="C19" s="8"/>
      <c r="D19" s="18" t="str">
        <f t="shared" si="0"/>
        <v>Kentucky</v>
      </c>
      <c r="E19" s="19">
        <f t="shared" si="1"/>
        <v>36591.749999999971</v>
      </c>
      <c r="F19" s="8"/>
      <c r="G19" s="8"/>
      <c r="H19" s="8"/>
      <c r="I19" s="8"/>
      <c r="J19" s="8"/>
      <c r="K19" s="8"/>
      <c r="L19" s="8"/>
      <c r="M19" s="8"/>
      <c r="N19" s="8"/>
      <c r="O19" s="9"/>
    </row>
    <row r="20" spans="1:15" x14ac:dyDescent="0.3">
      <c r="A20" s="25" t="s">
        <v>736</v>
      </c>
      <c r="B20" s="21">
        <v>9217.0299999999988</v>
      </c>
      <c r="C20" s="8"/>
      <c r="D20" s="18" t="str">
        <f t="shared" si="0"/>
        <v>Louisiana</v>
      </c>
      <c r="E20" s="19">
        <f t="shared" si="1"/>
        <v>9217.0299999999988</v>
      </c>
      <c r="F20" s="8"/>
      <c r="G20" s="8"/>
      <c r="H20" s="8"/>
      <c r="I20" s="8"/>
      <c r="J20" s="8"/>
      <c r="K20" s="8"/>
      <c r="L20" s="8"/>
      <c r="M20" s="8"/>
      <c r="N20" s="8"/>
      <c r="O20" s="9"/>
    </row>
    <row r="21" spans="1:15" x14ac:dyDescent="0.3">
      <c r="A21" s="25" t="s">
        <v>5235</v>
      </c>
      <c r="B21" s="21">
        <v>1270.53</v>
      </c>
      <c r="C21" s="8"/>
      <c r="D21" s="18" t="str">
        <f t="shared" si="0"/>
        <v>Maine</v>
      </c>
      <c r="E21" s="19">
        <f t="shared" si="1"/>
        <v>1270.53</v>
      </c>
      <c r="F21" s="8"/>
      <c r="G21" s="8"/>
      <c r="H21" s="8"/>
      <c r="I21" s="8"/>
      <c r="J21" s="8"/>
      <c r="K21" s="8"/>
      <c r="L21" s="8"/>
      <c r="M21" s="8"/>
      <c r="N21" s="8"/>
      <c r="O21" s="9"/>
    </row>
    <row r="22" spans="1:15" x14ac:dyDescent="0.3">
      <c r="A22" s="25" t="s">
        <v>2735</v>
      </c>
      <c r="B22" s="21">
        <v>23705.523000000005</v>
      </c>
      <c r="C22" s="8"/>
      <c r="D22" s="18" t="str">
        <f>A22</f>
        <v>Maryland</v>
      </c>
      <c r="E22" s="19">
        <f t="shared" si="1"/>
        <v>23705.523000000005</v>
      </c>
      <c r="F22" s="8"/>
      <c r="G22" s="8"/>
      <c r="H22" s="8"/>
      <c r="I22" s="8"/>
      <c r="J22" s="8"/>
      <c r="K22" s="8"/>
      <c r="L22" s="8"/>
      <c r="M22" s="8"/>
      <c r="N22" s="8"/>
      <c r="O22" s="9"/>
    </row>
    <row r="23" spans="1:15" x14ac:dyDescent="0.3">
      <c r="A23" s="25" t="s">
        <v>1245</v>
      </c>
      <c r="B23" s="21">
        <v>28634.43399999999</v>
      </c>
      <c r="C23" s="8"/>
      <c r="D23" s="18" t="str">
        <f t="shared" si="0"/>
        <v>Massachusetts</v>
      </c>
      <c r="E23" s="19">
        <f t="shared" si="1"/>
        <v>28634.43399999999</v>
      </c>
      <c r="F23" s="8"/>
      <c r="G23" s="8"/>
      <c r="H23" s="8"/>
      <c r="I23" s="8"/>
      <c r="J23" s="8"/>
      <c r="K23" s="8"/>
      <c r="L23" s="8"/>
      <c r="M23" s="8"/>
      <c r="N23" s="8"/>
      <c r="O23" s="9"/>
    </row>
    <row r="24" spans="1:15" x14ac:dyDescent="0.3">
      <c r="A24" s="25" t="s">
        <v>238</v>
      </c>
      <c r="B24" s="21">
        <v>76269.614000000016</v>
      </c>
      <c r="C24" s="8"/>
      <c r="D24" s="18" t="str">
        <f t="shared" si="0"/>
        <v>Michigan</v>
      </c>
      <c r="E24" s="19">
        <f t="shared" si="1"/>
        <v>76269.614000000016</v>
      </c>
      <c r="F24" s="8"/>
      <c r="G24" s="8"/>
      <c r="H24" s="8"/>
      <c r="I24" s="8"/>
      <c r="J24" s="8"/>
      <c r="K24" s="8"/>
      <c r="L24" s="8"/>
      <c r="M24" s="8"/>
      <c r="N24" s="8"/>
      <c r="O24" s="9"/>
    </row>
    <row r="25" spans="1:15" x14ac:dyDescent="0.3">
      <c r="A25" s="25" t="s">
        <v>229</v>
      </c>
      <c r="B25" s="21">
        <v>29863.149999999994</v>
      </c>
      <c r="C25" s="8"/>
      <c r="D25" s="18" t="str">
        <f t="shared" si="0"/>
        <v>Minnesota</v>
      </c>
      <c r="E25" s="19">
        <f t="shared" si="1"/>
        <v>29863.149999999994</v>
      </c>
      <c r="F25" s="8"/>
      <c r="G25" s="8"/>
      <c r="H25" s="8"/>
      <c r="I25" s="8"/>
      <c r="J25" s="8"/>
      <c r="K25" s="8"/>
      <c r="L25" s="8"/>
      <c r="M25" s="8"/>
      <c r="N25" s="8"/>
      <c r="O25" s="9"/>
    </row>
    <row r="26" spans="1:15" x14ac:dyDescent="0.3">
      <c r="A26" s="25" t="s">
        <v>1487</v>
      </c>
      <c r="B26" s="21">
        <v>10771.34</v>
      </c>
      <c r="C26" s="8"/>
      <c r="D26" s="18" t="str">
        <f t="shared" si="0"/>
        <v>Mississippi</v>
      </c>
      <c r="E26" s="19">
        <f t="shared" si="1"/>
        <v>10771.34</v>
      </c>
      <c r="F26" s="8"/>
      <c r="G26" s="8"/>
      <c r="H26" s="8"/>
      <c r="I26" s="8"/>
      <c r="J26" s="8"/>
      <c r="K26" s="8"/>
      <c r="L26" s="8"/>
      <c r="M26" s="8"/>
      <c r="N26" s="8"/>
      <c r="O26" s="9"/>
    </row>
    <row r="27" spans="1:15" x14ac:dyDescent="0.3">
      <c r="A27" s="25" t="s">
        <v>596</v>
      </c>
      <c r="B27" s="21">
        <v>22205.149999999998</v>
      </c>
      <c r="C27" s="8"/>
      <c r="D27" s="18" t="str">
        <f t="shared" si="0"/>
        <v>Missouri</v>
      </c>
      <c r="E27" s="19">
        <f t="shared" si="1"/>
        <v>22205.149999999998</v>
      </c>
      <c r="F27" s="8"/>
      <c r="G27" s="8"/>
      <c r="H27" s="8"/>
      <c r="I27" s="8"/>
      <c r="J27" s="8"/>
      <c r="K27" s="8"/>
      <c r="L27" s="8"/>
      <c r="M27" s="8"/>
      <c r="N27" s="8"/>
      <c r="O27" s="9"/>
    </row>
    <row r="28" spans="1:15" x14ac:dyDescent="0.3">
      <c r="A28" s="25" t="s">
        <v>1762</v>
      </c>
      <c r="B28" s="21">
        <v>5589.3519999999971</v>
      </c>
      <c r="C28" s="8"/>
      <c r="D28" s="18" t="str">
        <f t="shared" si="0"/>
        <v>Montana</v>
      </c>
      <c r="E28" s="19">
        <f t="shared" si="1"/>
        <v>5589.3519999999971</v>
      </c>
      <c r="F28" s="8"/>
      <c r="G28" s="8"/>
      <c r="H28" s="8"/>
      <c r="I28" s="8"/>
      <c r="J28" s="8"/>
      <c r="K28" s="8"/>
      <c r="L28" s="8"/>
      <c r="M28" s="8"/>
      <c r="N28" s="8"/>
      <c r="O28" s="9"/>
    </row>
    <row r="29" spans="1:15" x14ac:dyDescent="0.3">
      <c r="A29" s="25" t="s">
        <v>138</v>
      </c>
      <c r="B29" s="21">
        <v>7464.9299999999985</v>
      </c>
      <c r="C29" s="8"/>
      <c r="D29" s="18" t="str">
        <f t="shared" si="0"/>
        <v>Nebraska</v>
      </c>
      <c r="E29" s="19">
        <f t="shared" si="1"/>
        <v>7464.9299999999985</v>
      </c>
      <c r="F29" s="8"/>
      <c r="G29" s="8"/>
      <c r="H29" s="8"/>
      <c r="I29" s="8"/>
      <c r="J29" s="8"/>
      <c r="K29" s="8"/>
      <c r="L29" s="8"/>
      <c r="M29" s="8"/>
      <c r="N29" s="8"/>
      <c r="O29" s="9"/>
    </row>
    <row r="30" spans="1:15" x14ac:dyDescent="0.3">
      <c r="A30" s="25" t="s">
        <v>1392</v>
      </c>
      <c r="B30" s="21">
        <v>16729.101999999999</v>
      </c>
      <c r="C30" s="8"/>
      <c r="D30" s="18" t="str">
        <f>A30</f>
        <v>Nevada</v>
      </c>
      <c r="E30" s="19">
        <f t="shared" si="1"/>
        <v>16729.101999999999</v>
      </c>
      <c r="F30" s="8"/>
      <c r="G30" s="8"/>
      <c r="H30" s="8"/>
      <c r="I30" s="8"/>
      <c r="J30" s="8"/>
      <c r="K30" s="8"/>
      <c r="L30" s="8"/>
      <c r="M30" s="8"/>
      <c r="N30" s="8"/>
      <c r="O30" s="9"/>
    </row>
    <row r="31" spans="1:15" x14ac:dyDescent="0.3">
      <c r="A31" s="25" t="s">
        <v>2694</v>
      </c>
      <c r="B31" s="21">
        <v>7292.5239999999994</v>
      </c>
      <c r="C31" s="8"/>
      <c r="D31" s="18" t="str">
        <f t="shared" si="0"/>
        <v>New Hampshire</v>
      </c>
      <c r="E31" s="19">
        <f t="shared" si="1"/>
        <v>7292.5239999999994</v>
      </c>
      <c r="F31" s="8"/>
      <c r="G31" s="8"/>
      <c r="H31" s="8"/>
      <c r="I31" s="8"/>
      <c r="J31" s="8"/>
      <c r="K31" s="8"/>
      <c r="L31" s="8"/>
      <c r="M31" s="8"/>
      <c r="N31" s="8"/>
      <c r="O31" s="9"/>
    </row>
    <row r="32" spans="1:15" x14ac:dyDescent="0.3">
      <c r="A32" s="25" t="s">
        <v>788</v>
      </c>
      <c r="B32" s="21">
        <v>35764.312000000013</v>
      </c>
      <c r="C32" s="8"/>
      <c r="D32" s="18" t="str">
        <f t="shared" si="0"/>
        <v>New Jersey</v>
      </c>
      <c r="E32" s="19">
        <f t="shared" si="1"/>
        <v>35764.312000000013</v>
      </c>
      <c r="F32" s="8"/>
      <c r="G32" s="8"/>
      <c r="H32" s="8"/>
      <c r="I32" s="8"/>
      <c r="J32" s="8"/>
      <c r="K32" s="8"/>
      <c r="L32" s="8"/>
      <c r="M32" s="8"/>
      <c r="N32" s="8"/>
      <c r="O32" s="9"/>
    </row>
    <row r="33" spans="1:15" x14ac:dyDescent="0.3">
      <c r="A33" s="25" t="s">
        <v>668</v>
      </c>
      <c r="B33" s="21">
        <v>4783.5220000000008</v>
      </c>
      <c r="C33" s="8"/>
      <c r="D33" s="18" t="str">
        <f t="shared" si="0"/>
        <v>New Mexico</v>
      </c>
      <c r="E33" s="19">
        <f t="shared" si="1"/>
        <v>4783.5220000000008</v>
      </c>
      <c r="F33" s="8"/>
      <c r="G33" s="8"/>
      <c r="H33" s="8"/>
      <c r="I33" s="8"/>
      <c r="J33" s="8"/>
      <c r="K33" s="8"/>
      <c r="L33" s="8"/>
      <c r="M33" s="8"/>
      <c r="N33" s="8"/>
      <c r="O33" s="9"/>
    </row>
    <row r="34" spans="1:15" x14ac:dyDescent="0.3">
      <c r="A34" s="25" t="s">
        <v>267</v>
      </c>
      <c r="B34" s="21">
        <v>310876.27099999978</v>
      </c>
      <c r="C34" s="8"/>
      <c r="D34" s="18" t="str">
        <f t="shared" si="0"/>
        <v>New York</v>
      </c>
      <c r="E34" s="19">
        <f t="shared" si="1"/>
        <v>310876.27099999978</v>
      </c>
      <c r="F34" s="8"/>
      <c r="G34" s="8"/>
      <c r="H34" s="8"/>
      <c r="I34" s="8"/>
      <c r="J34" s="8"/>
      <c r="K34" s="8"/>
      <c r="L34" s="8"/>
      <c r="M34" s="8"/>
      <c r="N34" s="8"/>
      <c r="O34" s="9"/>
    </row>
    <row r="35" spans="1:15" x14ac:dyDescent="0.3">
      <c r="A35" s="25" t="s">
        <v>88</v>
      </c>
      <c r="B35" s="21">
        <v>55603.163999999968</v>
      </c>
      <c r="C35" s="8"/>
      <c r="D35" s="18" t="str">
        <f t="shared" si="0"/>
        <v>North Carolina</v>
      </c>
      <c r="E35" s="19">
        <f t="shared" si="1"/>
        <v>55603.163999999968</v>
      </c>
      <c r="F35" s="8"/>
      <c r="G35" s="8"/>
      <c r="H35" s="8"/>
      <c r="I35" s="8"/>
      <c r="J35" s="8"/>
      <c r="K35" s="8"/>
      <c r="L35" s="8"/>
      <c r="M35" s="8"/>
      <c r="N35" s="8"/>
      <c r="O35" s="9"/>
    </row>
    <row r="36" spans="1:15" x14ac:dyDescent="0.3">
      <c r="A36" s="25" t="s">
        <v>7449</v>
      </c>
      <c r="B36" s="21">
        <v>919.91</v>
      </c>
      <c r="C36" s="8"/>
      <c r="D36" s="18" t="str">
        <f t="shared" si="0"/>
        <v>North Dakota</v>
      </c>
      <c r="E36" s="19">
        <f t="shared" si="1"/>
        <v>919.91</v>
      </c>
      <c r="F36" s="8"/>
      <c r="G36" s="8"/>
      <c r="H36" s="8"/>
      <c r="I36" s="8"/>
      <c r="J36" s="8"/>
      <c r="K36" s="8"/>
      <c r="L36" s="8"/>
      <c r="M36" s="8"/>
      <c r="N36" s="8"/>
      <c r="O36" s="9"/>
    </row>
    <row r="37" spans="1:15" x14ac:dyDescent="0.3">
      <c r="A37" s="25" t="s">
        <v>498</v>
      </c>
      <c r="B37" s="21">
        <v>78258.135999999926</v>
      </c>
      <c r="C37" s="8"/>
      <c r="D37" s="18" t="str">
        <f t="shared" si="0"/>
        <v>Ohio</v>
      </c>
      <c r="E37" s="19">
        <f t="shared" si="1"/>
        <v>78258.135999999926</v>
      </c>
      <c r="F37" s="8"/>
      <c r="G37" s="8"/>
      <c r="H37" s="8"/>
      <c r="I37" s="8"/>
      <c r="J37" s="8"/>
      <c r="K37" s="8"/>
      <c r="L37" s="8"/>
      <c r="M37" s="8"/>
      <c r="N37" s="8"/>
      <c r="O37" s="9"/>
    </row>
    <row r="38" spans="1:15" x14ac:dyDescent="0.3">
      <c r="A38" s="25" t="s">
        <v>649</v>
      </c>
      <c r="B38" s="21">
        <v>19683.390000000003</v>
      </c>
      <c r="C38" s="8"/>
      <c r="D38" s="18" t="str">
        <f t="shared" si="0"/>
        <v>Oklahoma</v>
      </c>
      <c r="E38" s="19">
        <f t="shared" si="1"/>
        <v>19683.390000000003</v>
      </c>
      <c r="F38" s="8"/>
      <c r="G38" s="8"/>
      <c r="H38" s="8"/>
      <c r="I38" s="8"/>
      <c r="J38" s="8"/>
      <c r="K38" s="8"/>
      <c r="L38" s="8"/>
      <c r="M38" s="8"/>
      <c r="N38" s="8"/>
      <c r="O38" s="9"/>
    </row>
    <row r="39" spans="1:15" x14ac:dyDescent="0.3">
      <c r="A39" s="25" t="s">
        <v>420</v>
      </c>
      <c r="B39" s="21">
        <v>17431.149999999991</v>
      </c>
      <c r="C39" s="8"/>
      <c r="D39" s="18" t="str">
        <f t="shared" si="0"/>
        <v>Oregon</v>
      </c>
      <c r="E39" s="19">
        <f t="shared" si="1"/>
        <v>17431.149999999991</v>
      </c>
      <c r="F39" s="8"/>
      <c r="G39" s="8"/>
      <c r="H39" s="8"/>
      <c r="I39" s="8"/>
      <c r="J39" s="8"/>
      <c r="K39" s="8"/>
      <c r="L39" s="8"/>
      <c r="M39" s="8"/>
      <c r="N39" s="8"/>
      <c r="O39" s="9"/>
    </row>
    <row r="40" spans="1:15" x14ac:dyDescent="0.3">
      <c r="A40" s="25" t="s">
        <v>147</v>
      </c>
      <c r="B40" s="21">
        <v>116511.91400000003</v>
      </c>
      <c r="C40" s="8"/>
      <c r="D40" s="18" t="str">
        <f t="shared" si="0"/>
        <v>Pennsylvania</v>
      </c>
      <c r="E40" s="19">
        <f t="shared" si="1"/>
        <v>116511.91400000003</v>
      </c>
      <c r="F40" s="8"/>
      <c r="G40" s="8"/>
      <c r="H40" s="8"/>
      <c r="I40" s="8"/>
      <c r="J40" s="8"/>
      <c r="K40" s="8"/>
      <c r="L40" s="8"/>
      <c r="M40" s="8"/>
      <c r="N40" s="8"/>
      <c r="O40" s="9"/>
    </row>
    <row r="41" spans="1:15" x14ac:dyDescent="0.3">
      <c r="A41" s="25" t="s">
        <v>1399</v>
      </c>
      <c r="B41" s="21">
        <v>22627.955999999995</v>
      </c>
      <c r="C41" s="8"/>
      <c r="D41" s="18" t="str">
        <f t="shared" si="0"/>
        <v>Rhode Island</v>
      </c>
      <c r="E41" s="19">
        <f t="shared" si="1"/>
        <v>22627.955999999995</v>
      </c>
      <c r="F41" s="8"/>
      <c r="G41" s="8"/>
      <c r="H41" s="8"/>
      <c r="I41" s="8"/>
      <c r="J41" s="8"/>
      <c r="K41" s="8"/>
      <c r="L41" s="8"/>
      <c r="M41" s="8"/>
      <c r="N41" s="8"/>
      <c r="O41" s="9"/>
    </row>
    <row r="42" spans="1:15" x14ac:dyDescent="0.3">
      <c r="A42" s="25" t="s">
        <v>383</v>
      </c>
      <c r="B42" s="21">
        <v>8481.7099999999991</v>
      </c>
      <c r="C42" s="8"/>
      <c r="D42" s="18" t="str">
        <f t="shared" si="0"/>
        <v>South Carolina</v>
      </c>
      <c r="E42" s="19">
        <f t="shared" si="1"/>
        <v>8481.7099999999991</v>
      </c>
      <c r="F42" s="8"/>
      <c r="G42" s="8"/>
      <c r="H42" s="8"/>
      <c r="I42" s="8"/>
      <c r="J42" s="8"/>
      <c r="K42" s="8"/>
      <c r="L42" s="8"/>
      <c r="M42" s="8"/>
      <c r="N42" s="8"/>
      <c r="O42" s="9"/>
    </row>
    <row r="43" spans="1:15" x14ac:dyDescent="0.3">
      <c r="A43" s="25" t="s">
        <v>5326</v>
      </c>
      <c r="B43" s="21">
        <v>1315.5600000000002</v>
      </c>
      <c r="C43" s="8"/>
      <c r="D43" s="18" t="str">
        <f t="shared" si="0"/>
        <v>South Dakota</v>
      </c>
      <c r="E43" s="19">
        <f t="shared" si="1"/>
        <v>1315.5600000000002</v>
      </c>
      <c r="F43" s="8"/>
      <c r="G43" s="8"/>
      <c r="H43" s="8"/>
      <c r="I43" s="8"/>
      <c r="J43" s="8"/>
      <c r="K43" s="8"/>
      <c r="L43" s="8"/>
      <c r="M43" s="8"/>
      <c r="N43" s="8"/>
      <c r="O43" s="9"/>
    </row>
    <row r="44" spans="1:15" x14ac:dyDescent="0.3">
      <c r="A44" s="25" t="s">
        <v>335</v>
      </c>
      <c r="B44" s="21">
        <v>30661.872999999981</v>
      </c>
      <c r="C44" s="8"/>
      <c r="D44" s="18" t="str">
        <f t="shared" si="0"/>
        <v>Tennessee</v>
      </c>
      <c r="E44" s="19">
        <f t="shared" si="1"/>
        <v>30661.872999999981</v>
      </c>
      <c r="F44" s="8"/>
      <c r="G44" s="8"/>
      <c r="H44" s="8"/>
      <c r="I44" s="8"/>
      <c r="J44" s="8"/>
      <c r="K44" s="8"/>
      <c r="L44" s="8"/>
      <c r="M44" s="8"/>
      <c r="N44" s="8"/>
      <c r="O44" s="9"/>
    </row>
    <row r="45" spans="1:15" x14ac:dyDescent="0.3">
      <c r="A45" s="25" t="s">
        <v>104</v>
      </c>
      <c r="B45" s="21">
        <v>170188.04580000002</v>
      </c>
      <c r="C45" s="8"/>
      <c r="D45" s="18" t="str">
        <f t="shared" si="0"/>
        <v>Texas</v>
      </c>
      <c r="E45" s="19">
        <f t="shared" si="1"/>
        <v>170188.04580000002</v>
      </c>
      <c r="F45" s="8"/>
      <c r="G45" s="8"/>
      <c r="H45" s="8"/>
      <c r="I45" s="8"/>
      <c r="J45" s="8"/>
      <c r="K45" s="8"/>
      <c r="L45" s="8"/>
      <c r="M45" s="8"/>
      <c r="N45" s="8"/>
      <c r="O45" s="9"/>
    </row>
    <row r="46" spans="1:15" x14ac:dyDescent="0.3">
      <c r="A46" s="25" t="s">
        <v>121</v>
      </c>
      <c r="B46" s="21">
        <v>11220.055999999999</v>
      </c>
      <c r="C46" s="8"/>
      <c r="D46" s="18" t="str">
        <f t="shared" si="0"/>
        <v>Utah</v>
      </c>
      <c r="E46" s="19">
        <f t="shared" si="1"/>
        <v>11220.055999999999</v>
      </c>
      <c r="F46" s="8"/>
      <c r="G46" s="8"/>
      <c r="H46" s="8"/>
      <c r="I46" s="8"/>
      <c r="J46" s="8"/>
      <c r="K46" s="8"/>
      <c r="L46" s="8"/>
      <c r="M46" s="8"/>
      <c r="N46" s="8"/>
      <c r="O46" s="9"/>
    </row>
    <row r="47" spans="1:15" x14ac:dyDescent="0.3">
      <c r="A47" s="25" t="s">
        <v>5203</v>
      </c>
      <c r="B47" s="21">
        <v>8929.369999999999</v>
      </c>
      <c r="C47" s="8"/>
      <c r="D47" s="18" t="str">
        <f t="shared" si="0"/>
        <v>Vermont</v>
      </c>
      <c r="E47" s="19">
        <f t="shared" si="1"/>
        <v>8929.369999999999</v>
      </c>
      <c r="F47" s="8"/>
      <c r="G47" s="8"/>
      <c r="H47" s="8"/>
      <c r="I47" s="8"/>
      <c r="J47" s="8"/>
      <c r="K47" s="8"/>
      <c r="L47" s="8"/>
      <c r="M47" s="8"/>
      <c r="N47" s="8"/>
      <c r="O47" s="9"/>
    </row>
    <row r="48" spans="1:15" x14ac:dyDescent="0.3">
      <c r="A48" s="25" t="s">
        <v>319</v>
      </c>
      <c r="B48" s="21">
        <v>70636.719999999987</v>
      </c>
      <c r="C48" s="8"/>
      <c r="D48" s="18" t="str">
        <f t="shared" si="0"/>
        <v>Virginia</v>
      </c>
      <c r="E48" s="19">
        <f t="shared" si="1"/>
        <v>70636.719999999987</v>
      </c>
      <c r="F48" s="8"/>
      <c r="G48" s="8"/>
      <c r="H48" s="8"/>
      <c r="I48" s="8"/>
      <c r="J48" s="8"/>
      <c r="K48" s="8"/>
      <c r="L48" s="8"/>
      <c r="M48" s="8"/>
      <c r="N48" s="8"/>
      <c r="O48" s="9"/>
    </row>
    <row r="49" spans="1:15" x14ac:dyDescent="0.3">
      <c r="A49" s="25" t="s">
        <v>96</v>
      </c>
      <c r="B49" s="21">
        <v>138641.26999999993</v>
      </c>
      <c r="C49" s="8"/>
      <c r="D49" s="18" t="str">
        <f t="shared" si="0"/>
        <v>Washington</v>
      </c>
      <c r="E49" s="19">
        <f t="shared" si="1"/>
        <v>138641.26999999993</v>
      </c>
      <c r="F49" s="8"/>
      <c r="G49" s="8"/>
      <c r="H49" s="8"/>
      <c r="I49" s="8"/>
      <c r="J49" s="8"/>
      <c r="K49" s="8"/>
      <c r="L49" s="8"/>
      <c r="M49" s="8"/>
      <c r="N49" s="8"/>
      <c r="O49" s="9"/>
    </row>
    <row r="50" spans="1:15" x14ac:dyDescent="0.3">
      <c r="A50" s="25" t="s">
        <v>9726</v>
      </c>
      <c r="B50" s="21">
        <v>1209.8240000000001</v>
      </c>
      <c r="C50" s="8"/>
      <c r="D50" s="18" t="str">
        <f t="shared" si="0"/>
        <v>West Virginia</v>
      </c>
      <c r="E50" s="19">
        <f t="shared" si="1"/>
        <v>1209.8240000000001</v>
      </c>
      <c r="F50" s="8"/>
      <c r="G50" s="8"/>
      <c r="H50" s="8"/>
      <c r="I50" s="8"/>
      <c r="J50" s="8"/>
      <c r="K50" s="8"/>
      <c r="L50" s="8"/>
      <c r="M50" s="8"/>
      <c r="N50" s="8"/>
      <c r="O50" s="9"/>
    </row>
    <row r="51" spans="1:15" x14ac:dyDescent="0.3">
      <c r="A51" s="25" t="s">
        <v>114</v>
      </c>
      <c r="B51" s="21">
        <v>32114.610000000019</v>
      </c>
      <c r="C51" s="8"/>
      <c r="D51" s="18" t="str">
        <f t="shared" si="0"/>
        <v>Wisconsin</v>
      </c>
      <c r="E51" s="19">
        <f t="shared" si="1"/>
        <v>32114.610000000019</v>
      </c>
      <c r="F51" s="8"/>
      <c r="G51" s="8"/>
      <c r="H51" s="8"/>
      <c r="I51" s="8"/>
      <c r="J51" s="8"/>
      <c r="K51" s="8"/>
      <c r="L51" s="8"/>
      <c r="M51" s="8"/>
      <c r="N51" s="8"/>
      <c r="O51" s="9"/>
    </row>
    <row r="52" spans="1:15" x14ac:dyDescent="0.3">
      <c r="A52" s="26" t="s">
        <v>8542</v>
      </c>
      <c r="B52" s="22">
        <v>1603.1360000000002</v>
      </c>
      <c r="C52" s="10"/>
      <c r="D52" s="18" t="str">
        <f t="shared" si="0"/>
        <v>Wyoming</v>
      </c>
      <c r="E52" s="19">
        <f t="shared" si="1"/>
        <v>1603.1360000000002</v>
      </c>
      <c r="F52" s="10"/>
      <c r="G52" s="10"/>
      <c r="H52" s="10"/>
      <c r="I52" s="10"/>
      <c r="J52" s="10"/>
      <c r="K52" s="10"/>
      <c r="L52" s="10"/>
      <c r="M52" s="10"/>
      <c r="N52" s="10"/>
      <c r="O52" s="11"/>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D9D8C-B325-4945-9062-C7B9D58619BB}">
  <dimension ref="A2:P12"/>
  <sheetViews>
    <sheetView workbookViewId="0">
      <selection activeCell="G28" sqref="G28"/>
    </sheetView>
  </sheetViews>
  <sheetFormatPr defaultRowHeight="14.4" x14ac:dyDescent="0.3"/>
  <cols>
    <col min="1" max="1" width="13.109375" bestFit="1" customWidth="1"/>
    <col min="2" max="2" width="12.109375" bestFit="1" customWidth="1"/>
    <col min="4" max="4" width="13.109375" bestFit="1" customWidth="1"/>
    <col min="5" max="5" width="9" bestFit="1" customWidth="1"/>
  </cols>
  <sheetData>
    <row r="2" spans="1:16" x14ac:dyDescent="0.3">
      <c r="A2" s="14"/>
      <c r="B2" s="6"/>
      <c r="C2" s="6"/>
      <c r="D2" s="6"/>
      <c r="E2" s="6"/>
      <c r="F2" s="6"/>
      <c r="G2" s="6"/>
      <c r="H2" s="6"/>
      <c r="I2" s="6"/>
      <c r="J2" s="6"/>
      <c r="K2" s="6"/>
      <c r="L2" s="6"/>
      <c r="M2" s="6"/>
      <c r="N2" s="6"/>
      <c r="O2" s="6"/>
      <c r="P2" s="7"/>
    </row>
    <row r="3" spans="1:16" x14ac:dyDescent="0.3">
      <c r="A3" s="23" t="s">
        <v>10932</v>
      </c>
      <c r="B3" s="23" t="s">
        <v>10951</v>
      </c>
      <c r="C3" s="8"/>
      <c r="D3" s="13" t="s">
        <v>15</v>
      </c>
      <c r="E3" s="13" t="s">
        <v>21</v>
      </c>
      <c r="F3" s="8"/>
      <c r="G3" s="8"/>
      <c r="H3" s="8"/>
      <c r="I3" s="8"/>
      <c r="J3" s="8"/>
      <c r="K3" s="8"/>
      <c r="L3" s="8"/>
      <c r="M3" s="8"/>
      <c r="N3" s="8"/>
      <c r="O3" s="8"/>
      <c r="P3" s="9"/>
    </row>
    <row r="4" spans="1:16" x14ac:dyDescent="0.3">
      <c r="A4" s="24" t="s">
        <v>71</v>
      </c>
      <c r="B4" s="33">
        <v>145454.9480999998</v>
      </c>
      <c r="C4" s="8"/>
      <c r="D4" s="8" t="str">
        <f>A4</f>
        <v>Technology</v>
      </c>
      <c r="E4" s="15">
        <f>GETPIVOTDATA("Profit",$A$3,"Category",A4)</f>
        <v>145454.9480999998</v>
      </c>
      <c r="F4" s="8"/>
      <c r="G4" s="8"/>
      <c r="H4" s="8"/>
      <c r="I4" s="8"/>
      <c r="J4" s="8"/>
      <c r="K4" s="8"/>
      <c r="L4" s="8"/>
      <c r="M4" s="8"/>
      <c r="N4" s="8"/>
      <c r="O4" s="8"/>
      <c r="P4" s="9"/>
    </row>
    <row r="5" spans="1:16" x14ac:dyDescent="0.3">
      <c r="A5" s="25" t="s">
        <v>46</v>
      </c>
      <c r="B5" s="34">
        <v>122490.8008000001</v>
      </c>
      <c r="C5" s="8"/>
      <c r="D5" s="8" t="str">
        <f t="shared" ref="D5:D6" si="0">A5</f>
        <v>Office Supplies</v>
      </c>
      <c r="E5" s="15">
        <f>GETPIVOTDATA("Profit",$A$3,"Category",A5)</f>
        <v>122490.8008000001</v>
      </c>
      <c r="F5" s="8"/>
      <c r="G5" s="8"/>
      <c r="H5" s="8"/>
      <c r="I5" s="8"/>
      <c r="J5" s="8"/>
      <c r="K5" s="8"/>
      <c r="L5" s="8"/>
      <c r="M5" s="8"/>
      <c r="N5" s="8"/>
      <c r="O5" s="8"/>
      <c r="P5" s="9"/>
    </row>
    <row r="6" spans="1:16" x14ac:dyDescent="0.3">
      <c r="A6" s="26" t="s">
        <v>32</v>
      </c>
      <c r="B6" s="34">
        <v>18451.272799999992</v>
      </c>
      <c r="C6" s="8"/>
      <c r="D6" s="8" t="str">
        <f t="shared" si="0"/>
        <v>Furniture</v>
      </c>
      <c r="E6" s="15">
        <f>GETPIVOTDATA("Profit",$A$3,"Category",A6)</f>
        <v>18451.272799999992</v>
      </c>
      <c r="F6" s="8"/>
      <c r="G6" s="8"/>
      <c r="H6" s="8"/>
      <c r="I6" s="8"/>
      <c r="J6" s="8"/>
      <c r="K6" s="8"/>
      <c r="L6" s="8"/>
      <c r="M6" s="8"/>
      <c r="N6" s="8"/>
      <c r="O6" s="8"/>
      <c r="P6" s="9"/>
    </row>
    <row r="7" spans="1:16" x14ac:dyDescent="0.3">
      <c r="A7" s="48" t="s">
        <v>10933</v>
      </c>
      <c r="B7" s="49">
        <v>286397.02169999992</v>
      </c>
      <c r="C7" s="8"/>
      <c r="D7" s="13" t="str">
        <f>A7</f>
        <v>Grand Total</v>
      </c>
      <c r="E7" s="50">
        <f>GETPIVOTDATA("Profit",$A$3)</f>
        <v>286397.02169999992</v>
      </c>
      <c r="F7" s="8"/>
      <c r="G7" s="8"/>
      <c r="H7" s="8"/>
      <c r="I7" s="8"/>
      <c r="J7" s="8"/>
      <c r="K7" s="8"/>
      <c r="L7" s="8"/>
      <c r="M7" s="8"/>
      <c r="N7" s="8"/>
      <c r="O7" s="8"/>
      <c r="P7" s="9"/>
    </row>
    <row r="8" spans="1:16" x14ac:dyDescent="0.3">
      <c r="A8" s="16"/>
      <c r="B8" s="8"/>
      <c r="C8" s="8"/>
      <c r="D8" s="8"/>
      <c r="E8" s="8"/>
      <c r="F8" s="8"/>
      <c r="G8" s="8"/>
      <c r="H8" s="8"/>
      <c r="I8" s="8"/>
      <c r="J8" s="8"/>
      <c r="K8" s="8"/>
      <c r="L8" s="8"/>
      <c r="M8" s="8"/>
      <c r="N8" s="8"/>
      <c r="O8" s="8"/>
      <c r="P8" s="9"/>
    </row>
    <row r="9" spans="1:16" x14ac:dyDescent="0.3">
      <c r="A9" s="16"/>
      <c r="B9" s="8"/>
      <c r="C9" s="8"/>
      <c r="D9" s="8"/>
      <c r="E9" s="8"/>
      <c r="F9" s="8"/>
      <c r="G9" s="8"/>
      <c r="H9" s="8"/>
      <c r="I9" s="8"/>
      <c r="J9" s="8"/>
      <c r="K9" s="8"/>
      <c r="L9" s="8"/>
      <c r="M9" s="8"/>
      <c r="N9" s="8"/>
      <c r="O9" s="8"/>
      <c r="P9" s="9"/>
    </row>
    <row r="10" spans="1:16" x14ac:dyDescent="0.3">
      <c r="A10" s="16"/>
      <c r="B10" s="8"/>
      <c r="C10" s="8"/>
      <c r="D10" s="8"/>
      <c r="E10" s="8"/>
      <c r="F10" s="8"/>
      <c r="G10" s="8"/>
      <c r="H10" s="8"/>
      <c r="I10" s="8"/>
      <c r="J10" s="8"/>
      <c r="K10" s="8"/>
      <c r="L10" s="8"/>
      <c r="M10" s="8"/>
      <c r="N10" s="8"/>
      <c r="O10" s="8"/>
      <c r="P10" s="9"/>
    </row>
    <row r="11" spans="1:16" x14ac:dyDescent="0.3">
      <c r="A11" s="16"/>
      <c r="B11" s="8"/>
      <c r="C11" s="8"/>
      <c r="D11" s="8"/>
      <c r="E11" s="8"/>
      <c r="F11" s="8"/>
      <c r="G11" s="8"/>
      <c r="H11" s="8"/>
      <c r="I11" s="8"/>
      <c r="J11" s="8"/>
      <c r="K11" s="8"/>
      <c r="L11" s="8"/>
      <c r="M11" s="8"/>
      <c r="N11" s="8"/>
      <c r="O11" s="8"/>
      <c r="P11" s="9"/>
    </row>
    <row r="12" spans="1:16" x14ac:dyDescent="0.3">
      <c r="A12" s="17"/>
      <c r="B12" s="10"/>
      <c r="C12" s="10"/>
      <c r="D12" s="10"/>
      <c r="E12" s="10"/>
      <c r="F12" s="10"/>
      <c r="G12" s="10"/>
      <c r="H12" s="10"/>
      <c r="I12" s="10"/>
      <c r="J12" s="10"/>
      <c r="K12" s="10"/>
      <c r="L12" s="10"/>
      <c r="M12" s="10"/>
      <c r="N12" s="10"/>
      <c r="O12" s="10"/>
      <c r="P12" s="11"/>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069B7-6C73-42C6-9210-6456351031AF}">
  <dimension ref="A2:L13"/>
  <sheetViews>
    <sheetView workbookViewId="0">
      <selection activeCell="I28" sqref="I28"/>
    </sheetView>
  </sheetViews>
  <sheetFormatPr defaultRowHeight="14.4" x14ac:dyDescent="0.3"/>
  <cols>
    <col min="1" max="1" width="12.5546875" bestFit="1" customWidth="1"/>
    <col min="2" max="2" width="11.6640625" bestFit="1" customWidth="1"/>
  </cols>
  <sheetData>
    <row r="2" spans="1:12" x14ac:dyDescent="0.3">
      <c r="A2" s="14"/>
      <c r="B2" s="6"/>
      <c r="C2" s="6"/>
      <c r="D2" s="6"/>
      <c r="E2" s="6"/>
      <c r="F2" s="6"/>
      <c r="G2" s="6"/>
      <c r="H2" s="6"/>
      <c r="I2" s="6"/>
      <c r="J2" s="6"/>
      <c r="K2" s="6"/>
      <c r="L2" s="7"/>
    </row>
    <row r="3" spans="1:12" x14ac:dyDescent="0.3">
      <c r="A3" s="23" t="s">
        <v>10932</v>
      </c>
      <c r="B3" s="23" t="s">
        <v>10950</v>
      </c>
      <c r="C3" s="8"/>
      <c r="D3" s="8"/>
      <c r="E3" s="8"/>
      <c r="F3" s="8"/>
      <c r="G3" s="8"/>
      <c r="H3" s="8"/>
      <c r="I3" s="8"/>
      <c r="J3" s="8"/>
      <c r="K3" s="8"/>
      <c r="L3" s="9"/>
    </row>
    <row r="4" spans="1:12" x14ac:dyDescent="0.3">
      <c r="A4" s="24" t="s">
        <v>75</v>
      </c>
      <c r="B4" s="20">
        <v>203412.73300000009</v>
      </c>
      <c r="C4" s="8"/>
      <c r="D4" s="8"/>
      <c r="E4" s="8"/>
      <c r="F4" s="8"/>
      <c r="G4" s="8"/>
      <c r="H4" s="8"/>
      <c r="I4" s="8"/>
      <c r="J4" s="8"/>
      <c r="K4" s="8"/>
      <c r="L4" s="9"/>
    </row>
    <row r="5" spans="1:12" x14ac:dyDescent="0.3">
      <c r="A5" s="25" t="s">
        <v>56</v>
      </c>
      <c r="B5" s="21">
        <v>206965.53200000009</v>
      </c>
      <c r="C5" s="8"/>
      <c r="D5" s="8"/>
      <c r="E5" s="8"/>
      <c r="F5" s="8"/>
      <c r="G5" s="8"/>
      <c r="H5" s="8"/>
      <c r="I5" s="8"/>
      <c r="J5" s="8"/>
      <c r="K5" s="8"/>
      <c r="L5" s="9"/>
    </row>
    <row r="6" spans="1:12" x14ac:dyDescent="0.3">
      <c r="A6" s="25" t="s">
        <v>59</v>
      </c>
      <c r="B6" s="21">
        <v>223843.60800000012</v>
      </c>
      <c r="C6" s="8"/>
      <c r="D6" s="8"/>
      <c r="E6" s="8"/>
      <c r="F6" s="8"/>
      <c r="G6" s="8"/>
      <c r="H6" s="8"/>
      <c r="I6" s="8"/>
      <c r="J6" s="8"/>
      <c r="K6" s="8"/>
      <c r="L6" s="9"/>
    </row>
    <row r="7" spans="1:12" x14ac:dyDescent="0.3">
      <c r="A7" s="25" t="s">
        <v>36</v>
      </c>
      <c r="B7" s="21">
        <v>328449.1030000007</v>
      </c>
      <c r="C7" s="8"/>
      <c r="D7" s="8"/>
      <c r="E7" s="8"/>
      <c r="F7" s="8"/>
      <c r="G7" s="8"/>
      <c r="H7" s="8"/>
      <c r="I7" s="8"/>
      <c r="J7" s="8"/>
      <c r="K7" s="8"/>
      <c r="L7" s="9"/>
    </row>
    <row r="8" spans="1:12" x14ac:dyDescent="0.3">
      <c r="A8" s="26" t="s">
        <v>72</v>
      </c>
      <c r="B8" s="22">
        <v>330007.05400000012</v>
      </c>
      <c r="C8" s="8"/>
      <c r="D8" s="8"/>
      <c r="E8" s="8"/>
      <c r="F8" s="8"/>
      <c r="G8" s="8"/>
      <c r="H8" s="8"/>
      <c r="I8" s="8"/>
      <c r="J8" s="8"/>
      <c r="K8" s="8"/>
      <c r="L8" s="9"/>
    </row>
    <row r="9" spans="1:12" x14ac:dyDescent="0.3">
      <c r="A9" s="16"/>
      <c r="B9" s="8"/>
      <c r="C9" s="8"/>
      <c r="D9" s="8"/>
      <c r="E9" s="8"/>
      <c r="F9" s="8"/>
      <c r="G9" s="8"/>
      <c r="H9" s="8"/>
      <c r="I9" s="8"/>
      <c r="J9" s="8"/>
      <c r="K9" s="8"/>
      <c r="L9" s="9"/>
    </row>
    <row r="10" spans="1:12" x14ac:dyDescent="0.3">
      <c r="A10" s="16"/>
      <c r="B10" s="8"/>
      <c r="C10" s="8"/>
      <c r="D10" s="8"/>
      <c r="E10" s="8"/>
      <c r="F10" s="8"/>
      <c r="G10" s="8"/>
      <c r="H10" s="8"/>
      <c r="I10" s="8"/>
      <c r="J10" s="8"/>
      <c r="K10" s="8"/>
      <c r="L10" s="9"/>
    </row>
    <row r="11" spans="1:12" x14ac:dyDescent="0.3">
      <c r="A11" s="16"/>
      <c r="B11" s="8"/>
      <c r="C11" s="8"/>
      <c r="D11" s="8"/>
      <c r="E11" s="8"/>
      <c r="F11" s="8"/>
      <c r="G11" s="8"/>
      <c r="H11" s="8"/>
      <c r="I11" s="8"/>
      <c r="J11" s="8"/>
      <c r="K11" s="8"/>
      <c r="L11" s="9"/>
    </row>
    <row r="12" spans="1:12" x14ac:dyDescent="0.3">
      <c r="A12" s="16"/>
      <c r="B12" s="8"/>
      <c r="C12" s="8"/>
      <c r="D12" s="8"/>
      <c r="E12" s="8"/>
      <c r="F12" s="8"/>
      <c r="G12" s="8"/>
      <c r="H12" s="8"/>
      <c r="I12" s="8"/>
      <c r="J12" s="8"/>
      <c r="K12" s="8"/>
      <c r="L12" s="9"/>
    </row>
    <row r="13" spans="1:12" x14ac:dyDescent="0.3">
      <c r="A13" s="17"/>
      <c r="B13" s="10"/>
      <c r="C13" s="10"/>
      <c r="D13" s="10"/>
      <c r="E13" s="10"/>
      <c r="F13" s="10"/>
      <c r="G13" s="10"/>
      <c r="H13" s="10"/>
      <c r="I13" s="10"/>
      <c r="J13" s="10"/>
      <c r="K13" s="10"/>
      <c r="L13" s="11"/>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55EB9-7ACD-4359-BFC7-F633A6083153}">
  <dimension ref="A2:O23"/>
  <sheetViews>
    <sheetView workbookViewId="0">
      <selection activeCell="J25" sqref="J25"/>
    </sheetView>
  </sheetViews>
  <sheetFormatPr defaultRowHeight="14.4" x14ac:dyDescent="0.3"/>
  <cols>
    <col min="1" max="1" width="12.5546875" bestFit="1" customWidth="1"/>
    <col min="2" max="2" width="12" bestFit="1" customWidth="1"/>
    <col min="4" max="4" width="12.5546875" bestFit="1" customWidth="1"/>
    <col min="5" max="5" width="12.109375" bestFit="1" customWidth="1"/>
    <col min="7" max="7" width="12.5546875" bestFit="1" customWidth="1"/>
    <col min="8" max="8" width="14.88671875" bestFit="1" customWidth="1"/>
    <col min="10" max="10" width="12.5546875" bestFit="1" customWidth="1"/>
    <col min="11" max="11" width="15.88671875" bestFit="1" customWidth="1"/>
    <col min="13" max="13" width="12.5546875" bestFit="1" customWidth="1"/>
    <col min="14" max="14" width="14.109375" bestFit="1" customWidth="1"/>
  </cols>
  <sheetData>
    <row r="2" spans="1:15" x14ac:dyDescent="0.3">
      <c r="A2" s="14"/>
      <c r="B2" s="6"/>
      <c r="C2" s="6"/>
      <c r="D2" s="6"/>
      <c r="E2" s="6"/>
      <c r="F2" s="6"/>
      <c r="G2" s="6"/>
      <c r="H2" s="6"/>
      <c r="I2" s="6"/>
      <c r="J2" s="6"/>
      <c r="K2" s="6"/>
      <c r="L2" s="6"/>
      <c r="M2" s="6"/>
      <c r="N2" s="6"/>
      <c r="O2" s="7"/>
    </row>
    <row r="3" spans="1:15" x14ac:dyDescent="0.3">
      <c r="A3" s="23" t="s">
        <v>10932</v>
      </c>
      <c r="B3" s="23" t="s">
        <v>10950</v>
      </c>
      <c r="C3" s="8"/>
      <c r="D3" s="23" t="s">
        <v>10932</v>
      </c>
      <c r="E3" s="23" t="s">
        <v>10951</v>
      </c>
      <c r="F3" s="8"/>
      <c r="G3" s="23" t="s">
        <v>10932</v>
      </c>
      <c r="H3" s="23" t="s">
        <v>10953</v>
      </c>
      <c r="I3" s="8"/>
      <c r="J3" s="23" t="s">
        <v>10932</v>
      </c>
      <c r="K3" s="23" t="s">
        <v>10954</v>
      </c>
      <c r="L3" s="8"/>
      <c r="M3" s="23" t="s">
        <v>10932</v>
      </c>
      <c r="N3" s="23" t="s">
        <v>10956</v>
      </c>
      <c r="O3" s="9"/>
    </row>
    <row r="4" spans="1:15" x14ac:dyDescent="0.3">
      <c r="A4" s="24" t="s">
        <v>10938</v>
      </c>
      <c r="B4" s="33">
        <v>95365.937600000019</v>
      </c>
      <c r="C4" s="8"/>
      <c r="D4" s="24" t="s">
        <v>10938</v>
      </c>
      <c r="E4" s="33">
        <v>9199.2699999999986</v>
      </c>
      <c r="F4" s="8"/>
      <c r="G4" s="24" t="s">
        <v>10938</v>
      </c>
      <c r="H4" s="33">
        <v>1500</v>
      </c>
      <c r="I4" s="8"/>
      <c r="J4" s="24" t="s">
        <v>10938</v>
      </c>
      <c r="K4" s="33">
        <v>387</v>
      </c>
      <c r="L4" s="8"/>
      <c r="M4" s="24" t="s">
        <v>10938</v>
      </c>
      <c r="N4" s="35">
        <v>9.6462848596792869E-2</v>
      </c>
      <c r="O4" s="9"/>
    </row>
    <row r="5" spans="1:15" x14ac:dyDescent="0.3">
      <c r="A5" s="25" t="s">
        <v>10939</v>
      </c>
      <c r="B5" s="34">
        <v>60172.649400000024</v>
      </c>
      <c r="C5" s="8"/>
      <c r="D5" s="25" t="s">
        <v>10939</v>
      </c>
      <c r="E5" s="34">
        <v>10288.898699999991</v>
      </c>
      <c r="F5" s="8"/>
      <c r="G5" s="25" t="s">
        <v>10939</v>
      </c>
      <c r="H5" s="34">
        <v>1068</v>
      </c>
      <c r="I5" s="8"/>
      <c r="J5" s="25" t="s">
        <v>10939</v>
      </c>
      <c r="K5" s="34">
        <v>301</v>
      </c>
      <c r="L5" s="8"/>
      <c r="M5" s="25" t="s">
        <v>10939</v>
      </c>
      <c r="N5" s="36">
        <v>0.17098962406664425</v>
      </c>
      <c r="O5" s="9"/>
    </row>
    <row r="6" spans="1:15" x14ac:dyDescent="0.3">
      <c r="A6" s="25" t="s">
        <v>10940</v>
      </c>
      <c r="B6" s="34">
        <v>199252.98399999991</v>
      </c>
      <c r="C6" s="8"/>
      <c r="D6" s="25" t="s">
        <v>10940</v>
      </c>
      <c r="E6" s="34">
        <v>26806.573700000015</v>
      </c>
      <c r="F6" s="8"/>
      <c r="G6" s="25" t="s">
        <v>10940</v>
      </c>
      <c r="H6" s="34">
        <v>2491</v>
      </c>
      <c r="I6" s="8"/>
      <c r="J6" s="25" t="s">
        <v>10940</v>
      </c>
      <c r="K6" s="34">
        <v>680</v>
      </c>
      <c r="L6" s="8"/>
      <c r="M6" s="25" t="s">
        <v>10940</v>
      </c>
      <c r="N6" s="36">
        <v>0.13453536886554246</v>
      </c>
      <c r="O6" s="9"/>
    </row>
    <row r="7" spans="1:15" x14ac:dyDescent="0.3">
      <c r="A7" s="25" t="s">
        <v>10941</v>
      </c>
      <c r="B7" s="34">
        <v>141851.5674</v>
      </c>
      <c r="C7" s="8"/>
      <c r="D7" s="25" t="s">
        <v>10941</v>
      </c>
      <c r="E7" s="34">
        <v>13437.806799999998</v>
      </c>
      <c r="F7" s="8"/>
      <c r="G7" s="25" t="s">
        <v>10941</v>
      </c>
      <c r="H7" s="34">
        <v>2441</v>
      </c>
      <c r="I7" s="8"/>
      <c r="J7" s="25" t="s">
        <v>10941</v>
      </c>
      <c r="K7" s="34">
        <v>663</v>
      </c>
      <c r="L7" s="8"/>
      <c r="M7" s="25" t="s">
        <v>10941</v>
      </c>
      <c r="N7" s="36">
        <v>9.4731465053942004E-2</v>
      </c>
      <c r="O7" s="9"/>
    </row>
    <row r="8" spans="1:15" x14ac:dyDescent="0.3">
      <c r="A8" s="25" t="s">
        <v>10942</v>
      </c>
      <c r="B8" s="34">
        <v>156122.28669999994</v>
      </c>
      <c r="C8" s="8"/>
      <c r="D8" s="25" t="s">
        <v>10942</v>
      </c>
      <c r="E8" s="34">
        <v>22308.51279999999</v>
      </c>
      <c r="F8" s="8"/>
      <c r="G8" s="25" t="s">
        <v>10942</v>
      </c>
      <c r="H8" s="34">
        <v>2850</v>
      </c>
      <c r="I8" s="8"/>
      <c r="J8" s="25" t="s">
        <v>10942</v>
      </c>
      <c r="K8" s="34">
        <v>750</v>
      </c>
      <c r="L8" s="8"/>
      <c r="M8" s="25" t="s">
        <v>10942</v>
      </c>
      <c r="N8" s="36">
        <v>0.14289127626517142</v>
      </c>
      <c r="O8" s="9"/>
    </row>
    <row r="9" spans="1:15" x14ac:dyDescent="0.3">
      <c r="A9" s="25" t="s">
        <v>10943</v>
      </c>
      <c r="B9" s="34">
        <v>147082.61130000011</v>
      </c>
      <c r="C9" s="8"/>
      <c r="D9" s="25" t="s">
        <v>10943</v>
      </c>
      <c r="E9" s="34">
        <v>20899.334500000012</v>
      </c>
      <c r="F9" s="8"/>
      <c r="G9" s="25" t="s">
        <v>10943</v>
      </c>
      <c r="H9" s="34">
        <v>2644</v>
      </c>
      <c r="I9" s="8"/>
      <c r="J9" s="25" t="s">
        <v>10943</v>
      </c>
      <c r="K9" s="34">
        <v>709</v>
      </c>
      <c r="L9" s="8"/>
      <c r="M9" s="25" t="s">
        <v>10943</v>
      </c>
      <c r="N9" s="36">
        <v>0.1420924901678027</v>
      </c>
      <c r="O9" s="9"/>
    </row>
    <row r="10" spans="1:15" x14ac:dyDescent="0.3">
      <c r="A10" s="25" t="s">
        <v>10944</v>
      </c>
      <c r="B10" s="34">
        <v>149580.83800000031</v>
      </c>
      <c r="C10" s="8"/>
      <c r="D10" s="25" t="s">
        <v>10944</v>
      </c>
      <c r="E10" s="34">
        <v>13535.38299999998</v>
      </c>
      <c r="F10" s="8"/>
      <c r="G10" s="25" t="s">
        <v>10944</v>
      </c>
      <c r="H10" s="34">
        <v>2705</v>
      </c>
      <c r="I10" s="8"/>
      <c r="J10" s="25" t="s">
        <v>10944</v>
      </c>
      <c r="K10" s="34">
        <v>708</v>
      </c>
      <c r="L10" s="8"/>
      <c r="M10" s="25" t="s">
        <v>10944</v>
      </c>
      <c r="N10" s="36">
        <v>9.0488749635163512E-2</v>
      </c>
      <c r="O10" s="9"/>
    </row>
    <row r="11" spans="1:15" x14ac:dyDescent="0.3">
      <c r="A11" s="25" t="s">
        <v>10945</v>
      </c>
      <c r="B11" s="34">
        <v>159589.45099999988</v>
      </c>
      <c r="C11" s="8"/>
      <c r="D11" s="25" t="s">
        <v>10945</v>
      </c>
      <c r="E11" s="34">
        <v>21896.715399999972</v>
      </c>
      <c r="F11" s="8"/>
      <c r="G11" s="25" t="s">
        <v>10945</v>
      </c>
      <c r="H11" s="34">
        <v>2796</v>
      </c>
      <c r="I11" s="8"/>
      <c r="J11" s="25" t="s">
        <v>10945</v>
      </c>
      <c r="K11" s="34">
        <v>710</v>
      </c>
      <c r="L11" s="8"/>
      <c r="M11" s="25" t="s">
        <v>10945</v>
      </c>
      <c r="N11" s="36">
        <v>0.13720653378273723</v>
      </c>
      <c r="O11" s="9"/>
    </row>
    <row r="12" spans="1:15" x14ac:dyDescent="0.3">
      <c r="A12" s="25" t="s">
        <v>10946</v>
      </c>
      <c r="B12" s="34">
        <v>309770.09970000025</v>
      </c>
      <c r="C12" s="8"/>
      <c r="D12" s="25" t="s">
        <v>10946</v>
      </c>
      <c r="E12" s="34">
        <v>37293.192500000034</v>
      </c>
      <c r="F12" s="8"/>
      <c r="G12" s="25" t="s">
        <v>10946</v>
      </c>
      <c r="H12" s="34">
        <v>5073</v>
      </c>
      <c r="I12" s="8"/>
      <c r="J12" s="25" t="s">
        <v>10946</v>
      </c>
      <c r="K12" s="34">
        <v>1386</v>
      </c>
      <c r="L12" s="8"/>
      <c r="M12" s="25" t="s">
        <v>10946</v>
      </c>
      <c r="N12" s="36">
        <v>0.12038990379031732</v>
      </c>
      <c r="O12" s="9"/>
    </row>
    <row r="13" spans="1:15" x14ac:dyDescent="0.3">
      <c r="A13" s="25" t="s">
        <v>10947</v>
      </c>
      <c r="B13" s="34">
        <v>197115.20170000009</v>
      </c>
      <c r="C13" s="8"/>
      <c r="D13" s="25" t="s">
        <v>10947</v>
      </c>
      <c r="E13" s="34">
        <v>31469.663800000035</v>
      </c>
      <c r="F13" s="8"/>
      <c r="G13" s="25" t="s">
        <v>10947</v>
      </c>
      <c r="H13" s="34">
        <v>3095</v>
      </c>
      <c r="I13" s="8"/>
      <c r="J13" s="25" t="s">
        <v>10947</v>
      </c>
      <c r="K13" s="34">
        <v>817</v>
      </c>
      <c r="L13" s="8"/>
      <c r="M13" s="25" t="s">
        <v>10947</v>
      </c>
      <c r="N13" s="36">
        <v>0.15965112547684351</v>
      </c>
      <c r="O13" s="9"/>
    </row>
    <row r="14" spans="1:15" x14ac:dyDescent="0.3">
      <c r="A14" s="25" t="s">
        <v>10948</v>
      </c>
      <c r="B14" s="34">
        <v>349120.07400000008</v>
      </c>
      <c r="C14" s="8"/>
      <c r="D14" s="25" t="s">
        <v>10948</v>
      </c>
      <c r="E14" s="34">
        <v>35825.536599999927</v>
      </c>
      <c r="F14" s="8"/>
      <c r="G14" s="25" t="s">
        <v>10948</v>
      </c>
      <c r="H14" s="34">
        <v>5741</v>
      </c>
      <c r="I14" s="8"/>
      <c r="J14" s="25" t="s">
        <v>10948</v>
      </c>
      <c r="K14" s="34">
        <v>1462</v>
      </c>
      <c r="L14" s="8"/>
      <c r="M14" s="25" t="s">
        <v>10948</v>
      </c>
      <c r="N14" s="36">
        <v>0.10261666191099604</v>
      </c>
      <c r="O14" s="9"/>
    </row>
    <row r="15" spans="1:15" x14ac:dyDescent="0.3">
      <c r="A15" s="26" t="s">
        <v>10949</v>
      </c>
      <c r="B15" s="34">
        <v>332177.15950000001</v>
      </c>
      <c r="C15" s="8"/>
      <c r="D15" s="26" t="s">
        <v>10949</v>
      </c>
      <c r="E15" s="34">
        <v>43436.13390000003</v>
      </c>
      <c r="F15" s="8"/>
      <c r="G15" s="26" t="s">
        <v>10949</v>
      </c>
      <c r="H15" s="34">
        <v>5469</v>
      </c>
      <c r="I15" s="8"/>
      <c r="J15" s="26" t="s">
        <v>10949</v>
      </c>
      <c r="K15" s="34">
        <v>1421</v>
      </c>
      <c r="L15" s="8"/>
      <c r="M15" s="26" t="s">
        <v>10949</v>
      </c>
      <c r="N15" s="36">
        <v>0.13076195234308405</v>
      </c>
      <c r="O15" s="9"/>
    </row>
    <row r="16" spans="1:15" x14ac:dyDescent="0.3">
      <c r="A16" s="41" t="s">
        <v>10933</v>
      </c>
      <c r="B16" s="49">
        <v>2297200.8603000008</v>
      </c>
      <c r="C16" s="8"/>
      <c r="D16" s="41" t="s">
        <v>10933</v>
      </c>
      <c r="E16" s="47">
        <v>286397.02169999998</v>
      </c>
      <c r="F16" s="8"/>
      <c r="G16" s="41" t="s">
        <v>10933</v>
      </c>
      <c r="H16" s="47">
        <v>37873</v>
      </c>
      <c r="I16" s="8"/>
      <c r="J16" s="41" t="s">
        <v>10933</v>
      </c>
      <c r="K16" s="47">
        <v>9994</v>
      </c>
      <c r="L16" s="8"/>
      <c r="M16" s="41" t="s">
        <v>10933</v>
      </c>
      <c r="N16" s="42">
        <v>0.12467217240315856</v>
      </c>
      <c r="O16" s="9"/>
    </row>
    <row r="17" spans="1:15" x14ac:dyDescent="0.3">
      <c r="A17" s="16"/>
      <c r="B17" s="37">
        <f>GETPIVOTDATA("Sales",$A$3)</f>
        <v>2297200.8603000008</v>
      </c>
      <c r="C17" s="8"/>
      <c r="D17" s="8"/>
      <c r="E17" s="38">
        <f>GETPIVOTDATA("Profit",$D$3)</f>
        <v>286397.02169999998</v>
      </c>
      <c r="F17" s="8"/>
      <c r="G17" s="8"/>
      <c r="H17" s="39">
        <f>GETPIVOTDATA("Quantity",$G$3)</f>
        <v>37873</v>
      </c>
      <c r="I17" s="8"/>
      <c r="J17" s="8"/>
      <c r="K17" s="39">
        <f>GETPIVOTDATA("Order ID",$J$3)</f>
        <v>9994</v>
      </c>
      <c r="L17" s="8"/>
      <c r="M17" s="8"/>
      <c r="N17" s="40">
        <f>GETPIVOTDATA("Profit Margin",$M$3)</f>
        <v>0.12467217240315856</v>
      </c>
      <c r="O17" s="9"/>
    </row>
    <row r="18" spans="1:15" x14ac:dyDescent="0.3">
      <c r="A18" s="16"/>
      <c r="B18" s="8"/>
      <c r="C18" s="8"/>
      <c r="D18" s="8"/>
      <c r="E18" s="8"/>
      <c r="F18" s="8"/>
      <c r="G18" s="8"/>
      <c r="H18" s="8"/>
      <c r="I18" s="8"/>
      <c r="J18" s="8"/>
      <c r="K18" s="8"/>
      <c r="L18" s="8"/>
      <c r="M18" s="8"/>
      <c r="N18" s="8"/>
      <c r="O18" s="9"/>
    </row>
    <row r="19" spans="1:15" x14ac:dyDescent="0.3">
      <c r="A19" s="16"/>
      <c r="B19" s="8"/>
      <c r="C19" s="8"/>
      <c r="D19" s="8"/>
      <c r="E19" s="8"/>
      <c r="F19" s="8"/>
      <c r="G19" s="8"/>
      <c r="H19" s="8"/>
      <c r="I19" s="8"/>
      <c r="J19" s="8"/>
      <c r="K19" s="8"/>
      <c r="L19" s="8"/>
      <c r="M19" s="8"/>
      <c r="N19" s="8"/>
      <c r="O19" s="9"/>
    </row>
    <row r="20" spans="1:15" x14ac:dyDescent="0.3">
      <c r="A20" s="16"/>
      <c r="B20" s="8"/>
      <c r="C20" s="8"/>
      <c r="D20" s="8"/>
      <c r="E20" s="8"/>
      <c r="F20" s="8"/>
      <c r="G20" s="8"/>
      <c r="H20" s="8"/>
      <c r="I20" s="8"/>
      <c r="J20" s="8"/>
      <c r="K20" s="8"/>
      <c r="L20" s="8"/>
      <c r="M20" s="8"/>
      <c r="N20" s="8"/>
      <c r="O20" s="9"/>
    </row>
    <row r="21" spans="1:15" x14ac:dyDescent="0.3">
      <c r="A21" s="16"/>
      <c r="B21" s="8"/>
      <c r="C21" s="8"/>
      <c r="D21" s="8"/>
      <c r="E21" s="8"/>
      <c r="F21" s="8"/>
      <c r="G21" s="8"/>
      <c r="H21" s="8"/>
      <c r="I21" s="8"/>
      <c r="J21" s="8"/>
      <c r="K21" s="8"/>
      <c r="L21" s="8"/>
      <c r="M21" s="8"/>
      <c r="N21" s="8"/>
      <c r="O21" s="9"/>
    </row>
    <row r="22" spans="1:15" x14ac:dyDescent="0.3">
      <c r="A22" s="16"/>
      <c r="B22" s="8"/>
      <c r="C22" s="8"/>
      <c r="D22" s="8"/>
      <c r="E22" s="8"/>
      <c r="F22" s="8"/>
      <c r="G22" s="8"/>
      <c r="H22" s="8"/>
      <c r="I22" s="8"/>
      <c r="J22" s="8"/>
      <c r="K22" s="8"/>
      <c r="L22" s="8"/>
      <c r="M22" s="8"/>
      <c r="N22" s="8"/>
      <c r="O22" s="9"/>
    </row>
    <row r="23" spans="1:15" x14ac:dyDescent="0.3">
      <c r="A23" s="17"/>
      <c r="B23" s="10"/>
      <c r="C23" s="10"/>
      <c r="D23" s="10"/>
      <c r="E23" s="10"/>
      <c r="F23" s="10"/>
      <c r="G23" s="10"/>
      <c r="H23" s="10"/>
      <c r="I23" s="10"/>
      <c r="J23" s="10"/>
      <c r="K23" s="10"/>
      <c r="L23" s="10"/>
      <c r="M23" s="10"/>
      <c r="N23" s="10"/>
      <c r="O23" s="11"/>
    </row>
  </sheetData>
  <pageMargins left="0.7" right="0.7" top="0.75" bottom="0.75" header="0.3" footer="0.3"/>
  <drawing r:id="rId6"/>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0076-3DE6-4BEA-9765-D93DF71769DD}">
  <dimension ref="A2:N12"/>
  <sheetViews>
    <sheetView workbookViewId="0">
      <selection activeCell="A2" sqref="A2:N9"/>
    </sheetView>
  </sheetViews>
  <sheetFormatPr defaultRowHeight="14.4" x14ac:dyDescent="0.3"/>
  <cols>
    <col min="1" max="1" width="7.6640625" bestFit="1" customWidth="1"/>
    <col min="2" max="2" width="12" bestFit="1" customWidth="1"/>
    <col min="3" max="3" width="12.109375" bestFit="1" customWidth="1"/>
    <col min="4" max="4" width="14.88671875" bestFit="1" customWidth="1"/>
    <col min="5" max="5" width="15.88671875" bestFit="1" customWidth="1"/>
    <col min="6" max="6" width="18.77734375" bestFit="1" customWidth="1"/>
    <col min="9" max="9" width="10.77734375" customWidth="1"/>
    <col min="10" max="10" width="12.88671875" customWidth="1"/>
    <col min="11" max="11" width="12.6640625" customWidth="1"/>
    <col min="12" max="12" width="11.77734375" customWidth="1"/>
    <col min="13" max="13" width="12" customWidth="1"/>
  </cols>
  <sheetData>
    <row r="2" spans="1:14" x14ac:dyDescent="0.3">
      <c r="A2" s="14"/>
      <c r="B2" s="6"/>
      <c r="C2" s="6"/>
      <c r="D2" s="6"/>
      <c r="E2" s="6"/>
      <c r="F2" s="6"/>
      <c r="G2" s="7"/>
      <c r="H2" s="6"/>
      <c r="I2" s="6"/>
      <c r="J2" s="6"/>
      <c r="K2" s="6"/>
      <c r="L2" s="6"/>
      <c r="M2" s="6"/>
      <c r="N2" s="7"/>
    </row>
    <row r="3" spans="1:14" x14ac:dyDescent="0.3">
      <c r="A3" s="23" t="s">
        <v>10957</v>
      </c>
      <c r="B3" s="44" t="s">
        <v>10950</v>
      </c>
      <c r="C3" s="59" t="s">
        <v>10951</v>
      </c>
      <c r="D3" s="59" t="s">
        <v>10953</v>
      </c>
      <c r="E3" s="59" t="s">
        <v>10954</v>
      </c>
      <c r="F3" s="45" t="s">
        <v>10955</v>
      </c>
      <c r="G3" s="9"/>
      <c r="H3" s="8"/>
      <c r="I3" s="8"/>
      <c r="J3" s="8"/>
      <c r="K3" s="8"/>
      <c r="L3" s="8"/>
      <c r="M3" s="8"/>
      <c r="N3" s="9"/>
    </row>
    <row r="4" spans="1:14" x14ac:dyDescent="0.3">
      <c r="A4" s="24" t="s">
        <v>10934</v>
      </c>
      <c r="B4" s="54">
        <v>484247.49810000096</v>
      </c>
      <c r="C4" s="55">
        <v>49543.974100000007</v>
      </c>
      <c r="D4" s="55">
        <v>7581</v>
      </c>
      <c r="E4" s="55">
        <v>1993</v>
      </c>
      <c r="F4" s="56">
        <v>0.10231126499236715</v>
      </c>
      <c r="G4" s="9"/>
      <c r="H4" s="8"/>
      <c r="I4" s="8"/>
      <c r="J4" s="8"/>
      <c r="K4" s="8"/>
      <c r="L4" s="8"/>
      <c r="M4" s="8"/>
      <c r="N4" s="9"/>
    </row>
    <row r="5" spans="1:14" x14ac:dyDescent="0.3">
      <c r="A5" s="25" t="s">
        <v>10935</v>
      </c>
      <c r="B5" s="57">
        <v>470532.50899999985</v>
      </c>
      <c r="C5" s="43">
        <v>61618.603700000051</v>
      </c>
      <c r="D5" s="43">
        <v>7979</v>
      </c>
      <c r="E5" s="43">
        <v>2102</v>
      </c>
      <c r="F5" s="51">
        <v>0.13095504034557592</v>
      </c>
      <c r="G5" s="9"/>
      <c r="H5" s="8"/>
      <c r="I5" s="8"/>
      <c r="J5" s="8"/>
      <c r="K5" s="8"/>
      <c r="L5" s="8"/>
      <c r="M5" s="8"/>
      <c r="N5" s="9"/>
    </row>
    <row r="6" spans="1:14" x14ac:dyDescent="0.3">
      <c r="A6" s="25" t="s">
        <v>10936</v>
      </c>
      <c r="B6" s="57">
        <v>608473.83000000066</v>
      </c>
      <c r="C6" s="43">
        <v>81726.930800000177</v>
      </c>
      <c r="D6" s="43">
        <v>9810</v>
      </c>
      <c r="E6" s="43">
        <v>2580</v>
      </c>
      <c r="F6" s="51">
        <v>0.13431461924993568</v>
      </c>
      <c r="G6" s="9"/>
      <c r="H6" s="8"/>
      <c r="I6" s="8"/>
      <c r="J6" s="8"/>
      <c r="K6" s="8"/>
      <c r="L6" s="8"/>
      <c r="M6" s="8"/>
      <c r="N6" s="9"/>
    </row>
    <row r="7" spans="1:14" x14ac:dyDescent="0.3">
      <c r="A7" s="26" t="s">
        <v>10937</v>
      </c>
      <c r="B7" s="58">
        <v>733947.0231999997</v>
      </c>
      <c r="C7" s="52">
        <v>93507.513099999967</v>
      </c>
      <c r="D7" s="52">
        <v>12503</v>
      </c>
      <c r="E7" s="52">
        <v>3319</v>
      </c>
      <c r="F7" s="53">
        <v>0.12740362743390987</v>
      </c>
      <c r="G7" s="9"/>
      <c r="H7" s="8"/>
      <c r="I7" s="8"/>
      <c r="J7" s="8"/>
      <c r="K7" s="8"/>
      <c r="L7" s="8"/>
      <c r="M7" s="8"/>
      <c r="N7" s="9"/>
    </row>
    <row r="8" spans="1:14" x14ac:dyDescent="0.3">
      <c r="A8" s="16"/>
      <c r="B8" s="8"/>
      <c r="C8" s="8"/>
      <c r="D8" s="8"/>
      <c r="E8" s="8"/>
      <c r="F8" s="8"/>
      <c r="G8" s="9"/>
      <c r="H8" s="8"/>
      <c r="I8" s="61">
        <f>(GETPIVOTDATA("Sum of Sales",$A$3,"Years (Order Date)",2014)/GETPIVOTDATA("Sum of Sales",$A$3,"Years (Order Date)",2013))-1</f>
        <v>0.20620967905883303</v>
      </c>
      <c r="J8" s="61">
        <f>(GETPIVOTDATA("Sum of Profit",$A$3,"Years (Order Date)",2014)/GETPIVOTDATA("Sum of Profit",$A$3,"Years (Order Date)",2013))-1</f>
        <v>0.14414565902185772</v>
      </c>
      <c r="K8" s="61">
        <f>(GETPIVOTDATA("Sum of Quantity",$A$3,"Years (Order Date)",2014)/GETPIVOTDATA("Sum of Quantity",$A$3,"Years (Order Date)",2013))-1</f>
        <v>0.27451580020387367</v>
      </c>
      <c r="L8" s="61">
        <f>(GETPIVOTDATA("Count of Order ID",$A$3,"Years (Order Date)",2014)/GETPIVOTDATA("Count of Order ID",$A$3,"Years (Order Date)",2013))-1</f>
        <v>0.2864341085271318</v>
      </c>
      <c r="M8" s="61">
        <f>(GETPIVOTDATA("Sum of Profit Margin",$A$3,"Years (Order Date)",2014)/GETPIVOTDATA("Sum of Profit Margin",$A$3,"Years (Order Date)",2013))-1</f>
        <v>-5.1453757264990463E-2</v>
      </c>
      <c r="N8" s="9"/>
    </row>
    <row r="9" spans="1:14" x14ac:dyDescent="0.3">
      <c r="A9" s="17"/>
      <c r="B9" s="10"/>
      <c r="C9" s="10"/>
      <c r="D9" s="10"/>
      <c r="E9" s="10"/>
      <c r="F9" s="10"/>
      <c r="G9" s="11"/>
      <c r="H9" s="10"/>
      <c r="I9" s="10"/>
      <c r="J9" s="10"/>
      <c r="K9" s="10"/>
      <c r="L9" s="10"/>
      <c r="M9" s="10"/>
      <c r="N9" s="11"/>
    </row>
    <row r="12" spans="1:14" x14ac:dyDescent="0.3">
      <c r="J12" s="1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B24" sqref="B24"/>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Combo Chart</vt:lpstr>
      <vt:lpstr>Pie Chart</vt:lpstr>
      <vt:lpstr>Map Chart</vt:lpstr>
      <vt:lpstr>Waterfall Chart</vt:lpstr>
      <vt:lpstr>Top 5</vt:lpstr>
      <vt:lpstr>KPI</vt:lpstr>
      <vt:lpstr>KPI YoY</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Mayank Gupta</cp:lastModifiedBy>
  <dcterms:created xsi:type="dcterms:W3CDTF">2015-06-05T18:17:20Z</dcterms:created>
  <dcterms:modified xsi:type="dcterms:W3CDTF">2026-07-07T08:31:34Z</dcterms:modified>
</cp:coreProperties>
</file>