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.Gurel\Desktop\"/>
    </mc:Choice>
  </mc:AlternateContent>
  <xr:revisionPtr revIDLastSave="0" documentId="13_ncr:1_{8DAF4E69-38D3-4552-85FE-347095C8E479}" xr6:coauthVersionLast="46" xr6:coauthVersionMax="46" xr10:uidLastSave="{00000000-0000-0000-0000-000000000000}"/>
  <bookViews>
    <workbookView xWindow="-120" yWindow="-120" windowWidth="29040" windowHeight="15840" xr2:uid="{02539E8D-C9EE-4B29-8D6E-7D0767D87411}"/>
  </bookViews>
  <sheets>
    <sheet name="Sheet1" sheetId="5" r:id="rId1"/>
  </sheets>
  <definedNames>
    <definedName name="solver_adj" localSheetId="0" hidden="1">Sheet1!$AL$28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Sheet1!$AL$59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Sheet1!$AL$59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hs1" localSheetId="0" hidden="1">Sheet1!$H$59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withdraw">INDIRECT("A19:XFD19")</definedName>
  </definedNames>
  <calcPr calcId="191029" iterate="1" iterateDelta="9.9999999999999995E-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136" i="5" l="1"/>
  <c r="U136" i="5"/>
  <c r="V136" i="5"/>
  <c r="W136" i="5"/>
  <c r="X136" i="5"/>
  <c r="Y136" i="5"/>
  <c r="Z136" i="5"/>
  <c r="AA136" i="5"/>
  <c r="AB136" i="5"/>
  <c r="AC136" i="5"/>
  <c r="AD136" i="5"/>
  <c r="AE136" i="5"/>
  <c r="AF136" i="5"/>
  <c r="AG136" i="5"/>
  <c r="AH136" i="5"/>
  <c r="AI136" i="5"/>
  <c r="AJ136" i="5"/>
  <c r="AK136" i="5"/>
  <c r="AL136" i="5"/>
  <c r="AM136" i="5"/>
  <c r="AN136" i="5"/>
  <c r="AO136" i="5"/>
  <c r="AP136" i="5"/>
  <c r="AQ136" i="5"/>
  <c r="AR136" i="5"/>
  <c r="AS136" i="5"/>
  <c r="G137" i="5"/>
  <c r="H136" i="5"/>
  <c r="I136" i="5"/>
  <c r="J136" i="5"/>
  <c r="K136" i="5"/>
  <c r="L136" i="5"/>
  <c r="M136" i="5"/>
  <c r="N136" i="5"/>
  <c r="O136" i="5"/>
  <c r="P136" i="5"/>
  <c r="Q136" i="5"/>
  <c r="R136" i="5"/>
  <c r="S136" i="5"/>
  <c r="G136" i="5"/>
  <c r="H60" i="5"/>
  <c r="I60" i="5" s="1"/>
  <c r="J60" i="5" s="1"/>
  <c r="K60" i="5" s="1"/>
  <c r="L60" i="5" s="1"/>
  <c r="M60" i="5" s="1"/>
  <c r="N60" i="5" s="1"/>
  <c r="O60" i="5" s="1"/>
  <c r="P60" i="5" s="1"/>
  <c r="Q60" i="5" s="1"/>
  <c r="R60" i="5" s="1"/>
  <c r="S60" i="5" s="1"/>
  <c r="T60" i="5" s="1"/>
  <c r="U60" i="5" s="1"/>
  <c r="V60" i="5" s="1"/>
  <c r="W60" i="5" s="1"/>
  <c r="X60" i="5" s="1"/>
  <c r="Y60" i="5" s="1"/>
  <c r="Z60" i="5" s="1"/>
  <c r="AA60" i="5" s="1"/>
  <c r="AB60" i="5" s="1"/>
  <c r="AC60" i="5" s="1"/>
  <c r="AD60" i="5" s="1"/>
  <c r="AE60" i="5" s="1"/>
  <c r="AF60" i="5" s="1"/>
  <c r="AG60" i="5" s="1"/>
  <c r="AH60" i="5" s="1"/>
  <c r="AI60" i="5" s="1"/>
  <c r="AJ60" i="5" s="1"/>
  <c r="AK60" i="5" s="1"/>
  <c r="AL60" i="5" s="1"/>
  <c r="AM60" i="5" s="1"/>
  <c r="AN60" i="5" s="1"/>
  <c r="AO60" i="5" s="1"/>
  <c r="AP60" i="5" s="1"/>
  <c r="AQ60" i="5" s="1"/>
  <c r="AR60" i="5" s="1"/>
  <c r="AS60" i="5" s="1"/>
  <c r="AT60" i="5" s="1"/>
  <c r="AU60" i="5" s="1"/>
  <c r="AV60" i="5" s="1"/>
  <c r="AW60" i="5" s="1"/>
  <c r="AX60" i="5" s="1"/>
  <c r="AY60" i="5" s="1"/>
  <c r="AZ60" i="5" s="1"/>
  <c r="BA60" i="5" s="1"/>
  <c r="G62" i="5"/>
  <c r="G84" i="5"/>
  <c r="G91" i="5"/>
  <c r="H90" i="5" s="1"/>
  <c r="G89" i="5"/>
  <c r="H88" i="5" s="1"/>
  <c r="G111" i="5" l="1"/>
  <c r="G117" i="5"/>
  <c r="H116" i="5" s="1"/>
  <c r="H117" i="5" s="1"/>
  <c r="I116" i="5" s="1"/>
  <c r="I117" i="5" s="1"/>
  <c r="J116" i="5" s="1"/>
  <c r="G118" i="5"/>
  <c r="G119" i="5"/>
  <c r="AT51" i="5"/>
  <c r="AU51" i="5"/>
  <c r="AV51" i="5"/>
  <c r="AW51" i="5"/>
  <c r="AX51" i="5"/>
  <c r="AY51" i="5"/>
  <c r="AZ51" i="5"/>
  <c r="BA51" i="5"/>
  <c r="AT56" i="5"/>
  <c r="AU56" i="5"/>
  <c r="AV56" i="5"/>
  <c r="AW56" i="5"/>
  <c r="AX56" i="5"/>
  <c r="AY56" i="5"/>
  <c r="AZ56" i="5"/>
  <c r="BA56" i="5"/>
  <c r="AT63" i="5"/>
  <c r="AU63" i="5"/>
  <c r="AV63" i="5"/>
  <c r="AW63" i="5"/>
  <c r="AX63" i="5"/>
  <c r="AY63" i="5"/>
  <c r="AZ63" i="5"/>
  <c r="BA63" i="5"/>
  <c r="AT98" i="5"/>
  <c r="AU97" i="5" s="1"/>
  <c r="AU101" i="5" s="1"/>
  <c r="AU98" i="5"/>
  <c r="AV97" i="5" s="1"/>
  <c r="AV101" i="5" s="1"/>
  <c r="AV98" i="5"/>
  <c r="AW97" i="5" s="1"/>
  <c r="AW101" i="5" s="1"/>
  <c r="AW98" i="5"/>
  <c r="AX97" i="5" s="1"/>
  <c r="AX101" i="5" s="1"/>
  <c r="AX98" i="5"/>
  <c r="AX99" i="5" s="1"/>
  <c r="AX100" i="5" s="1"/>
  <c r="AY98" i="5"/>
  <c r="AZ97" i="5" s="1"/>
  <c r="AZ101" i="5" s="1"/>
  <c r="AZ98" i="5"/>
  <c r="AZ99" i="5" s="1"/>
  <c r="AZ100" i="5" s="1"/>
  <c r="BA98" i="5"/>
  <c r="BA99" i="5" s="1"/>
  <c r="BA100" i="5" s="1"/>
  <c r="G69" i="5"/>
  <c r="G72" i="5"/>
  <c r="G75" i="5"/>
  <c r="G129" i="5"/>
  <c r="G65" i="5" l="1"/>
  <c r="G126" i="5"/>
  <c r="BA102" i="5"/>
  <c r="AT102" i="5"/>
  <c r="AT99" i="5"/>
  <c r="AT100" i="5" s="1"/>
  <c r="AY99" i="5"/>
  <c r="AY100" i="5" s="1"/>
  <c r="AW99" i="5"/>
  <c r="AW100" i="5" s="1"/>
  <c r="AZ102" i="5"/>
  <c r="AY102" i="5"/>
  <c r="AW102" i="5"/>
  <c r="AU99" i="5"/>
  <c r="AU100" i="5" s="1"/>
  <c r="AV99" i="5"/>
  <c r="AV100" i="5" s="1"/>
  <c r="AV102" i="5"/>
  <c r="AX102" i="5"/>
  <c r="AU102" i="5"/>
  <c r="BA97" i="5"/>
  <c r="BA101" i="5" s="1"/>
  <c r="AY97" i="5"/>
  <c r="AY101" i="5" s="1"/>
  <c r="G8" i="5"/>
  <c r="H9" i="5" s="1"/>
  <c r="S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AG51" i="5"/>
  <c r="AH51" i="5"/>
  <c r="AI51" i="5"/>
  <c r="AJ51" i="5"/>
  <c r="S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AG56" i="5"/>
  <c r="AH56" i="5"/>
  <c r="AI56" i="5"/>
  <c r="AJ56" i="5"/>
  <c r="S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AG63" i="5"/>
  <c r="AH63" i="5"/>
  <c r="AI63" i="5"/>
  <c r="AJ63" i="5"/>
  <c r="AM51" i="5"/>
  <c r="AN51" i="5"/>
  <c r="AO51" i="5"/>
  <c r="AP51" i="5"/>
  <c r="AM56" i="5"/>
  <c r="AN56" i="5"/>
  <c r="AO56" i="5"/>
  <c r="AP56" i="5"/>
  <c r="AM63" i="5"/>
  <c r="AN63" i="5"/>
  <c r="AO63" i="5"/>
  <c r="AP63" i="5"/>
  <c r="AS51" i="5"/>
  <c r="AS56" i="5"/>
  <c r="AS63" i="5"/>
  <c r="G95" i="5"/>
  <c r="G123" i="5"/>
  <c r="R63" i="5"/>
  <c r="AK63" i="5"/>
  <c r="AL63" i="5"/>
  <c r="AQ63" i="5"/>
  <c r="AR63" i="5"/>
  <c r="H7" i="5"/>
  <c r="G61" i="5"/>
  <c r="I10" i="5" l="1"/>
  <c r="J11" i="5" s="1"/>
  <c r="H62" i="5"/>
  <c r="G101" i="5"/>
  <c r="G130" i="5" s="1"/>
  <c r="H129" i="5" s="1"/>
  <c r="H8" i="5" s="1"/>
  <c r="N51" i="5"/>
  <c r="O51" i="5"/>
  <c r="P51" i="5"/>
  <c r="Q51" i="5"/>
  <c r="R51" i="5"/>
  <c r="AK51" i="5"/>
  <c r="AL51" i="5"/>
  <c r="AQ51" i="5"/>
  <c r="AR51" i="5"/>
  <c r="N56" i="5"/>
  <c r="O56" i="5"/>
  <c r="P56" i="5"/>
  <c r="Q56" i="5"/>
  <c r="R56" i="5"/>
  <c r="AK56" i="5"/>
  <c r="AL56" i="5"/>
  <c r="AQ56" i="5"/>
  <c r="AR56" i="5"/>
  <c r="N63" i="5"/>
  <c r="O63" i="5"/>
  <c r="P63" i="5"/>
  <c r="Q63" i="5"/>
  <c r="L51" i="5"/>
  <c r="M51" i="5"/>
  <c r="L56" i="5"/>
  <c r="M56" i="5"/>
  <c r="L63" i="5"/>
  <c r="M63" i="5"/>
  <c r="K51" i="5"/>
  <c r="K56" i="5"/>
  <c r="K63" i="5"/>
  <c r="I51" i="5"/>
  <c r="J51" i="5"/>
  <c r="I56" i="5"/>
  <c r="J56" i="5"/>
  <c r="I63" i="5"/>
  <c r="J63" i="5"/>
  <c r="G63" i="5"/>
  <c r="G51" i="5"/>
  <c r="G48" i="5"/>
  <c r="G44" i="5"/>
  <c r="G43" i="5"/>
  <c r="H41" i="5" s="1"/>
  <c r="G40" i="5"/>
  <c r="H51" i="5"/>
  <c r="I9" i="5" l="1"/>
  <c r="J10" i="5" s="1"/>
  <c r="K11" i="5" s="1"/>
  <c r="G98" i="5"/>
  <c r="G102" i="5" s="1"/>
  <c r="G103" i="5" s="1"/>
  <c r="G105" i="5" s="1"/>
  <c r="G7" i="5"/>
  <c r="G135" i="5" s="1"/>
  <c r="H6" i="5"/>
  <c r="H135" i="5" s="1"/>
  <c r="G56" i="5"/>
  <c r="H56" i="5"/>
  <c r="G68" i="5"/>
  <c r="G54" i="5" s="1"/>
  <c r="G22" i="5" s="1"/>
  <c r="G87" i="5" s="1"/>
  <c r="G85" i="5" l="1"/>
  <c r="H86" i="5"/>
  <c r="H25" i="5"/>
  <c r="G106" i="5"/>
  <c r="G27" i="5"/>
  <c r="G26" i="5"/>
  <c r="G125" i="5"/>
  <c r="H67" i="5"/>
  <c r="H68" i="5" s="1"/>
  <c r="I67" i="5" s="1"/>
  <c r="I68" i="5" s="1"/>
  <c r="G52" i="5"/>
  <c r="H54" i="5"/>
  <c r="H22" i="5" s="1"/>
  <c r="I7" i="5"/>
  <c r="I6" i="5" s="1"/>
  <c r="H63" i="5"/>
  <c r="G99" i="5"/>
  <c r="G100" i="5" s="1"/>
  <c r="G55" i="5"/>
  <c r="H87" i="5" l="1"/>
  <c r="I86" i="5" s="1"/>
  <c r="H84" i="5"/>
  <c r="H104" i="5"/>
  <c r="I25" i="5"/>
  <c r="I125" i="5"/>
  <c r="J67" i="5"/>
  <c r="J68" i="5" s="1"/>
  <c r="I55" i="5"/>
  <c r="H23" i="5"/>
  <c r="I24" i="5" s="1"/>
  <c r="H52" i="5"/>
  <c r="I54" i="5"/>
  <c r="I22" i="5" s="1"/>
  <c r="J7" i="5"/>
  <c r="J6" i="5" s="1"/>
  <c r="K7" i="5" s="1"/>
  <c r="K6" i="5" s="1"/>
  <c r="L7" i="5" s="1"/>
  <c r="L6" i="5" s="1"/>
  <c r="M7" i="5" s="1"/>
  <c r="M6" i="5" s="1"/>
  <c r="N7" i="5" s="1"/>
  <c r="N6" i="5" s="1"/>
  <c r="G23" i="5"/>
  <c r="H55" i="5"/>
  <c r="H125" i="5"/>
  <c r="I87" i="5" l="1"/>
  <c r="J86" i="5" s="1"/>
  <c r="I30" i="5"/>
  <c r="J25" i="5"/>
  <c r="K67" i="5"/>
  <c r="K68" i="5" s="1"/>
  <c r="O7" i="5"/>
  <c r="O6" i="5" s="1"/>
  <c r="N54" i="5"/>
  <c r="N22" i="5" s="1"/>
  <c r="K54" i="5"/>
  <c r="K22" i="5" s="1"/>
  <c r="L25" i="5" s="1"/>
  <c r="J125" i="5"/>
  <c r="J55" i="5"/>
  <c r="J54" i="5"/>
  <c r="J22" i="5" s="1"/>
  <c r="K25" i="5" s="1"/>
  <c r="I23" i="5"/>
  <c r="J24" i="5" s="1"/>
  <c r="H24" i="5"/>
  <c r="J87" i="5" l="1"/>
  <c r="K86" i="5" s="1"/>
  <c r="K87" i="5" s="1"/>
  <c r="L86" i="5" s="1"/>
  <c r="O25" i="5"/>
  <c r="L67" i="5"/>
  <c r="L68" i="5" s="1"/>
  <c r="K125" i="5"/>
  <c r="K55" i="5"/>
  <c r="N23" i="5"/>
  <c r="O24" i="5" s="1"/>
  <c r="P7" i="5"/>
  <c r="P6" i="5" s="1"/>
  <c r="Q7" i="5" s="1"/>
  <c r="O54" i="5"/>
  <c r="O22" i="5" s="1"/>
  <c r="L54" i="5"/>
  <c r="L22" i="5" s="1"/>
  <c r="M25" i="5" s="1"/>
  <c r="K23" i="5"/>
  <c r="L24" i="5" s="1"/>
  <c r="J23" i="5"/>
  <c r="K24" i="5" s="1"/>
  <c r="P25" i="5" l="1"/>
  <c r="L87" i="5"/>
  <c r="M86" i="5" s="1"/>
  <c r="L125" i="5"/>
  <c r="M67" i="5"/>
  <c r="M68" i="5" s="1"/>
  <c r="L55" i="5"/>
  <c r="O23" i="5"/>
  <c r="P24" i="5" s="1"/>
  <c r="P54" i="5"/>
  <c r="P22" i="5" s="1"/>
  <c r="Q6" i="5"/>
  <c r="R7" i="5" s="1"/>
  <c r="R6" i="5" s="1"/>
  <c r="M54" i="5"/>
  <c r="M22" i="5" s="1"/>
  <c r="N25" i="5" s="1"/>
  <c r="L23" i="5"/>
  <c r="M24" i="5" s="1"/>
  <c r="M87" i="5" l="1"/>
  <c r="N86" i="5" s="1"/>
  <c r="N87" i="5" s="1"/>
  <c r="O86" i="5" s="1"/>
  <c r="O87" i="5" s="1"/>
  <c r="P86" i="5" s="1"/>
  <c r="AK7" i="5"/>
  <c r="AK6" i="5" s="1"/>
  <c r="AL7" i="5" s="1"/>
  <c r="AL6" i="5" s="1"/>
  <c r="AM7" i="5" s="1"/>
  <c r="AM6" i="5" s="1"/>
  <c r="S7" i="5"/>
  <c r="S6" i="5" s="1"/>
  <c r="P23" i="5"/>
  <c r="Q24" i="5" s="1"/>
  <c r="Q25" i="5"/>
  <c r="N67" i="5"/>
  <c r="N68" i="5" s="1"/>
  <c r="M55" i="5"/>
  <c r="M125" i="5"/>
  <c r="M23" i="5"/>
  <c r="N24" i="5" s="1"/>
  <c r="Q54" i="5"/>
  <c r="Q22" i="5" s="1"/>
  <c r="R25" i="5" s="1"/>
  <c r="P87" i="5" l="1"/>
  <c r="AQ7" i="5"/>
  <c r="AQ6" i="5" s="1"/>
  <c r="AR7" i="5" s="1"/>
  <c r="AR6" i="5" s="1"/>
  <c r="AS7" i="5" s="1"/>
  <c r="AS6" i="5" s="1"/>
  <c r="T7" i="5"/>
  <c r="T6" i="5" s="1"/>
  <c r="S54" i="5"/>
  <c r="S22" i="5" s="1"/>
  <c r="AN7" i="5"/>
  <c r="AN6" i="5" s="1"/>
  <c r="AM54" i="5"/>
  <c r="AM22" i="5" s="1"/>
  <c r="O67" i="5"/>
  <c r="O68" i="5" s="1"/>
  <c r="N55" i="5"/>
  <c r="N125" i="5"/>
  <c r="Q23" i="5"/>
  <c r="R24" i="5" s="1"/>
  <c r="Q86" i="5" l="1"/>
  <c r="AS54" i="5"/>
  <c r="AS22" i="5" s="1"/>
  <c r="AT7" i="5"/>
  <c r="AT6" i="5" s="1"/>
  <c r="U7" i="5"/>
  <c r="U6" i="5" s="1"/>
  <c r="T54" i="5"/>
  <c r="T22" i="5" s="1"/>
  <c r="T25" i="5"/>
  <c r="S23" i="5"/>
  <c r="T24" i="5" s="1"/>
  <c r="AM23" i="5"/>
  <c r="AN24" i="5" s="1"/>
  <c r="AN25" i="5"/>
  <c r="AN54" i="5"/>
  <c r="AN22" i="5" s="1"/>
  <c r="AO7" i="5"/>
  <c r="AO6" i="5" s="1"/>
  <c r="O55" i="5"/>
  <c r="P67" i="5"/>
  <c r="P68" i="5" s="1"/>
  <c r="O125" i="5"/>
  <c r="R54" i="5"/>
  <c r="R22" i="5" s="1"/>
  <c r="Q87" i="5" l="1"/>
  <c r="AT54" i="5"/>
  <c r="AT22" i="5" s="1"/>
  <c r="AU7" i="5"/>
  <c r="AU6" i="5" s="1"/>
  <c r="AS23" i="5"/>
  <c r="AT24" i="5" s="1"/>
  <c r="AT25" i="5"/>
  <c r="U54" i="5"/>
  <c r="U22" i="5" s="1"/>
  <c r="V7" i="5"/>
  <c r="V6" i="5" s="1"/>
  <c r="AK25" i="5"/>
  <c r="S25" i="5"/>
  <c r="U25" i="5"/>
  <c r="T23" i="5"/>
  <c r="U24" i="5" s="1"/>
  <c r="AP7" i="5"/>
  <c r="AP6" i="5" s="1"/>
  <c r="AP54" i="5" s="1"/>
  <c r="AP22" i="5" s="1"/>
  <c r="AP23" i="5" s="1"/>
  <c r="AO54" i="5"/>
  <c r="AO22" i="5" s="1"/>
  <c r="AO25" i="5"/>
  <c r="AN23" i="5"/>
  <c r="AO24" i="5" s="1"/>
  <c r="Q67" i="5"/>
  <c r="Q68" i="5" s="1"/>
  <c r="P125" i="5"/>
  <c r="P55" i="5"/>
  <c r="R23" i="5"/>
  <c r="R86" i="5" l="1"/>
  <c r="AT23" i="5"/>
  <c r="AU24" i="5" s="1"/>
  <c r="AU25" i="5"/>
  <c r="AU54" i="5"/>
  <c r="AU22" i="5" s="1"/>
  <c r="AV7" i="5"/>
  <c r="AV6" i="5" s="1"/>
  <c r="AK24" i="5"/>
  <c r="S24" i="5"/>
  <c r="W7" i="5"/>
  <c r="W6" i="5" s="1"/>
  <c r="V54" i="5"/>
  <c r="V22" i="5" s="1"/>
  <c r="V25" i="5"/>
  <c r="U23" i="5"/>
  <c r="V24" i="5" s="1"/>
  <c r="AP25" i="5"/>
  <c r="AO23" i="5"/>
  <c r="AP24" i="5" s="1"/>
  <c r="R67" i="5"/>
  <c r="R68" i="5" s="1"/>
  <c r="S67" i="5" s="1"/>
  <c r="S68" i="5" s="1"/>
  <c r="Q55" i="5"/>
  <c r="Q125" i="5"/>
  <c r="AK54" i="5"/>
  <c r="AK22" i="5" s="1"/>
  <c r="R87" i="5" l="1"/>
  <c r="AW7" i="5"/>
  <c r="AW6" i="5" s="1"/>
  <c r="AV54" i="5"/>
  <c r="AV22" i="5" s="1"/>
  <c r="AU23" i="5"/>
  <c r="AV24" i="5" s="1"/>
  <c r="AV25" i="5"/>
  <c r="T67" i="5"/>
  <c r="T68" i="5" s="1"/>
  <c r="S55" i="5"/>
  <c r="S125" i="5"/>
  <c r="V23" i="5"/>
  <c r="W24" i="5" s="1"/>
  <c r="W25" i="5"/>
  <c r="W54" i="5"/>
  <c r="W22" i="5" s="1"/>
  <c r="X7" i="5"/>
  <c r="X6" i="5" s="1"/>
  <c r="AL25" i="5"/>
  <c r="R55" i="5"/>
  <c r="AK67" i="5"/>
  <c r="AK68" i="5" s="1"/>
  <c r="R125" i="5"/>
  <c r="AK23" i="5"/>
  <c r="AL24" i="5" s="1"/>
  <c r="S86" i="5" l="1"/>
  <c r="AV23" i="5"/>
  <c r="AW24" i="5" s="1"/>
  <c r="AW25" i="5"/>
  <c r="AX7" i="5"/>
  <c r="AX6" i="5" s="1"/>
  <c r="AW54" i="5"/>
  <c r="AW22" i="5" s="1"/>
  <c r="T125" i="5"/>
  <c r="U67" i="5"/>
  <c r="U68" i="5" s="1"/>
  <c r="T55" i="5"/>
  <c r="X25" i="5"/>
  <c r="W23" i="5"/>
  <c r="X24" i="5" s="1"/>
  <c r="X54" i="5"/>
  <c r="X22" i="5" s="1"/>
  <c r="Y7" i="5"/>
  <c r="Y6" i="5" s="1"/>
  <c r="AK125" i="5"/>
  <c r="AK55" i="5"/>
  <c r="AL67" i="5"/>
  <c r="AL68" i="5" s="1"/>
  <c r="AM67" i="5" s="1"/>
  <c r="AM68" i="5" s="1"/>
  <c r="AL54" i="5"/>
  <c r="AL22" i="5" s="1"/>
  <c r="S87" i="5" l="1"/>
  <c r="T86" i="5" s="1"/>
  <c r="T87" i="5" s="1"/>
  <c r="U86" i="5" s="1"/>
  <c r="U87" i="5" s="1"/>
  <c r="V86" i="5" s="1"/>
  <c r="V87" i="5" s="1"/>
  <c r="W86" i="5" s="1"/>
  <c r="W87" i="5" s="1"/>
  <c r="X86" i="5" s="1"/>
  <c r="X87" i="5" s="1"/>
  <c r="Y86" i="5" s="1"/>
  <c r="AW23" i="5"/>
  <c r="AX24" i="5" s="1"/>
  <c r="AX25" i="5"/>
  <c r="AX54" i="5"/>
  <c r="AX22" i="5" s="1"/>
  <c r="AY7" i="5"/>
  <c r="AY6" i="5" s="1"/>
  <c r="Y54" i="5"/>
  <c r="Y22" i="5" s="1"/>
  <c r="Z7" i="5"/>
  <c r="Z6" i="5" s="1"/>
  <c r="X23" i="5"/>
  <c r="Y24" i="5" s="1"/>
  <c r="Y25" i="5"/>
  <c r="U125" i="5"/>
  <c r="U55" i="5"/>
  <c r="V67" i="5"/>
  <c r="V68" i="5" s="1"/>
  <c r="AM55" i="5"/>
  <c r="AM125" i="5"/>
  <c r="AN67" i="5"/>
  <c r="AN68" i="5" s="1"/>
  <c r="AQ25" i="5"/>
  <c r="AM25" i="5"/>
  <c r="AL55" i="5"/>
  <c r="AL125" i="5"/>
  <c r="AQ67" i="5"/>
  <c r="AQ68" i="5" s="1"/>
  <c r="AL23" i="5"/>
  <c r="Y87" i="5" l="1"/>
  <c r="Z86" i="5" s="1"/>
  <c r="AZ7" i="5"/>
  <c r="AZ6" i="5" s="1"/>
  <c r="AY54" i="5"/>
  <c r="AY22" i="5" s="1"/>
  <c r="AX23" i="5"/>
  <c r="AY24" i="5" s="1"/>
  <c r="AY25" i="5"/>
  <c r="V55" i="5"/>
  <c r="W67" i="5"/>
  <c r="W68" i="5" s="1"/>
  <c r="V125" i="5"/>
  <c r="AA7" i="5"/>
  <c r="AA6" i="5" s="1"/>
  <c r="Z54" i="5"/>
  <c r="Z22" i="5" s="1"/>
  <c r="Y23" i="5"/>
  <c r="Z24" i="5" s="1"/>
  <c r="Z25" i="5"/>
  <c r="AO67" i="5"/>
  <c r="AO68" i="5" s="1"/>
  <c r="AN55" i="5"/>
  <c r="AN125" i="5"/>
  <c r="AQ24" i="5"/>
  <c r="AM24" i="5"/>
  <c r="AQ55" i="5"/>
  <c r="AR67" i="5"/>
  <c r="AR68" i="5" s="1"/>
  <c r="AS67" i="5" s="1"/>
  <c r="AS68" i="5" s="1"/>
  <c r="AT67" i="5" s="1"/>
  <c r="AT68" i="5" s="1"/>
  <c r="AQ125" i="5"/>
  <c r="AQ54" i="5"/>
  <c r="AQ22" i="5" s="1"/>
  <c r="AR25" i="5" s="1"/>
  <c r="Z87" i="5" l="1"/>
  <c r="AA86" i="5" s="1"/>
  <c r="AT55" i="5"/>
  <c r="AU67" i="5"/>
  <c r="AU68" i="5" s="1"/>
  <c r="AZ25" i="5"/>
  <c r="AY23" i="5"/>
  <c r="AZ24" i="5" s="1"/>
  <c r="AZ54" i="5"/>
  <c r="AZ22" i="5" s="1"/>
  <c r="BA7" i="5"/>
  <c r="BA6" i="5" s="1"/>
  <c r="BA54" i="5" s="1"/>
  <c r="BA22" i="5" s="1"/>
  <c r="BA23" i="5" s="1"/>
  <c r="AB7" i="5"/>
  <c r="AB6" i="5" s="1"/>
  <c r="AA54" i="5"/>
  <c r="AA22" i="5" s="1"/>
  <c r="AA25" i="5"/>
  <c r="Z23" i="5"/>
  <c r="AA24" i="5" s="1"/>
  <c r="W55" i="5"/>
  <c r="X67" i="5"/>
  <c r="X68" i="5" s="1"/>
  <c r="W125" i="5"/>
  <c r="AO125" i="5"/>
  <c r="AO55" i="5"/>
  <c r="AP67" i="5"/>
  <c r="AP68" i="5" s="1"/>
  <c r="AS125" i="5"/>
  <c r="AS55" i="5"/>
  <c r="AR55" i="5"/>
  <c r="AR125" i="5"/>
  <c r="AR54" i="5"/>
  <c r="AR22" i="5" s="1"/>
  <c r="AQ23" i="5"/>
  <c r="AR24" i="5" s="1"/>
  <c r="AA87" i="5" l="1"/>
  <c r="AB86" i="5" s="1"/>
  <c r="BA25" i="5"/>
  <c r="AZ23" i="5"/>
  <c r="BA24" i="5" s="1"/>
  <c r="AV67" i="5"/>
  <c r="AV68" i="5" s="1"/>
  <c r="AU55" i="5"/>
  <c r="AB54" i="5"/>
  <c r="AB22" i="5" s="1"/>
  <c r="AC7" i="5"/>
  <c r="AC6" i="5" s="1"/>
  <c r="AC54" i="5" s="1"/>
  <c r="AC22" i="5" s="1"/>
  <c r="X55" i="5"/>
  <c r="Y67" i="5"/>
  <c r="Y68" i="5" s="1"/>
  <c r="X125" i="5"/>
  <c r="AB25" i="5"/>
  <c r="AA23" i="5"/>
  <c r="AB24" i="5" s="1"/>
  <c r="AP125" i="5"/>
  <c r="AP55" i="5"/>
  <c r="AR23" i="5"/>
  <c r="AS24" i="5" s="1"/>
  <c r="AS25" i="5"/>
  <c r="G50" i="5"/>
  <c r="H43" i="5"/>
  <c r="I41" i="5" s="1"/>
  <c r="AB87" i="5" l="1"/>
  <c r="AC86" i="5" s="1"/>
  <c r="AC87" i="5" s="1"/>
  <c r="AD86" i="5" s="1"/>
  <c r="AV55" i="5"/>
  <c r="AW67" i="5"/>
  <c r="AW68" i="5" s="1"/>
  <c r="AD7" i="5"/>
  <c r="AD25" i="5" s="1"/>
  <c r="Y55" i="5"/>
  <c r="Y125" i="5"/>
  <c r="Z67" i="5"/>
  <c r="Z68" i="5" s="1"/>
  <c r="AB23" i="5"/>
  <c r="AC24" i="5" s="1"/>
  <c r="AC25" i="5"/>
  <c r="AC23" i="5"/>
  <c r="AW55" i="5" l="1"/>
  <c r="AX67" i="5"/>
  <c r="AX68" i="5" s="1"/>
  <c r="AD6" i="5"/>
  <c r="AE7" i="5" s="1"/>
  <c r="Z55" i="5"/>
  <c r="AA67" i="5"/>
  <c r="AA68" i="5" s="1"/>
  <c r="Z125" i="5"/>
  <c r="AD24" i="5"/>
  <c r="AX55" i="5" l="1"/>
  <c r="AY67" i="5"/>
  <c r="AY68" i="5" s="1"/>
  <c r="AD54" i="5"/>
  <c r="AD22" i="5" s="1"/>
  <c r="AA55" i="5"/>
  <c r="AB67" i="5"/>
  <c r="AB68" i="5" s="1"/>
  <c r="AA125" i="5"/>
  <c r="AE6" i="5"/>
  <c r="AD23" i="5" l="1"/>
  <c r="AE24" i="5" s="1"/>
  <c r="AD87" i="5"/>
  <c r="AE86" i="5" s="1"/>
  <c r="AZ67" i="5"/>
  <c r="AZ68" i="5" s="1"/>
  <c r="AY55" i="5"/>
  <c r="AE25" i="5"/>
  <c r="AB55" i="5"/>
  <c r="AC67" i="5"/>
  <c r="AC68" i="5" s="1"/>
  <c r="AB125" i="5"/>
  <c r="AF7" i="5"/>
  <c r="AE54" i="5"/>
  <c r="AE22" i="5" s="1"/>
  <c r="AE87" i="5" l="1"/>
  <c r="AF86" i="5" s="1"/>
  <c r="AZ55" i="5"/>
  <c r="BA67" i="5"/>
  <c r="BA68" i="5" s="1"/>
  <c r="BA55" i="5" s="1"/>
  <c r="AD67" i="5"/>
  <c r="AD68" i="5" s="1"/>
  <c r="AC55" i="5"/>
  <c r="AC125" i="5"/>
  <c r="AF6" i="5"/>
  <c r="AE23" i="5"/>
  <c r="AF25" i="5"/>
  <c r="AD55" i="5" l="1"/>
  <c r="AE67" i="5"/>
  <c r="AE68" i="5" s="1"/>
  <c r="AD125" i="5"/>
  <c r="AG7" i="5"/>
  <c r="AF54" i="5"/>
  <c r="AF22" i="5" s="1"/>
  <c r="AF87" i="5" s="1"/>
  <c r="AG86" i="5" s="1"/>
  <c r="AF24" i="5"/>
  <c r="AE125" i="5" l="1"/>
  <c r="AE55" i="5"/>
  <c r="AF67" i="5"/>
  <c r="AF68" i="5" s="1"/>
  <c r="AG6" i="5"/>
  <c r="AG25" i="5"/>
  <c r="AF23" i="5"/>
  <c r="AF55" i="5" l="1"/>
  <c r="AG67" i="5"/>
  <c r="AG68" i="5" s="1"/>
  <c r="AF125" i="5"/>
  <c r="AG24" i="5"/>
  <c r="AH7" i="5"/>
  <c r="AG54" i="5"/>
  <c r="AG22" i="5" s="1"/>
  <c r="AG87" i="5" s="1"/>
  <c r="AH86" i="5" s="1"/>
  <c r="AG55" i="5" l="1"/>
  <c r="AH67" i="5"/>
  <c r="AH68" i="5" s="1"/>
  <c r="AG125" i="5"/>
  <c r="AH25" i="5"/>
  <c r="AG23" i="5"/>
  <c r="AH6" i="5"/>
  <c r="AI67" i="5" l="1"/>
  <c r="AI68" i="5" s="1"/>
  <c r="AH125" i="5"/>
  <c r="AH55" i="5"/>
  <c r="AI7" i="5"/>
  <c r="AH54" i="5"/>
  <c r="AH22" i="5" s="1"/>
  <c r="AH87" i="5" s="1"/>
  <c r="AI86" i="5" s="1"/>
  <c r="AH24" i="5"/>
  <c r="AJ67" i="5" l="1"/>
  <c r="AJ68" i="5" s="1"/>
  <c r="AI125" i="5"/>
  <c r="AI55" i="5"/>
  <c r="AI25" i="5"/>
  <c r="AH23" i="5"/>
  <c r="AI6" i="5"/>
  <c r="AJ125" i="5" l="1"/>
  <c r="AJ55" i="5"/>
  <c r="AJ7" i="5"/>
  <c r="AI54" i="5"/>
  <c r="AI22" i="5" s="1"/>
  <c r="AI87" i="5" s="1"/>
  <c r="AJ86" i="5" s="1"/>
  <c r="AI24" i="5"/>
  <c r="AJ25" i="5" l="1"/>
  <c r="AI23" i="5"/>
  <c r="AJ6" i="5"/>
  <c r="AJ54" i="5" s="1"/>
  <c r="AJ22" i="5" s="1"/>
  <c r="AJ23" i="5" s="1"/>
  <c r="AJ87" i="5" l="1"/>
  <c r="AK86" i="5" s="1"/>
  <c r="AK87" i="5" s="1"/>
  <c r="AJ24" i="5"/>
  <c r="AL86" i="5" l="1"/>
  <c r="I52" i="5"/>
  <c r="AL87" i="5" l="1"/>
  <c r="H61" i="5"/>
  <c r="H71" i="5"/>
  <c r="H137" i="5" s="1"/>
  <c r="AM86" i="5" l="1"/>
  <c r="AM87" i="5" l="1"/>
  <c r="AN86" i="5" l="1"/>
  <c r="AN87" i="5" l="1"/>
  <c r="AO86" i="5" l="1"/>
  <c r="AO87" i="5" l="1"/>
  <c r="AP86" i="5" l="1"/>
  <c r="AP87" i="5" l="1"/>
  <c r="AQ86" i="5" l="1"/>
  <c r="AQ87" i="5" l="1"/>
  <c r="AR86" i="5" l="1"/>
  <c r="AR87" i="5" l="1"/>
  <c r="AS86" i="5" l="1"/>
  <c r="AS87" i="5" l="1"/>
  <c r="AT86" i="5" l="1"/>
  <c r="AT87" i="5" l="1"/>
  <c r="AU86" i="5" l="1"/>
  <c r="AU87" i="5" l="1"/>
  <c r="AV86" i="5" l="1"/>
  <c r="AV87" i="5" l="1"/>
  <c r="AW86" i="5" l="1"/>
  <c r="AW87" i="5" l="1"/>
  <c r="AX86" i="5" l="1"/>
  <c r="AX87" i="5" l="1"/>
  <c r="AY86" i="5" l="1"/>
  <c r="AY87" i="5" l="1"/>
  <c r="AZ86" i="5" l="1"/>
  <c r="AZ87" i="5" l="1"/>
  <c r="BA86" i="5" l="1"/>
  <c r="BA87" i="5" l="1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AV8" i="5"/>
  <c r="AW8" i="5"/>
  <c r="AX8" i="5"/>
  <c r="AY8" i="5"/>
  <c r="AZ8" i="5"/>
  <c r="BA8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AV9" i="5"/>
  <c r="AW9" i="5"/>
  <c r="AX9" i="5"/>
  <c r="AY9" i="5"/>
  <c r="AZ9" i="5"/>
  <c r="BA9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AJ10" i="5"/>
  <c r="AK10" i="5"/>
  <c r="AL10" i="5"/>
  <c r="AM10" i="5"/>
  <c r="AN10" i="5"/>
  <c r="AO10" i="5"/>
  <c r="AP10" i="5"/>
  <c r="AQ10" i="5"/>
  <c r="AR10" i="5"/>
  <c r="AS10" i="5"/>
  <c r="AT10" i="5"/>
  <c r="AU10" i="5"/>
  <c r="AV10" i="5"/>
  <c r="AW10" i="5"/>
  <c r="AX10" i="5"/>
  <c r="AY10" i="5"/>
  <c r="AZ10" i="5"/>
  <c r="BA10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AJ11" i="5"/>
  <c r="AK11" i="5"/>
  <c r="AL11" i="5"/>
  <c r="AM11" i="5"/>
  <c r="AN11" i="5"/>
  <c r="AO11" i="5"/>
  <c r="AP11" i="5"/>
  <c r="AQ11" i="5"/>
  <c r="AR11" i="5"/>
  <c r="AS11" i="5"/>
  <c r="AT11" i="5"/>
  <c r="AU11" i="5"/>
  <c r="AV11" i="5"/>
  <c r="AW11" i="5"/>
  <c r="AX11" i="5"/>
  <c r="AY11" i="5"/>
  <c r="AZ11" i="5"/>
  <c r="BA11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AJ15" i="5"/>
  <c r="AK15" i="5"/>
  <c r="AL15" i="5"/>
  <c r="AM15" i="5"/>
  <c r="AN15" i="5"/>
  <c r="AO15" i="5"/>
  <c r="AP15" i="5"/>
  <c r="AQ15" i="5"/>
  <c r="AR15" i="5"/>
  <c r="AS15" i="5"/>
  <c r="AT15" i="5"/>
  <c r="AU15" i="5"/>
  <c r="AV15" i="5"/>
  <c r="AW15" i="5"/>
  <c r="AX15" i="5"/>
  <c r="AY15" i="5"/>
  <c r="AZ15" i="5"/>
  <c r="BA15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AJ16" i="5"/>
  <c r="AK16" i="5"/>
  <c r="AL16" i="5"/>
  <c r="AM16" i="5"/>
  <c r="AN16" i="5"/>
  <c r="AO16" i="5"/>
  <c r="AP16" i="5"/>
  <c r="AQ16" i="5"/>
  <c r="AR16" i="5"/>
  <c r="AS16" i="5"/>
  <c r="AT16" i="5"/>
  <c r="AU16" i="5"/>
  <c r="AV16" i="5"/>
  <c r="AW16" i="5"/>
  <c r="AX16" i="5"/>
  <c r="AY16" i="5"/>
  <c r="AZ16" i="5"/>
  <c r="BA16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AJ18" i="5"/>
  <c r="AK18" i="5"/>
  <c r="AL18" i="5"/>
  <c r="AM18" i="5"/>
  <c r="AN18" i="5"/>
  <c r="AO18" i="5"/>
  <c r="AP18" i="5"/>
  <c r="AQ18" i="5"/>
  <c r="AR18" i="5"/>
  <c r="AS18" i="5"/>
  <c r="AT18" i="5"/>
  <c r="AU18" i="5"/>
  <c r="AV18" i="5"/>
  <c r="AW18" i="5"/>
  <c r="AX18" i="5"/>
  <c r="AY18" i="5"/>
  <c r="AZ18" i="5"/>
  <c r="BA18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AJ20" i="5"/>
  <c r="AK20" i="5"/>
  <c r="AL20" i="5"/>
  <c r="AM20" i="5"/>
  <c r="AN20" i="5"/>
  <c r="AO20" i="5"/>
  <c r="AP20" i="5"/>
  <c r="AQ20" i="5"/>
  <c r="AR20" i="5"/>
  <c r="AS20" i="5"/>
  <c r="AT20" i="5"/>
  <c r="AU20" i="5"/>
  <c r="AV20" i="5"/>
  <c r="AW20" i="5"/>
  <c r="AX20" i="5"/>
  <c r="AY20" i="5"/>
  <c r="AZ20" i="5"/>
  <c r="BA20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AJ26" i="5"/>
  <c r="AK26" i="5"/>
  <c r="AL26" i="5"/>
  <c r="AM26" i="5"/>
  <c r="AN26" i="5"/>
  <c r="AO26" i="5"/>
  <c r="AP26" i="5"/>
  <c r="AQ26" i="5"/>
  <c r="AR26" i="5"/>
  <c r="AS26" i="5"/>
  <c r="AT26" i="5"/>
  <c r="AU26" i="5"/>
  <c r="AV26" i="5"/>
  <c r="AW26" i="5"/>
  <c r="AX26" i="5"/>
  <c r="AY26" i="5"/>
  <c r="AZ26" i="5"/>
  <c r="BA26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AJ27" i="5"/>
  <c r="AK27" i="5"/>
  <c r="AL27" i="5"/>
  <c r="AM27" i="5"/>
  <c r="AN27" i="5"/>
  <c r="AO27" i="5"/>
  <c r="AP27" i="5"/>
  <c r="AQ27" i="5"/>
  <c r="AR27" i="5"/>
  <c r="AS27" i="5"/>
  <c r="AT27" i="5"/>
  <c r="AU27" i="5"/>
  <c r="AV27" i="5"/>
  <c r="AW27" i="5"/>
  <c r="AX27" i="5"/>
  <c r="AY27" i="5"/>
  <c r="AZ27" i="5"/>
  <c r="BA27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AJ29" i="5"/>
  <c r="AK29" i="5"/>
  <c r="AL29" i="5"/>
  <c r="AM29" i="5"/>
  <c r="AN29" i="5"/>
  <c r="AO29" i="5"/>
  <c r="AP29" i="5"/>
  <c r="AQ29" i="5"/>
  <c r="AR29" i="5"/>
  <c r="AS29" i="5"/>
  <c r="AT29" i="5"/>
  <c r="AU29" i="5"/>
  <c r="AV29" i="5"/>
  <c r="AW29" i="5"/>
  <c r="AX29" i="5"/>
  <c r="AY29" i="5"/>
  <c r="AZ29" i="5"/>
  <c r="BA29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AJ30" i="5"/>
  <c r="AK30" i="5"/>
  <c r="AL30" i="5"/>
  <c r="AM30" i="5"/>
  <c r="AN30" i="5"/>
  <c r="AO30" i="5"/>
  <c r="AP30" i="5"/>
  <c r="AQ30" i="5"/>
  <c r="AR30" i="5"/>
  <c r="AS30" i="5"/>
  <c r="AT30" i="5"/>
  <c r="AU30" i="5"/>
  <c r="AV30" i="5"/>
  <c r="AW30" i="5"/>
  <c r="AX30" i="5"/>
  <c r="AY30" i="5"/>
  <c r="AZ30" i="5"/>
  <c r="BA30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AJ31" i="5"/>
  <c r="AK31" i="5"/>
  <c r="AL31" i="5"/>
  <c r="AM31" i="5"/>
  <c r="AN31" i="5"/>
  <c r="AO31" i="5"/>
  <c r="AP31" i="5"/>
  <c r="AQ31" i="5"/>
  <c r="AR31" i="5"/>
  <c r="AS31" i="5"/>
  <c r="AT31" i="5"/>
  <c r="AU31" i="5"/>
  <c r="AV31" i="5"/>
  <c r="AW31" i="5"/>
  <c r="AX31" i="5"/>
  <c r="AY31" i="5"/>
  <c r="AZ31" i="5"/>
  <c r="BA31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AJ32" i="5"/>
  <c r="AK32" i="5"/>
  <c r="AL32" i="5"/>
  <c r="AM32" i="5"/>
  <c r="AN32" i="5"/>
  <c r="AO32" i="5"/>
  <c r="AP32" i="5"/>
  <c r="AQ32" i="5"/>
  <c r="AR32" i="5"/>
  <c r="AS32" i="5"/>
  <c r="AT32" i="5"/>
  <c r="AU32" i="5"/>
  <c r="AV32" i="5"/>
  <c r="AW32" i="5"/>
  <c r="AX32" i="5"/>
  <c r="AY32" i="5"/>
  <c r="AZ32" i="5"/>
  <c r="BA32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AJ34" i="5"/>
  <c r="AK34" i="5"/>
  <c r="AL34" i="5"/>
  <c r="AM34" i="5"/>
  <c r="AN34" i="5"/>
  <c r="AO34" i="5"/>
  <c r="AP34" i="5"/>
  <c r="AQ34" i="5"/>
  <c r="AR34" i="5"/>
  <c r="AS34" i="5"/>
  <c r="AT34" i="5"/>
  <c r="AU34" i="5"/>
  <c r="AV34" i="5"/>
  <c r="AW34" i="5"/>
  <c r="AX34" i="5"/>
  <c r="AY34" i="5"/>
  <c r="AZ34" i="5"/>
  <c r="BA34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AJ35" i="5"/>
  <c r="AK35" i="5"/>
  <c r="AL35" i="5"/>
  <c r="AM35" i="5"/>
  <c r="AN35" i="5"/>
  <c r="AO35" i="5"/>
  <c r="AP35" i="5"/>
  <c r="AQ35" i="5"/>
  <c r="AR35" i="5"/>
  <c r="AS35" i="5"/>
  <c r="AT35" i="5"/>
  <c r="AU35" i="5"/>
  <c r="AV35" i="5"/>
  <c r="AW35" i="5"/>
  <c r="AX35" i="5"/>
  <c r="AY35" i="5"/>
  <c r="AZ35" i="5"/>
  <c r="BA35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AJ36" i="5"/>
  <c r="AK36" i="5"/>
  <c r="AL36" i="5"/>
  <c r="AM36" i="5"/>
  <c r="AN36" i="5"/>
  <c r="AO36" i="5"/>
  <c r="AP36" i="5"/>
  <c r="AQ36" i="5"/>
  <c r="AR36" i="5"/>
  <c r="AS36" i="5"/>
  <c r="AT36" i="5"/>
  <c r="AU36" i="5"/>
  <c r="AV36" i="5"/>
  <c r="AW36" i="5"/>
  <c r="AX36" i="5"/>
  <c r="AY36" i="5"/>
  <c r="AZ36" i="5"/>
  <c r="BA36" i="5"/>
  <c r="G37" i="5" a="1"/>
  <c r="G37" i="5"/>
  <c r="H37" i="5" a="1"/>
  <c r="H37" i="5"/>
  <c r="I37" i="5" a="1"/>
  <c r="I37" i="5"/>
  <c r="J37" i="5" a="1"/>
  <c r="J37" i="5"/>
  <c r="K37" i="5" a="1"/>
  <c r="K37" i="5"/>
  <c r="L37" i="5" a="1"/>
  <c r="L37" i="5"/>
  <c r="M37" i="5" a="1"/>
  <c r="M37" i="5"/>
  <c r="N37" i="5" a="1"/>
  <c r="N37" i="5"/>
  <c r="O37" i="5" a="1"/>
  <c r="O37" i="5"/>
  <c r="P37" i="5" a="1"/>
  <c r="P37" i="5"/>
  <c r="Q37" i="5" a="1"/>
  <c r="Q37" i="5"/>
  <c r="R37" i="5" a="1"/>
  <c r="R37" i="5"/>
  <c r="S37" i="5" a="1"/>
  <c r="S37" i="5"/>
  <c r="T37" i="5" a="1"/>
  <c r="T37" i="5"/>
  <c r="U37" i="5" a="1"/>
  <c r="U37" i="5"/>
  <c r="V37" i="5" a="1"/>
  <c r="V37" i="5"/>
  <c r="W37" i="5" a="1"/>
  <c r="W37" i="5"/>
  <c r="X37" i="5" a="1"/>
  <c r="X37" i="5"/>
  <c r="Y37" i="5" a="1"/>
  <c r="Y37" i="5"/>
  <c r="Z37" i="5" a="1"/>
  <c r="Z37" i="5"/>
  <c r="AA37" i="5" a="1"/>
  <c r="AA37" i="5"/>
  <c r="AB37" i="5" a="1"/>
  <c r="AB37" i="5"/>
  <c r="AC37" i="5" a="1"/>
  <c r="AC37" i="5"/>
  <c r="AD37" i="5" a="1"/>
  <c r="AD37" i="5"/>
  <c r="AE37" i="5" a="1"/>
  <c r="AE37" i="5"/>
  <c r="AF37" i="5" a="1"/>
  <c r="AF37" i="5"/>
  <c r="AG37" i="5" a="1"/>
  <c r="AG37" i="5"/>
  <c r="AH37" i="5" a="1"/>
  <c r="AH37" i="5"/>
  <c r="AI37" i="5" a="1"/>
  <c r="AI37" i="5"/>
  <c r="AJ37" i="5" a="1"/>
  <c r="AJ37" i="5"/>
  <c r="AK37" i="5" a="1"/>
  <c r="AK37" i="5"/>
  <c r="AL37" i="5" a="1"/>
  <c r="AL37" i="5"/>
  <c r="AM37" i="5" a="1"/>
  <c r="AM37" i="5"/>
  <c r="AN37" i="5" a="1"/>
  <c r="AN37" i="5"/>
  <c r="AO37" i="5" a="1"/>
  <c r="AO37" i="5"/>
  <c r="AP37" i="5" a="1"/>
  <c r="AP37" i="5"/>
  <c r="AQ37" i="5" a="1"/>
  <c r="AQ37" i="5"/>
  <c r="AR37" i="5" a="1"/>
  <c r="AR37" i="5"/>
  <c r="AS37" i="5" a="1"/>
  <c r="AS37" i="5"/>
  <c r="AT37" i="5" a="1"/>
  <c r="AT37" i="5"/>
  <c r="AU37" i="5" a="1"/>
  <c r="AU37" i="5"/>
  <c r="AV37" i="5" a="1"/>
  <c r="AV37" i="5"/>
  <c r="AW37" i="5" a="1"/>
  <c r="AW37" i="5"/>
  <c r="AX37" i="5" a="1"/>
  <c r="AX37" i="5"/>
  <c r="AY37" i="5" a="1"/>
  <c r="AY37" i="5"/>
  <c r="AZ37" i="5" a="1"/>
  <c r="AZ37" i="5"/>
  <c r="BA37" i="5" a="1"/>
  <c r="BA37" i="5"/>
  <c r="G38" i="5" a="1"/>
  <c r="G38" i="5"/>
  <c r="H38" i="5" a="1"/>
  <c r="H38" i="5"/>
  <c r="I38" i="5" a="1"/>
  <c r="I38" i="5"/>
  <c r="J38" i="5" a="1"/>
  <c r="J38" i="5"/>
  <c r="K38" i="5" a="1"/>
  <c r="K38" i="5"/>
  <c r="L38" i="5" a="1"/>
  <c r="L38" i="5"/>
  <c r="M38" i="5" a="1"/>
  <c r="M38" i="5"/>
  <c r="N38" i="5" a="1"/>
  <c r="N38" i="5"/>
  <c r="O38" i="5" a="1"/>
  <c r="O38" i="5"/>
  <c r="P38" i="5" a="1"/>
  <c r="P38" i="5"/>
  <c r="Q38" i="5" a="1"/>
  <c r="Q38" i="5"/>
  <c r="R38" i="5" a="1"/>
  <c r="R38" i="5"/>
  <c r="S38" i="5" a="1"/>
  <c r="S38" i="5"/>
  <c r="T38" i="5" a="1"/>
  <c r="T38" i="5"/>
  <c r="U38" i="5" a="1"/>
  <c r="U38" i="5"/>
  <c r="V38" i="5" a="1"/>
  <c r="V38" i="5"/>
  <c r="W38" i="5" a="1"/>
  <c r="W38" i="5"/>
  <c r="X38" i="5" a="1"/>
  <c r="X38" i="5"/>
  <c r="Y38" i="5" a="1"/>
  <c r="Y38" i="5"/>
  <c r="Z38" i="5" a="1"/>
  <c r="Z38" i="5"/>
  <c r="AA38" i="5" a="1"/>
  <c r="AA38" i="5"/>
  <c r="AB38" i="5" a="1"/>
  <c r="AB38" i="5"/>
  <c r="AC38" i="5" a="1"/>
  <c r="AC38" i="5"/>
  <c r="AD38" i="5" a="1"/>
  <c r="AD38" i="5"/>
  <c r="AE38" i="5" a="1"/>
  <c r="AE38" i="5"/>
  <c r="AF38" i="5" a="1"/>
  <c r="AF38" i="5"/>
  <c r="AG38" i="5" a="1"/>
  <c r="AG38" i="5"/>
  <c r="AH38" i="5" a="1"/>
  <c r="AH38" i="5"/>
  <c r="AI38" i="5" a="1"/>
  <c r="AI38" i="5"/>
  <c r="AJ38" i="5" a="1"/>
  <c r="AJ38" i="5"/>
  <c r="AK38" i="5" a="1"/>
  <c r="AK38" i="5"/>
  <c r="AL38" i="5" a="1"/>
  <c r="AL38" i="5"/>
  <c r="AM38" i="5" a="1"/>
  <c r="AM38" i="5"/>
  <c r="AN38" i="5" a="1"/>
  <c r="AN38" i="5"/>
  <c r="AO38" i="5" a="1"/>
  <c r="AO38" i="5"/>
  <c r="AP38" i="5" a="1"/>
  <c r="AP38" i="5"/>
  <c r="AQ38" i="5" a="1"/>
  <c r="AQ38" i="5"/>
  <c r="AR38" i="5" a="1"/>
  <c r="AR38" i="5"/>
  <c r="AS38" i="5" a="1"/>
  <c r="AS38" i="5"/>
  <c r="AT38" i="5" a="1"/>
  <c r="AT38" i="5"/>
  <c r="AU38" i="5" a="1"/>
  <c r="AU38" i="5"/>
  <c r="AV38" i="5" a="1"/>
  <c r="AV38" i="5"/>
  <c r="AW38" i="5" a="1"/>
  <c r="AW38" i="5"/>
  <c r="AX38" i="5" a="1"/>
  <c r="AX38" i="5"/>
  <c r="AY38" i="5" a="1"/>
  <c r="AY38" i="5"/>
  <c r="AZ38" i="5" a="1"/>
  <c r="AZ38" i="5"/>
  <c r="BA38" i="5" a="1"/>
  <c r="BA38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AJ39" i="5"/>
  <c r="AK39" i="5"/>
  <c r="AL39" i="5"/>
  <c r="AM39" i="5"/>
  <c r="AN39" i="5"/>
  <c r="AO39" i="5"/>
  <c r="AP39" i="5"/>
  <c r="AQ39" i="5"/>
  <c r="AR39" i="5"/>
  <c r="AS39" i="5"/>
  <c r="AT39" i="5"/>
  <c r="AU39" i="5"/>
  <c r="AV39" i="5"/>
  <c r="AW39" i="5"/>
  <c r="AX39" i="5"/>
  <c r="AY39" i="5"/>
  <c r="AZ39" i="5"/>
  <c r="BA39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AJ40" i="5"/>
  <c r="AK40" i="5"/>
  <c r="AL40" i="5"/>
  <c r="AM40" i="5"/>
  <c r="AN40" i="5"/>
  <c r="AO40" i="5"/>
  <c r="AP40" i="5"/>
  <c r="AQ40" i="5"/>
  <c r="AR40" i="5"/>
  <c r="AS40" i="5"/>
  <c r="AT40" i="5"/>
  <c r="AU40" i="5"/>
  <c r="AV40" i="5"/>
  <c r="AW40" i="5"/>
  <c r="AX40" i="5"/>
  <c r="AY40" i="5"/>
  <c r="AZ40" i="5"/>
  <c r="BA40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AJ41" i="5"/>
  <c r="AK41" i="5"/>
  <c r="AL41" i="5"/>
  <c r="AM41" i="5"/>
  <c r="AN41" i="5"/>
  <c r="AO41" i="5"/>
  <c r="AP41" i="5"/>
  <c r="AQ41" i="5"/>
  <c r="AR41" i="5"/>
  <c r="AS41" i="5"/>
  <c r="AT41" i="5"/>
  <c r="AU41" i="5"/>
  <c r="AV41" i="5"/>
  <c r="AW41" i="5"/>
  <c r="AX41" i="5"/>
  <c r="AY41" i="5"/>
  <c r="AZ41" i="5"/>
  <c r="BA41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AJ42" i="5"/>
  <c r="AK42" i="5"/>
  <c r="AL42" i="5"/>
  <c r="AM42" i="5"/>
  <c r="AN42" i="5"/>
  <c r="AO42" i="5"/>
  <c r="AP42" i="5"/>
  <c r="AQ42" i="5"/>
  <c r="AR42" i="5"/>
  <c r="AS42" i="5"/>
  <c r="AT42" i="5"/>
  <c r="AU42" i="5"/>
  <c r="AV42" i="5"/>
  <c r="AW42" i="5"/>
  <c r="AX42" i="5"/>
  <c r="AY42" i="5"/>
  <c r="AZ42" i="5"/>
  <c r="BA42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AJ43" i="5"/>
  <c r="AK43" i="5"/>
  <c r="AL43" i="5"/>
  <c r="AM43" i="5"/>
  <c r="AN43" i="5"/>
  <c r="AO43" i="5"/>
  <c r="AP43" i="5"/>
  <c r="AQ43" i="5"/>
  <c r="AR43" i="5"/>
  <c r="AS43" i="5"/>
  <c r="AT43" i="5"/>
  <c r="AU43" i="5"/>
  <c r="AV43" i="5"/>
  <c r="AW43" i="5"/>
  <c r="AX43" i="5"/>
  <c r="AY43" i="5"/>
  <c r="AZ43" i="5"/>
  <c r="BA43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AJ44" i="5"/>
  <c r="AK44" i="5"/>
  <c r="AL44" i="5"/>
  <c r="AM44" i="5"/>
  <c r="AN44" i="5"/>
  <c r="AO44" i="5"/>
  <c r="AP44" i="5"/>
  <c r="AQ44" i="5"/>
  <c r="AR44" i="5"/>
  <c r="AS44" i="5"/>
  <c r="AT44" i="5"/>
  <c r="AU44" i="5"/>
  <c r="AV44" i="5"/>
  <c r="AW44" i="5"/>
  <c r="AX44" i="5"/>
  <c r="AY44" i="5"/>
  <c r="AZ44" i="5"/>
  <c r="BA44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AG45" i="5"/>
  <c r="AH45" i="5"/>
  <c r="AI45" i="5"/>
  <c r="AJ45" i="5"/>
  <c r="AK45" i="5"/>
  <c r="AL45" i="5"/>
  <c r="AM45" i="5"/>
  <c r="AN45" i="5"/>
  <c r="AO45" i="5"/>
  <c r="AP45" i="5"/>
  <c r="AQ45" i="5"/>
  <c r="AR45" i="5"/>
  <c r="AS45" i="5"/>
  <c r="AT45" i="5"/>
  <c r="AU45" i="5"/>
  <c r="AV45" i="5"/>
  <c r="AW45" i="5"/>
  <c r="AX45" i="5"/>
  <c r="AY45" i="5"/>
  <c r="AZ45" i="5"/>
  <c r="BA45" i="5"/>
  <c r="G46" i="5"/>
  <c r="H46" i="5"/>
  <c r="I46" i="5"/>
  <c r="J46" i="5"/>
  <c r="K46" i="5"/>
  <c r="L46" i="5"/>
  <c r="M46" i="5"/>
  <c r="N46" i="5"/>
  <c r="O46" i="5"/>
  <c r="P46" i="5"/>
  <c r="Q46" i="5"/>
  <c r="R46" i="5"/>
  <c r="S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AG46" i="5"/>
  <c r="AH46" i="5"/>
  <c r="AI46" i="5"/>
  <c r="AJ46" i="5"/>
  <c r="AK46" i="5"/>
  <c r="AL46" i="5"/>
  <c r="AM46" i="5"/>
  <c r="AN46" i="5"/>
  <c r="AO46" i="5"/>
  <c r="AP46" i="5"/>
  <c r="AQ46" i="5"/>
  <c r="AR46" i="5"/>
  <c r="AS46" i="5"/>
  <c r="AT46" i="5"/>
  <c r="AU46" i="5"/>
  <c r="AV46" i="5"/>
  <c r="AW46" i="5"/>
  <c r="AX46" i="5"/>
  <c r="AY46" i="5"/>
  <c r="AZ46" i="5"/>
  <c r="BA46" i="5"/>
  <c r="H47" i="5"/>
  <c r="I47" i="5"/>
  <c r="J47" i="5"/>
  <c r="K47" i="5"/>
  <c r="L47" i="5"/>
  <c r="M47" i="5"/>
  <c r="N47" i="5"/>
  <c r="O47" i="5"/>
  <c r="P47" i="5"/>
  <c r="Q47" i="5"/>
  <c r="R47" i="5"/>
  <c r="S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AG47" i="5"/>
  <c r="AH47" i="5"/>
  <c r="AI47" i="5"/>
  <c r="AJ47" i="5"/>
  <c r="AK47" i="5"/>
  <c r="AL47" i="5"/>
  <c r="AM47" i="5"/>
  <c r="AN47" i="5"/>
  <c r="AO47" i="5"/>
  <c r="AP47" i="5"/>
  <c r="AQ47" i="5"/>
  <c r="AR47" i="5"/>
  <c r="AS47" i="5"/>
  <c r="AT47" i="5"/>
  <c r="AU47" i="5"/>
  <c r="AV47" i="5"/>
  <c r="AW47" i="5"/>
  <c r="AX47" i="5"/>
  <c r="AY47" i="5"/>
  <c r="AZ47" i="5"/>
  <c r="BA47" i="5"/>
  <c r="H48" i="5"/>
  <c r="I48" i="5"/>
  <c r="J48" i="5"/>
  <c r="K48" i="5"/>
  <c r="L48" i="5"/>
  <c r="M48" i="5"/>
  <c r="N48" i="5"/>
  <c r="O48" i="5"/>
  <c r="P48" i="5"/>
  <c r="Q48" i="5"/>
  <c r="R48" i="5"/>
  <c r="S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AG48" i="5"/>
  <c r="AH48" i="5"/>
  <c r="AI48" i="5"/>
  <c r="AJ48" i="5"/>
  <c r="AK48" i="5"/>
  <c r="AL48" i="5"/>
  <c r="AM48" i="5"/>
  <c r="AN48" i="5"/>
  <c r="AO48" i="5"/>
  <c r="AP48" i="5"/>
  <c r="AQ48" i="5"/>
  <c r="AR48" i="5"/>
  <c r="AS48" i="5"/>
  <c r="AT48" i="5"/>
  <c r="AU48" i="5"/>
  <c r="AV48" i="5"/>
  <c r="AW48" i="5"/>
  <c r="AX48" i="5"/>
  <c r="AY48" i="5"/>
  <c r="AZ48" i="5"/>
  <c r="BA48" i="5"/>
  <c r="G49" i="5"/>
  <c r="H49" i="5"/>
  <c r="I49" i="5"/>
  <c r="J49" i="5"/>
  <c r="K49" i="5"/>
  <c r="L49" i="5"/>
  <c r="M49" i="5"/>
  <c r="N49" i="5"/>
  <c r="O49" i="5"/>
  <c r="P49" i="5"/>
  <c r="Q49" i="5"/>
  <c r="R49" i="5"/>
  <c r="S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AG49" i="5"/>
  <c r="AH49" i="5"/>
  <c r="AI49" i="5"/>
  <c r="AJ49" i="5"/>
  <c r="AK49" i="5"/>
  <c r="AL49" i="5"/>
  <c r="AM49" i="5"/>
  <c r="AN49" i="5"/>
  <c r="AO49" i="5"/>
  <c r="AP49" i="5"/>
  <c r="AQ49" i="5"/>
  <c r="AR49" i="5"/>
  <c r="AS49" i="5"/>
  <c r="AT49" i="5"/>
  <c r="AU49" i="5"/>
  <c r="AV49" i="5"/>
  <c r="AW49" i="5"/>
  <c r="AX49" i="5"/>
  <c r="AY49" i="5"/>
  <c r="AZ49" i="5"/>
  <c r="BA49" i="5"/>
  <c r="H50" i="5"/>
  <c r="I50" i="5"/>
  <c r="J50" i="5"/>
  <c r="K50" i="5"/>
  <c r="L50" i="5"/>
  <c r="M50" i="5"/>
  <c r="N50" i="5"/>
  <c r="O50" i="5"/>
  <c r="P50" i="5"/>
  <c r="Q50" i="5"/>
  <c r="R50" i="5"/>
  <c r="S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AG50" i="5"/>
  <c r="AH50" i="5"/>
  <c r="AI50" i="5"/>
  <c r="AJ50" i="5"/>
  <c r="AK50" i="5"/>
  <c r="AL50" i="5"/>
  <c r="AM50" i="5"/>
  <c r="AN50" i="5"/>
  <c r="AO50" i="5"/>
  <c r="AP50" i="5"/>
  <c r="AQ50" i="5"/>
  <c r="AR50" i="5"/>
  <c r="AS50" i="5"/>
  <c r="AT50" i="5"/>
  <c r="AU50" i="5"/>
  <c r="AV50" i="5"/>
  <c r="AW50" i="5"/>
  <c r="AX50" i="5"/>
  <c r="AY50" i="5"/>
  <c r="AZ50" i="5"/>
  <c r="BA50" i="5"/>
  <c r="J52" i="5"/>
  <c r="K52" i="5"/>
  <c r="L52" i="5"/>
  <c r="M52" i="5"/>
  <c r="N52" i="5"/>
  <c r="O52" i="5"/>
  <c r="P52" i="5"/>
  <c r="Q52" i="5"/>
  <c r="R52" i="5"/>
  <c r="S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AG52" i="5"/>
  <c r="AH52" i="5"/>
  <c r="AI52" i="5"/>
  <c r="AJ52" i="5"/>
  <c r="AK52" i="5"/>
  <c r="AL52" i="5"/>
  <c r="AM52" i="5"/>
  <c r="AN52" i="5"/>
  <c r="AO52" i="5"/>
  <c r="AP52" i="5"/>
  <c r="AQ52" i="5"/>
  <c r="AR52" i="5"/>
  <c r="AS52" i="5"/>
  <c r="AT52" i="5"/>
  <c r="AU52" i="5"/>
  <c r="AV52" i="5"/>
  <c r="AW52" i="5"/>
  <c r="AX52" i="5"/>
  <c r="AY52" i="5"/>
  <c r="AZ52" i="5"/>
  <c r="BA52" i="5"/>
  <c r="H58" i="5"/>
  <c r="I58" i="5"/>
  <c r="J58" i="5"/>
  <c r="K58" i="5"/>
  <c r="L58" i="5"/>
  <c r="M58" i="5"/>
  <c r="N58" i="5"/>
  <c r="O58" i="5"/>
  <c r="P58" i="5"/>
  <c r="Q58" i="5"/>
  <c r="R58" i="5"/>
  <c r="S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AG58" i="5"/>
  <c r="AH58" i="5"/>
  <c r="AI58" i="5"/>
  <c r="AJ58" i="5"/>
  <c r="AK58" i="5"/>
  <c r="AL58" i="5"/>
  <c r="AM58" i="5"/>
  <c r="AN58" i="5"/>
  <c r="AO58" i="5"/>
  <c r="AP58" i="5"/>
  <c r="AQ58" i="5"/>
  <c r="AR58" i="5"/>
  <c r="AS58" i="5"/>
  <c r="AT58" i="5"/>
  <c r="AU58" i="5"/>
  <c r="AV58" i="5"/>
  <c r="AW58" i="5"/>
  <c r="AX58" i="5"/>
  <c r="AY58" i="5"/>
  <c r="AZ58" i="5"/>
  <c r="BA58" i="5"/>
  <c r="G59" i="5"/>
  <c r="H59" i="5"/>
  <c r="I59" i="5"/>
  <c r="J59" i="5"/>
  <c r="K59" i="5"/>
  <c r="L59" i="5"/>
  <c r="M59" i="5"/>
  <c r="N59" i="5"/>
  <c r="O59" i="5"/>
  <c r="P59" i="5"/>
  <c r="Q59" i="5"/>
  <c r="R59" i="5"/>
  <c r="S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AG59" i="5"/>
  <c r="AH59" i="5"/>
  <c r="AI59" i="5"/>
  <c r="AJ59" i="5"/>
  <c r="AK59" i="5"/>
  <c r="AL59" i="5"/>
  <c r="AM59" i="5"/>
  <c r="AN59" i="5"/>
  <c r="AO59" i="5"/>
  <c r="AP59" i="5"/>
  <c r="AQ59" i="5"/>
  <c r="AR59" i="5"/>
  <c r="AS59" i="5"/>
  <c r="AT59" i="5"/>
  <c r="AU59" i="5"/>
  <c r="AV59" i="5"/>
  <c r="AW59" i="5"/>
  <c r="AX59" i="5"/>
  <c r="AY59" i="5"/>
  <c r="AZ59" i="5"/>
  <c r="BA59" i="5"/>
  <c r="I61" i="5"/>
  <c r="J61" i="5"/>
  <c r="K61" i="5"/>
  <c r="L61" i="5"/>
  <c r="M61" i="5"/>
  <c r="N61" i="5"/>
  <c r="O61" i="5"/>
  <c r="P61" i="5"/>
  <c r="Q61" i="5"/>
  <c r="R61" i="5"/>
  <c r="S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AG61" i="5"/>
  <c r="AH61" i="5"/>
  <c r="AI61" i="5"/>
  <c r="AJ61" i="5"/>
  <c r="AK61" i="5"/>
  <c r="AL61" i="5"/>
  <c r="AM61" i="5"/>
  <c r="AN61" i="5"/>
  <c r="AO61" i="5"/>
  <c r="AP61" i="5"/>
  <c r="AQ61" i="5"/>
  <c r="AR61" i="5"/>
  <c r="AS61" i="5"/>
  <c r="AT61" i="5"/>
  <c r="AU61" i="5"/>
  <c r="AV61" i="5"/>
  <c r="AW61" i="5"/>
  <c r="AX61" i="5"/>
  <c r="AY61" i="5"/>
  <c r="AZ61" i="5"/>
  <c r="BA61" i="5"/>
  <c r="I62" i="5"/>
  <c r="J62" i="5"/>
  <c r="K62" i="5"/>
  <c r="L62" i="5"/>
  <c r="M62" i="5"/>
  <c r="N62" i="5"/>
  <c r="O62" i="5"/>
  <c r="P62" i="5"/>
  <c r="Q62" i="5"/>
  <c r="R62" i="5"/>
  <c r="S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AG62" i="5"/>
  <c r="AH62" i="5"/>
  <c r="AI62" i="5"/>
  <c r="AJ62" i="5"/>
  <c r="AK62" i="5"/>
  <c r="AL62" i="5"/>
  <c r="AM62" i="5"/>
  <c r="AN62" i="5"/>
  <c r="AO62" i="5"/>
  <c r="AP62" i="5"/>
  <c r="AQ62" i="5"/>
  <c r="AR62" i="5"/>
  <c r="AS62" i="5"/>
  <c r="AT62" i="5"/>
  <c r="AU62" i="5"/>
  <c r="AV62" i="5"/>
  <c r="AW62" i="5"/>
  <c r="AX62" i="5"/>
  <c r="AY62" i="5"/>
  <c r="AZ62" i="5"/>
  <c r="BA62" i="5"/>
  <c r="H65" i="5"/>
  <c r="I65" i="5"/>
  <c r="J65" i="5"/>
  <c r="K65" i="5"/>
  <c r="L65" i="5"/>
  <c r="M65" i="5"/>
  <c r="N65" i="5"/>
  <c r="O65" i="5"/>
  <c r="P65" i="5"/>
  <c r="Q65" i="5"/>
  <c r="R65" i="5"/>
  <c r="S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AG65" i="5"/>
  <c r="AH65" i="5"/>
  <c r="AI65" i="5"/>
  <c r="AJ65" i="5"/>
  <c r="AK65" i="5"/>
  <c r="AL65" i="5"/>
  <c r="AM65" i="5"/>
  <c r="AN65" i="5"/>
  <c r="AO65" i="5"/>
  <c r="AP65" i="5"/>
  <c r="AQ65" i="5"/>
  <c r="AR65" i="5"/>
  <c r="AS65" i="5"/>
  <c r="AT65" i="5"/>
  <c r="AU65" i="5"/>
  <c r="AV65" i="5"/>
  <c r="AW65" i="5"/>
  <c r="AX65" i="5"/>
  <c r="AY65" i="5"/>
  <c r="AZ65" i="5"/>
  <c r="BA65" i="5"/>
  <c r="G66" i="5"/>
  <c r="H66" i="5"/>
  <c r="I66" i="5"/>
  <c r="J66" i="5"/>
  <c r="K66" i="5"/>
  <c r="L66" i="5"/>
  <c r="M66" i="5"/>
  <c r="N66" i="5"/>
  <c r="O66" i="5"/>
  <c r="P66" i="5"/>
  <c r="Q66" i="5"/>
  <c r="R66" i="5"/>
  <c r="S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AG66" i="5"/>
  <c r="AH66" i="5"/>
  <c r="AI66" i="5"/>
  <c r="AJ66" i="5"/>
  <c r="AK66" i="5"/>
  <c r="AL66" i="5"/>
  <c r="AM66" i="5"/>
  <c r="AN66" i="5"/>
  <c r="AO66" i="5"/>
  <c r="AP66" i="5"/>
  <c r="AQ66" i="5"/>
  <c r="AR66" i="5"/>
  <c r="AS66" i="5"/>
  <c r="AT66" i="5"/>
  <c r="AU66" i="5"/>
  <c r="AV66" i="5"/>
  <c r="AW66" i="5"/>
  <c r="AX66" i="5"/>
  <c r="AY66" i="5"/>
  <c r="AZ66" i="5"/>
  <c r="BA66" i="5"/>
  <c r="H69" i="5"/>
  <c r="I69" i="5"/>
  <c r="J69" i="5"/>
  <c r="K69" i="5"/>
  <c r="L69" i="5"/>
  <c r="M69" i="5"/>
  <c r="N69" i="5"/>
  <c r="O69" i="5"/>
  <c r="P69" i="5"/>
  <c r="Q69" i="5"/>
  <c r="R69" i="5"/>
  <c r="S69" i="5"/>
  <c r="T69" i="5"/>
  <c r="U69" i="5"/>
  <c r="V69" i="5"/>
  <c r="W69" i="5"/>
  <c r="X69" i="5"/>
  <c r="Y69" i="5"/>
  <c r="Z69" i="5"/>
  <c r="AA69" i="5"/>
  <c r="AB69" i="5"/>
  <c r="AC69" i="5"/>
  <c r="AD69" i="5"/>
  <c r="AE69" i="5"/>
  <c r="AF69" i="5"/>
  <c r="AG69" i="5"/>
  <c r="AH69" i="5"/>
  <c r="AI69" i="5"/>
  <c r="AJ69" i="5"/>
  <c r="AK69" i="5"/>
  <c r="AL69" i="5"/>
  <c r="AM69" i="5"/>
  <c r="AN69" i="5"/>
  <c r="AO69" i="5"/>
  <c r="AP69" i="5"/>
  <c r="AQ69" i="5"/>
  <c r="AR69" i="5"/>
  <c r="AS69" i="5"/>
  <c r="AT69" i="5"/>
  <c r="AU69" i="5"/>
  <c r="AV69" i="5"/>
  <c r="AW69" i="5"/>
  <c r="AX69" i="5"/>
  <c r="AY69" i="5"/>
  <c r="AZ69" i="5"/>
  <c r="BA69" i="5"/>
  <c r="G70" i="5"/>
  <c r="H70" i="5"/>
  <c r="I70" i="5"/>
  <c r="J70" i="5"/>
  <c r="K70" i="5"/>
  <c r="L70" i="5"/>
  <c r="M70" i="5"/>
  <c r="N70" i="5"/>
  <c r="O70" i="5"/>
  <c r="P70" i="5"/>
  <c r="Q70" i="5"/>
  <c r="R70" i="5"/>
  <c r="S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AG70" i="5"/>
  <c r="AH70" i="5"/>
  <c r="AI70" i="5"/>
  <c r="AJ70" i="5"/>
  <c r="AK70" i="5"/>
  <c r="AL70" i="5"/>
  <c r="AM70" i="5"/>
  <c r="AN70" i="5"/>
  <c r="AO70" i="5"/>
  <c r="AP70" i="5"/>
  <c r="AQ70" i="5"/>
  <c r="AR70" i="5"/>
  <c r="AS70" i="5"/>
  <c r="AT70" i="5"/>
  <c r="AU70" i="5"/>
  <c r="AV70" i="5"/>
  <c r="AW70" i="5"/>
  <c r="AX70" i="5"/>
  <c r="AY70" i="5"/>
  <c r="AZ70" i="5"/>
  <c r="BA70" i="5"/>
  <c r="I71" i="5"/>
  <c r="J71" i="5"/>
  <c r="K71" i="5"/>
  <c r="L71" i="5"/>
  <c r="M71" i="5"/>
  <c r="N71" i="5"/>
  <c r="O71" i="5"/>
  <c r="P71" i="5"/>
  <c r="Q71" i="5"/>
  <c r="R71" i="5"/>
  <c r="S71" i="5"/>
  <c r="T71" i="5"/>
  <c r="U71" i="5"/>
  <c r="V71" i="5"/>
  <c r="W71" i="5"/>
  <c r="X71" i="5"/>
  <c r="Y71" i="5"/>
  <c r="Z71" i="5"/>
  <c r="AA71" i="5"/>
  <c r="AB71" i="5"/>
  <c r="AC71" i="5"/>
  <c r="AD71" i="5"/>
  <c r="AE71" i="5"/>
  <c r="AF71" i="5"/>
  <c r="AG71" i="5"/>
  <c r="AH71" i="5"/>
  <c r="AI71" i="5"/>
  <c r="AJ71" i="5"/>
  <c r="AK71" i="5"/>
  <c r="AL71" i="5"/>
  <c r="AM71" i="5"/>
  <c r="AN71" i="5"/>
  <c r="AO71" i="5"/>
  <c r="AP71" i="5"/>
  <c r="AQ71" i="5"/>
  <c r="AR71" i="5"/>
  <c r="AS71" i="5"/>
  <c r="AT71" i="5"/>
  <c r="AU71" i="5"/>
  <c r="AV71" i="5"/>
  <c r="AW71" i="5"/>
  <c r="AX71" i="5"/>
  <c r="AY71" i="5"/>
  <c r="AZ71" i="5"/>
  <c r="BA71" i="5"/>
  <c r="H72" i="5"/>
  <c r="I72" i="5"/>
  <c r="J72" i="5"/>
  <c r="K72" i="5"/>
  <c r="L72" i="5"/>
  <c r="M72" i="5"/>
  <c r="N72" i="5"/>
  <c r="O72" i="5"/>
  <c r="P72" i="5"/>
  <c r="Q72" i="5"/>
  <c r="R72" i="5"/>
  <c r="S72" i="5"/>
  <c r="T72" i="5"/>
  <c r="U72" i="5"/>
  <c r="V72" i="5"/>
  <c r="W72" i="5"/>
  <c r="X72" i="5"/>
  <c r="Y72" i="5"/>
  <c r="Z72" i="5"/>
  <c r="AA72" i="5"/>
  <c r="AB72" i="5"/>
  <c r="AC72" i="5"/>
  <c r="AD72" i="5"/>
  <c r="AE72" i="5"/>
  <c r="AF72" i="5"/>
  <c r="AG72" i="5"/>
  <c r="AH72" i="5"/>
  <c r="AI72" i="5"/>
  <c r="AJ72" i="5"/>
  <c r="AK72" i="5"/>
  <c r="AL72" i="5"/>
  <c r="AM72" i="5"/>
  <c r="AN72" i="5"/>
  <c r="AO72" i="5"/>
  <c r="AP72" i="5"/>
  <c r="AQ72" i="5"/>
  <c r="AR72" i="5"/>
  <c r="AS72" i="5"/>
  <c r="AT72" i="5"/>
  <c r="AU72" i="5"/>
  <c r="AV72" i="5"/>
  <c r="AW72" i="5"/>
  <c r="AX72" i="5"/>
  <c r="AY72" i="5"/>
  <c r="AZ72" i="5"/>
  <c r="BA72" i="5"/>
  <c r="H73" i="5"/>
  <c r="I73" i="5"/>
  <c r="J73" i="5"/>
  <c r="K73" i="5"/>
  <c r="L73" i="5"/>
  <c r="M73" i="5"/>
  <c r="N73" i="5"/>
  <c r="O73" i="5"/>
  <c r="P73" i="5"/>
  <c r="Q73" i="5"/>
  <c r="R73" i="5"/>
  <c r="S73" i="5"/>
  <c r="T73" i="5"/>
  <c r="U73" i="5"/>
  <c r="V73" i="5"/>
  <c r="W73" i="5"/>
  <c r="X73" i="5"/>
  <c r="Y73" i="5"/>
  <c r="Z73" i="5"/>
  <c r="AA73" i="5"/>
  <c r="AB73" i="5"/>
  <c r="AC73" i="5"/>
  <c r="AD73" i="5"/>
  <c r="AE73" i="5"/>
  <c r="AF73" i="5"/>
  <c r="AG73" i="5"/>
  <c r="AH73" i="5"/>
  <c r="AI73" i="5"/>
  <c r="AJ73" i="5"/>
  <c r="AK73" i="5"/>
  <c r="AL73" i="5"/>
  <c r="AM73" i="5"/>
  <c r="AN73" i="5"/>
  <c r="AO73" i="5"/>
  <c r="AP73" i="5"/>
  <c r="AQ73" i="5"/>
  <c r="AR73" i="5"/>
  <c r="AS73" i="5"/>
  <c r="AT73" i="5"/>
  <c r="AU73" i="5"/>
  <c r="AV73" i="5"/>
  <c r="AW73" i="5"/>
  <c r="AX73" i="5"/>
  <c r="AY73" i="5"/>
  <c r="AZ73" i="5"/>
  <c r="BA73" i="5"/>
  <c r="G74" i="5"/>
  <c r="H74" i="5"/>
  <c r="I74" i="5"/>
  <c r="J74" i="5"/>
  <c r="K74" i="5"/>
  <c r="L74" i="5"/>
  <c r="M74" i="5"/>
  <c r="N74" i="5"/>
  <c r="O74" i="5"/>
  <c r="P74" i="5"/>
  <c r="Q74" i="5"/>
  <c r="R74" i="5"/>
  <c r="S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AG74" i="5"/>
  <c r="AH74" i="5"/>
  <c r="AI74" i="5"/>
  <c r="AJ74" i="5"/>
  <c r="AK74" i="5"/>
  <c r="AL74" i="5"/>
  <c r="AM74" i="5"/>
  <c r="AN74" i="5"/>
  <c r="AO74" i="5"/>
  <c r="AP74" i="5"/>
  <c r="AQ74" i="5"/>
  <c r="AR74" i="5"/>
  <c r="AS74" i="5"/>
  <c r="AT74" i="5"/>
  <c r="AU74" i="5"/>
  <c r="AV74" i="5"/>
  <c r="AW74" i="5"/>
  <c r="AX74" i="5"/>
  <c r="AY74" i="5"/>
  <c r="AZ74" i="5"/>
  <c r="BA74" i="5"/>
  <c r="H75" i="5"/>
  <c r="I75" i="5"/>
  <c r="J75" i="5"/>
  <c r="K75" i="5"/>
  <c r="L75" i="5"/>
  <c r="M75" i="5"/>
  <c r="N75" i="5"/>
  <c r="O75" i="5"/>
  <c r="P75" i="5"/>
  <c r="Q75" i="5"/>
  <c r="R75" i="5"/>
  <c r="S75" i="5"/>
  <c r="T75" i="5"/>
  <c r="U75" i="5"/>
  <c r="V75" i="5"/>
  <c r="W75" i="5"/>
  <c r="X75" i="5"/>
  <c r="Y75" i="5"/>
  <c r="Z75" i="5"/>
  <c r="AA75" i="5"/>
  <c r="AB75" i="5"/>
  <c r="AC75" i="5"/>
  <c r="AD75" i="5"/>
  <c r="AE75" i="5"/>
  <c r="AF75" i="5"/>
  <c r="AG75" i="5"/>
  <c r="AH75" i="5"/>
  <c r="AI75" i="5"/>
  <c r="AJ75" i="5"/>
  <c r="AK75" i="5"/>
  <c r="AL75" i="5"/>
  <c r="AM75" i="5"/>
  <c r="AN75" i="5"/>
  <c r="AO75" i="5"/>
  <c r="AP75" i="5"/>
  <c r="AQ75" i="5"/>
  <c r="AR75" i="5"/>
  <c r="AS75" i="5"/>
  <c r="AT75" i="5"/>
  <c r="AU75" i="5"/>
  <c r="AV75" i="5"/>
  <c r="AW75" i="5"/>
  <c r="AX75" i="5"/>
  <c r="AY75" i="5"/>
  <c r="AZ75" i="5"/>
  <c r="BA75" i="5"/>
  <c r="G76" i="5"/>
  <c r="H76" i="5"/>
  <c r="I76" i="5"/>
  <c r="J76" i="5"/>
  <c r="K76" i="5"/>
  <c r="L76" i="5"/>
  <c r="M76" i="5"/>
  <c r="N76" i="5"/>
  <c r="O76" i="5"/>
  <c r="P76" i="5"/>
  <c r="Q76" i="5"/>
  <c r="R76" i="5"/>
  <c r="S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AG76" i="5"/>
  <c r="AH76" i="5"/>
  <c r="AI76" i="5"/>
  <c r="AJ76" i="5"/>
  <c r="AK76" i="5"/>
  <c r="AL76" i="5"/>
  <c r="AM76" i="5"/>
  <c r="AN76" i="5"/>
  <c r="AO76" i="5"/>
  <c r="AP76" i="5"/>
  <c r="AQ76" i="5"/>
  <c r="AR76" i="5"/>
  <c r="AS76" i="5"/>
  <c r="AT76" i="5"/>
  <c r="AU76" i="5"/>
  <c r="AV76" i="5"/>
  <c r="AW76" i="5"/>
  <c r="AX76" i="5"/>
  <c r="AY76" i="5"/>
  <c r="AZ76" i="5"/>
  <c r="BA76" i="5"/>
  <c r="H77" i="5"/>
  <c r="I77" i="5"/>
  <c r="J77" i="5"/>
  <c r="K77" i="5"/>
  <c r="L77" i="5"/>
  <c r="M77" i="5"/>
  <c r="N77" i="5"/>
  <c r="O77" i="5"/>
  <c r="P77" i="5"/>
  <c r="Q77" i="5"/>
  <c r="R77" i="5"/>
  <c r="S77" i="5"/>
  <c r="T77" i="5"/>
  <c r="U77" i="5"/>
  <c r="V77" i="5"/>
  <c r="W77" i="5"/>
  <c r="X77" i="5"/>
  <c r="Y77" i="5"/>
  <c r="Z77" i="5"/>
  <c r="AA77" i="5"/>
  <c r="AB77" i="5"/>
  <c r="AC77" i="5"/>
  <c r="AD77" i="5"/>
  <c r="AE77" i="5"/>
  <c r="AF77" i="5"/>
  <c r="AG77" i="5"/>
  <c r="AH77" i="5"/>
  <c r="AI77" i="5"/>
  <c r="AJ77" i="5"/>
  <c r="AK77" i="5"/>
  <c r="AL77" i="5"/>
  <c r="AM77" i="5"/>
  <c r="AN77" i="5"/>
  <c r="AO77" i="5"/>
  <c r="AP77" i="5"/>
  <c r="AQ77" i="5"/>
  <c r="AR77" i="5"/>
  <c r="AS77" i="5"/>
  <c r="AT77" i="5"/>
  <c r="AU77" i="5"/>
  <c r="AV77" i="5"/>
  <c r="AW77" i="5"/>
  <c r="AX77" i="5"/>
  <c r="AY77" i="5"/>
  <c r="AZ77" i="5"/>
  <c r="BA77" i="5"/>
  <c r="G78" i="5"/>
  <c r="H78" i="5"/>
  <c r="I78" i="5"/>
  <c r="J78" i="5"/>
  <c r="K78" i="5"/>
  <c r="L78" i="5"/>
  <c r="M78" i="5"/>
  <c r="N78" i="5"/>
  <c r="O78" i="5"/>
  <c r="P78" i="5"/>
  <c r="Q78" i="5"/>
  <c r="R78" i="5"/>
  <c r="S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AG78" i="5"/>
  <c r="AH78" i="5"/>
  <c r="AI78" i="5"/>
  <c r="AJ78" i="5"/>
  <c r="AK78" i="5"/>
  <c r="AL78" i="5"/>
  <c r="AM78" i="5"/>
  <c r="AN78" i="5"/>
  <c r="AO78" i="5"/>
  <c r="AP78" i="5"/>
  <c r="AQ78" i="5"/>
  <c r="AR78" i="5"/>
  <c r="AS78" i="5"/>
  <c r="AT78" i="5"/>
  <c r="AU78" i="5"/>
  <c r="AV78" i="5"/>
  <c r="AW78" i="5"/>
  <c r="AX78" i="5"/>
  <c r="AY78" i="5"/>
  <c r="AZ78" i="5"/>
  <c r="BA78" i="5"/>
  <c r="H79" i="5"/>
  <c r="I79" i="5"/>
  <c r="J79" i="5"/>
  <c r="K79" i="5"/>
  <c r="L79" i="5"/>
  <c r="M79" i="5"/>
  <c r="N79" i="5"/>
  <c r="O79" i="5"/>
  <c r="P79" i="5"/>
  <c r="Q79" i="5"/>
  <c r="R79" i="5"/>
  <c r="S79" i="5"/>
  <c r="T79" i="5"/>
  <c r="U79" i="5"/>
  <c r="V79" i="5"/>
  <c r="W79" i="5"/>
  <c r="X79" i="5"/>
  <c r="Y79" i="5"/>
  <c r="Z79" i="5"/>
  <c r="AA79" i="5"/>
  <c r="AB79" i="5"/>
  <c r="AC79" i="5"/>
  <c r="AD79" i="5"/>
  <c r="AE79" i="5"/>
  <c r="AF79" i="5"/>
  <c r="AG79" i="5"/>
  <c r="AH79" i="5"/>
  <c r="AI79" i="5"/>
  <c r="AJ79" i="5"/>
  <c r="AK79" i="5"/>
  <c r="AL79" i="5"/>
  <c r="AM79" i="5"/>
  <c r="AN79" i="5"/>
  <c r="AO79" i="5"/>
  <c r="AP79" i="5"/>
  <c r="AQ79" i="5"/>
  <c r="AR79" i="5"/>
  <c r="AS79" i="5"/>
  <c r="AT79" i="5"/>
  <c r="AU79" i="5"/>
  <c r="AV79" i="5"/>
  <c r="AW79" i="5"/>
  <c r="AX79" i="5"/>
  <c r="AY79" i="5"/>
  <c r="AZ79" i="5"/>
  <c r="BA79" i="5"/>
  <c r="G80" i="5"/>
  <c r="H80" i="5"/>
  <c r="I80" i="5"/>
  <c r="J80" i="5"/>
  <c r="K80" i="5"/>
  <c r="L80" i="5"/>
  <c r="M80" i="5"/>
  <c r="N80" i="5"/>
  <c r="O80" i="5"/>
  <c r="P80" i="5"/>
  <c r="Q80" i="5"/>
  <c r="R80" i="5"/>
  <c r="S80" i="5"/>
  <c r="T80" i="5"/>
  <c r="U80" i="5"/>
  <c r="V80" i="5"/>
  <c r="W80" i="5"/>
  <c r="X80" i="5"/>
  <c r="Y80" i="5"/>
  <c r="Z80" i="5"/>
  <c r="AA80" i="5"/>
  <c r="AB80" i="5"/>
  <c r="AC80" i="5"/>
  <c r="AD80" i="5"/>
  <c r="AE80" i="5"/>
  <c r="AF80" i="5"/>
  <c r="AG80" i="5"/>
  <c r="AH80" i="5"/>
  <c r="AI80" i="5"/>
  <c r="AJ80" i="5"/>
  <c r="AK80" i="5"/>
  <c r="AL80" i="5"/>
  <c r="AM80" i="5"/>
  <c r="AN80" i="5"/>
  <c r="AO80" i="5"/>
  <c r="AP80" i="5"/>
  <c r="AQ80" i="5"/>
  <c r="AR80" i="5"/>
  <c r="AS80" i="5"/>
  <c r="AT80" i="5"/>
  <c r="AU80" i="5"/>
  <c r="AV80" i="5"/>
  <c r="AW80" i="5"/>
  <c r="AX80" i="5"/>
  <c r="AY80" i="5"/>
  <c r="AZ80" i="5"/>
  <c r="BA80" i="5"/>
  <c r="G81" i="5"/>
  <c r="H81" i="5"/>
  <c r="I81" i="5"/>
  <c r="J81" i="5"/>
  <c r="K81" i="5"/>
  <c r="L81" i="5"/>
  <c r="M81" i="5"/>
  <c r="N81" i="5"/>
  <c r="O81" i="5"/>
  <c r="P81" i="5"/>
  <c r="Q81" i="5"/>
  <c r="R81" i="5"/>
  <c r="S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AG81" i="5"/>
  <c r="AH81" i="5"/>
  <c r="AI81" i="5"/>
  <c r="AJ81" i="5"/>
  <c r="AK81" i="5"/>
  <c r="AL81" i="5"/>
  <c r="AM81" i="5"/>
  <c r="AN81" i="5"/>
  <c r="AO81" i="5"/>
  <c r="AP81" i="5"/>
  <c r="AQ81" i="5"/>
  <c r="AR81" i="5"/>
  <c r="AS81" i="5"/>
  <c r="AT81" i="5"/>
  <c r="AU81" i="5"/>
  <c r="AV81" i="5"/>
  <c r="AW81" i="5"/>
  <c r="AX81" i="5"/>
  <c r="AY81" i="5"/>
  <c r="AZ81" i="5"/>
  <c r="BA81" i="5"/>
  <c r="G82" i="5"/>
  <c r="H82" i="5"/>
  <c r="I82" i="5"/>
  <c r="J82" i="5"/>
  <c r="K82" i="5"/>
  <c r="L82" i="5"/>
  <c r="M82" i="5"/>
  <c r="N82" i="5"/>
  <c r="O82" i="5"/>
  <c r="P82" i="5"/>
  <c r="Q82" i="5"/>
  <c r="R82" i="5"/>
  <c r="S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AG82" i="5"/>
  <c r="AH82" i="5"/>
  <c r="AI82" i="5"/>
  <c r="AJ82" i="5"/>
  <c r="AK82" i="5"/>
  <c r="AL82" i="5"/>
  <c r="AM82" i="5"/>
  <c r="AN82" i="5"/>
  <c r="AO82" i="5"/>
  <c r="AP82" i="5"/>
  <c r="AQ82" i="5"/>
  <c r="AR82" i="5"/>
  <c r="AS82" i="5"/>
  <c r="AT82" i="5"/>
  <c r="AU82" i="5"/>
  <c r="AV82" i="5"/>
  <c r="AW82" i="5"/>
  <c r="AX82" i="5"/>
  <c r="AY82" i="5"/>
  <c r="AZ82" i="5"/>
  <c r="BA82" i="5"/>
  <c r="I84" i="5"/>
  <c r="J84" i="5"/>
  <c r="K84" i="5"/>
  <c r="L84" i="5"/>
  <c r="M84" i="5"/>
  <c r="N84" i="5"/>
  <c r="O84" i="5"/>
  <c r="P84" i="5"/>
  <c r="Q84" i="5"/>
  <c r="R84" i="5"/>
  <c r="S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AG84" i="5"/>
  <c r="AH84" i="5"/>
  <c r="AI84" i="5"/>
  <c r="AJ84" i="5"/>
  <c r="AK84" i="5"/>
  <c r="AL84" i="5"/>
  <c r="AM84" i="5"/>
  <c r="AN84" i="5"/>
  <c r="AO84" i="5"/>
  <c r="AP84" i="5"/>
  <c r="AQ84" i="5"/>
  <c r="AR84" i="5"/>
  <c r="AS84" i="5"/>
  <c r="AT84" i="5"/>
  <c r="AU84" i="5"/>
  <c r="AV84" i="5"/>
  <c r="AW84" i="5"/>
  <c r="AX84" i="5"/>
  <c r="AY84" i="5"/>
  <c r="AZ84" i="5"/>
  <c r="BA84" i="5"/>
  <c r="H85" i="5"/>
  <c r="I85" i="5"/>
  <c r="J85" i="5"/>
  <c r="K85" i="5"/>
  <c r="L85" i="5"/>
  <c r="M85" i="5"/>
  <c r="N85" i="5"/>
  <c r="O85" i="5"/>
  <c r="P85" i="5"/>
  <c r="Q85" i="5"/>
  <c r="R85" i="5"/>
  <c r="S85" i="5"/>
  <c r="T85" i="5"/>
  <c r="U85" i="5"/>
  <c r="V85" i="5"/>
  <c r="W85" i="5"/>
  <c r="X85" i="5"/>
  <c r="Y85" i="5"/>
  <c r="Z85" i="5"/>
  <c r="AA85" i="5"/>
  <c r="AB85" i="5"/>
  <c r="AC85" i="5"/>
  <c r="AD85" i="5"/>
  <c r="AE85" i="5"/>
  <c r="AF85" i="5"/>
  <c r="AG85" i="5"/>
  <c r="AH85" i="5"/>
  <c r="AI85" i="5"/>
  <c r="AJ85" i="5"/>
  <c r="AK85" i="5"/>
  <c r="AL85" i="5"/>
  <c r="AM85" i="5"/>
  <c r="AN85" i="5"/>
  <c r="AO85" i="5"/>
  <c r="AP85" i="5"/>
  <c r="AQ85" i="5"/>
  <c r="AR85" i="5"/>
  <c r="AS85" i="5"/>
  <c r="AT85" i="5"/>
  <c r="AU85" i="5"/>
  <c r="AV85" i="5"/>
  <c r="AW85" i="5"/>
  <c r="AX85" i="5"/>
  <c r="AY85" i="5"/>
  <c r="AZ85" i="5"/>
  <c r="BA85" i="5"/>
  <c r="I88" i="5"/>
  <c r="J88" i="5"/>
  <c r="K88" i="5"/>
  <c r="L88" i="5"/>
  <c r="M88" i="5"/>
  <c r="N88" i="5"/>
  <c r="O88" i="5"/>
  <c r="P88" i="5"/>
  <c r="Q88" i="5"/>
  <c r="R88" i="5"/>
  <c r="S88" i="5"/>
  <c r="T88" i="5"/>
  <c r="U88" i="5"/>
  <c r="V88" i="5"/>
  <c r="W88" i="5"/>
  <c r="X88" i="5"/>
  <c r="Y88" i="5"/>
  <c r="Z88" i="5"/>
  <c r="AA88" i="5"/>
  <c r="AB88" i="5"/>
  <c r="AC88" i="5"/>
  <c r="AD88" i="5"/>
  <c r="AE88" i="5"/>
  <c r="AF88" i="5"/>
  <c r="AG88" i="5"/>
  <c r="AH88" i="5"/>
  <c r="AI88" i="5"/>
  <c r="AJ88" i="5"/>
  <c r="AK88" i="5"/>
  <c r="AL88" i="5"/>
  <c r="AM88" i="5"/>
  <c r="AN88" i="5"/>
  <c r="AO88" i="5"/>
  <c r="AP88" i="5"/>
  <c r="AQ88" i="5"/>
  <c r="AR88" i="5"/>
  <c r="AS88" i="5"/>
  <c r="AT88" i="5"/>
  <c r="AU88" i="5"/>
  <c r="AV88" i="5"/>
  <c r="AW88" i="5"/>
  <c r="AX88" i="5"/>
  <c r="AY88" i="5"/>
  <c r="AZ88" i="5"/>
  <c r="BA88" i="5"/>
  <c r="H89" i="5"/>
  <c r="I89" i="5"/>
  <c r="J89" i="5"/>
  <c r="K89" i="5"/>
  <c r="L89" i="5"/>
  <c r="M89" i="5"/>
  <c r="N89" i="5"/>
  <c r="O89" i="5"/>
  <c r="P89" i="5"/>
  <c r="Q89" i="5"/>
  <c r="R89" i="5"/>
  <c r="S89" i="5"/>
  <c r="T89" i="5"/>
  <c r="U89" i="5"/>
  <c r="V89" i="5"/>
  <c r="W89" i="5"/>
  <c r="X89" i="5"/>
  <c r="Y89" i="5"/>
  <c r="Z89" i="5"/>
  <c r="AA89" i="5"/>
  <c r="AB89" i="5"/>
  <c r="AC89" i="5"/>
  <c r="AD89" i="5"/>
  <c r="AE89" i="5"/>
  <c r="AF89" i="5"/>
  <c r="AG89" i="5"/>
  <c r="AH89" i="5"/>
  <c r="AI89" i="5"/>
  <c r="AJ89" i="5"/>
  <c r="AK89" i="5"/>
  <c r="AL89" i="5"/>
  <c r="AM89" i="5"/>
  <c r="AN89" i="5"/>
  <c r="AO89" i="5"/>
  <c r="AP89" i="5"/>
  <c r="AQ89" i="5"/>
  <c r="AR89" i="5"/>
  <c r="AS89" i="5"/>
  <c r="AT89" i="5"/>
  <c r="AU89" i="5"/>
  <c r="AV89" i="5"/>
  <c r="AW89" i="5"/>
  <c r="AX89" i="5"/>
  <c r="AY89" i="5"/>
  <c r="AZ89" i="5"/>
  <c r="BA89" i="5"/>
  <c r="I90" i="5"/>
  <c r="J90" i="5"/>
  <c r="K90" i="5"/>
  <c r="L90" i="5"/>
  <c r="M90" i="5"/>
  <c r="N90" i="5"/>
  <c r="O90" i="5"/>
  <c r="P90" i="5"/>
  <c r="Q90" i="5"/>
  <c r="R90" i="5"/>
  <c r="S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AG90" i="5"/>
  <c r="AH90" i="5"/>
  <c r="AI90" i="5"/>
  <c r="AJ90" i="5"/>
  <c r="AK90" i="5"/>
  <c r="AL90" i="5"/>
  <c r="AM90" i="5"/>
  <c r="AN90" i="5"/>
  <c r="AO90" i="5"/>
  <c r="AP90" i="5"/>
  <c r="AQ90" i="5"/>
  <c r="AR90" i="5"/>
  <c r="AS90" i="5"/>
  <c r="AT90" i="5"/>
  <c r="AU90" i="5"/>
  <c r="AV90" i="5"/>
  <c r="AW90" i="5"/>
  <c r="AX90" i="5"/>
  <c r="AY90" i="5"/>
  <c r="AZ90" i="5"/>
  <c r="BA90" i="5"/>
  <c r="H91" i="5"/>
  <c r="I91" i="5"/>
  <c r="J91" i="5"/>
  <c r="K91" i="5"/>
  <c r="L91" i="5"/>
  <c r="M91" i="5"/>
  <c r="N91" i="5"/>
  <c r="O91" i="5"/>
  <c r="P91" i="5"/>
  <c r="Q91" i="5"/>
  <c r="R91" i="5"/>
  <c r="S91" i="5"/>
  <c r="T91" i="5"/>
  <c r="U91" i="5"/>
  <c r="V91" i="5"/>
  <c r="W91" i="5"/>
  <c r="X91" i="5"/>
  <c r="Y91" i="5"/>
  <c r="Z91" i="5"/>
  <c r="AA91" i="5"/>
  <c r="AB91" i="5"/>
  <c r="AC91" i="5"/>
  <c r="AD91" i="5"/>
  <c r="AE91" i="5"/>
  <c r="AF91" i="5"/>
  <c r="AG91" i="5"/>
  <c r="AH91" i="5"/>
  <c r="AI91" i="5"/>
  <c r="AJ91" i="5"/>
  <c r="AK91" i="5"/>
  <c r="AL91" i="5"/>
  <c r="AM91" i="5"/>
  <c r="AN91" i="5"/>
  <c r="AO91" i="5"/>
  <c r="AP91" i="5"/>
  <c r="AQ91" i="5"/>
  <c r="AR91" i="5"/>
  <c r="AS91" i="5"/>
  <c r="AT91" i="5"/>
  <c r="AU91" i="5"/>
  <c r="AV91" i="5"/>
  <c r="AW91" i="5"/>
  <c r="AX91" i="5"/>
  <c r="AY91" i="5"/>
  <c r="AZ91" i="5"/>
  <c r="BA91" i="5"/>
  <c r="H93" i="5"/>
  <c r="I93" i="5"/>
  <c r="J93" i="5"/>
  <c r="K93" i="5"/>
  <c r="L93" i="5"/>
  <c r="M93" i="5"/>
  <c r="N93" i="5"/>
  <c r="O93" i="5"/>
  <c r="P93" i="5"/>
  <c r="Q93" i="5"/>
  <c r="R93" i="5"/>
  <c r="S93" i="5"/>
  <c r="T93" i="5"/>
  <c r="U93" i="5"/>
  <c r="V93" i="5"/>
  <c r="W93" i="5"/>
  <c r="X93" i="5"/>
  <c r="Y93" i="5"/>
  <c r="Z93" i="5"/>
  <c r="AA93" i="5"/>
  <c r="AB93" i="5"/>
  <c r="AC93" i="5"/>
  <c r="AD93" i="5"/>
  <c r="AE93" i="5"/>
  <c r="AF93" i="5"/>
  <c r="AG93" i="5"/>
  <c r="AH93" i="5"/>
  <c r="AI93" i="5"/>
  <c r="AJ93" i="5"/>
  <c r="AK93" i="5"/>
  <c r="AL93" i="5"/>
  <c r="AM93" i="5"/>
  <c r="AN93" i="5"/>
  <c r="AO93" i="5"/>
  <c r="AP93" i="5"/>
  <c r="AQ93" i="5"/>
  <c r="AR93" i="5"/>
  <c r="AS93" i="5"/>
  <c r="AT93" i="5"/>
  <c r="AU93" i="5"/>
  <c r="AV93" i="5"/>
  <c r="AW93" i="5"/>
  <c r="AX93" i="5"/>
  <c r="AY93" i="5"/>
  <c r="AZ93" i="5"/>
  <c r="BA93" i="5"/>
  <c r="G94" i="5"/>
  <c r="H94" i="5"/>
  <c r="I94" i="5"/>
  <c r="J94" i="5"/>
  <c r="K94" i="5"/>
  <c r="L94" i="5"/>
  <c r="M94" i="5"/>
  <c r="N94" i="5"/>
  <c r="O94" i="5"/>
  <c r="P94" i="5"/>
  <c r="Q94" i="5"/>
  <c r="R94" i="5"/>
  <c r="S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AG94" i="5"/>
  <c r="AH94" i="5"/>
  <c r="AI94" i="5"/>
  <c r="AJ94" i="5"/>
  <c r="AK94" i="5"/>
  <c r="AL94" i="5"/>
  <c r="AM94" i="5"/>
  <c r="AN94" i="5"/>
  <c r="AO94" i="5"/>
  <c r="AP94" i="5"/>
  <c r="AQ94" i="5"/>
  <c r="AR94" i="5"/>
  <c r="AS94" i="5"/>
  <c r="AT94" i="5"/>
  <c r="AU94" i="5"/>
  <c r="AV94" i="5"/>
  <c r="AW94" i="5"/>
  <c r="AX94" i="5"/>
  <c r="AY94" i="5"/>
  <c r="AZ94" i="5"/>
  <c r="BA94" i="5"/>
  <c r="H95" i="5"/>
  <c r="I95" i="5"/>
  <c r="J95" i="5"/>
  <c r="K95" i="5"/>
  <c r="L95" i="5"/>
  <c r="M95" i="5"/>
  <c r="N95" i="5"/>
  <c r="O95" i="5"/>
  <c r="P95" i="5"/>
  <c r="Q95" i="5"/>
  <c r="R95" i="5"/>
  <c r="S95" i="5"/>
  <c r="T95" i="5"/>
  <c r="U95" i="5"/>
  <c r="V95" i="5"/>
  <c r="W95" i="5"/>
  <c r="X95" i="5"/>
  <c r="Y95" i="5"/>
  <c r="Z95" i="5"/>
  <c r="AA95" i="5"/>
  <c r="AB95" i="5"/>
  <c r="AC95" i="5"/>
  <c r="AD95" i="5"/>
  <c r="AE95" i="5"/>
  <c r="AF95" i="5"/>
  <c r="AG95" i="5"/>
  <c r="AH95" i="5"/>
  <c r="AI95" i="5"/>
  <c r="AJ95" i="5"/>
  <c r="AK95" i="5"/>
  <c r="AL95" i="5"/>
  <c r="AM95" i="5"/>
  <c r="AN95" i="5"/>
  <c r="AO95" i="5"/>
  <c r="AP95" i="5"/>
  <c r="AQ95" i="5"/>
  <c r="AR95" i="5"/>
  <c r="AS95" i="5"/>
  <c r="AT95" i="5"/>
  <c r="AU95" i="5"/>
  <c r="AV95" i="5"/>
  <c r="AW95" i="5"/>
  <c r="AX95" i="5"/>
  <c r="AY95" i="5"/>
  <c r="AZ95" i="5"/>
  <c r="BA95" i="5"/>
  <c r="G96" i="5"/>
  <c r="H96" i="5"/>
  <c r="I96" i="5"/>
  <c r="J96" i="5"/>
  <c r="K96" i="5"/>
  <c r="L96" i="5"/>
  <c r="M96" i="5"/>
  <c r="N96" i="5"/>
  <c r="O96" i="5"/>
  <c r="P96" i="5"/>
  <c r="Q96" i="5"/>
  <c r="R96" i="5"/>
  <c r="S96" i="5"/>
  <c r="T96" i="5"/>
  <c r="U96" i="5"/>
  <c r="V96" i="5"/>
  <c r="W96" i="5"/>
  <c r="X96" i="5"/>
  <c r="Y96" i="5"/>
  <c r="Z96" i="5"/>
  <c r="AA96" i="5"/>
  <c r="AB96" i="5"/>
  <c r="AC96" i="5"/>
  <c r="AD96" i="5"/>
  <c r="AE96" i="5"/>
  <c r="AF96" i="5"/>
  <c r="AG96" i="5"/>
  <c r="AH96" i="5"/>
  <c r="AI96" i="5"/>
  <c r="AJ96" i="5"/>
  <c r="AK96" i="5"/>
  <c r="AL96" i="5"/>
  <c r="AM96" i="5"/>
  <c r="AN96" i="5"/>
  <c r="AO96" i="5"/>
  <c r="AP96" i="5"/>
  <c r="AQ96" i="5"/>
  <c r="AR96" i="5"/>
  <c r="AS96" i="5"/>
  <c r="AT96" i="5"/>
  <c r="AU96" i="5"/>
  <c r="AV96" i="5"/>
  <c r="AW96" i="5"/>
  <c r="AX96" i="5"/>
  <c r="AY96" i="5"/>
  <c r="AZ96" i="5"/>
  <c r="BA96" i="5"/>
  <c r="H97" i="5"/>
  <c r="I97" i="5"/>
  <c r="J97" i="5"/>
  <c r="K97" i="5"/>
  <c r="L97" i="5"/>
  <c r="M97" i="5"/>
  <c r="N97" i="5"/>
  <c r="O97" i="5"/>
  <c r="P97" i="5"/>
  <c r="Q97" i="5"/>
  <c r="R97" i="5"/>
  <c r="S97" i="5"/>
  <c r="T97" i="5"/>
  <c r="U97" i="5"/>
  <c r="V97" i="5"/>
  <c r="W97" i="5"/>
  <c r="X97" i="5"/>
  <c r="Y97" i="5"/>
  <c r="Z97" i="5"/>
  <c r="AA97" i="5"/>
  <c r="AB97" i="5"/>
  <c r="AC97" i="5"/>
  <c r="AD97" i="5"/>
  <c r="AE97" i="5"/>
  <c r="AF97" i="5"/>
  <c r="AG97" i="5"/>
  <c r="AH97" i="5"/>
  <c r="AI97" i="5"/>
  <c r="AJ97" i="5"/>
  <c r="AK97" i="5"/>
  <c r="AL97" i="5"/>
  <c r="AM97" i="5"/>
  <c r="AN97" i="5"/>
  <c r="AO97" i="5"/>
  <c r="AP97" i="5"/>
  <c r="AQ97" i="5"/>
  <c r="AR97" i="5"/>
  <c r="AS97" i="5"/>
  <c r="AT97" i="5"/>
  <c r="H98" i="5"/>
  <c r="I98" i="5"/>
  <c r="J98" i="5"/>
  <c r="K98" i="5"/>
  <c r="L98" i="5"/>
  <c r="M98" i="5"/>
  <c r="N98" i="5"/>
  <c r="O98" i="5"/>
  <c r="P98" i="5"/>
  <c r="Q98" i="5"/>
  <c r="R98" i="5"/>
  <c r="S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AG98" i="5"/>
  <c r="AH98" i="5"/>
  <c r="AI98" i="5"/>
  <c r="AJ98" i="5"/>
  <c r="AK98" i="5"/>
  <c r="AL98" i="5"/>
  <c r="AM98" i="5"/>
  <c r="AN98" i="5"/>
  <c r="AO98" i="5"/>
  <c r="AP98" i="5"/>
  <c r="AQ98" i="5"/>
  <c r="AR98" i="5"/>
  <c r="AS98" i="5"/>
  <c r="H99" i="5"/>
  <c r="I99" i="5"/>
  <c r="J99" i="5"/>
  <c r="K99" i="5"/>
  <c r="L99" i="5"/>
  <c r="M99" i="5"/>
  <c r="N99" i="5"/>
  <c r="O99" i="5"/>
  <c r="P99" i="5"/>
  <c r="Q99" i="5"/>
  <c r="R99" i="5"/>
  <c r="S99" i="5"/>
  <c r="T99" i="5"/>
  <c r="U99" i="5"/>
  <c r="V99" i="5"/>
  <c r="W99" i="5"/>
  <c r="X99" i="5"/>
  <c r="Y99" i="5"/>
  <c r="Z99" i="5"/>
  <c r="AA99" i="5"/>
  <c r="AB99" i="5"/>
  <c r="AC99" i="5"/>
  <c r="AD99" i="5"/>
  <c r="AE99" i="5"/>
  <c r="AF99" i="5"/>
  <c r="AG99" i="5"/>
  <c r="AH99" i="5"/>
  <c r="AI99" i="5"/>
  <c r="AJ99" i="5"/>
  <c r="AK99" i="5"/>
  <c r="AL99" i="5"/>
  <c r="AM99" i="5"/>
  <c r="AN99" i="5"/>
  <c r="AO99" i="5"/>
  <c r="AP99" i="5"/>
  <c r="AQ99" i="5"/>
  <c r="AR99" i="5"/>
  <c r="AS99" i="5"/>
  <c r="H100" i="5"/>
  <c r="I100" i="5"/>
  <c r="J100" i="5"/>
  <c r="K100" i="5"/>
  <c r="L100" i="5"/>
  <c r="M100" i="5"/>
  <c r="N100" i="5"/>
  <c r="O100" i="5"/>
  <c r="P100" i="5"/>
  <c r="Q100" i="5"/>
  <c r="R100" i="5"/>
  <c r="S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AG100" i="5"/>
  <c r="AH100" i="5"/>
  <c r="AI100" i="5"/>
  <c r="AJ100" i="5"/>
  <c r="AK100" i="5"/>
  <c r="AL100" i="5"/>
  <c r="AM100" i="5"/>
  <c r="AN100" i="5"/>
  <c r="AO100" i="5"/>
  <c r="AP100" i="5"/>
  <c r="AQ100" i="5"/>
  <c r="AR100" i="5"/>
  <c r="AS100" i="5"/>
  <c r="H101" i="5"/>
  <c r="I101" i="5"/>
  <c r="J101" i="5"/>
  <c r="K101" i="5"/>
  <c r="L101" i="5"/>
  <c r="M101" i="5"/>
  <c r="N101" i="5"/>
  <c r="O101" i="5"/>
  <c r="P101" i="5"/>
  <c r="Q101" i="5"/>
  <c r="R101" i="5"/>
  <c r="S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AF101" i="5"/>
  <c r="AG101" i="5"/>
  <c r="AH101" i="5"/>
  <c r="AI101" i="5"/>
  <c r="AJ101" i="5"/>
  <c r="AK101" i="5"/>
  <c r="AL101" i="5"/>
  <c r="AM101" i="5"/>
  <c r="AN101" i="5"/>
  <c r="AO101" i="5"/>
  <c r="AP101" i="5"/>
  <c r="AQ101" i="5"/>
  <c r="AR101" i="5"/>
  <c r="AS101" i="5"/>
  <c r="AT101" i="5"/>
  <c r="H102" i="5"/>
  <c r="I102" i="5"/>
  <c r="J102" i="5"/>
  <c r="K102" i="5"/>
  <c r="L102" i="5"/>
  <c r="M102" i="5"/>
  <c r="N102" i="5"/>
  <c r="O102" i="5"/>
  <c r="P102" i="5"/>
  <c r="Q102" i="5"/>
  <c r="R102" i="5"/>
  <c r="S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AG102" i="5"/>
  <c r="AH102" i="5"/>
  <c r="AI102" i="5"/>
  <c r="AJ102" i="5"/>
  <c r="AK102" i="5"/>
  <c r="AL102" i="5"/>
  <c r="AM102" i="5"/>
  <c r="AN102" i="5"/>
  <c r="AO102" i="5"/>
  <c r="AP102" i="5"/>
  <c r="AQ102" i="5"/>
  <c r="AR102" i="5"/>
  <c r="AS102" i="5"/>
  <c r="H103" i="5"/>
  <c r="I103" i="5"/>
  <c r="J103" i="5"/>
  <c r="K103" i="5"/>
  <c r="L103" i="5"/>
  <c r="M103" i="5"/>
  <c r="N103" i="5"/>
  <c r="O103" i="5"/>
  <c r="P103" i="5"/>
  <c r="Q103" i="5"/>
  <c r="R103" i="5"/>
  <c r="S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F103" i="5"/>
  <c r="AG103" i="5"/>
  <c r="AH103" i="5"/>
  <c r="AI103" i="5"/>
  <c r="AJ103" i="5"/>
  <c r="AK103" i="5"/>
  <c r="AL103" i="5"/>
  <c r="AM103" i="5"/>
  <c r="AN103" i="5"/>
  <c r="AO103" i="5"/>
  <c r="AP103" i="5"/>
  <c r="AQ103" i="5"/>
  <c r="AR103" i="5"/>
  <c r="AS103" i="5"/>
  <c r="AT103" i="5"/>
  <c r="AU103" i="5"/>
  <c r="AV103" i="5"/>
  <c r="AW103" i="5"/>
  <c r="AX103" i="5"/>
  <c r="AY103" i="5"/>
  <c r="AZ103" i="5"/>
  <c r="BA103" i="5"/>
  <c r="I104" i="5"/>
  <c r="J104" i="5"/>
  <c r="K104" i="5"/>
  <c r="L104" i="5"/>
  <c r="M104" i="5"/>
  <c r="N104" i="5"/>
  <c r="O104" i="5"/>
  <c r="P104" i="5"/>
  <c r="Q104" i="5"/>
  <c r="R104" i="5"/>
  <c r="S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F104" i="5"/>
  <c r="AG104" i="5"/>
  <c r="AH104" i="5"/>
  <c r="AI104" i="5"/>
  <c r="AJ104" i="5"/>
  <c r="AK104" i="5"/>
  <c r="AL104" i="5"/>
  <c r="AM104" i="5"/>
  <c r="AN104" i="5"/>
  <c r="AO104" i="5"/>
  <c r="AP104" i="5"/>
  <c r="AQ104" i="5"/>
  <c r="AR104" i="5"/>
  <c r="AS104" i="5"/>
  <c r="AT104" i="5"/>
  <c r="AU104" i="5"/>
  <c r="AV104" i="5"/>
  <c r="AW104" i="5"/>
  <c r="AX104" i="5"/>
  <c r="AY104" i="5"/>
  <c r="AZ104" i="5"/>
  <c r="BA104" i="5"/>
  <c r="H105" i="5"/>
  <c r="I105" i="5"/>
  <c r="J105" i="5"/>
  <c r="K105" i="5"/>
  <c r="L105" i="5"/>
  <c r="M105" i="5"/>
  <c r="N105" i="5"/>
  <c r="O105" i="5"/>
  <c r="P105" i="5"/>
  <c r="Q105" i="5"/>
  <c r="R105" i="5"/>
  <c r="S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F105" i="5"/>
  <c r="AG105" i="5"/>
  <c r="AH105" i="5"/>
  <c r="AI105" i="5"/>
  <c r="AJ105" i="5"/>
  <c r="AK105" i="5"/>
  <c r="AL105" i="5"/>
  <c r="AM105" i="5"/>
  <c r="AN105" i="5"/>
  <c r="AO105" i="5"/>
  <c r="AP105" i="5"/>
  <c r="AQ105" i="5"/>
  <c r="AR105" i="5"/>
  <c r="AS105" i="5"/>
  <c r="AT105" i="5"/>
  <c r="AU105" i="5"/>
  <c r="AV105" i="5"/>
  <c r="AW105" i="5"/>
  <c r="AX105" i="5"/>
  <c r="AY105" i="5"/>
  <c r="AZ105" i="5"/>
  <c r="BA105" i="5"/>
  <c r="H106" i="5"/>
  <c r="I106" i="5"/>
  <c r="J106" i="5"/>
  <c r="K106" i="5"/>
  <c r="L106" i="5"/>
  <c r="M106" i="5"/>
  <c r="N106" i="5"/>
  <c r="O106" i="5"/>
  <c r="P106" i="5"/>
  <c r="Q106" i="5"/>
  <c r="R106" i="5"/>
  <c r="S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AG106" i="5"/>
  <c r="AH106" i="5"/>
  <c r="AI106" i="5"/>
  <c r="AJ106" i="5"/>
  <c r="AK106" i="5"/>
  <c r="AL106" i="5"/>
  <c r="AM106" i="5"/>
  <c r="AN106" i="5"/>
  <c r="AO106" i="5"/>
  <c r="AP106" i="5"/>
  <c r="AQ106" i="5"/>
  <c r="AR106" i="5"/>
  <c r="AS106" i="5"/>
  <c r="AT106" i="5"/>
  <c r="AU106" i="5"/>
  <c r="AV106" i="5"/>
  <c r="AW106" i="5"/>
  <c r="AX106" i="5"/>
  <c r="AY106" i="5"/>
  <c r="AZ106" i="5"/>
  <c r="BA106" i="5"/>
  <c r="G107" i="5"/>
  <c r="H107" i="5"/>
  <c r="I107" i="5"/>
  <c r="J107" i="5"/>
  <c r="K107" i="5"/>
  <c r="L107" i="5"/>
  <c r="M107" i="5"/>
  <c r="N107" i="5"/>
  <c r="O107" i="5"/>
  <c r="P107" i="5"/>
  <c r="Q107" i="5"/>
  <c r="R107" i="5"/>
  <c r="S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F107" i="5"/>
  <c r="AG107" i="5"/>
  <c r="AH107" i="5"/>
  <c r="AI107" i="5"/>
  <c r="AJ107" i="5"/>
  <c r="AK107" i="5"/>
  <c r="AL107" i="5"/>
  <c r="AM107" i="5"/>
  <c r="AN107" i="5"/>
  <c r="AO107" i="5"/>
  <c r="AP107" i="5"/>
  <c r="AQ107" i="5"/>
  <c r="AR107" i="5"/>
  <c r="AS107" i="5"/>
  <c r="AT107" i="5"/>
  <c r="AU107" i="5"/>
  <c r="AV107" i="5"/>
  <c r="AW107" i="5"/>
  <c r="AX107" i="5"/>
  <c r="AY107" i="5"/>
  <c r="AZ107" i="5"/>
  <c r="BA107" i="5"/>
  <c r="H108" i="5"/>
  <c r="I108" i="5"/>
  <c r="J108" i="5"/>
  <c r="K108" i="5"/>
  <c r="L108" i="5"/>
  <c r="M108" i="5"/>
  <c r="N108" i="5"/>
  <c r="O108" i="5"/>
  <c r="P108" i="5"/>
  <c r="Q108" i="5"/>
  <c r="R108" i="5"/>
  <c r="S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AG108" i="5"/>
  <c r="AH108" i="5"/>
  <c r="AI108" i="5"/>
  <c r="AJ108" i="5"/>
  <c r="AK108" i="5"/>
  <c r="AL108" i="5"/>
  <c r="AM108" i="5"/>
  <c r="AN108" i="5"/>
  <c r="AO108" i="5"/>
  <c r="AP108" i="5"/>
  <c r="AQ108" i="5"/>
  <c r="AR108" i="5"/>
  <c r="AS108" i="5"/>
  <c r="AT108" i="5"/>
  <c r="AU108" i="5"/>
  <c r="AV108" i="5"/>
  <c r="AW108" i="5"/>
  <c r="AX108" i="5"/>
  <c r="AY108" i="5"/>
  <c r="AZ108" i="5"/>
  <c r="BA108" i="5"/>
  <c r="G109" i="5"/>
  <c r="H109" i="5"/>
  <c r="I109" i="5"/>
  <c r="J109" i="5"/>
  <c r="K109" i="5"/>
  <c r="L109" i="5"/>
  <c r="M109" i="5"/>
  <c r="N109" i="5"/>
  <c r="O109" i="5"/>
  <c r="P109" i="5"/>
  <c r="Q109" i="5"/>
  <c r="R109" i="5"/>
  <c r="S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AF109" i="5"/>
  <c r="AG109" i="5"/>
  <c r="AH109" i="5"/>
  <c r="AI109" i="5"/>
  <c r="AJ109" i="5"/>
  <c r="AK109" i="5"/>
  <c r="AL109" i="5"/>
  <c r="AM109" i="5"/>
  <c r="AN109" i="5"/>
  <c r="AO109" i="5"/>
  <c r="AP109" i="5"/>
  <c r="AQ109" i="5"/>
  <c r="AR109" i="5"/>
  <c r="AS109" i="5"/>
  <c r="AT109" i="5"/>
  <c r="AU109" i="5"/>
  <c r="AV109" i="5"/>
  <c r="AW109" i="5"/>
  <c r="AX109" i="5"/>
  <c r="AY109" i="5"/>
  <c r="AZ109" i="5"/>
  <c r="BA109" i="5"/>
  <c r="G110" i="5"/>
  <c r="H110" i="5"/>
  <c r="I110" i="5"/>
  <c r="J110" i="5"/>
  <c r="K110" i="5"/>
  <c r="L110" i="5"/>
  <c r="M110" i="5"/>
  <c r="N110" i="5"/>
  <c r="O110" i="5"/>
  <c r="P110" i="5"/>
  <c r="Q110" i="5"/>
  <c r="R110" i="5"/>
  <c r="S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AG110" i="5"/>
  <c r="AH110" i="5"/>
  <c r="AI110" i="5"/>
  <c r="AJ110" i="5"/>
  <c r="AK110" i="5"/>
  <c r="AL110" i="5"/>
  <c r="AM110" i="5"/>
  <c r="AN110" i="5"/>
  <c r="AO110" i="5"/>
  <c r="AP110" i="5"/>
  <c r="AQ110" i="5"/>
  <c r="AR110" i="5"/>
  <c r="AS110" i="5"/>
  <c r="AT110" i="5"/>
  <c r="AU110" i="5"/>
  <c r="AV110" i="5"/>
  <c r="AW110" i="5"/>
  <c r="AX110" i="5"/>
  <c r="AY110" i="5"/>
  <c r="AZ110" i="5"/>
  <c r="BA110" i="5"/>
  <c r="H111" i="5"/>
  <c r="I111" i="5"/>
  <c r="J111" i="5"/>
  <c r="K111" i="5"/>
  <c r="L111" i="5"/>
  <c r="M111" i="5"/>
  <c r="N111" i="5"/>
  <c r="O111" i="5"/>
  <c r="P111" i="5"/>
  <c r="Q111" i="5"/>
  <c r="R111" i="5"/>
  <c r="S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F111" i="5"/>
  <c r="AG111" i="5"/>
  <c r="AH111" i="5"/>
  <c r="AI111" i="5"/>
  <c r="AJ111" i="5"/>
  <c r="AK111" i="5"/>
  <c r="AL111" i="5"/>
  <c r="AM111" i="5"/>
  <c r="AN111" i="5"/>
  <c r="AO111" i="5"/>
  <c r="AP111" i="5"/>
  <c r="AQ111" i="5"/>
  <c r="AR111" i="5"/>
  <c r="AS111" i="5"/>
  <c r="AT111" i="5"/>
  <c r="AU111" i="5"/>
  <c r="AV111" i="5"/>
  <c r="AW111" i="5"/>
  <c r="AX111" i="5"/>
  <c r="AY111" i="5"/>
  <c r="AZ111" i="5"/>
  <c r="BA111" i="5"/>
  <c r="G112" i="5"/>
  <c r="H112" i="5"/>
  <c r="I112" i="5"/>
  <c r="J112" i="5"/>
  <c r="K112" i="5"/>
  <c r="L112" i="5"/>
  <c r="M112" i="5"/>
  <c r="N112" i="5"/>
  <c r="O112" i="5"/>
  <c r="P112" i="5"/>
  <c r="Q112" i="5"/>
  <c r="R112" i="5"/>
  <c r="S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F112" i="5"/>
  <c r="AG112" i="5"/>
  <c r="AH112" i="5"/>
  <c r="AI112" i="5"/>
  <c r="AJ112" i="5"/>
  <c r="AK112" i="5"/>
  <c r="AL112" i="5"/>
  <c r="AM112" i="5"/>
  <c r="AN112" i="5"/>
  <c r="AO112" i="5"/>
  <c r="AP112" i="5"/>
  <c r="AQ112" i="5"/>
  <c r="AR112" i="5"/>
  <c r="AS112" i="5"/>
  <c r="AT112" i="5"/>
  <c r="AU112" i="5"/>
  <c r="AV112" i="5"/>
  <c r="AW112" i="5"/>
  <c r="AX112" i="5"/>
  <c r="AY112" i="5"/>
  <c r="AZ112" i="5"/>
  <c r="BA112" i="5"/>
  <c r="G113" i="5"/>
  <c r="H113" i="5"/>
  <c r="I113" i="5"/>
  <c r="J113" i="5"/>
  <c r="K113" i="5"/>
  <c r="L113" i="5"/>
  <c r="M113" i="5"/>
  <c r="N113" i="5"/>
  <c r="O113" i="5"/>
  <c r="P113" i="5"/>
  <c r="Q113" i="5"/>
  <c r="R113" i="5"/>
  <c r="S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F113" i="5"/>
  <c r="AG113" i="5"/>
  <c r="AH113" i="5"/>
  <c r="AI113" i="5"/>
  <c r="AJ113" i="5"/>
  <c r="AK113" i="5"/>
  <c r="AL113" i="5"/>
  <c r="AM113" i="5"/>
  <c r="AN113" i="5"/>
  <c r="AO113" i="5"/>
  <c r="AP113" i="5"/>
  <c r="AQ113" i="5"/>
  <c r="AR113" i="5"/>
  <c r="AS113" i="5"/>
  <c r="AT113" i="5"/>
  <c r="AU113" i="5"/>
  <c r="AV113" i="5"/>
  <c r="AW113" i="5"/>
  <c r="AX113" i="5"/>
  <c r="AY113" i="5"/>
  <c r="AZ113" i="5"/>
  <c r="BA113" i="5"/>
  <c r="H114" i="5"/>
  <c r="I114" i="5"/>
  <c r="J114" i="5"/>
  <c r="K114" i="5"/>
  <c r="L114" i="5"/>
  <c r="M114" i="5"/>
  <c r="N114" i="5"/>
  <c r="O114" i="5"/>
  <c r="P114" i="5"/>
  <c r="Q114" i="5"/>
  <c r="R114" i="5"/>
  <c r="S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AG114" i="5"/>
  <c r="AH114" i="5"/>
  <c r="AI114" i="5"/>
  <c r="AJ114" i="5"/>
  <c r="AK114" i="5"/>
  <c r="AL114" i="5"/>
  <c r="AM114" i="5"/>
  <c r="AN114" i="5"/>
  <c r="AO114" i="5"/>
  <c r="AP114" i="5"/>
  <c r="AQ114" i="5"/>
  <c r="AR114" i="5"/>
  <c r="AS114" i="5"/>
  <c r="AT114" i="5"/>
  <c r="AU114" i="5"/>
  <c r="AV114" i="5"/>
  <c r="AW114" i="5"/>
  <c r="AX114" i="5"/>
  <c r="AY114" i="5"/>
  <c r="AZ114" i="5"/>
  <c r="BA114" i="5"/>
  <c r="G115" i="5"/>
  <c r="H115" i="5"/>
  <c r="I115" i="5"/>
  <c r="J115" i="5"/>
  <c r="K115" i="5"/>
  <c r="L115" i="5"/>
  <c r="M115" i="5"/>
  <c r="N115" i="5"/>
  <c r="O115" i="5"/>
  <c r="P115" i="5"/>
  <c r="Q115" i="5"/>
  <c r="R115" i="5"/>
  <c r="S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F115" i="5"/>
  <c r="AG115" i="5"/>
  <c r="AH115" i="5"/>
  <c r="AI115" i="5"/>
  <c r="AJ115" i="5"/>
  <c r="AK115" i="5"/>
  <c r="AL115" i="5"/>
  <c r="AM115" i="5"/>
  <c r="AN115" i="5"/>
  <c r="AO115" i="5"/>
  <c r="AP115" i="5"/>
  <c r="AQ115" i="5"/>
  <c r="AR115" i="5"/>
  <c r="AS115" i="5"/>
  <c r="AT115" i="5"/>
  <c r="AU115" i="5"/>
  <c r="AV115" i="5"/>
  <c r="AW115" i="5"/>
  <c r="AX115" i="5"/>
  <c r="AY115" i="5"/>
  <c r="AZ115" i="5"/>
  <c r="BA115" i="5"/>
  <c r="K116" i="5"/>
  <c r="L116" i="5"/>
  <c r="M116" i="5"/>
  <c r="N116" i="5"/>
  <c r="O116" i="5"/>
  <c r="P116" i="5"/>
  <c r="Q116" i="5"/>
  <c r="R116" i="5"/>
  <c r="S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AG116" i="5"/>
  <c r="AH116" i="5"/>
  <c r="AI116" i="5"/>
  <c r="AJ116" i="5"/>
  <c r="AK116" i="5"/>
  <c r="AL116" i="5"/>
  <c r="AM116" i="5"/>
  <c r="AN116" i="5"/>
  <c r="AO116" i="5"/>
  <c r="AP116" i="5"/>
  <c r="AQ116" i="5"/>
  <c r="AR116" i="5"/>
  <c r="AS116" i="5"/>
  <c r="AT116" i="5"/>
  <c r="AU116" i="5"/>
  <c r="AV116" i="5"/>
  <c r="AW116" i="5"/>
  <c r="AX116" i="5"/>
  <c r="AY116" i="5"/>
  <c r="AZ116" i="5"/>
  <c r="BA116" i="5"/>
  <c r="J117" i="5"/>
  <c r="K117" i="5"/>
  <c r="L117" i="5"/>
  <c r="M117" i="5"/>
  <c r="N117" i="5"/>
  <c r="O117" i="5"/>
  <c r="P117" i="5"/>
  <c r="Q117" i="5"/>
  <c r="R117" i="5"/>
  <c r="S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AF117" i="5"/>
  <c r="AG117" i="5"/>
  <c r="AH117" i="5"/>
  <c r="AI117" i="5"/>
  <c r="AJ117" i="5"/>
  <c r="AK117" i="5"/>
  <c r="AL117" i="5"/>
  <c r="AM117" i="5"/>
  <c r="AN117" i="5"/>
  <c r="AO117" i="5"/>
  <c r="AP117" i="5"/>
  <c r="AQ117" i="5"/>
  <c r="AR117" i="5"/>
  <c r="AS117" i="5"/>
  <c r="AT117" i="5"/>
  <c r="AU117" i="5"/>
  <c r="AV117" i="5"/>
  <c r="AW117" i="5"/>
  <c r="AX117" i="5"/>
  <c r="AY117" i="5"/>
  <c r="AZ117" i="5"/>
  <c r="BA117" i="5"/>
  <c r="H118" i="5"/>
  <c r="I118" i="5"/>
  <c r="J118" i="5"/>
  <c r="K118" i="5"/>
  <c r="L118" i="5"/>
  <c r="M118" i="5"/>
  <c r="N118" i="5"/>
  <c r="O118" i="5"/>
  <c r="P118" i="5"/>
  <c r="Q118" i="5"/>
  <c r="R118" i="5"/>
  <c r="S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AG118" i="5"/>
  <c r="AH118" i="5"/>
  <c r="AI118" i="5"/>
  <c r="AJ118" i="5"/>
  <c r="AK118" i="5"/>
  <c r="AL118" i="5"/>
  <c r="AM118" i="5"/>
  <c r="AN118" i="5"/>
  <c r="AO118" i="5"/>
  <c r="AP118" i="5"/>
  <c r="AQ118" i="5"/>
  <c r="AR118" i="5"/>
  <c r="AS118" i="5"/>
  <c r="AT118" i="5"/>
  <c r="AU118" i="5"/>
  <c r="AV118" i="5"/>
  <c r="AW118" i="5"/>
  <c r="AX118" i="5"/>
  <c r="AY118" i="5"/>
  <c r="AZ118" i="5"/>
  <c r="BA118" i="5"/>
  <c r="H119" i="5"/>
  <c r="I119" i="5"/>
  <c r="J119" i="5"/>
  <c r="K119" i="5"/>
  <c r="L119" i="5"/>
  <c r="M119" i="5"/>
  <c r="N119" i="5"/>
  <c r="O119" i="5"/>
  <c r="P119" i="5"/>
  <c r="Q119" i="5"/>
  <c r="R119" i="5"/>
  <c r="S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F119" i="5"/>
  <c r="AG119" i="5"/>
  <c r="AH119" i="5"/>
  <c r="AI119" i="5"/>
  <c r="AJ119" i="5"/>
  <c r="AK119" i="5"/>
  <c r="AL119" i="5"/>
  <c r="AM119" i="5"/>
  <c r="AN119" i="5"/>
  <c r="AO119" i="5"/>
  <c r="AP119" i="5"/>
  <c r="AQ119" i="5"/>
  <c r="AR119" i="5"/>
  <c r="AS119" i="5"/>
  <c r="AT119" i="5"/>
  <c r="AU119" i="5"/>
  <c r="AV119" i="5"/>
  <c r="AW119" i="5"/>
  <c r="AX119" i="5"/>
  <c r="AY119" i="5"/>
  <c r="AZ119" i="5"/>
  <c r="BA119" i="5"/>
  <c r="H121" i="5"/>
  <c r="I121" i="5"/>
  <c r="J121" i="5"/>
  <c r="K121" i="5"/>
  <c r="L121" i="5"/>
  <c r="M121" i="5"/>
  <c r="N121" i="5"/>
  <c r="O121" i="5"/>
  <c r="P121" i="5"/>
  <c r="Q121" i="5"/>
  <c r="R121" i="5"/>
  <c r="S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F121" i="5"/>
  <c r="AG121" i="5"/>
  <c r="AH121" i="5"/>
  <c r="AI121" i="5"/>
  <c r="AJ121" i="5"/>
  <c r="AK121" i="5"/>
  <c r="AL121" i="5"/>
  <c r="AM121" i="5"/>
  <c r="AN121" i="5"/>
  <c r="AO121" i="5"/>
  <c r="AP121" i="5"/>
  <c r="AQ121" i="5"/>
  <c r="AR121" i="5"/>
  <c r="AS121" i="5"/>
  <c r="H122" i="5"/>
  <c r="I122" i="5"/>
  <c r="J122" i="5"/>
  <c r="K122" i="5"/>
  <c r="L122" i="5"/>
  <c r="M122" i="5"/>
  <c r="N122" i="5"/>
  <c r="O122" i="5"/>
  <c r="P122" i="5"/>
  <c r="Q122" i="5"/>
  <c r="R122" i="5"/>
  <c r="S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AG122" i="5"/>
  <c r="AH122" i="5"/>
  <c r="AI122" i="5"/>
  <c r="AJ122" i="5"/>
  <c r="AK122" i="5"/>
  <c r="AL122" i="5"/>
  <c r="AM122" i="5"/>
  <c r="AN122" i="5"/>
  <c r="AO122" i="5"/>
  <c r="AP122" i="5"/>
  <c r="AQ122" i="5"/>
  <c r="AR122" i="5"/>
  <c r="AS122" i="5"/>
  <c r="H123" i="5"/>
  <c r="I123" i="5"/>
  <c r="J123" i="5"/>
  <c r="K123" i="5"/>
  <c r="L123" i="5"/>
  <c r="M123" i="5"/>
  <c r="N123" i="5"/>
  <c r="O123" i="5"/>
  <c r="P123" i="5"/>
  <c r="Q123" i="5"/>
  <c r="R123" i="5"/>
  <c r="S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F123" i="5"/>
  <c r="AG123" i="5"/>
  <c r="AH123" i="5"/>
  <c r="AI123" i="5"/>
  <c r="AJ123" i="5"/>
  <c r="AK123" i="5"/>
  <c r="AL123" i="5"/>
  <c r="AM123" i="5"/>
  <c r="AN123" i="5"/>
  <c r="AO123" i="5"/>
  <c r="AP123" i="5"/>
  <c r="AQ123" i="5"/>
  <c r="AR123" i="5"/>
  <c r="AS123" i="5"/>
  <c r="G124" i="5"/>
  <c r="H124" i="5"/>
  <c r="I124" i="5"/>
  <c r="J124" i="5"/>
  <c r="K124" i="5"/>
  <c r="L124" i="5"/>
  <c r="M124" i="5"/>
  <c r="N124" i="5"/>
  <c r="O124" i="5"/>
  <c r="P124" i="5"/>
  <c r="Q124" i="5"/>
  <c r="R124" i="5"/>
  <c r="S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AG124" i="5"/>
  <c r="AH124" i="5"/>
  <c r="AI124" i="5"/>
  <c r="AJ124" i="5"/>
  <c r="AK124" i="5"/>
  <c r="AL124" i="5"/>
  <c r="AM124" i="5"/>
  <c r="AN124" i="5"/>
  <c r="AO124" i="5"/>
  <c r="AP124" i="5"/>
  <c r="AQ124" i="5"/>
  <c r="AR124" i="5"/>
  <c r="AS124" i="5"/>
  <c r="H126" i="5"/>
  <c r="I126" i="5"/>
  <c r="J126" i="5"/>
  <c r="K126" i="5"/>
  <c r="L126" i="5"/>
  <c r="M126" i="5"/>
  <c r="N126" i="5"/>
  <c r="O126" i="5"/>
  <c r="P126" i="5"/>
  <c r="Q126" i="5"/>
  <c r="R126" i="5"/>
  <c r="S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AG126" i="5"/>
  <c r="AH126" i="5"/>
  <c r="AI126" i="5"/>
  <c r="AJ126" i="5"/>
  <c r="AK126" i="5"/>
  <c r="AL126" i="5"/>
  <c r="AM126" i="5"/>
  <c r="AN126" i="5"/>
  <c r="AO126" i="5"/>
  <c r="AP126" i="5"/>
  <c r="AQ126" i="5"/>
  <c r="AR126" i="5"/>
  <c r="AS126" i="5"/>
  <c r="H127" i="5"/>
  <c r="I127" i="5"/>
  <c r="J127" i="5"/>
  <c r="K127" i="5"/>
  <c r="L127" i="5"/>
  <c r="M127" i="5"/>
  <c r="N127" i="5"/>
  <c r="O127" i="5"/>
  <c r="P127" i="5"/>
  <c r="Q127" i="5"/>
  <c r="R127" i="5"/>
  <c r="S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F127" i="5"/>
  <c r="AG127" i="5"/>
  <c r="AH127" i="5"/>
  <c r="AI127" i="5"/>
  <c r="AJ127" i="5"/>
  <c r="AK127" i="5"/>
  <c r="AL127" i="5"/>
  <c r="AM127" i="5"/>
  <c r="AN127" i="5"/>
  <c r="AO127" i="5"/>
  <c r="AP127" i="5"/>
  <c r="AQ127" i="5"/>
  <c r="AR127" i="5"/>
  <c r="AS127" i="5"/>
  <c r="I129" i="5"/>
  <c r="J129" i="5"/>
  <c r="K129" i="5"/>
  <c r="L129" i="5"/>
  <c r="M129" i="5"/>
  <c r="N129" i="5"/>
  <c r="O129" i="5"/>
  <c r="P129" i="5"/>
  <c r="Q129" i="5"/>
  <c r="R129" i="5"/>
  <c r="S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F129" i="5"/>
  <c r="AG129" i="5"/>
  <c r="AH129" i="5"/>
  <c r="AI129" i="5"/>
  <c r="AJ129" i="5"/>
  <c r="AK129" i="5"/>
  <c r="AL129" i="5"/>
  <c r="AM129" i="5"/>
  <c r="AN129" i="5"/>
  <c r="AO129" i="5"/>
  <c r="AP129" i="5"/>
  <c r="AQ129" i="5"/>
  <c r="AR129" i="5"/>
  <c r="AS129" i="5"/>
  <c r="H130" i="5"/>
  <c r="I130" i="5"/>
  <c r="J130" i="5"/>
  <c r="K130" i="5"/>
  <c r="L130" i="5"/>
  <c r="M130" i="5"/>
  <c r="N130" i="5"/>
  <c r="O130" i="5"/>
  <c r="P130" i="5"/>
  <c r="Q130" i="5"/>
  <c r="R130" i="5"/>
  <c r="S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AG130" i="5"/>
  <c r="AH130" i="5"/>
  <c r="AI130" i="5"/>
  <c r="AJ130" i="5"/>
  <c r="AK130" i="5"/>
  <c r="AL130" i="5"/>
  <c r="AM130" i="5"/>
  <c r="AN130" i="5"/>
  <c r="AO130" i="5"/>
  <c r="AP130" i="5"/>
  <c r="AQ130" i="5"/>
  <c r="AR130" i="5"/>
  <c r="AS130" i="5"/>
  <c r="H133" i="5"/>
  <c r="I133" i="5"/>
  <c r="J133" i="5"/>
  <c r="K133" i="5"/>
  <c r="L133" i="5"/>
  <c r="M133" i="5"/>
  <c r="N133" i="5"/>
  <c r="O133" i="5"/>
  <c r="P133" i="5"/>
  <c r="Q133" i="5"/>
  <c r="R133" i="5"/>
  <c r="S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AF133" i="5"/>
  <c r="AG133" i="5"/>
  <c r="AH133" i="5"/>
  <c r="AI133" i="5"/>
  <c r="AJ133" i="5"/>
  <c r="AK133" i="5"/>
  <c r="AL133" i="5"/>
  <c r="AM133" i="5"/>
  <c r="AN133" i="5"/>
  <c r="AO133" i="5"/>
  <c r="AP133" i="5"/>
  <c r="AQ133" i="5"/>
  <c r="AR133" i="5"/>
  <c r="AS133" i="5"/>
  <c r="I135" i="5"/>
  <c r="J135" i="5"/>
  <c r="K135" i="5"/>
  <c r="L135" i="5"/>
  <c r="M135" i="5"/>
  <c r="N135" i="5"/>
  <c r="O135" i="5"/>
  <c r="P135" i="5"/>
  <c r="Q135" i="5"/>
  <c r="R135" i="5"/>
  <c r="S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F135" i="5"/>
  <c r="AG135" i="5"/>
  <c r="AH135" i="5"/>
  <c r="AI135" i="5"/>
  <c r="AJ135" i="5"/>
  <c r="AK135" i="5"/>
  <c r="AL135" i="5"/>
  <c r="AM135" i="5"/>
  <c r="AN135" i="5"/>
  <c r="AO135" i="5"/>
  <c r="AP135" i="5"/>
  <c r="AQ135" i="5"/>
  <c r="AR135" i="5"/>
  <c r="AS135" i="5"/>
  <c r="I137" i="5"/>
  <c r="J137" i="5"/>
  <c r="K137" i="5"/>
  <c r="L137" i="5"/>
  <c r="M137" i="5"/>
  <c r="N137" i="5"/>
  <c r="O137" i="5"/>
  <c r="P137" i="5"/>
  <c r="Q137" i="5"/>
  <c r="R137" i="5"/>
  <c r="S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F137" i="5"/>
  <c r="AG137" i="5"/>
  <c r="AH137" i="5"/>
  <c r="AI137" i="5"/>
  <c r="AJ137" i="5"/>
  <c r="AK137" i="5"/>
  <c r="AL137" i="5"/>
  <c r="AM137" i="5"/>
  <c r="AN137" i="5"/>
  <c r="AO137" i="5"/>
  <c r="AP137" i="5"/>
  <c r="AQ137" i="5"/>
  <c r="AR137" i="5"/>
  <c r="AS137" i="5"/>
  <c r="G138" i="5"/>
  <c r="H138" i="5"/>
  <c r="I138" i="5"/>
  <c r="J138" i="5"/>
  <c r="K138" i="5"/>
  <c r="L138" i="5"/>
  <c r="M138" i="5"/>
  <c r="N138" i="5"/>
  <c r="O138" i="5"/>
  <c r="P138" i="5"/>
  <c r="Q138" i="5"/>
  <c r="R138" i="5"/>
  <c r="S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AG138" i="5"/>
  <c r="AH138" i="5"/>
  <c r="AI138" i="5"/>
  <c r="AJ138" i="5"/>
  <c r="AK138" i="5"/>
  <c r="AL138" i="5"/>
  <c r="AM138" i="5"/>
  <c r="AN138" i="5"/>
  <c r="AO138" i="5"/>
  <c r="AP138" i="5"/>
  <c r="AQ138" i="5"/>
  <c r="AR138" i="5"/>
  <c r="AS138" i="5"/>
  <c r="G139" i="5"/>
  <c r="H139" i="5"/>
  <c r="I139" i="5"/>
  <c r="J139" i="5"/>
  <c r="K139" i="5"/>
  <c r="L139" i="5"/>
  <c r="M139" i="5"/>
  <c r="N139" i="5"/>
  <c r="O139" i="5"/>
  <c r="P139" i="5"/>
  <c r="Q139" i="5"/>
  <c r="R139" i="5"/>
  <c r="S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F139" i="5"/>
  <c r="AG139" i="5"/>
  <c r="AH139" i="5"/>
  <c r="AI139" i="5"/>
  <c r="AJ139" i="5"/>
  <c r="AK139" i="5"/>
  <c r="AL139" i="5"/>
  <c r="AM139" i="5"/>
  <c r="AN139" i="5"/>
  <c r="AO139" i="5"/>
  <c r="AP139" i="5"/>
  <c r="AQ139" i="5"/>
  <c r="AR139" i="5"/>
  <c r="AS139" i="5"/>
  <c r="F14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<sst xmlns="http://schemas.openxmlformats.org/spreadsheetml/2006/main" count="303" uniqueCount="111">
  <si>
    <t>ETH</t>
  </si>
  <si>
    <t>Invariant</t>
  </si>
  <si>
    <t>FEIp</t>
  </si>
  <si>
    <t>FEIb</t>
  </si>
  <si>
    <t>FEIu</t>
  </si>
  <si>
    <t>FEI</t>
  </si>
  <si>
    <t>Scale</t>
  </si>
  <si>
    <t>r</t>
  </si>
  <si>
    <t>hrs</t>
  </si>
  <si>
    <t>Liquidity</t>
  </si>
  <si>
    <t>Bonding Curve</t>
  </si>
  <si>
    <t>%</t>
  </si>
  <si>
    <t>Receives from pool</t>
  </si>
  <si>
    <t>Sends to pool</t>
  </si>
  <si>
    <t>Deposits to Pool</t>
  </si>
  <si>
    <t>Withdraws from Pool</t>
  </si>
  <si>
    <t>Reweight</t>
  </si>
  <si>
    <t>Yes = 1, No = 0</t>
  </si>
  <si>
    <t>Pool</t>
  </si>
  <si>
    <t>PCV</t>
  </si>
  <si>
    <t>PCV Deposit</t>
  </si>
  <si>
    <t>1 FEI = ? ETH</t>
  </si>
  <si>
    <t>Swap</t>
  </si>
  <si>
    <t>blocks</t>
  </si>
  <si>
    <t>mins</t>
  </si>
  <si>
    <t>User Actions</t>
  </si>
  <si>
    <t>Protocol Actions</t>
  </si>
  <si>
    <t>LP</t>
  </si>
  <si>
    <t>1 ETH = ? USDC</t>
  </si>
  <si>
    <t>TWAP Price (ETH/USDC Pool)</t>
  </si>
  <si>
    <t>Uniswap Spot Price</t>
  </si>
  <si>
    <t>LP Fee</t>
  </si>
  <si>
    <t>Oracles</t>
  </si>
  <si>
    <t>Constants</t>
  </si>
  <si>
    <t>b</t>
  </si>
  <si>
    <t>Uniswap LP fee</t>
  </si>
  <si>
    <t>Target Peg (1 FEI = ? USDC)</t>
  </si>
  <si>
    <t>Time Since Last Restored Peg</t>
  </si>
  <si>
    <t>Time Weight</t>
  </si>
  <si>
    <t>BoP</t>
  </si>
  <si>
    <t>EoP</t>
  </si>
  <si>
    <t>Liquidity Ratio</t>
  </si>
  <si>
    <t>Can Reweight?</t>
  </si>
  <si>
    <t>Does Reweight?</t>
  </si>
  <si>
    <t>Total</t>
  </si>
  <si>
    <t>User</t>
  </si>
  <si>
    <t>Protocol</t>
  </si>
  <si>
    <t>Can Arbitrage?</t>
  </si>
  <si>
    <t>Does Arbitrage?</t>
  </si>
  <si>
    <t>Scale Reached?</t>
  </si>
  <si>
    <t>Pre Scale</t>
  </si>
  <si>
    <t>Post Scale</t>
  </si>
  <si>
    <t>Prices</t>
  </si>
  <si>
    <t>Minted FEI Slot (Average)</t>
  </si>
  <si>
    <t>constant</t>
  </si>
  <si>
    <t>Price Below Peg?</t>
  </si>
  <si>
    <t>Bonding Curve Price of</t>
  </si>
  <si>
    <t>Txn Type</t>
  </si>
  <si>
    <t>Withdraws All from Pool</t>
  </si>
  <si>
    <t>Remaining LP After Reweight?</t>
  </si>
  <si>
    <t>Re-supply Remaining to Pool</t>
  </si>
  <si>
    <t>Burn Excess</t>
  </si>
  <si>
    <t>Binary Conditions</t>
  </si>
  <si>
    <t>Price Deviation</t>
  </si>
  <si>
    <t>Target Price</t>
  </si>
  <si>
    <t>Effective Price of Swap</t>
  </si>
  <si>
    <t>Sends to Pool</t>
  </si>
  <si>
    <t>Recieves from Pool</t>
  </si>
  <si>
    <t>Sends to Bonding Curve</t>
  </si>
  <si>
    <t>Mint</t>
  </si>
  <si>
    <t>Burn</t>
  </si>
  <si>
    <t>% of trade</t>
  </si>
  <si>
    <t>Safety Checks</t>
  </si>
  <si>
    <t>Only one txn a time</t>
  </si>
  <si>
    <t>Deflation</t>
  </si>
  <si>
    <t>Total Supply</t>
  </si>
  <si>
    <t>% of Total Supply</t>
  </si>
  <si>
    <t>Effective Price of Swap (including direct incentives)</t>
  </si>
  <si>
    <t>Withdraw all</t>
  </si>
  <si>
    <t>Buy</t>
  </si>
  <si>
    <t>Resupply</t>
  </si>
  <si>
    <t>BC</t>
  </si>
  <si>
    <t>Mints from Bonding Curve</t>
  </si>
  <si>
    <t>Mints for PCV Deposit</t>
  </si>
  <si>
    <t>Price Deviation x 100</t>
  </si>
  <si>
    <t>Pool Non Empty?</t>
  </si>
  <si>
    <t>Direct Incentive and Reweight Metrics</t>
  </si>
  <si>
    <t>BankRun</t>
  </si>
  <si>
    <t>FEIu_hodl</t>
  </si>
  <si>
    <t>FEIu_pool</t>
  </si>
  <si>
    <t>FEIp_pool</t>
  </si>
  <si>
    <t>FEIp_hodl</t>
  </si>
  <si>
    <t>AoP</t>
  </si>
  <si>
    <t>Direct</t>
  </si>
  <si>
    <t xml:space="preserve">Price of Next Unit of FEI To Be Minted </t>
  </si>
  <si>
    <t>Uniswap Slippage</t>
  </si>
  <si>
    <t>Direct Incentives Since Last Peg</t>
  </si>
  <si>
    <t>Direct Incentive Mint Cap Reached?</t>
  </si>
  <si>
    <t>Total Investment</t>
  </si>
  <si>
    <t>Net of buys&amp;sells</t>
  </si>
  <si>
    <t>Net of LP</t>
  </si>
  <si>
    <t>ETH Investment Breakdown</t>
  </si>
  <si>
    <t>FEI Balances &amp; Protocol Metrics</t>
  </si>
  <si>
    <t>Satisfied = 0</t>
  </si>
  <si>
    <t>User can't deposit more than hodled FEI amount</t>
  </si>
  <si>
    <t>All Checks</t>
  </si>
  <si>
    <t>User can't withdraw FEI before deposit</t>
  </si>
  <si>
    <t>User can't sell more than hodled FEI amount (minus burn)</t>
  </si>
  <si>
    <t>Withdraw</t>
  </si>
  <si>
    <t>Deposit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</si>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</sst>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  <numFmt numFmtId="166" formatCode="_(* #,##0.00000_);_(* \(#,##0.00000\);_(* &quot;-&quot;??_);_(@_)"/>
    <numFmt numFmtId="167" formatCode="_(* #,##0.0000_);_(* \(#,##0.0000\);_(* &quot;-&quot;??_);_(@_)"/>
    <numFmt numFmtId="168" formatCode="_(* #,##0.0000000_);_(* \(#,##0.0000000\);_(* &quot;-&quot;??_);_(@_)"/>
    <numFmt numFmtId="172" formatCode="0.000%"/>
    <numFmt numFmtId="178" formatCode="_(* #,##0.000000000_);_(* \(#,##0.0000000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9">
    <xf numFmtId="0" fontId="0" fillId="0" borderId="0" xfId="0"/>
    <xf numFmtId="0" fontId="0" fillId="2" borderId="0" xfId="0" applyFill="1"/>
    <xf numFmtId="0" fontId="0" fillId="4" borderId="0" xfId="0" applyFill="1"/>
    <xf numFmtId="0" fontId="0" fillId="3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43" fontId="0" fillId="2" borderId="0" xfId="0" applyNumberFormat="1" applyFill="1"/>
    <xf numFmtId="168" fontId="0" fillId="2" borderId="0" xfId="0" applyNumberFormat="1" applyFill="1"/>
    <xf numFmtId="167" fontId="0" fillId="2" borderId="0" xfId="1" applyNumberFormat="1" applyFont="1" applyFill="1"/>
    <xf numFmtId="166" fontId="0" fillId="2" borderId="0" xfId="1" applyNumberFormat="1" applyFont="1" applyFill="1"/>
    <xf numFmtId="9" fontId="0" fillId="4" borderId="0" xfId="2" applyFont="1" applyFill="1"/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64" fontId="0" fillId="3" borderId="1" xfId="1" applyNumberFormat="1" applyFont="1" applyFill="1" applyBorder="1" applyAlignment="1">
      <alignment horizontal="center" vertical="center"/>
    </xf>
    <xf numFmtId="43" fontId="0" fillId="4" borderId="0" xfId="0" applyNumberFormat="1" applyFill="1"/>
    <xf numFmtId="9" fontId="0" fillId="2" borderId="0" xfId="2" applyFont="1" applyFill="1"/>
    <xf numFmtId="43" fontId="0" fillId="4" borderId="0" xfId="1" applyFont="1" applyFill="1"/>
    <xf numFmtId="0" fontId="0" fillId="3" borderId="3" xfId="0" applyFill="1" applyBorder="1" applyAlignment="1">
      <alignment vertical="center" wrapText="1"/>
    </xf>
    <xf numFmtId="164" fontId="0" fillId="2" borderId="0" xfId="1" applyNumberFormat="1" applyFont="1" applyFill="1"/>
    <xf numFmtId="164" fontId="0" fillId="2" borderId="0" xfId="0" applyNumberFormat="1" applyFill="1"/>
    <xf numFmtId="164" fontId="3" fillId="4" borderId="0" xfId="1" applyNumberFormat="1" applyFont="1" applyFill="1"/>
    <xf numFmtId="165" fontId="0" fillId="4" borderId="0" xfId="1" applyNumberFormat="1" applyFont="1" applyFill="1"/>
    <xf numFmtId="164" fontId="0" fillId="4" borderId="0" xfId="0" applyNumberFormat="1" applyFill="1"/>
    <xf numFmtId="164" fontId="0" fillId="4" borderId="0" xfId="1" applyNumberFormat="1" applyFont="1" applyFill="1"/>
    <xf numFmtId="9" fontId="0" fillId="2" borderId="0" xfId="2" applyNumberFormat="1" applyFont="1" applyFill="1"/>
    <xf numFmtId="0" fontId="0" fillId="3" borderId="1" xfId="0" applyFill="1" applyBorder="1" applyAlignment="1">
      <alignment vertical="center" wrapText="1"/>
    </xf>
    <xf numFmtId="165" fontId="0" fillId="2" borderId="0" xfId="0" applyNumberFormat="1" applyFill="1"/>
    <xf numFmtId="164" fontId="1" fillId="2" borderId="0" xfId="1" applyNumberFormat="1" applyFont="1" applyFill="1" applyBorder="1"/>
    <xf numFmtId="0" fontId="2" fillId="4" borderId="0" xfId="0" applyFont="1" applyFill="1"/>
    <xf numFmtId="164" fontId="2" fillId="2" borderId="0" xfId="1" applyNumberFormat="1" applyFont="1" applyFill="1"/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10" fontId="0" fillId="4" borderId="0" xfId="2" applyNumberFormat="1" applyFont="1" applyFill="1"/>
    <xf numFmtId="0" fontId="0" fillId="3" borderId="0" xfId="0" applyFill="1" applyBorder="1" applyAlignment="1">
      <alignment horizontal="center" vertical="center"/>
    </xf>
    <xf numFmtId="178" fontId="0" fillId="3" borderId="1" xfId="1" applyNumberFormat="1" applyFont="1" applyFill="1" applyBorder="1" applyAlignment="1">
      <alignment horizontal="center" vertical="center"/>
    </xf>
    <xf numFmtId="167" fontId="0" fillId="4" borderId="0" xfId="1" applyNumberFormat="1" applyFont="1" applyFill="1"/>
    <xf numFmtId="43" fontId="1" fillId="4" borderId="0" xfId="1" applyFont="1" applyFill="1" applyBorder="1"/>
    <xf numFmtId="0" fontId="0" fillId="3" borderId="2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4" borderId="0" xfId="0" applyFont="1" applyFill="1"/>
    <xf numFmtId="0" fontId="0" fillId="3" borderId="1" xfId="0" applyFill="1" applyBorder="1" applyAlignment="1">
      <alignment horizontal="center" vertical="center" wrapText="1"/>
    </xf>
    <xf numFmtId="9" fontId="2" fillId="4" borderId="0" xfId="2" applyFont="1" applyFill="1"/>
    <xf numFmtId="9" fontId="2" fillId="2" borderId="0" xfId="2" applyFont="1" applyFill="1"/>
    <xf numFmtId="9" fontId="2" fillId="2" borderId="0" xfId="2" applyNumberFormat="1" applyFont="1" applyFill="1"/>
    <xf numFmtId="165" fontId="0" fillId="4" borderId="1" xfId="1" applyNumberFormat="1" applyFont="1" applyFill="1" applyBorder="1"/>
    <xf numFmtId="167" fontId="2" fillId="4" borderId="0" xfId="1" applyNumberFormat="1" applyFont="1" applyFill="1"/>
    <xf numFmtId="167" fontId="2" fillId="2" borderId="0" xfId="1" applyNumberFormat="1" applyFont="1" applyFill="1"/>
    <xf numFmtId="0" fontId="0" fillId="3" borderId="1" xfId="0" applyFill="1" applyBorder="1" applyAlignment="1">
      <alignment horizontal="center" vertical="center"/>
    </xf>
    <xf numFmtId="164" fontId="0" fillId="2" borderId="0" xfId="1" applyNumberFormat="1" applyFont="1" applyFill="1" applyBorder="1"/>
    <xf numFmtId="2" fontId="0" fillId="2" borderId="0" xfId="0" applyNumberFormat="1" applyFill="1"/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6" fontId="0" fillId="4" borderId="0" xfId="1" applyNumberFormat="1" applyFont="1" applyFill="1"/>
    <xf numFmtId="0" fontId="0" fillId="2" borderId="1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2" fontId="0" fillId="2" borderId="0" xfId="2" applyNumberFormat="1" applyFont="1" applyFill="1"/>
    <xf numFmtId="0" fontId="0" fillId="0" borderId="1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164" fontId="0" fillId="2" borderId="0" xfId="2" applyNumberFormat="1" applyFont="1" applyFill="1"/>
    <xf numFmtId="43" fontId="0" fillId="2" borderId="0" xfId="2" applyNumberFormat="1" applyFont="1" applyFill="1"/>
    <xf numFmtId="43" fontId="0" fillId="4" borderId="0" xfId="2" applyNumberFormat="1" applyFont="1" applyFill="1"/>
    <xf numFmtId="164" fontId="0" fillId="4" borderId="0" xfId="2" applyNumberFormat="1" applyFont="1" applyFill="1"/>
    <xf numFmtId="0" fontId="2" fillId="2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16">
    <dxf>
      <font>
        <color rgb="FF9C0006"/>
      </font>
      <fill>
        <patternFill>
          <bgColor rgb="FFFFC7CE"/>
        </patternFill>
      </fill>
    </dxf>
    <dxf>
      <fill>
        <patternFill>
          <bgColor rgb="FFAFFFB3"/>
        </patternFill>
      </fill>
    </dxf>
    <dxf>
      <fill>
        <patternFill>
          <bgColor rgb="FFAFFFB3"/>
        </patternFill>
      </fill>
    </dxf>
    <dxf>
      <fill>
        <patternFill>
          <bgColor rgb="FFFEF2EC"/>
        </patternFill>
      </fill>
    </dxf>
    <dxf>
      <fill>
        <patternFill>
          <bgColor rgb="FFFF8181"/>
        </patternFill>
      </fill>
    </dxf>
    <dxf>
      <fill>
        <patternFill>
          <bgColor rgb="FFAFFFB3"/>
        </patternFill>
      </fill>
    </dxf>
    <dxf>
      <fill>
        <patternFill>
          <bgColor rgb="FFAFFFB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FFFB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FEF2EC"/>
      <color rgb="FFAFFFB3"/>
      <color rgb="FF99FF33"/>
      <color rgb="FFFF8181"/>
      <color rgb="FFFFFFFF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774D4-4A22-4E7C-8A7E-3D9129435C71}">
  <dimension ref="B2:BA165"/>
  <sheetViews>
    <sheetView tabSelected="1" topLeftCell="A109" workbookViewId="0">
      <pane xSplit="6" topLeftCell="G1" activePane="topRight" state="frozen"/>
      <selection activeCell="A24" sqref="A24"/>
      <selection pane="topRight" activeCell="F127" sqref="F127"/>
    </sheetView>
  </sheetViews>
  <sheetFormatPr defaultRowHeight="15" x14ac:dyDescent="0.25"/>
  <cols>
    <col min="1" max="1" width="9.140625" style="1"/>
    <col min="2" max="3" width="15.5703125" style="1" bestFit="1" customWidth="1"/>
    <col min="4" max="4" width="34" style="1" bestFit="1" customWidth="1"/>
    <col min="5" max="5" width="9.85546875" style="1" bestFit="1" customWidth="1"/>
    <col min="6" max="6" width="16.28515625" style="1" bestFit="1" customWidth="1"/>
    <col min="7" max="18" width="14.28515625" style="1" bestFit="1" customWidth="1"/>
    <col min="19" max="25" width="14.28515625" style="1" customWidth="1"/>
    <col min="26" max="26" width="12" style="1" bestFit="1" customWidth="1"/>
    <col min="27" max="36" width="14.28515625" style="1" customWidth="1"/>
    <col min="37" max="38" width="14.28515625" style="1" bestFit="1" customWidth="1"/>
    <col min="39" max="42" width="14.28515625" style="1" customWidth="1"/>
    <col min="43" max="53" width="14.28515625" style="1" bestFit="1" customWidth="1"/>
    <col min="54" max="16384" width="9.140625" style="1"/>
  </cols>
  <sheetData>
    <row r="2" spans="2:53" x14ac:dyDescent="0.25">
      <c r="B2" s="45" t="s">
        <v>57</v>
      </c>
      <c r="C2" s="66" t="s">
        <v>110</v>
      </c>
      <c r="D2" s="71"/>
      <c r="E2" s="67"/>
      <c r="F2" s="6" t="s">
        <v>17</v>
      </c>
      <c r="G2" s="2">
        <v>0</v>
      </c>
      <c r="H2" s="2">
        <v>0</v>
      </c>
      <c r="I2" s="2">
        <v>1</v>
      </c>
      <c r="J2" s="2">
        <v>0</v>
      </c>
      <c r="K2" s="2">
        <v>1</v>
      </c>
      <c r="L2" s="2">
        <v>0</v>
      </c>
      <c r="M2" s="2">
        <v>1</v>
      </c>
      <c r="N2" s="2">
        <v>1</v>
      </c>
      <c r="O2" s="2">
        <v>0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0</v>
      </c>
      <c r="W2" s="2">
        <v>1</v>
      </c>
      <c r="X2" s="2">
        <v>1</v>
      </c>
      <c r="Y2" s="2">
        <v>1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1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</row>
    <row r="3" spans="2:53" x14ac:dyDescent="0.25">
      <c r="B3" s="46"/>
      <c r="C3" s="66" t="s">
        <v>79</v>
      </c>
      <c r="D3" s="71"/>
      <c r="E3" s="67"/>
      <c r="F3" s="6" t="s">
        <v>17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1</v>
      </c>
      <c r="W3" s="2">
        <v>0</v>
      </c>
      <c r="X3" s="2">
        <v>0</v>
      </c>
      <c r="Y3" s="2">
        <v>0</v>
      </c>
      <c r="Z3" s="2">
        <v>1</v>
      </c>
      <c r="AA3" s="2">
        <v>1</v>
      </c>
      <c r="AB3" s="2">
        <v>1</v>
      </c>
      <c r="AC3" s="2">
        <v>1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1</v>
      </c>
      <c r="AO3" s="2">
        <v>1</v>
      </c>
      <c r="AP3" s="2">
        <v>1</v>
      </c>
      <c r="AQ3" s="2">
        <v>1</v>
      </c>
      <c r="AR3" s="2">
        <v>1</v>
      </c>
      <c r="AS3" s="2">
        <v>1</v>
      </c>
      <c r="AT3" s="2">
        <v>1</v>
      </c>
      <c r="AU3" s="2">
        <v>1</v>
      </c>
      <c r="AV3" s="2">
        <v>1</v>
      </c>
      <c r="AW3" s="2">
        <v>1</v>
      </c>
      <c r="AX3" s="2">
        <v>1</v>
      </c>
      <c r="AY3" s="2">
        <v>1</v>
      </c>
      <c r="AZ3" s="2">
        <v>1</v>
      </c>
      <c r="BA3" s="2">
        <v>1</v>
      </c>
    </row>
    <row r="4" spans="2:53" x14ac:dyDescent="0.25">
      <c r="B4" s="46"/>
      <c r="C4" s="66" t="s">
        <v>109</v>
      </c>
      <c r="D4" s="71"/>
      <c r="E4" s="67"/>
      <c r="F4" s="6" t="s">
        <v>17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</row>
    <row r="5" spans="2:53" x14ac:dyDescent="0.25">
      <c r="B5" s="46"/>
      <c r="C5" s="66" t="s">
        <v>108</v>
      </c>
      <c r="D5" s="71"/>
      <c r="E5" s="67"/>
      <c r="F5" s="6" t="s">
        <v>17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</row>
    <row r="6" spans="2:53" x14ac:dyDescent="0.25">
      <c r="B6" s="46"/>
      <c r="C6" s="70" t="s">
        <v>81</v>
      </c>
      <c r="D6" s="66" t="s">
        <v>69</v>
      </c>
      <c r="E6" s="67"/>
      <c r="F6" s="6" t="s">
        <v>17</v>
      </c>
      <c r="G6" s="30">
        <v>1</v>
      </c>
      <c r="H6" s="2">
        <f>IF(H7=1,0,IF(H128=1,1,0))</f>
        <v>0</v>
      </c>
      <c r="I6" s="2">
        <f>IF(I7=1,0,IF(I128=1,1,0))</f>
        <v>0</v>
      </c>
      <c r="J6" s="2">
        <f>IF(J7=1,0,IF(J128=1,1,0))</f>
        <v>0</v>
      </c>
      <c r="K6" s="2">
        <f>IF(K7=1,0,IF(K128=1,1,0))</f>
        <v>0</v>
      </c>
      <c r="L6" s="2">
        <f>IF(L7=1,0,IF(L128=1,1,0))</f>
        <v>0</v>
      </c>
      <c r="M6" s="2">
        <f>IF(M7=1,0,IF(M128=1,1,0))</f>
        <v>0</v>
      </c>
      <c r="N6" s="2">
        <f>IF(N7=1,0,IF(N128=1,1,0))</f>
        <v>0</v>
      </c>
      <c r="O6" s="2">
        <f>IF(O7=1,0,IF(O128=1,1,0))</f>
        <v>0</v>
      </c>
      <c r="P6" s="2">
        <f>IF(P7=1,0,IF(P128=1,1,0))</f>
        <v>0</v>
      </c>
      <c r="Q6" s="2">
        <f>IF(Q7=1,0,IF(Q128=1,1,0))</f>
        <v>0</v>
      </c>
      <c r="R6" s="2">
        <f>IF(R7=1,0,IF(R128=1,1,0))</f>
        <v>0</v>
      </c>
      <c r="S6" s="2">
        <f>IF(S7=1,0,IF(S128=1,1,0))</f>
        <v>0</v>
      </c>
      <c r="T6" s="2">
        <f>IF(T7=1,0,IF(T128=1,1,0))</f>
        <v>0</v>
      </c>
      <c r="U6" s="2">
        <f>IF(U7=1,0,IF(U128=1,1,0))</f>
        <v>0</v>
      </c>
      <c r="V6" s="2">
        <f>IF(V7=1,0,IF(V128=1,1,0))</f>
        <v>0</v>
      </c>
      <c r="W6" s="2">
        <f>IF(W7=1,0,IF(W128=1,1,0))</f>
        <v>0</v>
      </c>
      <c r="X6" s="2">
        <f>IF(X7=1,0,IF(X128=1,1,0))</f>
        <v>0</v>
      </c>
      <c r="Y6" s="2">
        <f>IF(Y7=1,0,IF(Y128=1,1,0))</f>
        <v>0</v>
      </c>
      <c r="Z6" s="2">
        <f>IF(Z7=1,0,IF(Z128=1,1,0))</f>
        <v>0</v>
      </c>
      <c r="AA6" s="2">
        <f>IF(AA7=1,0,IF(AA128=1,1,0))</f>
        <v>0</v>
      </c>
      <c r="AB6" s="2">
        <f>IF(AB7=1,0,IF(AB128=1,1,0))</f>
        <v>0</v>
      </c>
      <c r="AC6" s="2">
        <f>IF(AC7=1,0,IF(AC128=1,1,0))</f>
        <v>0</v>
      </c>
      <c r="AD6" s="2">
        <f>IF(AD7=1,0,IF(AD128=1,1,0))</f>
        <v>0</v>
      </c>
      <c r="AE6" s="2">
        <f>IF(AE7=1,0,IF(AE128=1,1,0))</f>
        <v>0</v>
      </c>
      <c r="AF6" s="2">
        <f>IF(AF7=1,0,IF(AF128=1,1,0))</f>
        <v>0</v>
      </c>
      <c r="AG6" s="2">
        <f>IF(AG7=1,0,IF(AG128=1,1,0))</f>
        <v>0</v>
      </c>
      <c r="AH6" s="2">
        <f>IF(AH7=1,0,IF(AH128=1,1,0))</f>
        <v>0</v>
      </c>
      <c r="AI6" s="2">
        <f>IF(AI7=1,0,IF(AI128=1,1,0))</f>
        <v>0</v>
      </c>
      <c r="AJ6" s="2">
        <f>IF(AJ7=1,0,IF(AJ128=1,1,0))</f>
        <v>0</v>
      </c>
      <c r="AK6" s="2">
        <f>IF(AK7=1,0,IF(AK128=1,1,0))</f>
        <v>0</v>
      </c>
      <c r="AL6" s="2">
        <f>IF(AL7=1,0,IF(AL128=1,1,0))</f>
        <v>0</v>
      </c>
      <c r="AM6" s="2">
        <f>IF(AM7=1,0,IF(AM128=1,1,0))</f>
        <v>0</v>
      </c>
      <c r="AN6" s="2">
        <f>IF(AN7=1,0,IF(AN128=1,1,0))</f>
        <v>0</v>
      </c>
      <c r="AO6" s="2">
        <f>IF(AO7=1,0,IF(AO128=1,1,0))</f>
        <v>0</v>
      </c>
      <c r="AP6" s="2">
        <f>IF(AP7=1,0,IF(AP128=1,1,0))</f>
        <v>0</v>
      </c>
      <c r="AQ6" s="2">
        <f>IF(AQ7=1,0,IF(AQ128=1,1,0))</f>
        <v>0</v>
      </c>
      <c r="AR6" s="2">
        <f>IF(AR7=1,0,IF(AR128=1,1,0))</f>
        <v>0</v>
      </c>
      <c r="AS6" s="2">
        <f>IF(AS7=1,0,IF(AS128=1,1,0))</f>
        <v>0</v>
      </c>
      <c r="AT6" s="2">
        <f>IF(AT7=1,0,IF(AT128=1,1,0))</f>
        <v>0</v>
      </c>
      <c r="AU6" s="2">
        <f>IF(AU7=1,0,IF(AU128=1,1,0))</f>
        <v>0</v>
      </c>
      <c r="AV6" s="2">
        <f>IF(AV7=1,0,IF(AV128=1,1,0))</f>
        <v>0</v>
      </c>
      <c r="AW6" s="2">
        <f>IF(AW7=1,0,IF(AW128=1,1,0))</f>
        <v>0</v>
      </c>
      <c r="AX6" s="2">
        <f>IF(AX7=1,0,IF(AX128=1,1,0))</f>
        <v>0</v>
      </c>
      <c r="AY6" s="2">
        <f>IF(AY7=1,0,IF(AY128=1,1,0))</f>
        <v>0</v>
      </c>
      <c r="AZ6" s="2">
        <f>IF(AZ7=1,0,IF(AZ128=1,1,0))</f>
        <v>0</v>
      </c>
      <c r="BA6" s="2">
        <f>IF(BA7=1,0,IF(BA128=1,1,0))</f>
        <v>0</v>
      </c>
    </row>
    <row r="7" spans="2:53" x14ac:dyDescent="0.25">
      <c r="B7" s="46"/>
      <c r="C7" s="70"/>
      <c r="D7" s="66" t="s">
        <v>20</v>
      </c>
      <c r="E7" s="67"/>
      <c r="F7" s="6" t="s">
        <v>17</v>
      </c>
      <c r="G7" s="2">
        <f>IF(F6=1,1,0)</f>
        <v>0</v>
      </c>
      <c r="H7" s="2">
        <f>IF(G6=1,1,0)</f>
        <v>1</v>
      </c>
      <c r="I7" s="2">
        <f>IF(H6=1,1,0)</f>
        <v>0</v>
      </c>
      <c r="J7" s="2">
        <f>IF(I6=1,1,0)</f>
        <v>0</v>
      </c>
      <c r="K7" s="2">
        <f t="shared" ref="K7:Q7" si="0">IF(J6=1,1,0)</f>
        <v>0</v>
      </c>
      <c r="L7" s="2">
        <f t="shared" si="0"/>
        <v>0</v>
      </c>
      <c r="M7" s="2">
        <f t="shared" si="0"/>
        <v>0</v>
      </c>
      <c r="N7" s="2">
        <f t="shared" si="0"/>
        <v>0</v>
      </c>
      <c r="O7" s="2">
        <f t="shared" si="0"/>
        <v>0</v>
      </c>
      <c r="P7" s="2">
        <f t="shared" si="0"/>
        <v>0</v>
      </c>
      <c r="Q7" s="2">
        <f t="shared" si="0"/>
        <v>0</v>
      </c>
      <c r="R7" s="2">
        <f t="shared" ref="R7" si="1">IF(Q6=1,1,0)</f>
        <v>0</v>
      </c>
      <c r="S7" s="2">
        <f t="shared" ref="S7" si="2">IF(R6=1,1,0)</f>
        <v>0</v>
      </c>
      <c r="T7" s="2">
        <f t="shared" ref="T7" si="3">IF(S6=1,1,0)</f>
        <v>0</v>
      </c>
      <c r="U7" s="2">
        <f t="shared" ref="U7" si="4">IF(T6=1,1,0)</f>
        <v>0</v>
      </c>
      <c r="V7" s="2">
        <f t="shared" ref="V7" si="5">IF(U6=1,1,0)</f>
        <v>0</v>
      </c>
      <c r="W7" s="2">
        <f t="shared" ref="W7" si="6">IF(V6=1,1,0)</f>
        <v>0</v>
      </c>
      <c r="X7" s="2">
        <f t="shared" ref="X7" si="7">IF(W6=1,1,0)</f>
        <v>0</v>
      </c>
      <c r="Y7" s="2">
        <f t="shared" ref="Y7" si="8">IF(X6=1,1,0)</f>
        <v>0</v>
      </c>
      <c r="Z7" s="2">
        <f t="shared" ref="Z7" si="9">IF(Y6=1,1,0)</f>
        <v>0</v>
      </c>
      <c r="AA7" s="2">
        <f t="shared" ref="AA7" si="10">IF(Z6=1,1,0)</f>
        <v>0</v>
      </c>
      <c r="AB7" s="2">
        <f t="shared" ref="AB7" si="11">IF(AA6=1,1,0)</f>
        <v>0</v>
      </c>
      <c r="AC7" s="2">
        <f t="shared" ref="AC7" si="12">IF(AB6=1,1,0)</f>
        <v>0</v>
      </c>
      <c r="AD7" s="2">
        <f t="shared" ref="AD7" si="13">IF(AC6=1,1,0)</f>
        <v>0</v>
      </c>
      <c r="AE7" s="2">
        <f t="shared" ref="AE7" si="14">IF(AD6=1,1,0)</f>
        <v>0</v>
      </c>
      <c r="AF7" s="2">
        <f t="shared" ref="AF7" si="15">IF(AE6=1,1,0)</f>
        <v>0</v>
      </c>
      <c r="AG7" s="2">
        <f t="shared" ref="AG7" si="16">IF(AF6=1,1,0)</f>
        <v>0</v>
      </c>
      <c r="AH7" s="2">
        <f t="shared" ref="AH7" si="17">IF(AG6=1,1,0)</f>
        <v>0</v>
      </c>
      <c r="AI7" s="2">
        <f t="shared" ref="AI7" si="18">IF(AH6=1,1,0)</f>
        <v>0</v>
      </c>
      <c r="AJ7" s="2">
        <f t="shared" ref="AJ7" si="19">IF(AI6=1,1,0)</f>
        <v>0</v>
      </c>
      <c r="AK7" s="2">
        <f t="shared" ref="AK7" si="20">IF(R6=1,1,0)</f>
        <v>0</v>
      </c>
      <c r="AL7" s="2">
        <f t="shared" ref="AL7" si="21">IF(AK6=1,1,0)</f>
        <v>0</v>
      </c>
      <c r="AM7" s="2">
        <f t="shared" ref="AM7" si="22">IF(AL6=1,1,0)</f>
        <v>0</v>
      </c>
      <c r="AN7" s="2">
        <f t="shared" ref="AN7" si="23">IF(AM6=1,1,0)</f>
        <v>0</v>
      </c>
      <c r="AO7" s="2">
        <f t="shared" ref="AO7" si="24">IF(AN6=1,1,0)</f>
        <v>0</v>
      </c>
      <c r="AP7" s="2">
        <f t="shared" ref="AP7" si="25">IF(AO6=1,1,0)</f>
        <v>0</v>
      </c>
      <c r="AQ7" s="2">
        <f t="shared" ref="AQ7" si="26">IF(AL6=1,1,0)</f>
        <v>0</v>
      </c>
      <c r="AR7" s="2">
        <f t="shared" ref="AR7:AS7" si="27">IF(AQ6=1,1,0)</f>
        <v>0</v>
      </c>
      <c r="AS7" s="2">
        <f t="shared" si="27"/>
        <v>0</v>
      </c>
      <c r="AT7" s="2">
        <f t="shared" ref="AT7" si="28">IF(AS6=1,1,0)</f>
        <v>0</v>
      </c>
      <c r="AU7" s="2">
        <f t="shared" ref="AU7" si="29">IF(AT6=1,1,0)</f>
        <v>0</v>
      </c>
      <c r="AV7" s="2">
        <f t="shared" ref="AV7" si="30">IF(AU6=1,1,0)</f>
        <v>0</v>
      </c>
      <c r="AW7" s="2">
        <f t="shared" ref="AW7" si="31">IF(AV6=1,1,0)</f>
        <v>0</v>
      </c>
      <c r="AX7" s="2">
        <f t="shared" ref="AX7" si="32">IF(AW6=1,1,0)</f>
        <v>0</v>
      </c>
      <c r="AY7" s="2">
        <f t="shared" ref="AY7" si="33">IF(AX6=1,1,0)</f>
        <v>0</v>
      </c>
      <c r="AZ7" s="2">
        <f t="shared" ref="AZ7" si="34">IF(AY6=1,1,0)</f>
        <v>0</v>
      </c>
      <c r="BA7" s="2">
        <f t="shared" ref="BA7" si="35">IF(AZ6=1,1,0)</f>
        <v>0</v>
      </c>
    </row>
    <row r="8" spans="2:53" x14ac:dyDescent="0.25">
      <c r="B8" s="46"/>
      <c r="C8" s="65" t="s">
        <v>16</v>
      </c>
      <c r="D8" s="66" t="s">
        <v>78</v>
      </c>
      <c r="E8" s="67"/>
      <c r="F8" s="6" t="s">
        <v>17</v>
      </c>
      <c r="G8" s="2">
        <f>IF(SUM(G9:G11)=0,IF(G129=1,1,0),0)</f>
        <v>0</v>
      </c>
      <c r="H8" s="2">
        <f>IF(SUM(H9:H11)=0,IF(H129=1,1,0),0)</f>
        <v>0</v>
      </c>
      <c r="I8" s="2">
        <f ca="1">IF(SUM(I9:I11)=0,IF(I129=1,1,0),0)</f>
        <v>0</v>
      </c>
      <c r="J8" s="2">
        <f ca="1">IF(SUM(J9:J11)=0,IF(J129=1,1,0),0)</f>
        <v>0</v>
      </c>
      <c r="K8" s="2">
        <f ca="1">IF(SUM(K9:K11)=0,IF(K129=1,1,0),0)</f>
        <v>0</v>
      </c>
      <c r="L8" s="2">
        <f ca="1">IF(SUM(L9:L11)=0,IF(L129=1,1,0),0)</f>
        <v>0</v>
      </c>
      <c r="M8" s="2">
        <f ca="1">IF(SUM(M9:M11)=0,IF(M129=1,1,0),0)</f>
        <v>0</v>
      </c>
      <c r="N8" s="2">
        <f ca="1">IF(SUM(N9:N11)=0,IF(N129=1,1,0),0)</f>
        <v>0</v>
      </c>
      <c r="O8" s="2">
        <f ca="1">IF(SUM(O9:O11)=0,IF(O129=1,1,0),0)</f>
        <v>0</v>
      </c>
      <c r="P8" s="2">
        <f ca="1">IF(SUM(P9:P11)=0,IF(P129=1,1,0),0)</f>
        <v>0</v>
      </c>
      <c r="Q8" s="2">
        <f ca="1">IF(SUM(Q9:Q11)=0,IF(Q129=1,1,0),0)</f>
        <v>0</v>
      </c>
      <c r="R8" s="2">
        <f ca="1">IF(SUM(R9:R11)=0,IF(R129=1,1,0),0)</f>
        <v>0</v>
      </c>
      <c r="S8" s="2">
        <f ca="1">IF(SUM(S9:S11)=0,IF(S129=1,1,0),0)</f>
        <v>0</v>
      </c>
      <c r="T8" s="2">
        <f ca="1">IF(SUM(T9:T11)=0,IF(T129=1,1,0),0)</f>
        <v>0</v>
      </c>
      <c r="U8" s="2">
        <f ca="1">IF(SUM(U9:U11)=0,IF(U129=1,1,0),0)</f>
        <v>0</v>
      </c>
      <c r="V8" s="2">
        <f ca="1">IF(SUM(V9:V11)=0,IF(V129=1,1,0),0)</f>
        <v>0</v>
      </c>
      <c r="W8" s="2">
        <f ca="1">IF(SUM(W9:W11)=0,IF(W129=1,1,0),0)</f>
        <v>0</v>
      </c>
      <c r="X8" s="2">
        <f ca="1">IF(SUM(X9:X11)=0,IF(X129=1,1,0),0)</f>
        <v>0</v>
      </c>
      <c r="Y8" s="2">
        <f ca="1">IF(SUM(Y9:Y11)=0,IF(Y129=1,1,0),0)</f>
        <v>0</v>
      </c>
      <c r="Z8" s="2">
        <f ca="1">IF(SUM(Z9:Z11)=0,IF(Z129=1,1,0),0)</f>
        <v>0</v>
      </c>
      <c r="AA8" s="2">
        <f ca="1">IF(SUM(AA9:AA11)=0,IF(AA129=1,1,0),0)</f>
        <v>0</v>
      </c>
      <c r="AB8" s="2">
        <f ca="1">IF(SUM(AB9:AB11)=0,IF(AB129=1,1,0),0)</f>
        <v>0</v>
      </c>
      <c r="AC8" s="2">
        <f ca="1">IF(SUM(AC9:AC11)=0,IF(AC129=1,1,0),0)</f>
        <v>0</v>
      </c>
      <c r="AD8" s="2">
        <f ca="1">IF(SUM(AD9:AD11)=0,IF(AD129=1,1,0),0)</f>
        <v>0</v>
      </c>
      <c r="AE8" s="2">
        <f ca="1">IF(SUM(AE9:AE11)=0,IF(AE129=1,1,0),0)</f>
        <v>0</v>
      </c>
      <c r="AF8" s="2">
        <f ca="1">IF(SUM(AF9:AF11)=0,IF(AF129=1,1,0),0)</f>
        <v>0</v>
      </c>
      <c r="AG8" s="2">
        <f ca="1">IF(SUM(AG9:AG11)=0,IF(AG129=1,1,0),0)</f>
        <v>0</v>
      </c>
      <c r="AH8" s="2">
        <f ca="1">IF(SUM(AH9:AH11)=0,IF(AH129=1,1,0),0)</f>
        <v>0</v>
      </c>
      <c r="AI8" s="2">
        <f ca="1">IF(SUM(AI9:AI11)=0,IF(AI129=1,1,0),0)</f>
        <v>0</v>
      </c>
      <c r="AJ8" s="2">
        <f ca="1">IF(SUM(AJ9:AJ11)=0,IF(AJ129=1,1,0),0)</f>
        <v>0</v>
      </c>
      <c r="AK8" s="2">
        <f ca="1">IF(SUM(AK9:AK11)=0,IF(AK129=1,1,0),0)</f>
        <v>0</v>
      </c>
      <c r="AL8" s="2">
        <f ca="1">IF(SUM(AL9:AL11)=0,IF(AL129=1,1,0),0)</f>
        <v>0</v>
      </c>
      <c r="AM8" s="2">
        <f ca="1">IF(SUM(AM9:AM11)=0,IF(AM129=1,1,0),0)</f>
        <v>0</v>
      </c>
      <c r="AN8" s="2">
        <f ca="1">IF(SUM(AN9:AN11)=0,IF(AN129=1,1,0),0)</f>
        <v>0</v>
      </c>
      <c r="AO8" s="2">
        <f ca="1">IF(SUM(AO9:AO11)=0,IF(AO129=1,1,0),0)</f>
        <v>0</v>
      </c>
      <c r="AP8" s="2">
        <f ca="1">IF(SUM(AP9:AP11)=0,IF(AP129=1,1,0),0)</f>
        <v>0</v>
      </c>
      <c r="AQ8" s="2">
        <f ca="1">IF(SUM(AQ9:AQ11)=0,IF(AQ129=1,1,0),0)</f>
        <v>0</v>
      </c>
      <c r="AR8" s="2">
        <f ca="1">IF(SUM(AR9:AR11)=0,IF(AR129=1,1,0),0)</f>
        <v>0</v>
      </c>
      <c r="AS8" s="2">
        <f ca="1">IF(SUM(AS9:AS11)=0,IF(AS129=1,1,0),0)</f>
        <v>0</v>
      </c>
      <c r="AT8" s="2">
        <f ca="1">IF(SUM(AT9:AT11)=0,IF(AT129=1,1,0),0)</f>
        <v>0</v>
      </c>
      <c r="AU8" s="2">
        <f ca="1">IF(SUM(AU9:AU11)=0,IF(AU129=1,1,0),0)</f>
        <v>0</v>
      </c>
      <c r="AV8" s="2">
        <f ca="1">IF(SUM(AV9:AV11)=0,IF(AV129=1,1,0),0)</f>
        <v>0</v>
      </c>
      <c r="AW8" s="2">
        <f ca="1">IF(SUM(AW9:AW11)=0,IF(AW129=1,1,0),0)</f>
        <v>0</v>
      </c>
      <c r="AX8" s="2">
        <f ca="1">IF(SUM(AX9:AX11)=0,IF(AX129=1,1,0),0)</f>
        <v>0</v>
      </c>
      <c r="AY8" s="2">
        <f ca="1">IF(SUM(AY9:AY11)=0,IF(AY129=1,1,0),0)</f>
        <v>0</v>
      </c>
      <c r="AZ8" s="2">
        <f ca="1">IF(SUM(AZ9:AZ11)=0,IF(AZ129=1,1,0),0)</f>
        <v>0</v>
      </c>
      <c r="BA8" s="2">
        <f ca="1">IF(SUM(BA9:BA11)=0,IF(BA129=1,1,0),0)</f>
        <v>0</v>
      </c>
    </row>
    <row r="9" spans="2:53" x14ac:dyDescent="0.25">
      <c r="B9" s="46"/>
      <c r="C9" s="65"/>
      <c r="D9" s="66" t="s">
        <v>79</v>
      </c>
      <c r="E9" s="67"/>
      <c r="F9" s="6" t="s">
        <v>17</v>
      </c>
      <c r="G9" s="2">
        <v>0</v>
      </c>
      <c r="H9" s="2">
        <f>IF(G8,1,0)</f>
        <v>0</v>
      </c>
      <c r="I9" s="2">
        <f t="shared" ref="I9:BA9" si="36">IF(H8,1,0)</f>
        <v>0</v>
      </c>
      <c r="J9" s="2">
        <f t="shared" ca="1" si="36"/>
        <v>0</v>
      </c>
      <c r="K9" s="2">
        <f t="shared" ca="1" si="36"/>
        <v>0</v>
      </c>
      <c r="L9" s="2">
        <f t="shared" ca="1" si="36"/>
        <v>0</v>
      </c>
      <c r="M9" s="2">
        <f t="shared" ca="1" si="36"/>
        <v>0</v>
      </c>
      <c r="N9" s="2">
        <f t="shared" ca="1" si="36"/>
        <v>0</v>
      </c>
      <c r="O9" s="2">
        <f t="shared" ca="1" si="36"/>
        <v>0</v>
      </c>
      <c r="P9" s="2">
        <f t="shared" ca="1" si="36"/>
        <v>0</v>
      </c>
      <c r="Q9" s="2">
        <f t="shared" ca="1" si="36"/>
        <v>0</v>
      </c>
      <c r="R9" s="2">
        <f t="shared" ca="1" si="36"/>
        <v>0</v>
      </c>
      <c r="S9" s="2">
        <f t="shared" ca="1" si="36"/>
        <v>0</v>
      </c>
      <c r="T9" s="2">
        <f t="shared" ca="1" si="36"/>
        <v>0</v>
      </c>
      <c r="U9" s="2">
        <f t="shared" ca="1" si="36"/>
        <v>0</v>
      </c>
      <c r="V9" s="2">
        <f t="shared" ca="1" si="36"/>
        <v>0</v>
      </c>
      <c r="W9" s="2">
        <f t="shared" ca="1" si="36"/>
        <v>0</v>
      </c>
      <c r="X9" s="2">
        <f t="shared" ca="1" si="36"/>
        <v>0</v>
      </c>
      <c r="Y9" s="2">
        <f t="shared" ca="1" si="36"/>
        <v>0</v>
      </c>
      <c r="Z9" s="2">
        <f t="shared" ca="1" si="36"/>
        <v>0</v>
      </c>
      <c r="AA9" s="2">
        <f t="shared" ca="1" si="36"/>
        <v>0</v>
      </c>
      <c r="AB9" s="2">
        <f t="shared" ca="1" si="36"/>
        <v>0</v>
      </c>
      <c r="AC9" s="2">
        <f t="shared" ca="1" si="36"/>
        <v>0</v>
      </c>
      <c r="AD9" s="2">
        <f t="shared" ca="1" si="36"/>
        <v>0</v>
      </c>
      <c r="AE9" s="2">
        <f t="shared" ca="1" si="36"/>
        <v>0</v>
      </c>
      <c r="AF9" s="2">
        <f t="shared" ca="1" si="36"/>
        <v>0</v>
      </c>
      <c r="AG9" s="2">
        <f t="shared" ca="1" si="36"/>
        <v>0</v>
      </c>
      <c r="AH9" s="2">
        <f t="shared" ca="1" si="36"/>
        <v>0</v>
      </c>
      <c r="AI9" s="2">
        <f t="shared" ca="1" si="36"/>
        <v>0</v>
      </c>
      <c r="AJ9" s="2">
        <f t="shared" ca="1" si="36"/>
        <v>0</v>
      </c>
      <c r="AK9" s="2">
        <f t="shared" ca="1" si="36"/>
        <v>0</v>
      </c>
      <c r="AL9" s="2">
        <f t="shared" ca="1" si="36"/>
        <v>0</v>
      </c>
      <c r="AM9" s="2">
        <f t="shared" ca="1" si="36"/>
        <v>0</v>
      </c>
      <c r="AN9" s="2">
        <f t="shared" ca="1" si="36"/>
        <v>0</v>
      </c>
      <c r="AO9" s="2">
        <f t="shared" ca="1" si="36"/>
        <v>0</v>
      </c>
      <c r="AP9" s="2">
        <f t="shared" ca="1" si="36"/>
        <v>0</v>
      </c>
      <c r="AQ9" s="2">
        <f t="shared" ca="1" si="36"/>
        <v>0</v>
      </c>
      <c r="AR9" s="2">
        <f t="shared" ca="1" si="36"/>
        <v>0</v>
      </c>
      <c r="AS9" s="2">
        <f t="shared" ca="1" si="36"/>
        <v>0</v>
      </c>
      <c r="AT9" s="2">
        <f t="shared" ca="1" si="36"/>
        <v>0</v>
      </c>
      <c r="AU9" s="2">
        <f t="shared" ca="1" si="36"/>
        <v>0</v>
      </c>
      <c r="AV9" s="2">
        <f t="shared" ca="1" si="36"/>
        <v>0</v>
      </c>
      <c r="AW9" s="2">
        <f t="shared" ca="1" si="36"/>
        <v>0</v>
      </c>
      <c r="AX9" s="2">
        <f t="shared" ca="1" si="36"/>
        <v>0</v>
      </c>
      <c r="AY9" s="2">
        <f t="shared" ca="1" si="36"/>
        <v>0</v>
      </c>
      <c r="AZ9" s="2">
        <f t="shared" ca="1" si="36"/>
        <v>0</v>
      </c>
      <c r="BA9" s="2">
        <f t="shared" ca="1" si="36"/>
        <v>0</v>
      </c>
    </row>
    <row r="10" spans="2:53" x14ac:dyDescent="0.25">
      <c r="B10" s="46"/>
      <c r="C10" s="65"/>
      <c r="D10" s="66" t="s">
        <v>80</v>
      </c>
      <c r="E10" s="67"/>
      <c r="F10" s="6" t="s">
        <v>17</v>
      </c>
      <c r="G10" s="2">
        <v>0</v>
      </c>
      <c r="H10" s="2">
        <v>0</v>
      </c>
      <c r="I10" s="2">
        <f t="shared" ref="I10" si="37">IF(AND(H9=1,G8=1),1,0)</f>
        <v>0</v>
      </c>
      <c r="J10" s="2">
        <f t="shared" ref="J10" si="38">IF(AND(I9=1,H8=1),1,0)</f>
        <v>0</v>
      </c>
      <c r="K10" s="2">
        <f t="shared" ref="K10" ca="1" si="39">IF(AND(J9=1,I8=1),1,0)</f>
        <v>0</v>
      </c>
      <c r="L10" s="2">
        <f t="shared" ref="L10" ca="1" si="40">IF(AND(K9=1,J8=1),1,0)</f>
        <v>0</v>
      </c>
      <c r="M10" s="2">
        <f t="shared" ref="M10" ca="1" si="41">IF(AND(L9=1,K8=1),1,0)</f>
        <v>0</v>
      </c>
      <c r="N10" s="2">
        <f t="shared" ref="N10" ca="1" si="42">IF(AND(M9=1,L8=1),1,0)</f>
        <v>0</v>
      </c>
      <c r="O10" s="2">
        <f t="shared" ref="O10" ca="1" si="43">IF(AND(N9=1,M8=1),1,0)</f>
        <v>0</v>
      </c>
      <c r="P10" s="2">
        <f t="shared" ref="P10" ca="1" si="44">IF(AND(O9=1,N8=1),1,0)</f>
        <v>0</v>
      </c>
      <c r="Q10" s="2">
        <f t="shared" ref="Q10" ca="1" si="45">IF(AND(P9=1,O8=1),1,0)</f>
        <v>0</v>
      </c>
      <c r="R10" s="2">
        <f t="shared" ref="R10" ca="1" si="46">IF(AND(Q9=1,P8=1),1,0)</f>
        <v>0</v>
      </c>
      <c r="S10" s="2">
        <f t="shared" ref="S10" ca="1" si="47">IF(AND(R9=1,Q8=1),1,0)</f>
        <v>0</v>
      </c>
      <c r="T10" s="2">
        <f t="shared" ref="T10" ca="1" si="48">IF(AND(S9=1,R8=1),1,0)</f>
        <v>0</v>
      </c>
      <c r="U10" s="2">
        <f t="shared" ref="U10" ca="1" si="49">IF(AND(T9=1,S8=1),1,0)</f>
        <v>0</v>
      </c>
      <c r="V10" s="2">
        <f t="shared" ref="V10" ca="1" si="50">IF(AND(U9=1,T8=1),1,0)</f>
        <v>0</v>
      </c>
      <c r="W10" s="2">
        <f t="shared" ref="W10" ca="1" si="51">IF(AND(V9=1,U8=1),1,0)</f>
        <v>0</v>
      </c>
      <c r="X10" s="2">
        <f t="shared" ref="X10" ca="1" si="52">IF(AND(W9=1,V8=1),1,0)</f>
        <v>0</v>
      </c>
      <c r="Y10" s="2">
        <f t="shared" ref="Y10" ca="1" si="53">IF(AND(X9=1,W8=1),1,0)</f>
        <v>0</v>
      </c>
      <c r="Z10" s="2">
        <f t="shared" ref="Z10" ca="1" si="54">IF(AND(Y9=1,X8=1),1,0)</f>
        <v>0</v>
      </c>
      <c r="AA10" s="2">
        <f t="shared" ref="AA10" ca="1" si="55">IF(AND(Z9=1,Y8=1),1,0)</f>
        <v>0</v>
      </c>
      <c r="AB10" s="2">
        <f t="shared" ref="AB10" ca="1" si="56">IF(AND(AA9=1,Z8=1),1,0)</f>
        <v>0</v>
      </c>
      <c r="AC10" s="2">
        <f t="shared" ref="AC10" ca="1" si="57">IF(AND(AB9=1,AA8=1),1,0)</f>
        <v>0</v>
      </c>
      <c r="AD10" s="2">
        <f t="shared" ref="AD10" ca="1" si="58">IF(AND(AC9=1,AB8=1),1,0)</f>
        <v>0</v>
      </c>
      <c r="AE10" s="2">
        <f t="shared" ref="AE10" ca="1" si="59">IF(AND(AD9=1,AC8=1),1,0)</f>
        <v>0</v>
      </c>
      <c r="AF10" s="2">
        <f t="shared" ref="AF10" ca="1" si="60">IF(AND(AE9=1,AD8=1),1,0)</f>
        <v>0</v>
      </c>
      <c r="AG10" s="2">
        <f t="shared" ref="AG10" ca="1" si="61">IF(AND(AF9=1,AE8=1),1,0)</f>
        <v>0</v>
      </c>
      <c r="AH10" s="2">
        <f t="shared" ref="AH10" ca="1" si="62">IF(AND(AG9=1,AF8=1),1,0)</f>
        <v>0</v>
      </c>
      <c r="AI10" s="2">
        <f t="shared" ref="AI10" ca="1" si="63">IF(AND(AH9=1,AG8=1),1,0)</f>
        <v>0</v>
      </c>
      <c r="AJ10" s="2">
        <f t="shared" ref="AJ10" ca="1" si="64">IF(AND(AI9=1,AH8=1),1,0)</f>
        <v>0</v>
      </c>
      <c r="AK10" s="2">
        <f t="shared" ref="AK10" ca="1" si="65">IF(AND(AJ9=1,AI8=1),1,0)</f>
        <v>0</v>
      </c>
      <c r="AL10" s="2">
        <f t="shared" ref="AL10" ca="1" si="66">IF(AND(AK9=1,AJ8=1),1,0)</f>
        <v>0</v>
      </c>
      <c r="AM10" s="2">
        <f t="shared" ref="AM10" ca="1" si="67">IF(AND(AL9=1,AK8=1),1,0)</f>
        <v>0</v>
      </c>
      <c r="AN10" s="2">
        <f t="shared" ref="AN10" ca="1" si="68">IF(AND(AM9=1,AL8=1),1,0)</f>
        <v>0</v>
      </c>
      <c r="AO10" s="2">
        <f t="shared" ref="AO10" ca="1" si="69">IF(AND(AN9=1,AM8=1),1,0)</f>
        <v>0</v>
      </c>
      <c r="AP10" s="2">
        <f t="shared" ref="AP10" ca="1" si="70">IF(AND(AO9=1,AN8=1),1,0)</f>
        <v>0</v>
      </c>
      <c r="AQ10" s="2">
        <f t="shared" ref="AQ10" ca="1" si="71">IF(AND(AP9=1,AO8=1),1,0)</f>
        <v>0</v>
      </c>
      <c r="AR10" s="2">
        <f t="shared" ref="AR10" ca="1" si="72">IF(AND(AQ9=1,AP8=1),1,0)</f>
        <v>0</v>
      </c>
      <c r="AS10" s="2">
        <f t="shared" ref="AS10" ca="1" si="73">IF(AND(AR9=1,AQ8=1),1,0)</f>
        <v>0</v>
      </c>
      <c r="AT10" s="2">
        <f t="shared" ref="AT10" ca="1" si="74">IF(AND(AS9=1,AR8=1),1,0)</f>
        <v>0</v>
      </c>
      <c r="AU10" s="2">
        <f t="shared" ref="AU10" ca="1" si="75">IF(AND(AT9=1,AS8=1),1,0)</f>
        <v>0</v>
      </c>
      <c r="AV10" s="2">
        <f t="shared" ref="AV10" ca="1" si="76">IF(AND(AU9=1,AT8=1),1,0)</f>
        <v>0</v>
      </c>
      <c r="AW10" s="2">
        <f t="shared" ref="AW10" ca="1" si="77">IF(AND(AV9=1,AU8=1),1,0)</f>
        <v>0</v>
      </c>
      <c r="AX10" s="2">
        <f t="shared" ref="AX10" ca="1" si="78">IF(AND(AW9=1,AV8=1),1,0)</f>
        <v>0</v>
      </c>
      <c r="AY10" s="2">
        <f t="shared" ref="AY10" ca="1" si="79">IF(AND(AX9=1,AW8=1),1,0)</f>
        <v>0</v>
      </c>
      <c r="AZ10" s="2">
        <f t="shared" ref="AZ10" ca="1" si="80">IF(AND(AY9=1,AX8=1),1,0)</f>
        <v>0</v>
      </c>
      <c r="BA10" s="2">
        <f t="shared" ref="BA10" ca="1" si="81">IF(AND(AZ9=1,AY8=1),1,0)</f>
        <v>0</v>
      </c>
    </row>
    <row r="11" spans="2:53" x14ac:dyDescent="0.25">
      <c r="B11" s="47"/>
      <c r="C11" s="65"/>
      <c r="D11" s="68" t="s">
        <v>70</v>
      </c>
      <c r="E11" s="69"/>
      <c r="F11" s="6" t="s">
        <v>17</v>
      </c>
      <c r="G11" s="2">
        <v>0</v>
      </c>
      <c r="H11" s="2">
        <v>0</v>
      </c>
      <c r="I11" s="2">
        <v>0</v>
      </c>
      <c r="J11" s="2">
        <f t="shared" ref="J11" si="82">IF(AND(I10,H9,G8),1,0)</f>
        <v>0</v>
      </c>
      <c r="K11" s="2">
        <f t="shared" ref="K11" si="83">IF(AND(J10,I9,H8),1,0)</f>
        <v>0</v>
      </c>
      <c r="L11" s="2">
        <f t="shared" ref="L11" ca="1" si="84">IF(AND(K10,J9,I8),1,0)</f>
        <v>0</v>
      </c>
      <c r="M11" s="2">
        <f t="shared" ref="M11" ca="1" si="85">IF(AND(L10,K9,J8),1,0)</f>
        <v>0</v>
      </c>
      <c r="N11" s="2">
        <f t="shared" ref="N11" ca="1" si="86">IF(AND(M10,L9,K8),1,0)</f>
        <v>0</v>
      </c>
      <c r="O11" s="2">
        <f t="shared" ref="O11" ca="1" si="87">IF(AND(N10,M9,L8),1,0)</f>
        <v>0</v>
      </c>
      <c r="P11" s="2">
        <f t="shared" ref="P11" ca="1" si="88">IF(AND(O10,N9,M8),1,0)</f>
        <v>0</v>
      </c>
      <c r="Q11" s="2">
        <f t="shared" ref="Q11" ca="1" si="89">IF(AND(P10,O9,N8),1,0)</f>
        <v>0</v>
      </c>
      <c r="R11" s="2">
        <f t="shared" ref="R11" ca="1" si="90">IF(AND(Q10,P9,O8),1,0)</f>
        <v>0</v>
      </c>
      <c r="S11" s="2">
        <f t="shared" ref="S11" ca="1" si="91">IF(AND(R10,Q9,P8),1,0)</f>
        <v>0</v>
      </c>
      <c r="T11" s="2">
        <f t="shared" ref="T11" ca="1" si="92">IF(AND(S10,R9,Q8),1,0)</f>
        <v>0</v>
      </c>
      <c r="U11" s="2">
        <f t="shared" ref="U11" ca="1" si="93">IF(AND(T10,S9,R8),1,0)</f>
        <v>0</v>
      </c>
      <c r="V11" s="2">
        <f t="shared" ref="V11" ca="1" si="94">IF(AND(U10,T9,S8),1,0)</f>
        <v>0</v>
      </c>
      <c r="W11" s="2">
        <f t="shared" ref="W11" ca="1" si="95">IF(AND(V10,U9,T8),1,0)</f>
        <v>0</v>
      </c>
      <c r="X11" s="2">
        <f t="shared" ref="X11" ca="1" si="96">IF(AND(W10,V9,U8),1,0)</f>
        <v>0</v>
      </c>
      <c r="Y11" s="2">
        <f t="shared" ref="Y11" ca="1" si="97">IF(AND(X10,W9,V8),1,0)</f>
        <v>0</v>
      </c>
      <c r="Z11" s="2">
        <f t="shared" ref="Z11" ca="1" si="98">IF(AND(Y10,X9,W8),1,0)</f>
        <v>0</v>
      </c>
      <c r="AA11" s="2">
        <f t="shared" ref="AA11" ca="1" si="99">IF(AND(Z10,Y9,X8),1,0)</f>
        <v>0</v>
      </c>
      <c r="AB11" s="2">
        <f t="shared" ref="AB11" ca="1" si="100">IF(AND(AA10,Z9,Y8),1,0)</f>
        <v>0</v>
      </c>
      <c r="AC11" s="2">
        <f t="shared" ref="AC11" ca="1" si="101">IF(AND(AB10,AA9,Z8),1,0)</f>
        <v>0</v>
      </c>
      <c r="AD11" s="2">
        <f t="shared" ref="AD11" ca="1" si="102">IF(AND(AC10,AB9,AA8),1,0)</f>
        <v>0</v>
      </c>
      <c r="AE11" s="2">
        <f t="shared" ref="AE11" ca="1" si="103">IF(AND(AD10,AC9,AB8),1,0)</f>
        <v>0</v>
      </c>
      <c r="AF11" s="2">
        <f t="shared" ref="AF11" ca="1" si="104">IF(AND(AE10,AD9,AC8),1,0)</f>
        <v>0</v>
      </c>
      <c r="AG11" s="2">
        <f t="shared" ref="AG11" ca="1" si="105">IF(AND(AF10,AE9,AD8),1,0)</f>
        <v>0</v>
      </c>
      <c r="AH11" s="2">
        <f t="shared" ref="AH11" ca="1" si="106">IF(AND(AG10,AF9,AE8),1,0)</f>
        <v>0</v>
      </c>
      <c r="AI11" s="2">
        <f t="shared" ref="AI11" ca="1" si="107">IF(AND(AH10,AG9,AF8),1,0)</f>
        <v>0</v>
      </c>
      <c r="AJ11" s="2">
        <f t="shared" ref="AJ11" ca="1" si="108">IF(AND(AI10,AH9,AG8),1,0)</f>
        <v>0</v>
      </c>
      <c r="AK11" s="2">
        <f t="shared" ref="AK11" ca="1" si="109">IF(AND(AJ10,AI9,AH8),1,0)</f>
        <v>0</v>
      </c>
      <c r="AL11" s="2">
        <f t="shared" ref="AL11" ca="1" si="110">IF(AND(AK10,AJ9,AI8),1,0)</f>
        <v>0</v>
      </c>
      <c r="AM11" s="2">
        <f t="shared" ref="AM11" ca="1" si="111">IF(AND(AL10,AK9,AJ8),1,0)</f>
        <v>0</v>
      </c>
      <c r="AN11" s="2">
        <f t="shared" ref="AN11" ca="1" si="112">IF(AND(AM10,AL9,AK8),1,0)</f>
        <v>0</v>
      </c>
      <c r="AO11" s="2">
        <f t="shared" ref="AO11" ca="1" si="113">IF(AND(AN10,AM9,AL8),1,0)</f>
        <v>0</v>
      </c>
      <c r="AP11" s="2">
        <f t="shared" ref="AP11" ca="1" si="114">IF(AND(AO10,AN9,AM8),1,0)</f>
        <v>0</v>
      </c>
      <c r="AQ11" s="2">
        <f t="shared" ref="AQ11" ca="1" si="115">IF(AND(AP10,AO9,AN8),1,0)</f>
        <v>0</v>
      </c>
      <c r="AR11" s="2">
        <f t="shared" ref="AR11" ca="1" si="116">IF(AND(AQ10,AP9,AO8),1,0)</f>
        <v>0</v>
      </c>
      <c r="AS11" s="2">
        <f t="shared" ref="AS11" ca="1" si="117">IF(AND(AR10,AQ9,AP8),1,0)</f>
        <v>0</v>
      </c>
      <c r="AT11" s="2">
        <f t="shared" ref="AT11" ca="1" si="118">IF(AND(AS10,AR9,AQ8),1,0)</f>
        <v>0</v>
      </c>
      <c r="AU11" s="2">
        <f t="shared" ref="AU11" ca="1" si="119">IF(AND(AT10,AS9,AR8),1,0)</f>
        <v>0</v>
      </c>
      <c r="AV11" s="2">
        <f t="shared" ref="AV11" ca="1" si="120">IF(AND(AU10,AT9,AS8),1,0)</f>
        <v>0</v>
      </c>
      <c r="AW11" s="2">
        <f t="shared" ref="AW11" ca="1" si="121">IF(AND(AV10,AU9,AT8),1,0)</f>
        <v>0</v>
      </c>
      <c r="AX11" s="2">
        <f t="shared" ref="AX11" ca="1" si="122">IF(AND(AW10,AV9,AU8),1,0)</f>
        <v>0</v>
      </c>
      <c r="AY11" s="2">
        <f t="shared" ref="AY11" ca="1" si="123">IF(AND(AX10,AW9,AV8),1,0)</f>
        <v>0</v>
      </c>
      <c r="AZ11" s="2">
        <f t="shared" ref="AZ11" ca="1" si="124">IF(AND(AY10,AX9,AW8),1,0)</f>
        <v>0</v>
      </c>
      <c r="BA11" s="2">
        <f t="shared" ref="BA11" ca="1" si="125">IF(AND(AZ10,AY9,AX8),1,0)</f>
        <v>0</v>
      </c>
    </row>
    <row r="12" spans="2:53" x14ac:dyDescent="0.25"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</row>
    <row r="13" spans="2:53" x14ac:dyDescent="0.25">
      <c r="B13" s="34" t="s">
        <v>25</v>
      </c>
      <c r="C13" s="43" t="s">
        <v>22</v>
      </c>
      <c r="D13" s="48" t="s">
        <v>66</v>
      </c>
      <c r="E13" s="50"/>
      <c r="F13" s="6" t="s">
        <v>5</v>
      </c>
      <c r="G13" s="2">
        <v>0</v>
      </c>
      <c r="H13" s="25">
        <v>0</v>
      </c>
      <c r="I13" s="25">
        <v>1</v>
      </c>
      <c r="J13" s="25">
        <v>0</v>
      </c>
      <c r="K13" s="25">
        <v>10</v>
      </c>
      <c r="L13" s="25">
        <v>0</v>
      </c>
      <c r="M13" s="25">
        <v>10</v>
      </c>
      <c r="N13" s="25">
        <v>20</v>
      </c>
      <c r="O13" s="25">
        <v>0</v>
      </c>
      <c r="P13" s="25">
        <v>4</v>
      </c>
      <c r="Q13" s="25">
        <v>9960</v>
      </c>
      <c r="R13" s="25">
        <v>100</v>
      </c>
      <c r="S13" s="25">
        <v>10</v>
      </c>
      <c r="T13" s="25">
        <v>1</v>
      </c>
      <c r="U13" s="25">
        <v>1</v>
      </c>
      <c r="V13" s="25">
        <v>0</v>
      </c>
      <c r="W13" s="25">
        <v>1200</v>
      </c>
      <c r="X13" s="25">
        <v>1900</v>
      </c>
      <c r="Y13" s="25">
        <v>3000</v>
      </c>
      <c r="Z13" s="25">
        <v>0</v>
      </c>
      <c r="AA13" s="25">
        <v>0</v>
      </c>
      <c r="AB13" s="25">
        <v>0</v>
      </c>
      <c r="AC13" s="25">
        <v>0</v>
      </c>
      <c r="AD13" s="25">
        <v>1000</v>
      </c>
      <c r="AE13" s="25">
        <v>1000</v>
      </c>
      <c r="AF13" s="25">
        <v>1000</v>
      </c>
      <c r="AG13" s="25">
        <v>1000</v>
      </c>
      <c r="AH13" s="25">
        <v>1000</v>
      </c>
      <c r="AI13" s="25">
        <v>5000</v>
      </c>
      <c r="AJ13" s="25">
        <v>5678</v>
      </c>
      <c r="AK13" s="25">
        <v>1000</v>
      </c>
      <c r="AL13" s="25">
        <v>5000</v>
      </c>
      <c r="AM13" s="25">
        <v>1000</v>
      </c>
      <c r="AN13" s="25">
        <v>0</v>
      </c>
      <c r="AO13" s="25">
        <v>0</v>
      </c>
      <c r="AP13" s="25">
        <v>0</v>
      </c>
      <c r="AQ13" s="25">
        <v>0</v>
      </c>
      <c r="AR13" s="25">
        <v>0</v>
      </c>
      <c r="AS13" s="25">
        <v>0</v>
      </c>
      <c r="AT13" s="25">
        <v>0</v>
      </c>
      <c r="AU13" s="25">
        <v>0</v>
      </c>
      <c r="AV13" s="25">
        <v>0</v>
      </c>
      <c r="AW13" s="25">
        <v>0</v>
      </c>
      <c r="AX13" s="25">
        <v>0</v>
      </c>
      <c r="AY13" s="25">
        <v>0</v>
      </c>
      <c r="AZ13" s="25">
        <v>0</v>
      </c>
      <c r="BA13" s="25">
        <v>0</v>
      </c>
    </row>
    <row r="14" spans="2:53" x14ac:dyDescent="0.25">
      <c r="B14" s="35"/>
      <c r="C14" s="64"/>
      <c r="D14" s="51"/>
      <c r="E14" s="53"/>
      <c r="F14" s="6" t="s">
        <v>0</v>
      </c>
      <c r="G14" s="18">
        <v>0</v>
      </c>
      <c r="H14" s="76">
        <v>0</v>
      </c>
      <c r="I14" s="76">
        <v>0</v>
      </c>
      <c r="J14" s="76">
        <v>0.1</v>
      </c>
      <c r="K14" s="76">
        <v>0</v>
      </c>
      <c r="L14" s="76">
        <v>0</v>
      </c>
      <c r="M14" s="76">
        <v>0</v>
      </c>
      <c r="N14" s="76">
        <v>0</v>
      </c>
      <c r="O14" s="76">
        <v>20</v>
      </c>
      <c r="P14" s="76">
        <v>0</v>
      </c>
      <c r="Q14" s="76">
        <v>0</v>
      </c>
      <c r="R14" s="76">
        <v>0</v>
      </c>
      <c r="S14" s="76">
        <v>0</v>
      </c>
      <c r="T14" s="76">
        <v>0</v>
      </c>
      <c r="U14" s="76">
        <v>0</v>
      </c>
      <c r="V14" s="76">
        <v>7</v>
      </c>
      <c r="W14" s="76">
        <v>0</v>
      </c>
      <c r="X14" s="76">
        <v>0</v>
      </c>
      <c r="Y14" s="76">
        <v>0</v>
      </c>
      <c r="Z14" s="76">
        <v>9</v>
      </c>
      <c r="AA14" s="76">
        <v>2</v>
      </c>
      <c r="AB14" s="76">
        <v>1</v>
      </c>
      <c r="AC14" s="76">
        <v>1</v>
      </c>
      <c r="AD14" s="76">
        <v>0</v>
      </c>
      <c r="AE14" s="76">
        <v>0</v>
      </c>
      <c r="AF14" s="76">
        <v>0</v>
      </c>
      <c r="AG14" s="76">
        <v>0</v>
      </c>
      <c r="AH14" s="76">
        <v>0</v>
      </c>
      <c r="AI14" s="76">
        <v>0</v>
      </c>
      <c r="AJ14" s="76">
        <v>0</v>
      </c>
      <c r="AK14" s="76">
        <v>0</v>
      </c>
      <c r="AL14" s="76">
        <v>0</v>
      </c>
      <c r="AM14" s="76">
        <v>0</v>
      </c>
      <c r="AN14" s="76">
        <v>1</v>
      </c>
      <c r="AO14" s="76">
        <v>2</v>
      </c>
      <c r="AP14" s="76">
        <v>1</v>
      </c>
      <c r="AQ14" s="76">
        <v>3</v>
      </c>
      <c r="AR14" s="76">
        <v>1</v>
      </c>
      <c r="AS14" s="76">
        <v>1</v>
      </c>
      <c r="AT14" s="76">
        <v>1</v>
      </c>
      <c r="AU14" s="76">
        <v>1</v>
      </c>
      <c r="AV14" s="76">
        <v>1</v>
      </c>
      <c r="AW14" s="76">
        <v>1</v>
      </c>
      <c r="AX14" s="76">
        <v>1</v>
      </c>
      <c r="AY14" s="76">
        <v>1</v>
      </c>
      <c r="AZ14" s="76">
        <v>1</v>
      </c>
      <c r="BA14" s="76">
        <v>1</v>
      </c>
    </row>
    <row r="15" spans="2:53" x14ac:dyDescent="0.25">
      <c r="B15" s="35"/>
      <c r="C15" s="64"/>
      <c r="D15" s="48" t="s">
        <v>67</v>
      </c>
      <c r="E15" s="50"/>
      <c r="F15" s="5" t="s">
        <v>5</v>
      </c>
      <c r="G15" s="2">
        <v>0</v>
      </c>
      <c r="H15" s="29">
        <f ca="1">ABS(H37-H34)*H3</f>
        <v>0</v>
      </c>
      <c r="I15" s="29">
        <f ca="1">ABS(I37-I34)*I3</f>
        <v>0</v>
      </c>
      <c r="J15" s="29">
        <f t="shared" ref="J15:M15" ca="1" si="126">ABS(J37-J34)*J3</f>
        <v>49.848210849333555</v>
      </c>
      <c r="K15" s="29">
        <f t="shared" ca="1" si="126"/>
        <v>0</v>
      </c>
      <c r="L15" s="29">
        <f t="shared" ca="1" si="126"/>
        <v>0</v>
      </c>
      <c r="M15" s="29">
        <f t="shared" ca="1" si="126"/>
        <v>0</v>
      </c>
      <c r="N15" s="29">
        <f t="shared" ref="N15:AR15" ca="1" si="127">ABS(N37-N34)*N3</f>
        <v>0</v>
      </c>
      <c r="O15" s="29">
        <f t="shared" ca="1" si="127"/>
        <v>9896.4134685108438</v>
      </c>
      <c r="P15" s="29">
        <f t="shared" ca="1" si="127"/>
        <v>0</v>
      </c>
      <c r="Q15" s="29">
        <f t="shared" ca="1" si="127"/>
        <v>0</v>
      </c>
      <c r="R15" s="29">
        <f t="shared" ca="1" si="127"/>
        <v>0</v>
      </c>
      <c r="S15" s="29">
        <f t="shared" ref="S15:AJ15" ca="1" si="128">ABS(S37-S34)*S3</f>
        <v>0</v>
      </c>
      <c r="T15" s="29">
        <f t="shared" ca="1" si="128"/>
        <v>0</v>
      </c>
      <c r="U15" s="29">
        <f t="shared" ca="1" si="128"/>
        <v>0</v>
      </c>
      <c r="V15" s="29">
        <f t="shared" ca="1" si="128"/>
        <v>3481.1840615409892</v>
      </c>
      <c r="W15" s="29">
        <f t="shared" ca="1" si="128"/>
        <v>0</v>
      </c>
      <c r="X15" s="29">
        <f t="shared" ca="1" si="128"/>
        <v>0</v>
      </c>
      <c r="Y15" s="29">
        <f t="shared" ca="1" si="128"/>
        <v>0</v>
      </c>
      <c r="Z15" s="29">
        <f t="shared" ca="1" si="128"/>
        <v>4489.7992647343781</v>
      </c>
      <c r="AA15" s="29">
        <f t="shared" ca="1" si="128"/>
        <v>993.66872998978943</v>
      </c>
      <c r="AB15" s="29">
        <f t="shared" ca="1" si="128"/>
        <v>496.28258532658219</v>
      </c>
      <c r="AC15" s="29">
        <f t="shared" ca="1" si="128"/>
        <v>495.91527672531083</v>
      </c>
      <c r="AD15" s="29">
        <f t="shared" ca="1" si="128"/>
        <v>0</v>
      </c>
      <c r="AE15" s="29">
        <f t="shared" ca="1" si="128"/>
        <v>0</v>
      </c>
      <c r="AF15" s="29">
        <f t="shared" ca="1" si="128"/>
        <v>0</v>
      </c>
      <c r="AG15" s="29">
        <f t="shared" ca="1" si="128"/>
        <v>0</v>
      </c>
      <c r="AH15" s="29">
        <f t="shared" ca="1" si="128"/>
        <v>0</v>
      </c>
      <c r="AI15" s="29">
        <f t="shared" ca="1" si="128"/>
        <v>0</v>
      </c>
      <c r="AJ15" s="29">
        <f t="shared" ca="1" si="128"/>
        <v>0</v>
      </c>
      <c r="AK15" s="29">
        <f t="shared" ca="1" si="127"/>
        <v>0</v>
      </c>
      <c r="AL15" s="29">
        <f t="shared" ca="1" si="127"/>
        <v>0</v>
      </c>
      <c r="AM15" s="29">
        <f t="shared" ref="AM15:AP15" ca="1" si="129">ABS(AM37-AM34)*AM3</f>
        <v>0</v>
      </c>
      <c r="AN15" s="29">
        <f t="shared" ca="1" si="129"/>
        <v>503.60087835253216</v>
      </c>
      <c r="AO15" s="29">
        <f t="shared" ca="1" si="129"/>
        <v>1006.0757917291485</v>
      </c>
      <c r="AP15" s="29">
        <f t="shared" ca="1" si="129"/>
        <v>502.47575221862644</v>
      </c>
      <c r="AQ15" s="29">
        <f t="shared" ca="1" si="127"/>
        <v>1507.4496165029705</v>
      </c>
      <c r="AR15" s="29">
        <f t="shared" ca="1" si="127"/>
        <v>501.73505905084312</v>
      </c>
      <c r="AS15" s="29">
        <f t="shared" ref="AS15" ca="1" si="130">ABS(AS37-AS34)*AS3</f>
        <v>501.36168176284991</v>
      </c>
      <c r="AT15" s="29">
        <f t="shared" ref="AT15:BA15" ca="1" si="131">ABS(AT37-AT34)*AT3</f>
        <v>500.98872110550292</v>
      </c>
      <c r="AU15" s="29">
        <f t="shared" ca="1" si="131"/>
        <v>500.61617645900697</v>
      </c>
      <c r="AV15" s="29">
        <f t="shared" ca="1" si="131"/>
        <v>500.24404720496386</v>
      </c>
      <c r="AW15" s="29">
        <f t="shared" ca="1" si="131"/>
        <v>499.87233272590674</v>
      </c>
      <c r="AX15" s="29">
        <f t="shared" ca="1" si="131"/>
        <v>499.50103240576573</v>
      </c>
      <c r="AY15" s="29">
        <f t="shared" ca="1" si="131"/>
        <v>499.13014562916942</v>
      </c>
      <c r="AZ15" s="29">
        <f t="shared" ca="1" si="131"/>
        <v>498.75967178284191</v>
      </c>
      <c r="BA15" s="29">
        <f t="shared" ca="1" si="131"/>
        <v>498.38961025350727</v>
      </c>
    </row>
    <row r="16" spans="2:53" x14ac:dyDescent="0.25">
      <c r="B16" s="35"/>
      <c r="C16" s="44"/>
      <c r="D16" s="51"/>
      <c r="E16" s="53"/>
      <c r="F16" s="5" t="s">
        <v>0</v>
      </c>
      <c r="G16" s="2">
        <v>0</v>
      </c>
      <c r="H16" s="8">
        <f ca="1">ABS(H38-H35)*H2</f>
        <v>0</v>
      </c>
      <c r="I16" s="11">
        <f ca="1">ABS(I38-I35)*I2</f>
        <v>1.9939985090786649E-3</v>
      </c>
      <c r="J16" s="11">
        <f ca="1">ABS(J38-J35)*J2</f>
        <v>0</v>
      </c>
      <c r="K16" s="11">
        <f t="shared" ref="K16:M16" ca="1" si="132">ABS(K38-K35)*K2</f>
        <v>1.9941312103583186E-2</v>
      </c>
      <c r="L16" s="11">
        <f t="shared" ca="1" si="132"/>
        <v>0</v>
      </c>
      <c r="M16" s="11">
        <f t="shared" ca="1" si="132"/>
        <v>1.9941014984397043E-2</v>
      </c>
      <c r="N16" s="11">
        <f t="shared" ref="N16:AR16" ca="1" si="133">ABS(N38-N35)*N2</f>
        <v>3.9881141969544842E-2</v>
      </c>
      <c r="O16" s="11">
        <f t="shared" ca="1" si="133"/>
        <v>0</v>
      </c>
      <c r="P16" s="11">
        <f t="shared" ca="1" si="133"/>
        <v>8.0949190551109496E-3</v>
      </c>
      <c r="Q16" s="11">
        <f t="shared" ca="1" si="133"/>
        <v>20.007293068174931</v>
      </c>
      <c r="R16" s="11">
        <f t="shared" ca="1" si="133"/>
        <v>0.19937676255176484</v>
      </c>
      <c r="S16" s="11">
        <f t="shared" ref="S16:AJ16" ca="1" si="134">ABS(S38-S35)*S2</f>
        <v>1.9936048706767906E-2</v>
      </c>
      <c r="T16" s="11">
        <f t="shared" ca="1" si="134"/>
        <v>1.9935885966333444E-3</v>
      </c>
      <c r="U16" s="11">
        <f t="shared" ca="1" si="134"/>
        <v>1.9935856375923322E-3</v>
      </c>
      <c r="V16" s="11">
        <f t="shared" ca="1" si="134"/>
        <v>0</v>
      </c>
      <c r="W16" s="11">
        <f t="shared" ca="1" si="134"/>
        <v>2.402601974578829</v>
      </c>
      <c r="X16" s="11">
        <f t="shared" ca="1" si="134"/>
        <v>3.7953657615212251</v>
      </c>
      <c r="Y16" s="11">
        <f t="shared" ca="1" si="134"/>
        <v>5.9709335699044459</v>
      </c>
      <c r="Z16" s="11">
        <f t="shared" ca="1" si="134"/>
        <v>0</v>
      </c>
      <c r="AA16" s="11">
        <f t="shared" ca="1" si="134"/>
        <v>0</v>
      </c>
      <c r="AB16" s="11">
        <f t="shared" ca="1" si="134"/>
        <v>0</v>
      </c>
      <c r="AC16" s="11">
        <f t="shared" ca="1" si="134"/>
        <v>0</v>
      </c>
      <c r="AD16" s="11">
        <f t="shared" ca="1" si="134"/>
        <v>2.0036435823626562</v>
      </c>
      <c r="AE16" s="11">
        <f t="shared" ca="1" si="134"/>
        <v>2.0006655804040747</v>
      </c>
      <c r="AF16" s="11">
        <f t="shared" ca="1" si="134"/>
        <v>1.9976942127918846</v>
      </c>
      <c r="AG16" s="11">
        <f t="shared" ca="1" si="134"/>
        <v>1.9947294598332519</v>
      </c>
      <c r="AH16" s="11">
        <f t="shared" ca="1" si="134"/>
        <v>1.9917713019108305</v>
      </c>
      <c r="AI16" s="11">
        <f t="shared" ca="1" si="134"/>
        <v>9.9147136027513625</v>
      </c>
      <c r="AJ16" s="11">
        <f t="shared" ca="1" si="134"/>
        <v>11.170702853351486</v>
      </c>
      <c r="AK16" s="11">
        <f t="shared" ca="1" si="133"/>
        <v>1.992141272201934</v>
      </c>
      <c r="AL16" s="11">
        <f t="shared" ca="1" si="133"/>
        <v>9.9165511710234568</v>
      </c>
      <c r="AM16" s="11">
        <f t="shared" ref="AM16:AP16" ca="1" si="135">ABS(AM38-AM35)*AM2</f>
        <v>1.9745248345029722</v>
      </c>
      <c r="AN16" s="11">
        <f t="shared" ca="1" si="135"/>
        <v>0</v>
      </c>
      <c r="AO16" s="11">
        <f t="shared" ca="1" si="135"/>
        <v>0</v>
      </c>
      <c r="AP16" s="11">
        <f t="shared" ca="1" si="135"/>
        <v>0</v>
      </c>
      <c r="AQ16" s="11">
        <f t="shared" ca="1" si="133"/>
        <v>0</v>
      </c>
      <c r="AR16" s="11">
        <f t="shared" ca="1" si="133"/>
        <v>0</v>
      </c>
      <c r="AS16" s="11">
        <f t="shared" ref="AS16" ca="1" si="136">ABS(AS38-AS35)*AS2</f>
        <v>0</v>
      </c>
      <c r="AT16" s="11">
        <f t="shared" ref="AT16:BA16" ca="1" si="137">ABS(AT38-AT35)*AT2</f>
        <v>0</v>
      </c>
      <c r="AU16" s="11">
        <f t="shared" ca="1" si="137"/>
        <v>0</v>
      </c>
      <c r="AV16" s="11">
        <f t="shared" ca="1" si="137"/>
        <v>0</v>
      </c>
      <c r="AW16" s="11">
        <f t="shared" ca="1" si="137"/>
        <v>0</v>
      </c>
      <c r="AX16" s="11">
        <f t="shared" ca="1" si="137"/>
        <v>0</v>
      </c>
      <c r="AY16" s="11">
        <f t="shared" ca="1" si="137"/>
        <v>0</v>
      </c>
      <c r="AZ16" s="11">
        <f t="shared" ca="1" si="137"/>
        <v>0</v>
      </c>
      <c r="BA16" s="11">
        <f t="shared" ca="1" si="137"/>
        <v>0</v>
      </c>
    </row>
    <row r="17" spans="2:53" x14ac:dyDescent="0.25">
      <c r="B17" s="35"/>
      <c r="C17" s="43" t="s">
        <v>27</v>
      </c>
      <c r="D17" s="48" t="s">
        <v>14</v>
      </c>
      <c r="E17" s="50"/>
      <c r="F17" s="6" t="s">
        <v>5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10000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</row>
    <row r="18" spans="2:53" x14ac:dyDescent="0.25">
      <c r="B18" s="35"/>
      <c r="C18" s="64"/>
      <c r="D18" s="51"/>
      <c r="E18" s="53"/>
      <c r="F18" s="6" t="s">
        <v>0</v>
      </c>
      <c r="G18" s="2">
        <v>0</v>
      </c>
      <c r="H18" s="25">
        <f t="shared" ref="H18:M18" ca="1" si="138">H17*H58*H4</f>
        <v>0</v>
      </c>
      <c r="I18" s="25">
        <f t="shared" ca="1" si="138"/>
        <v>0</v>
      </c>
      <c r="J18" s="25">
        <f t="shared" ca="1" si="138"/>
        <v>0</v>
      </c>
      <c r="K18" s="25">
        <f t="shared" ca="1" si="138"/>
        <v>0</v>
      </c>
      <c r="L18" s="25">
        <f t="shared" ca="1" si="138"/>
        <v>20.001166487348979</v>
      </c>
      <c r="M18" s="25">
        <f t="shared" ca="1" si="138"/>
        <v>0</v>
      </c>
      <c r="N18" s="25">
        <f t="shared" ref="N18:AR18" ca="1" si="139">N17*N58*N4</f>
        <v>0</v>
      </c>
      <c r="O18" s="25">
        <f t="shared" ca="1" si="139"/>
        <v>0</v>
      </c>
      <c r="P18" s="25">
        <f t="shared" ca="1" si="139"/>
        <v>0</v>
      </c>
      <c r="Q18" s="25">
        <f t="shared" ca="1" si="139"/>
        <v>0</v>
      </c>
      <c r="R18" s="25">
        <f t="shared" ca="1" si="139"/>
        <v>0</v>
      </c>
      <c r="S18" s="25">
        <f t="shared" ref="S18:AJ18" ca="1" si="140">S17*S58*S4</f>
        <v>0</v>
      </c>
      <c r="T18" s="25">
        <f t="shared" ca="1" si="140"/>
        <v>0</v>
      </c>
      <c r="U18" s="25">
        <f t="shared" ca="1" si="140"/>
        <v>0</v>
      </c>
      <c r="V18" s="25">
        <f t="shared" ca="1" si="140"/>
        <v>0</v>
      </c>
      <c r="W18" s="25">
        <f t="shared" ca="1" si="140"/>
        <v>0</v>
      </c>
      <c r="X18" s="25">
        <f t="shared" ca="1" si="140"/>
        <v>0</v>
      </c>
      <c r="Y18" s="25">
        <f t="shared" ca="1" si="140"/>
        <v>0</v>
      </c>
      <c r="Z18" s="25">
        <f t="shared" ca="1" si="140"/>
        <v>0</v>
      </c>
      <c r="AA18" s="25">
        <f t="shared" ca="1" si="140"/>
        <v>0</v>
      </c>
      <c r="AB18" s="25">
        <f t="shared" ca="1" si="140"/>
        <v>0</v>
      </c>
      <c r="AC18" s="25">
        <f t="shared" ca="1" si="140"/>
        <v>0</v>
      </c>
      <c r="AD18" s="25">
        <f t="shared" ca="1" si="140"/>
        <v>0</v>
      </c>
      <c r="AE18" s="25">
        <f t="shared" ca="1" si="140"/>
        <v>0</v>
      </c>
      <c r="AF18" s="25">
        <f t="shared" ca="1" si="140"/>
        <v>0</v>
      </c>
      <c r="AG18" s="25">
        <f t="shared" ca="1" si="140"/>
        <v>0</v>
      </c>
      <c r="AH18" s="25">
        <f t="shared" ca="1" si="140"/>
        <v>0</v>
      </c>
      <c r="AI18" s="25">
        <f t="shared" ca="1" si="140"/>
        <v>0</v>
      </c>
      <c r="AJ18" s="25">
        <f t="shared" ca="1" si="140"/>
        <v>0</v>
      </c>
      <c r="AK18" s="25">
        <f t="shared" ca="1" si="139"/>
        <v>0</v>
      </c>
      <c r="AL18" s="25">
        <f t="shared" ca="1" si="139"/>
        <v>0</v>
      </c>
      <c r="AM18" s="25">
        <f t="shared" ref="AM18:AP18" ca="1" si="141">AM17*AM58*AM4</f>
        <v>0</v>
      </c>
      <c r="AN18" s="25">
        <f t="shared" ca="1" si="141"/>
        <v>0</v>
      </c>
      <c r="AO18" s="25">
        <f t="shared" ca="1" si="141"/>
        <v>0</v>
      </c>
      <c r="AP18" s="25">
        <f t="shared" ca="1" si="141"/>
        <v>0</v>
      </c>
      <c r="AQ18" s="25">
        <f t="shared" ca="1" si="139"/>
        <v>0</v>
      </c>
      <c r="AR18" s="25">
        <f t="shared" ca="1" si="139"/>
        <v>0</v>
      </c>
      <c r="AS18" s="25">
        <f t="shared" ref="AS18" ca="1" si="142">AS17*AS58*AS4</f>
        <v>0</v>
      </c>
      <c r="AT18" s="25">
        <f t="shared" ref="AT18:BA18" ca="1" si="143">AT17*AT58*AT4</f>
        <v>0</v>
      </c>
      <c r="AU18" s="25">
        <f t="shared" ca="1" si="143"/>
        <v>0</v>
      </c>
      <c r="AV18" s="25">
        <f t="shared" ca="1" si="143"/>
        <v>0</v>
      </c>
      <c r="AW18" s="25">
        <f t="shared" ca="1" si="143"/>
        <v>0</v>
      </c>
      <c r="AX18" s="25">
        <f t="shared" ca="1" si="143"/>
        <v>0</v>
      </c>
      <c r="AY18" s="25">
        <f t="shared" ca="1" si="143"/>
        <v>0</v>
      </c>
      <c r="AZ18" s="25">
        <f t="shared" ca="1" si="143"/>
        <v>0</v>
      </c>
      <c r="BA18" s="25">
        <f t="shared" ca="1" si="143"/>
        <v>0</v>
      </c>
    </row>
    <row r="19" spans="2:53" x14ac:dyDescent="0.25">
      <c r="B19" s="35"/>
      <c r="C19" s="64"/>
      <c r="D19" s="48" t="s">
        <v>15</v>
      </c>
      <c r="E19" s="50"/>
      <c r="F19" s="6" t="s">
        <v>5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</row>
    <row r="20" spans="2:53" x14ac:dyDescent="0.25">
      <c r="B20" s="35"/>
      <c r="C20" s="44"/>
      <c r="D20" s="51"/>
      <c r="E20" s="53"/>
      <c r="F20" s="6" t="s">
        <v>0</v>
      </c>
      <c r="G20" s="2">
        <v>0</v>
      </c>
      <c r="H20" s="25">
        <f t="shared" ref="H20:M20" ca="1" si="144">H19*H58*H5</f>
        <v>0</v>
      </c>
      <c r="I20" s="25">
        <f t="shared" ca="1" si="144"/>
        <v>0</v>
      </c>
      <c r="J20" s="25">
        <f t="shared" ca="1" si="144"/>
        <v>0</v>
      </c>
      <c r="K20" s="25">
        <f t="shared" ca="1" si="144"/>
        <v>0</v>
      </c>
      <c r="L20" s="25">
        <f t="shared" ca="1" si="144"/>
        <v>0</v>
      </c>
      <c r="M20" s="25">
        <f t="shared" ca="1" si="144"/>
        <v>0</v>
      </c>
      <c r="N20" s="25">
        <f t="shared" ref="N20:AR20" ca="1" si="145">N19*N58*N5</f>
        <v>0</v>
      </c>
      <c r="O20" s="25">
        <f t="shared" ca="1" si="145"/>
        <v>0</v>
      </c>
      <c r="P20" s="25">
        <f t="shared" ca="1" si="145"/>
        <v>0</v>
      </c>
      <c r="Q20" s="25">
        <f t="shared" ca="1" si="145"/>
        <v>0</v>
      </c>
      <c r="R20" s="25">
        <f t="shared" ca="1" si="145"/>
        <v>0</v>
      </c>
      <c r="S20" s="25">
        <f t="shared" ref="S20:AJ20" ca="1" si="146">S19*S58*S5</f>
        <v>0</v>
      </c>
      <c r="T20" s="25">
        <f t="shared" ca="1" si="146"/>
        <v>0</v>
      </c>
      <c r="U20" s="25">
        <f t="shared" ca="1" si="146"/>
        <v>0</v>
      </c>
      <c r="V20" s="25">
        <f t="shared" ca="1" si="146"/>
        <v>0</v>
      </c>
      <c r="W20" s="25">
        <f t="shared" ca="1" si="146"/>
        <v>0</v>
      </c>
      <c r="X20" s="25">
        <f t="shared" ca="1" si="146"/>
        <v>0</v>
      </c>
      <c r="Y20" s="25">
        <f t="shared" ca="1" si="146"/>
        <v>0</v>
      </c>
      <c r="Z20" s="25">
        <f t="shared" ca="1" si="146"/>
        <v>0</v>
      </c>
      <c r="AA20" s="25">
        <f t="shared" ca="1" si="146"/>
        <v>0</v>
      </c>
      <c r="AB20" s="25">
        <f t="shared" ca="1" si="146"/>
        <v>0</v>
      </c>
      <c r="AC20" s="25">
        <f t="shared" ca="1" si="146"/>
        <v>0</v>
      </c>
      <c r="AD20" s="25">
        <f t="shared" ca="1" si="146"/>
        <v>0</v>
      </c>
      <c r="AE20" s="25">
        <f t="shared" ca="1" si="146"/>
        <v>0</v>
      </c>
      <c r="AF20" s="25">
        <f t="shared" ca="1" si="146"/>
        <v>0</v>
      </c>
      <c r="AG20" s="25">
        <f t="shared" ca="1" si="146"/>
        <v>0</v>
      </c>
      <c r="AH20" s="25">
        <f t="shared" ca="1" si="146"/>
        <v>0</v>
      </c>
      <c r="AI20" s="25">
        <f t="shared" ca="1" si="146"/>
        <v>0</v>
      </c>
      <c r="AJ20" s="25">
        <f t="shared" ca="1" si="146"/>
        <v>0</v>
      </c>
      <c r="AK20" s="25">
        <f t="shared" ca="1" si="145"/>
        <v>0</v>
      </c>
      <c r="AL20" s="25">
        <f t="shared" ca="1" si="145"/>
        <v>0</v>
      </c>
      <c r="AM20" s="25">
        <f t="shared" ref="AM20:AP20" ca="1" si="147">AM19*AM58*AM5</f>
        <v>0</v>
      </c>
      <c r="AN20" s="25">
        <f t="shared" ca="1" si="147"/>
        <v>0</v>
      </c>
      <c r="AO20" s="25">
        <f t="shared" ca="1" si="147"/>
        <v>0</v>
      </c>
      <c r="AP20" s="25">
        <f t="shared" ca="1" si="147"/>
        <v>0</v>
      </c>
      <c r="AQ20" s="25">
        <f t="shared" ca="1" si="145"/>
        <v>0</v>
      </c>
      <c r="AR20" s="25">
        <f t="shared" ca="1" si="145"/>
        <v>0</v>
      </c>
      <c r="AS20" s="25">
        <f t="shared" ref="AS20" ca="1" si="148">AS19*AS58*AS5</f>
        <v>0</v>
      </c>
      <c r="AT20" s="25">
        <f t="shared" ref="AT20:BA20" ca="1" si="149">AT19*AT58*AT5</f>
        <v>0</v>
      </c>
      <c r="AU20" s="25">
        <f t="shared" ca="1" si="149"/>
        <v>0</v>
      </c>
      <c r="AV20" s="25">
        <f t="shared" ca="1" si="149"/>
        <v>0</v>
      </c>
      <c r="AW20" s="25">
        <f t="shared" ca="1" si="149"/>
        <v>0</v>
      </c>
      <c r="AX20" s="25">
        <f t="shared" ca="1" si="149"/>
        <v>0</v>
      </c>
      <c r="AY20" s="25">
        <f t="shared" ca="1" si="149"/>
        <v>0</v>
      </c>
      <c r="AZ20" s="25">
        <f t="shared" ca="1" si="149"/>
        <v>0</v>
      </c>
      <c r="BA20" s="25">
        <f t="shared" ca="1" si="149"/>
        <v>0</v>
      </c>
    </row>
    <row r="21" spans="2:53" x14ac:dyDescent="0.25">
      <c r="B21" s="35"/>
      <c r="C21" s="43" t="s">
        <v>10</v>
      </c>
      <c r="D21" s="37" t="s">
        <v>82</v>
      </c>
      <c r="E21" s="39"/>
      <c r="F21" s="6" t="s">
        <v>5</v>
      </c>
      <c r="G21" s="22">
        <v>10000000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</row>
    <row r="22" spans="2:53" x14ac:dyDescent="0.25">
      <c r="B22" s="36"/>
      <c r="C22" s="44"/>
      <c r="D22" s="37" t="s">
        <v>68</v>
      </c>
      <c r="E22" s="39"/>
      <c r="F22" s="6" t="s">
        <v>0</v>
      </c>
      <c r="G22" s="20">
        <f t="shared" ref="G22:M22" si="150">G21*G54*G6</f>
        <v>2666.6666666666647</v>
      </c>
      <c r="H22" s="20">
        <f t="shared" si="150"/>
        <v>0</v>
      </c>
      <c r="I22" s="20">
        <f t="shared" si="150"/>
        <v>0</v>
      </c>
      <c r="J22" s="20">
        <f t="shared" si="150"/>
        <v>0</v>
      </c>
      <c r="K22" s="20">
        <f t="shared" si="150"/>
        <v>0</v>
      </c>
      <c r="L22" s="20">
        <f t="shared" si="150"/>
        <v>0</v>
      </c>
      <c r="M22" s="20">
        <f t="shared" si="150"/>
        <v>0</v>
      </c>
      <c r="N22" s="20">
        <f t="shared" ref="N22:AR22" si="151">N21*N54*N6</f>
        <v>0</v>
      </c>
      <c r="O22" s="20">
        <f t="shared" si="151"/>
        <v>0</v>
      </c>
      <c r="P22" s="20">
        <f t="shared" si="151"/>
        <v>0</v>
      </c>
      <c r="Q22" s="20">
        <f t="shared" si="151"/>
        <v>0</v>
      </c>
      <c r="R22" s="20">
        <f t="shared" si="151"/>
        <v>0</v>
      </c>
      <c r="S22" s="20">
        <f t="shared" ref="S22:AJ22" si="152">S21*S54*S6</f>
        <v>0</v>
      </c>
      <c r="T22" s="20">
        <f t="shared" si="152"/>
        <v>0</v>
      </c>
      <c r="U22" s="20">
        <f t="shared" si="152"/>
        <v>0</v>
      </c>
      <c r="V22" s="20">
        <f t="shared" si="152"/>
        <v>0</v>
      </c>
      <c r="W22" s="20">
        <f t="shared" si="152"/>
        <v>0</v>
      </c>
      <c r="X22" s="20">
        <f t="shared" si="152"/>
        <v>0</v>
      </c>
      <c r="Y22" s="20">
        <f t="shared" si="152"/>
        <v>0</v>
      </c>
      <c r="Z22" s="20">
        <f t="shared" si="152"/>
        <v>0</v>
      </c>
      <c r="AA22" s="20">
        <f t="shared" si="152"/>
        <v>0</v>
      </c>
      <c r="AB22" s="20">
        <f t="shared" si="152"/>
        <v>0</v>
      </c>
      <c r="AC22" s="20">
        <f t="shared" si="152"/>
        <v>0</v>
      </c>
      <c r="AD22" s="20">
        <f t="shared" si="152"/>
        <v>0</v>
      </c>
      <c r="AE22" s="20">
        <f t="shared" si="152"/>
        <v>0</v>
      </c>
      <c r="AF22" s="20">
        <f t="shared" si="152"/>
        <v>0</v>
      </c>
      <c r="AG22" s="20">
        <f t="shared" si="152"/>
        <v>0</v>
      </c>
      <c r="AH22" s="20">
        <f t="shared" si="152"/>
        <v>0</v>
      </c>
      <c r="AI22" s="20">
        <f t="shared" si="152"/>
        <v>0</v>
      </c>
      <c r="AJ22" s="20">
        <f t="shared" si="152"/>
        <v>0</v>
      </c>
      <c r="AK22" s="20">
        <f t="shared" si="151"/>
        <v>0</v>
      </c>
      <c r="AL22" s="20">
        <f t="shared" si="151"/>
        <v>0</v>
      </c>
      <c r="AM22" s="20">
        <f t="shared" ref="AM22:AP22" si="153">AM21*AM54*AM6</f>
        <v>0</v>
      </c>
      <c r="AN22" s="20">
        <f t="shared" si="153"/>
        <v>0</v>
      </c>
      <c r="AO22" s="20">
        <f t="shared" si="153"/>
        <v>0</v>
      </c>
      <c r="AP22" s="20">
        <f t="shared" si="153"/>
        <v>0</v>
      </c>
      <c r="AQ22" s="20">
        <f t="shared" si="151"/>
        <v>0</v>
      </c>
      <c r="AR22" s="20">
        <f t="shared" si="151"/>
        <v>0</v>
      </c>
      <c r="AS22" s="20">
        <f t="shared" ref="AS22" si="154">AS21*AS54*AS6</f>
        <v>0</v>
      </c>
      <c r="AT22" s="20">
        <f t="shared" ref="AT22:BA22" si="155">AT21*AT54*AT6</f>
        <v>0</v>
      </c>
      <c r="AU22" s="20">
        <f t="shared" si="155"/>
        <v>0</v>
      </c>
      <c r="AV22" s="20">
        <f t="shared" si="155"/>
        <v>0</v>
      </c>
      <c r="AW22" s="20">
        <f t="shared" si="155"/>
        <v>0</v>
      </c>
      <c r="AX22" s="20">
        <f t="shared" si="155"/>
        <v>0</v>
      </c>
      <c r="AY22" s="20">
        <f t="shared" si="155"/>
        <v>0</v>
      </c>
      <c r="AZ22" s="20">
        <f t="shared" si="155"/>
        <v>0</v>
      </c>
      <c r="BA22" s="20">
        <f t="shared" si="155"/>
        <v>0</v>
      </c>
    </row>
    <row r="23" spans="2:53" x14ac:dyDescent="0.25">
      <c r="B23" s="34" t="s">
        <v>26</v>
      </c>
      <c r="C23" s="43" t="s">
        <v>20</v>
      </c>
      <c r="D23" s="68" t="s">
        <v>83</v>
      </c>
      <c r="E23" s="69"/>
      <c r="F23" s="6" t="s">
        <v>5</v>
      </c>
      <c r="G23" s="21">
        <f t="shared" ref="G23:M23" si="156">G22*G60*G6</f>
        <v>1333333.3333333323</v>
      </c>
      <c r="H23" s="8">
        <f t="shared" si="156"/>
        <v>0</v>
      </c>
      <c r="I23" s="8">
        <f t="shared" si="156"/>
        <v>0</v>
      </c>
      <c r="J23" s="8">
        <f t="shared" si="156"/>
        <v>0</v>
      </c>
      <c r="K23" s="8">
        <f t="shared" si="156"/>
        <v>0</v>
      </c>
      <c r="L23" s="8">
        <f t="shared" si="156"/>
        <v>0</v>
      </c>
      <c r="M23" s="8">
        <f t="shared" si="156"/>
        <v>0</v>
      </c>
      <c r="N23" s="8">
        <f t="shared" ref="N23:AR23" si="157">N22*N60*N6</f>
        <v>0</v>
      </c>
      <c r="O23" s="8">
        <f t="shared" si="157"/>
        <v>0</v>
      </c>
      <c r="P23" s="8">
        <f t="shared" si="157"/>
        <v>0</v>
      </c>
      <c r="Q23" s="8">
        <f t="shared" si="157"/>
        <v>0</v>
      </c>
      <c r="R23" s="8">
        <f t="shared" si="157"/>
        <v>0</v>
      </c>
      <c r="S23" s="8">
        <f t="shared" ref="S23:AJ23" si="158">S22*S60*S6</f>
        <v>0</v>
      </c>
      <c r="T23" s="8">
        <f t="shared" si="158"/>
        <v>0</v>
      </c>
      <c r="U23" s="8">
        <f t="shared" si="158"/>
        <v>0</v>
      </c>
      <c r="V23" s="8">
        <f t="shared" si="158"/>
        <v>0</v>
      </c>
      <c r="W23" s="8">
        <f t="shared" si="158"/>
        <v>0</v>
      </c>
      <c r="X23" s="8">
        <f t="shared" si="158"/>
        <v>0</v>
      </c>
      <c r="Y23" s="8">
        <f t="shared" si="158"/>
        <v>0</v>
      </c>
      <c r="Z23" s="8">
        <f t="shared" si="158"/>
        <v>0</v>
      </c>
      <c r="AA23" s="8">
        <f t="shared" si="158"/>
        <v>0</v>
      </c>
      <c r="AB23" s="8">
        <f t="shared" si="158"/>
        <v>0</v>
      </c>
      <c r="AC23" s="8">
        <f t="shared" si="158"/>
        <v>0</v>
      </c>
      <c r="AD23" s="8">
        <f t="shared" si="158"/>
        <v>0</v>
      </c>
      <c r="AE23" s="8">
        <f t="shared" si="158"/>
        <v>0</v>
      </c>
      <c r="AF23" s="8">
        <f t="shared" si="158"/>
        <v>0</v>
      </c>
      <c r="AG23" s="8">
        <f t="shared" si="158"/>
        <v>0</v>
      </c>
      <c r="AH23" s="8">
        <f t="shared" si="158"/>
        <v>0</v>
      </c>
      <c r="AI23" s="8">
        <f t="shared" si="158"/>
        <v>0</v>
      </c>
      <c r="AJ23" s="8">
        <f t="shared" si="158"/>
        <v>0</v>
      </c>
      <c r="AK23" s="8">
        <f t="shared" si="157"/>
        <v>0</v>
      </c>
      <c r="AL23" s="8">
        <f t="shared" si="157"/>
        <v>0</v>
      </c>
      <c r="AM23" s="8">
        <f t="shared" ref="AM23:AP23" si="159">AM22*AM60*AM6</f>
        <v>0</v>
      </c>
      <c r="AN23" s="8">
        <f t="shared" si="159"/>
        <v>0</v>
      </c>
      <c r="AO23" s="8">
        <f t="shared" si="159"/>
        <v>0</v>
      </c>
      <c r="AP23" s="8">
        <f t="shared" si="159"/>
        <v>0</v>
      </c>
      <c r="AQ23" s="8">
        <f t="shared" si="157"/>
        <v>0</v>
      </c>
      <c r="AR23" s="8">
        <f t="shared" si="157"/>
        <v>0</v>
      </c>
      <c r="AS23" s="8">
        <f t="shared" ref="AS23" si="160">AS22*AS60*AS6</f>
        <v>0</v>
      </c>
      <c r="AT23" s="8">
        <f t="shared" ref="AT23:BA23" si="161">AT22*AT60*AT6</f>
        <v>0</v>
      </c>
      <c r="AU23" s="8">
        <f t="shared" si="161"/>
        <v>0</v>
      </c>
      <c r="AV23" s="8">
        <f t="shared" si="161"/>
        <v>0</v>
      </c>
      <c r="AW23" s="8">
        <f t="shared" si="161"/>
        <v>0</v>
      </c>
      <c r="AX23" s="8">
        <f t="shared" si="161"/>
        <v>0</v>
      </c>
      <c r="AY23" s="8">
        <f t="shared" si="161"/>
        <v>0</v>
      </c>
      <c r="AZ23" s="8">
        <f t="shared" si="161"/>
        <v>0</v>
      </c>
      <c r="BA23" s="8">
        <f t="shared" si="161"/>
        <v>0</v>
      </c>
    </row>
    <row r="24" spans="2:53" x14ac:dyDescent="0.25">
      <c r="B24" s="35"/>
      <c r="C24" s="64"/>
      <c r="D24" s="48" t="s">
        <v>14</v>
      </c>
      <c r="E24" s="50"/>
      <c r="F24" s="6" t="s">
        <v>5</v>
      </c>
      <c r="G24" s="24">
        <v>0</v>
      </c>
      <c r="H24" s="31">
        <f>G23*H7</f>
        <v>1333333.3333333323</v>
      </c>
      <c r="I24" s="31">
        <f t="shared" ref="I24:AR24" si="162">H23*I7</f>
        <v>0</v>
      </c>
      <c r="J24" s="31">
        <f t="shared" si="162"/>
        <v>0</v>
      </c>
      <c r="K24" s="31">
        <f t="shared" si="162"/>
        <v>0</v>
      </c>
      <c r="L24" s="31">
        <f t="shared" si="162"/>
        <v>0</v>
      </c>
      <c r="M24" s="31">
        <f t="shared" si="162"/>
        <v>0</v>
      </c>
      <c r="N24" s="31">
        <f t="shared" si="162"/>
        <v>0</v>
      </c>
      <c r="O24" s="31">
        <f t="shared" si="162"/>
        <v>0</v>
      </c>
      <c r="P24" s="31">
        <f t="shared" si="162"/>
        <v>0</v>
      </c>
      <c r="Q24" s="31">
        <f t="shared" si="162"/>
        <v>0</v>
      </c>
      <c r="R24" s="31">
        <f t="shared" si="162"/>
        <v>0</v>
      </c>
      <c r="S24" s="31">
        <f t="shared" ref="S24:AJ24" si="163">R23*S7</f>
        <v>0</v>
      </c>
      <c r="T24" s="31">
        <f t="shared" si="163"/>
        <v>0</v>
      </c>
      <c r="U24" s="31">
        <f t="shared" si="163"/>
        <v>0</v>
      </c>
      <c r="V24" s="31">
        <f t="shared" si="163"/>
        <v>0</v>
      </c>
      <c r="W24" s="31">
        <f t="shared" si="163"/>
        <v>0</v>
      </c>
      <c r="X24" s="31">
        <f t="shared" si="163"/>
        <v>0</v>
      </c>
      <c r="Y24" s="31">
        <f t="shared" si="163"/>
        <v>0</v>
      </c>
      <c r="Z24" s="31">
        <f t="shared" si="163"/>
        <v>0</v>
      </c>
      <c r="AA24" s="31">
        <f t="shared" si="163"/>
        <v>0</v>
      </c>
      <c r="AB24" s="31">
        <f t="shared" si="163"/>
        <v>0</v>
      </c>
      <c r="AC24" s="31">
        <f t="shared" si="163"/>
        <v>0</v>
      </c>
      <c r="AD24" s="31">
        <f t="shared" si="163"/>
        <v>0</v>
      </c>
      <c r="AE24" s="31">
        <f t="shared" si="163"/>
        <v>0</v>
      </c>
      <c r="AF24" s="31">
        <f t="shared" si="163"/>
        <v>0</v>
      </c>
      <c r="AG24" s="31">
        <f t="shared" si="163"/>
        <v>0</v>
      </c>
      <c r="AH24" s="31">
        <f t="shared" si="163"/>
        <v>0</v>
      </c>
      <c r="AI24" s="31">
        <f t="shared" si="163"/>
        <v>0</v>
      </c>
      <c r="AJ24" s="31">
        <f t="shared" si="163"/>
        <v>0</v>
      </c>
      <c r="AK24" s="31">
        <f>R23*AK7</f>
        <v>0</v>
      </c>
      <c r="AL24" s="31">
        <f t="shared" si="162"/>
        <v>0</v>
      </c>
      <c r="AM24" s="31">
        <f t="shared" ref="AM24:AP24" si="164">AL23*AM7</f>
        <v>0</v>
      </c>
      <c r="AN24" s="31">
        <f t="shared" si="164"/>
        <v>0</v>
      </c>
      <c r="AO24" s="31">
        <f t="shared" si="164"/>
        <v>0</v>
      </c>
      <c r="AP24" s="31">
        <f t="shared" si="164"/>
        <v>0</v>
      </c>
      <c r="AQ24" s="31">
        <f>AL23*AQ7</f>
        <v>0</v>
      </c>
      <c r="AR24" s="31">
        <f t="shared" si="162"/>
        <v>0</v>
      </c>
      <c r="AS24" s="31">
        <f t="shared" ref="AS24" si="165">AR23*AS7</f>
        <v>0</v>
      </c>
      <c r="AT24" s="31">
        <f t="shared" ref="AT24:BA24" si="166">AS23*AT7</f>
        <v>0</v>
      </c>
      <c r="AU24" s="31">
        <f t="shared" si="166"/>
        <v>0</v>
      </c>
      <c r="AV24" s="31">
        <f t="shared" si="166"/>
        <v>0</v>
      </c>
      <c r="AW24" s="31">
        <f t="shared" si="166"/>
        <v>0</v>
      </c>
      <c r="AX24" s="31">
        <f t="shared" si="166"/>
        <v>0</v>
      </c>
      <c r="AY24" s="31">
        <f t="shared" si="166"/>
        <v>0</v>
      </c>
      <c r="AZ24" s="31">
        <f t="shared" si="166"/>
        <v>0</v>
      </c>
      <c r="BA24" s="31">
        <f t="shared" si="166"/>
        <v>0</v>
      </c>
    </row>
    <row r="25" spans="2:53" x14ac:dyDescent="0.25">
      <c r="B25" s="35"/>
      <c r="C25" s="44"/>
      <c r="D25" s="51"/>
      <c r="E25" s="53"/>
      <c r="F25" s="6" t="s">
        <v>0</v>
      </c>
      <c r="G25" s="24">
        <v>0</v>
      </c>
      <c r="H25" s="31">
        <f>G22*H7</f>
        <v>2666.6666666666647</v>
      </c>
      <c r="I25" s="31">
        <f t="shared" ref="I25:AR25" si="167">H22*I7</f>
        <v>0</v>
      </c>
      <c r="J25" s="31">
        <f t="shared" si="167"/>
        <v>0</v>
      </c>
      <c r="K25" s="31">
        <f t="shared" si="167"/>
        <v>0</v>
      </c>
      <c r="L25" s="31">
        <f t="shared" si="167"/>
        <v>0</v>
      </c>
      <c r="M25" s="31">
        <f t="shared" si="167"/>
        <v>0</v>
      </c>
      <c r="N25" s="31">
        <f t="shared" si="167"/>
        <v>0</v>
      </c>
      <c r="O25" s="31">
        <f t="shared" si="167"/>
        <v>0</v>
      </c>
      <c r="P25" s="31">
        <f t="shared" si="167"/>
        <v>0</v>
      </c>
      <c r="Q25" s="31">
        <f t="shared" si="167"/>
        <v>0</v>
      </c>
      <c r="R25" s="31">
        <f t="shared" si="167"/>
        <v>0</v>
      </c>
      <c r="S25" s="31">
        <f t="shared" ref="S25:AJ25" si="168">R22*S7</f>
        <v>0</v>
      </c>
      <c r="T25" s="31">
        <f t="shared" si="168"/>
        <v>0</v>
      </c>
      <c r="U25" s="31">
        <f t="shared" si="168"/>
        <v>0</v>
      </c>
      <c r="V25" s="31">
        <f t="shared" si="168"/>
        <v>0</v>
      </c>
      <c r="W25" s="31">
        <f t="shared" si="168"/>
        <v>0</v>
      </c>
      <c r="X25" s="31">
        <f t="shared" si="168"/>
        <v>0</v>
      </c>
      <c r="Y25" s="31">
        <f t="shared" si="168"/>
        <v>0</v>
      </c>
      <c r="Z25" s="31">
        <f t="shared" si="168"/>
        <v>0</v>
      </c>
      <c r="AA25" s="31">
        <f t="shared" si="168"/>
        <v>0</v>
      </c>
      <c r="AB25" s="31">
        <f t="shared" si="168"/>
        <v>0</v>
      </c>
      <c r="AC25" s="31">
        <f t="shared" si="168"/>
        <v>0</v>
      </c>
      <c r="AD25" s="31">
        <f t="shared" si="168"/>
        <v>0</v>
      </c>
      <c r="AE25" s="31">
        <f t="shared" si="168"/>
        <v>0</v>
      </c>
      <c r="AF25" s="31">
        <f t="shared" si="168"/>
        <v>0</v>
      </c>
      <c r="AG25" s="31">
        <f t="shared" si="168"/>
        <v>0</v>
      </c>
      <c r="AH25" s="31">
        <f t="shared" si="168"/>
        <v>0</v>
      </c>
      <c r="AI25" s="31">
        <f t="shared" si="168"/>
        <v>0</v>
      </c>
      <c r="AJ25" s="31">
        <f t="shared" si="168"/>
        <v>0</v>
      </c>
      <c r="AK25" s="31">
        <f>R22*AK7</f>
        <v>0</v>
      </c>
      <c r="AL25" s="31">
        <f t="shared" si="167"/>
        <v>0</v>
      </c>
      <c r="AM25" s="31">
        <f t="shared" ref="AM25:AP25" si="169">AL22*AM7</f>
        <v>0</v>
      </c>
      <c r="AN25" s="31">
        <f t="shared" si="169"/>
        <v>0</v>
      </c>
      <c r="AO25" s="31">
        <f t="shared" si="169"/>
        <v>0</v>
      </c>
      <c r="AP25" s="31">
        <f t="shared" si="169"/>
        <v>0</v>
      </c>
      <c r="AQ25" s="31">
        <f>AL22*AQ7</f>
        <v>0</v>
      </c>
      <c r="AR25" s="31">
        <f t="shared" si="167"/>
        <v>0</v>
      </c>
      <c r="AS25" s="31">
        <f t="shared" ref="AS25" si="170">AR22*AS7</f>
        <v>0</v>
      </c>
      <c r="AT25" s="31">
        <f t="shared" ref="AT25:BA25" si="171">AS22*AT7</f>
        <v>0</v>
      </c>
      <c r="AU25" s="31">
        <f t="shared" si="171"/>
        <v>0</v>
      </c>
      <c r="AV25" s="31">
        <f t="shared" si="171"/>
        <v>0</v>
      </c>
      <c r="AW25" s="31">
        <f t="shared" si="171"/>
        <v>0</v>
      </c>
      <c r="AX25" s="31">
        <f t="shared" si="171"/>
        <v>0</v>
      </c>
      <c r="AY25" s="31">
        <f t="shared" si="171"/>
        <v>0</v>
      </c>
      <c r="AZ25" s="31">
        <f t="shared" si="171"/>
        <v>0</v>
      </c>
      <c r="BA25" s="31">
        <f t="shared" si="171"/>
        <v>0</v>
      </c>
    </row>
    <row r="26" spans="2:53" x14ac:dyDescent="0.25">
      <c r="B26" s="35"/>
      <c r="C26" s="43" t="s">
        <v>16</v>
      </c>
      <c r="D26" s="48" t="s">
        <v>58</v>
      </c>
      <c r="E26" s="50"/>
      <c r="F26" s="6" t="s">
        <v>5</v>
      </c>
      <c r="G26" s="25">
        <f>G44*G34*G8</f>
        <v>0</v>
      </c>
      <c r="H26" s="25">
        <f ca="1">H44*H34*H8</f>
        <v>0</v>
      </c>
      <c r="I26" s="25">
        <f ca="1">I44*I34*I8</f>
        <v>0</v>
      </c>
      <c r="J26" s="25">
        <f ca="1">J44*J34*J8</f>
        <v>0</v>
      </c>
      <c r="K26" s="25">
        <f t="shared" ref="K26:M26" ca="1" si="172">K44*K34*K8</f>
        <v>0</v>
      </c>
      <c r="L26" s="25">
        <f t="shared" ca="1" si="172"/>
        <v>0</v>
      </c>
      <c r="M26" s="25">
        <f t="shared" ca="1" si="172"/>
        <v>0</v>
      </c>
      <c r="N26" s="25">
        <f t="shared" ref="N26:AR26" ca="1" si="173">N44*N34*N8</f>
        <v>0</v>
      </c>
      <c r="O26" s="25">
        <f t="shared" ca="1" si="173"/>
        <v>0</v>
      </c>
      <c r="P26" s="25">
        <f t="shared" ca="1" si="173"/>
        <v>0</v>
      </c>
      <c r="Q26" s="25">
        <f t="shared" ca="1" si="173"/>
        <v>0</v>
      </c>
      <c r="R26" s="25">
        <f t="shared" ca="1" si="173"/>
        <v>0</v>
      </c>
      <c r="S26" s="25">
        <f t="shared" ref="S26:AJ26" ca="1" si="174">S44*S34*S8</f>
        <v>0</v>
      </c>
      <c r="T26" s="25">
        <f t="shared" ca="1" si="174"/>
        <v>0</v>
      </c>
      <c r="U26" s="25">
        <f t="shared" ca="1" si="174"/>
        <v>0</v>
      </c>
      <c r="V26" s="25">
        <f t="shared" ca="1" si="174"/>
        <v>0</v>
      </c>
      <c r="W26" s="25">
        <f t="shared" ca="1" si="174"/>
        <v>0</v>
      </c>
      <c r="X26" s="25">
        <f t="shared" ca="1" si="174"/>
        <v>0</v>
      </c>
      <c r="Y26" s="25">
        <f t="shared" ca="1" si="174"/>
        <v>0</v>
      </c>
      <c r="Z26" s="25">
        <f t="shared" ca="1" si="174"/>
        <v>0</v>
      </c>
      <c r="AA26" s="25">
        <f t="shared" ca="1" si="174"/>
        <v>0</v>
      </c>
      <c r="AB26" s="25">
        <f t="shared" ca="1" si="174"/>
        <v>0</v>
      </c>
      <c r="AC26" s="25">
        <f t="shared" ca="1" si="174"/>
        <v>0</v>
      </c>
      <c r="AD26" s="25">
        <f t="shared" ca="1" si="174"/>
        <v>0</v>
      </c>
      <c r="AE26" s="25">
        <f t="shared" ca="1" si="174"/>
        <v>0</v>
      </c>
      <c r="AF26" s="25">
        <f t="shared" ca="1" si="174"/>
        <v>0</v>
      </c>
      <c r="AG26" s="25">
        <f t="shared" ca="1" si="174"/>
        <v>0</v>
      </c>
      <c r="AH26" s="25">
        <f t="shared" ca="1" si="174"/>
        <v>0</v>
      </c>
      <c r="AI26" s="25">
        <f t="shared" ca="1" si="174"/>
        <v>0</v>
      </c>
      <c r="AJ26" s="25">
        <f t="shared" ca="1" si="174"/>
        <v>0</v>
      </c>
      <c r="AK26" s="25">
        <f t="shared" ca="1" si="173"/>
        <v>0</v>
      </c>
      <c r="AL26" s="25">
        <f t="shared" ca="1" si="173"/>
        <v>0</v>
      </c>
      <c r="AM26" s="25">
        <f t="shared" ref="AM26:AP26" ca="1" si="175">AM44*AM34*AM8</f>
        <v>0</v>
      </c>
      <c r="AN26" s="25">
        <f t="shared" ca="1" si="175"/>
        <v>0</v>
      </c>
      <c r="AO26" s="25">
        <f t="shared" ca="1" si="175"/>
        <v>0</v>
      </c>
      <c r="AP26" s="25">
        <f t="shared" ca="1" si="175"/>
        <v>0</v>
      </c>
      <c r="AQ26" s="25">
        <f t="shared" ca="1" si="173"/>
        <v>0</v>
      </c>
      <c r="AR26" s="25">
        <f t="shared" ca="1" si="173"/>
        <v>0</v>
      </c>
      <c r="AS26" s="25">
        <f t="shared" ref="AS26" ca="1" si="176">AS44*AS34*AS8</f>
        <v>0</v>
      </c>
      <c r="AT26" s="25">
        <f t="shared" ref="AT26:BA26" ca="1" si="177">AT44*AT34*AT8</f>
        <v>0</v>
      </c>
      <c r="AU26" s="25">
        <f t="shared" ca="1" si="177"/>
        <v>0</v>
      </c>
      <c r="AV26" s="25">
        <f t="shared" ca="1" si="177"/>
        <v>0</v>
      </c>
      <c r="AW26" s="25">
        <f t="shared" ca="1" si="177"/>
        <v>0</v>
      </c>
      <c r="AX26" s="25">
        <f t="shared" ca="1" si="177"/>
        <v>0</v>
      </c>
      <c r="AY26" s="25">
        <f t="shared" ca="1" si="177"/>
        <v>0</v>
      </c>
      <c r="AZ26" s="25">
        <f t="shared" ca="1" si="177"/>
        <v>0</v>
      </c>
      <c r="BA26" s="25">
        <f t="shared" ca="1" si="177"/>
        <v>0</v>
      </c>
    </row>
    <row r="27" spans="2:53" x14ac:dyDescent="0.25">
      <c r="B27" s="35"/>
      <c r="C27" s="64"/>
      <c r="D27" s="51"/>
      <c r="E27" s="53"/>
      <c r="F27" s="6" t="s">
        <v>0</v>
      </c>
      <c r="G27" s="25">
        <f>G44*G35*G8</f>
        <v>0</v>
      </c>
      <c r="H27" s="25">
        <f ca="1">H44*H35*H8</f>
        <v>0</v>
      </c>
      <c r="I27" s="25">
        <f ca="1">I44*I35*I8</f>
        <v>0</v>
      </c>
      <c r="J27" s="25">
        <f ca="1">J44*J35*J8</f>
        <v>0</v>
      </c>
      <c r="K27" s="25">
        <f t="shared" ref="K27:M27" ca="1" si="178">K44*K35*K8</f>
        <v>0</v>
      </c>
      <c r="L27" s="25">
        <f t="shared" ca="1" si="178"/>
        <v>0</v>
      </c>
      <c r="M27" s="25">
        <f t="shared" ca="1" si="178"/>
        <v>0</v>
      </c>
      <c r="N27" s="25">
        <f t="shared" ref="N27:AR27" ca="1" si="179">N44*N35*N8</f>
        <v>0</v>
      </c>
      <c r="O27" s="25">
        <f t="shared" ca="1" si="179"/>
        <v>0</v>
      </c>
      <c r="P27" s="25">
        <f t="shared" ca="1" si="179"/>
        <v>0</v>
      </c>
      <c r="Q27" s="25">
        <f t="shared" ca="1" si="179"/>
        <v>0</v>
      </c>
      <c r="R27" s="25">
        <f t="shared" ca="1" si="179"/>
        <v>0</v>
      </c>
      <c r="S27" s="25">
        <f t="shared" ref="S27:AJ27" ca="1" si="180">S44*S35*S8</f>
        <v>0</v>
      </c>
      <c r="T27" s="25">
        <f t="shared" ca="1" si="180"/>
        <v>0</v>
      </c>
      <c r="U27" s="25">
        <f t="shared" ca="1" si="180"/>
        <v>0</v>
      </c>
      <c r="V27" s="25">
        <f t="shared" ca="1" si="180"/>
        <v>0</v>
      </c>
      <c r="W27" s="25">
        <f t="shared" ca="1" si="180"/>
        <v>0</v>
      </c>
      <c r="X27" s="25">
        <f t="shared" ca="1" si="180"/>
        <v>0</v>
      </c>
      <c r="Y27" s="25">
        <f t="shared" ca="1" si="180"/>
        <v>0</v>
      </c>
      <c r="Z27" s="25">
        <f t="shared" ca="1" si="180"/>
        <v>0</v>
      </c>
      <c r="AA27" s="25">
        <f t="shared" ca="1" si="180"/>
        <v>0</v>
      </c>
      <c r="AB27" s="25">
        <f t="shared" ca="1" si="180"/>
        <v>0</v>
      </c>
      <c r="AC27" s="25">
        <f t="shared" ca="1" si="180"/>
        <v>0</v>
      </c>
      <c r="AD27" s="25">
        <f t="shared" ca="1" si="180"/>
        <v>0</v>
      </c>
      <c r="AE27" s="25">
        <f t="shared" ca="1" si="180"/>
        <v>0</v>
      </c>
      <c r="AF27" s="25">
        <f t="shared" ca="1" si="180"/>
        <v>0</v>
      </c>
      <c r="AG27" s="25">
        <f t="shared" ca="1" si="180"/>
        <v>0</v>
      </c>
      <c r="AH27" s="25">
        <f t="shared" ca="1" si="180"/>
        <v>0</v>
      </c>
      <c r="AI27" s="25">
        <f t="shared" ca="1" si="180"/>
        <v>0</v>
      </c>
      <c r="AJ27" s="25">
        <f t="shared" ca="1" si="180"/>
        <v>0</v>
      </c>
      <c r="AK27" s="25">
        <f t="shared" ca="1" si="179"/>
        <v>0</v>
      </c>
      <c r="AL27" s="25">
        <f t="shared" ca="1" si="179"/>
        <v>0</v>
      </c>
      <c r="AM27" s="25">
        <f t="shared" ref="AM27:AP27" ca="1" si="181">AM44*AM35*AM8</f>
        <v>0</v>
      </c>
      <c r="AN27" s="25">
        <f t="shared" ca="1" si="181"/>
        <v>0</v>
      </c>
      <c r="AO27" s="25">
        <f t="shared" ca="1" si="181"/>
        <v>0</v>
      </c>
      <c r="AP27" s="25">
        <f t="shared" ca="1" si="181"/>
        <v>0</v>
      </c>
      <c r="AQ27" s="25">
        <f t="shared" ca="1" si="179"/>
        <v>0</v>
      </c>
      <c r="AR27" s="25">
        <f t="shared" ca="1" si="179"/>
        <v>0</v>
      </c>
      <c r="AS27" s="25">
        <f t="shared" ref="AS27" ca="1" si="182">AS44*AS35*AS8</f>
        <v>0</v>
      </c>
      <c r="AT27" s="25">
        <f t="shared" ref="AT27:BA27" ca="1" si="183">AT44*AT35*AT8</f>
        <v>0</v>
      </c>
      <c r="AU27" s="25">
        <f t="shared" ca="1" si="183"/>
        <v>0</v>
      </c>
      <c r="AV27" s="25">
        <f t="shared" ca="1" si="183"/>
        <v>0</v>
      </c>
      <c r="AW27" s="25">
        <f t="shared" ca="1" si="183"/>
        <v>0</v>
      </c>
      <c r="AX27" s="25">
        <f t="shared" ca="1" si="183"/>
        <v>0</v>
      </c>
      <c r="AY27" s="25">
        <f t="shared" ca="1" si="183"/>
        <v>0</v>
      </c>
      <c r="AZ27" s="25">
        <f t="shared" ca="1" si="183"/>
        <v>0</v>
      </c>
      <c r="BA27" s="25">
        <f t="shared" ca="1" si="183"/>
        <v>0</v>
      </c>
    </row>
    <row r="28" spans="2:53" x14ac:dyDescent="0.25">
      <c r="B28" s="35"/>
      <c r="C28" s="64"/>
      <c r="D28" s="37" t="s">
        <v>13</v>
      </c>
      <c r="E28" s="39"/>
      <c r="F28" s="3" t="s">
        <v>0</v>
      </c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86"/>
      <c r="AE28" s="86"/>
      <c r="AF28" s="86"/>
      <c r="AG28" s="86"/>
      <c r="AH28" s="86"/>
      <c r="AI28" s="86"/>
      <c r="AJ28" s="86"/>
      <c r="AK28" s="86"/>
      <c r="AL28" s="86">
        <v>0</v>
      </c>
      <c r="AM28" s="86">
        <v>0</v>
      </c>
      <c r="AN28" s="86">
        <v>0</v>
      </c>
      <c r="AO28" s="86">
        <v>0</v>
      </c>
      <c r="AP28" s="86">
        <v>0</v>
      </c>
      <c r="AQ28" s="86"/>
      <c r="AR28" s="86"/>
      <c r="AS28" s="86"/>
      <c r="AT28" s="86"/>
      <c r="AU28" s="86"/>
      <c r="AV28" s="86"/>
      <c r="AW28" s="86"/>
      <c r="AX28" s="86"/>
      <c r="AY28" s="86"/>
      <c r="AZ28" s="86"/>
      <c r="BA28" s="86"/>
    </row>
    <row r="29" spans="2:53" x14ac:dyDescent="0.25">
      <c r="B29" s="35"/>
      <c r="C29" s="64"/>
      <c r="D29" s="37" t="s">
        <v>12</v>
      </c>
      <c r="E29" s="39"/>
      <c r="F29" s="6" t="s">
        <v>5</v>
      </c>
      <c r="G29" s="24">
        <f ca="1">ABS(G37-G34)*G9</f>
        <v>0</v>
      </c>
      <c r="H29" s="24">
        <f t="shared" ref="H29:AR29" ca="1" si="184">ABS(H37-H34)*H9</f>
        <v>0</v>
      </c>
      <c r="I29" s="24">
        <f t="shared" ca="1" si="184"/>
        <v>0</v>
      </c>
      <c r="J29" s="24">
        <f t="shared" ca="1" si="184"/>
        <v>0</v>
      </c>
      <c r="K29" s="24">
        <f t="shared" ca="1" si="184"/>
        <v>0</v>
      </c>
      <c r="L29" s="24">
        <f t="shared" ca="1" si="184"/>
        <v>0</v>
      </c>
      <c r="M29" s="24">
        <f t="shared" ca="1" si="184"/>
        <v>0</v>
      </c>
      <c r="N29" s="24">
        <f t="shared" ca="1" si="184"/>
        <v>0</v>
      </c>
      <c r="O29" s="24">
        <f t="shared" ca="1" si="184"/>
        <v>0</v>
      </c>
      <c r="P29" s="24">
        <f t="shared" ca="1" si="184"/>
        <v>0</v>
      </c>
      <c r="Q29" s="24">
        <f t="shared" ca="1" si="184"/>
        <v>0</v>
      </c>
      <c r="R29" s="24">
        <f t="shared" ca="1" si="184"/>
        <v>0</v>
      </c>
      <c r="S29" s="24">
        <f t="shared" ref="S29:AJ29" ca="1" si="185">ABS(S37-S34)*S9</f>
        <v>0</v>
      </c>
      <c r="T29" s="24">
        <f t="shared" ca="1" si="185"/>
        <v>0</v>
      </c>
      <c r="U29" s="24">
        <f t="shared" ca="1" si="185"/>
        <v>0</v>
      </c>
      <c r="V29" s="24">
        <f t="shared" ca="1" si="185"/>
        <v>0</v>
      </c>
      <c r="W29" s="24">
        <f t="shared" ca="1" si="185"/>
        <v>0</v>
      </c>
      <c r="X29" s="24">
        <f t="shared" ca="1" si="185"/>
        <v>0</v>
      </c>
      <c r="Y29" s="24">
        <f t="shared" ca="1" si="185"/>
        <v>0</v>
      </c>
      <c r="Z29" s="24">
        <f ca="1">ABS(Z37-Z34)*Z9</f>
        <v>0</v>
      </c>
      <c r="AA29" s="24">
        <f t="shared" ca="1" si="185"/>
        <v>0</v>
      </c>
      <c r="AB29" s="24">
        <f t="shared" ca="1" si="185"/>
        <v>0</v>
      </c>
      <c r="AC29" s="24">
        <f t="shared" ca="1" si="185"/>
        <v>0</v>
      </c>
      <c r="AD29" s="24">
        <f t="shared" ca="1" si="185"/>
        <v>0</v>
      </c>
      <c r="AE29" s="24">
        <f t="shared" ca="1" si="185"/>
        <v>0</v>
      </c>
      <c r="AF29" s="24">
        <f t="shared" ca="1" si="185"/>
        <v>0</v>
      </c>
      <c r="AG29" s="24">
        <f t="shared" ca="1" si="185"/>
        <v>0</v>
      </c>
      <c r="AH29" s="24">
        <f t="shared" ca="1" si="185"/>
        <v>0</v>
      </c>
      <c r="AI29" s="24">
        <f t="shared" ca="1" si="185"/>
        <v>0</v>
      </c>
      <c r="AJ29" s="24">
        <f t="shared" ca="1" si="185"/>
        <v>0</v>
      </c>
      <c r="AK29" s="24">
        <f t="shared" ca="1" si="184"/>
        <v>0</v>
      </c>
      <c r="AL29" s="24">
        <f t="shared" ca="1" si="184"/>
        <v>0</v>
      </c>
      <c r="AM29" s="24">
        <f t="shared" ref="AM29:AP29" ca="1" si="186">ABS(AM37-AM34)*AM9</f>
        <v>0</v>
      </c>
      <c r="AN29" s="24">
        <f t="shared" ca="1" si="186"/>
        <v>0</v>
      </c>
      <c r="AO29" s="24">
        <f t="shared" ca="1" si="186"/>
        <v>0</v>
      </c>
      <c r="AP29" s="24">
        <f t="shared" ca="1" si="186"/>
        <v>0</v>
      </c>
      <c r="AQ29" s="24">
        <f t="shared" ca="1" si="184"/>
        <v>0</v>
      </c>
      <c r="AR29" s="24">
        <f t="shared" ca="1" si="184"/>
        <v>0</v>
      </c>
      <c r="AS29" s="24">
        <f t="shared" ref="AS29" ca="1" si="187">ABS(AS37-AS34)*AS9</f>
        <v>0</v>
      </c>
      <c r="AT29" s="24">
        <f t="shared" ref="AT29:BA29" ca="1" si="188">ABS(AT37-AT34)*AT9</f>
        <v>0</v>
      </c>
      <c r="AU29" s="24">
        <f t="shared" ca="1" si="188"/>
        <v>0</v>
      </c>
      <c r="AV29" s="24">
        <f t="shared" ca="1" si="188"/>
        <v>0</v>
      </c>
      <c r="AW29" s="24">
        <f t="shared" ca="1" si="188"/>
        <v>0</v>
      </c>
      <c r="AX29" s="24">
        <f t="shared" ca="1" si="188"/>
        <v>0</v>
      </c>
      <c r="AY29" s="24">
        <f t="shared" ca="1" si="188"/>
        <v>0</v>
      </c>
      <c r="AZ29" s="24">
        <f t="shared" ca="1" si="188"/>
        <v>0</v>
      </c>
      <c r="BA29" s="24">
        <f t="shared" ca="1" si="188"/>
        <v>0</v>
      </c>
    </row>
    <row r="30" spans="2:53" x14ac:dyDescent="0.25">
      <c r="B30" s="35"/>
      <c r="C30" s="64"/>
      <c r="D30" s="48" t="s">
        <v>60</v>
      </c>
      <c r="E30" s="50"/>
      <c r="F30" s="6" t="s">
        <v>0</v>
      </c>
      <c r="G30" s="24">
        <v>0</v>
      </c>
      <c r="H30" s="24">
        <v>0</v>
      </c>
      <c r="I30" s="31">
        <f>(G27-H28)*I10</f>
        <v>0</v>
      </c>
      <c r="J30" s="31">
        <f t="shared" ref="J30:AS30" ca="1" si="189">(H27-I28)*J10</f>
        <v>0</v>
      </c>
      <c r="K30" s="31">
        <f t="shared" ca="1" si="189"/>
        <v>0</v>
      </c>
      <c r="L30" s="31">
        <f t="shared" ca="1" si="189"/>
        <v>0</v>
      </c>
      <c r="M30" s="31">
        <f t="shared" ca="1" si="189"/>
        <v>0</v>
      </c>
      <c r="N30" s="31">
        <f t="shared" ca="1" si="189"/>
        <v>0</v>
      </c>
      <c r="O30" s="31">
        <f t="shared" ca="1" si="189"/>
        <v>0</v>
      </c>
      <c r="P30" s="31">
        <f t="shared" ca="1" si="189"/>
        <v>0</v>
      </c>
      <c r="Q30" s="31">
        <f t="shared" ca="1" si="189"/>
        <v>0</v>
      </c>
      <c r="R30" s="31">
        <f t="shared" ca="1" si="189"/>
        <v>0</v>
      </c>
      <c r="S30" s="31">
        <f t="shared" ref="S30" ca="1" si="190">(Q27-R28)*S10</f>
        <v>0</v>
      </c>
      <c r="T30" s="31">
        <f t="shared" ref="T30" ca="1" si="191">(R27-S28)*T10</f>
        <v>0</v>
      </c>
      <c r="U30" s="31">
        <f t="shared" ref="U30" ca="1" si="192">(S27-T28)*U10</f>
        <v>0</v>
      </c>
      <c r="V30" s="31">
        <f t="shared" ref="V30" ca="1" si="193">(T27-U28)*V10</f>
        <v>0</v>
      </c>
      <c r="W30" s="31">
        <f t="shared" ref="W30" ca="1" si="194">(U27-V28)*W10</f>
        <v>0</v>
      </c>
      <c r="X30" s="31">
        <f t="shared" ref="X30" ca="1" si="195">(V27-W28)*X10</f>
        <v>0</v>
      </c>
      <c r="Y30" s="31">
        <f t="shared" ref="Y30" ca="1" si="196">(W27-X28)*Y10</f>
        <v>0</v>
      </c>
      <c r="Z30" s="31">
        <f t="shared" ref="Z30" ca="1" si="197">(X27-Y28)*Z10</f>
        <v>0</v>
      </c>
      <c r="AA30" s="31">
        <f t="shared" ref="AA30" ca="1" si="198">(Y27-Z28)*AA10</f>
        <v>0</v>
      </c>
      <c r="AB30" s="31">
        <f t="shared" ref="AB30" ca="1" si="199">(Z27-AA28)*AB10</f>
        <v>0</v>
      </c>
      <c r="AC30" s="31">
        <f t="shared" ref="AC30" ca="1" si="200">(AA27-AB28)*AC10</f>
        <v>0</v>
      </c>
      <c r="AD30" s="31">
        <f t="shared" ref="AD30" ca="1" si="201">(AB27-AC28)*AD10</f>
        <v>0</v>
      </c>
      <c r="AE30" s="31">
        <f t="shared" ref="AE30" ca="1" si="202">(AC27-AD28)*AE10</f>
        <v>0</v>
      </c>
      <c r="AF30" s="31">
        <f t="shared" ref="AF30" ca="1" si="203">(AD27-AE28)*AF10</f>
        <v>0</v>
      </c>
      <c r="AG30" s="31">
        <f t="shared" ref="AG30" ca="1" si="204">(AE27-AF28)*AG10</f>
        <v>0</v>
      </c>
      <c r="AH30" s="31">
        <f t="shared" ref="AH30" ca="1" si="205">(AF27-AG28)*AH10</f>
        <v>0</v>
      </c>
      <c r="AI30" s="31">
        <f t="shared" ref="AI30" ca="1" si="206">(AG27-AH28)*AI10</f>
        <v>0</v>
      </c>
      <c r="AJ30" s="31">
        <f t="shared" ref="AJ30" ca="1" si="207">(AH27-AI28)*AJ10</f>
        <v>0</v>
      </c>
      <c r="AK30" s="31">
        <f ca="1">(Q27-R28)*AK10</f>
        <v>0</v>
      </c>
      <c r="AL30" s="31">
        <f ca="1">(R27-AK28)*AL10</f>
        <v>0</v>
      </c>
      <c r="AM30" s="31">
        <f t="shared" ref="AM30" ca="1" si="208">(AK27-AL28)*AM10</f>
        <v>0</v>
      </c>
      <c r="AN30" s="31">
        <f t="shared" ref="AN30" ca="1" si="209">(AL27-AM28)*AN10</f>
        <v>0</v>
      </c>
      <c r="AO30" s="31">
        <f t="shared" ref="AO30" ca="1" si="210">(AM27-AN28)*AO10</f>
        <v>0</v>
      </c>
      <c r="AP30" s="31">
        <f t="shared" ref="AP30" ca="1" si="211">(AN27-AO28)*AP10</f>
        <v>0</v>
      </c>
      <c r="AQ30" s="31">
        <f ca="1">(AK27-AL28)*AQ10</f>
        <v>0</v>
      </c>
      <c r="AR30" s="31">
        <f ca="1">(AL27-AQ28)*AR10</f>
        <v>0</v>
      </c>
      <c r="AS30" s="31">
        <f t="shared" ca="1" si="189"/>
        <v>0</v>
      </c>
      <c r="AT30" s="31">
        <f t="shared" ref="AT30" ca="1" si="212">(AR27-AS28)*AT10</f>
        <v>0</v>
      </c>
      <c r="AU30" s="31">
        <f t="shared" ref="AU30" ca="1" si="213">(AS27-AT28)*AU10</f>
        <v>0</v>
      </c>
      <c r="AV30" s="31">
        <f t="shared" ref="AV30" ca="1" si="214">(AT27-AU28)*AV10</f>
        <v>0</v>
      </c>
      <c r="AW30" s="31">
        <f t="shared" ref="AW30" ca="1" si="215">(AU27-AV28)*AW10</f>
        <v>0</v>
      </c>
      <c r="AX30" s="31">
        <f t="shared" ref="AX30" ca="1" si="216">(AV27-AW28)*AX10</f>
        <v>0</v>
      </c>
      <c r="AY30" s="31">
        <f t="shared" ref="AY30" ca="1" si="217">(AW27-AX28)*AY10</f>
        <v>0</v>
      </c>
      <c r="AZ30" s="31">
        <f t="shared" ref="AZ30" ca="1" si="218">(AX27-AY28)*AZ10</f>
        <v>0</v>
      </c>
      <c r="BA30" s="31">
        <f t="shared" ref="BA30" ca="1" si="219">(AY27-AZ28)*BA10</f>
        <v>0</v>
      </c>
    </row>
    <row r="31" spans="2:53" x14ac:dyDescent="0.25">
      <c r="B31" s="35"/>
      <c r="C31" s="64"/>
      <c r="D31" s="51"/>
      <c r="E31" s="53"/>
      <c r="F31" s="6" t="s">
        <v>5</v>
      </c>
      <c r="G31" s="25">
        <f t="shared" ref="G31:AR31" ca="1" si="220">IFERROR(G30/G59*G10,0)</f>
        <v>0</v>
      </c>
      <c r="H31" s="25">
        <f t="shared" ca="1" si="220"/>
        <v>0</v>
      </c>
      <c r="I31" s="25">
        <f t="shared" ca="1" si="220"/>
        <v>0</v>
      </c>
      <c r="J31" s="25">
        <f t="shared" ca="1" si="220"/>
        <v>0</v>
      </c>
      <c r="K31" s="25">
        <f t="shared" ca="1" si="220"/>
        <v>0</v>
      </c>
      <c r="L31" s="25">
        <f t="shared" ca="1" si="220"/>
        <v>0</v>
      </c>
      <c r="M31" s="25">
        <f t="shared" ca="1" si="220"/>
        <v>0</v>
      </c>
      <c r="N31" s="25">
        <f t="shared" ca="1" si="220"/>
        <v>0</v>
      </c>
      <c r="O31" s="25">
        <f t="shared" ca="1" si="220"/>
        <v>0</v>
      </c>
      <c r="P31" s="25">
        <f t="shared" ca="1" si="220"/>
        <v>0</v>
      </c>
      <c r="Q31" s="25">
        <f t="shared" ca="1" si="220"/>
        <v>0</v>
      </c>
      <c r="R31" s="25">
        <f t="shared" ca="1" si="220"/>
        <v>0</v>
      </c>
      <c r="S31" s="25">
        <f t="shared" ref="S31:AJ31" ca="1" si="221">IFERROR(S30/S59*S10,0)</f>
        <v>0</v>
      </c>
      <c r="T31" s="25">
        <f t="shared" ca="1" si="221"/>
        <v>0</v>
      </c>
      <c r="U31" s="25">
        <f t="shared" ca="1" si="221"/>
        <v>0</v>
      </c>
      <c r="V31" s="25">
        <f t="shared" ca="1" si="221"/>
        <v>0</v>
      </c>
      <c r="W31" s="25">
        <f t="shared" ca="1" si="221"/>
        <v>0</v>
      </c>
      <c r="X31" s="25">
        <f t="shared" ca="1" si="221"/>
        <v>0</v>
      </c>
      <c r="Y31" s="25">
        <f t="shared" ca="1" si="221"/>
        <v>0</v>
      </c>
      <c r="Z31" s="25">
        <f t="shared" ca="1" si="221"/>
        <v>0</v>
      </c>
      <c r="AA31" s="25">
        <f t="shared" ca="1" si="221"/>
        <v>0</v>
      </c>
      <c r="AB31" s="25">
        <f t="shared" ca="1" si="221"/>
        <v>0</v>
      </c>
      <c r="AC31" s="25">
        <f t="shared" ca="1" si="221"/>
        <v>0</v>
      </c>
      <c r="AD31" s="25">
        <f t="shared" ca="1" si="221"/>
        <v>0</v>
      </c>
      <c r="AE31" s="25">
        <f t="shared" ca="1" si="221"/>
        <v>0</v>
      </c>
      <c r="AF31" s="25">
        <f t="shared" ca="1" si="221"/>
        <v>0</v>
      </c>
      <c r="AG31" s="25">
        <f t="shared" ca="1" si="221"/>
        <v>0</v>
      </c>
      <c r="AH31" s="25">
        <f t="shared" ca="1" si="221"/>
        <v>0</v>
      </c>
      <c r="AI31" s="25">
        <f t="shared" ca="1" si="221"/>
        <v>0</v>
      </c>
      <c r="AJ31" s="25">
        <f t="shared" ca="1" si="221"/>
        <v>0</v>
      </c>
      <c r="AK31" s="25">
        <f t="shared" ca="1" si="220"/>
        <v>0</v>
      </c>
      <c r="AL31" s="25">
        <f t="shared" ca="1" si="220"/>
        <v>0</v>
      </c>
      <c r="AM31" s="25">
        <f t="shared" ref="AM31:AP31" ca="1" si="222">IFERROR(AM30/AM59*AM10,0)</f>
        <v>0</v>
      </c>
      <c r="AN31" s="25">
        <f t="shared" ca="1" si="222"/>
        <v>0</v>
      </c>
      <c r="AO31" s="25">
        <f t="shared" ca="1" si="222"/>
        <v>0</v>
      </c>
      <c r="AP31" s="25">
        <f t="shared" ca="1" si="222"/>
        <v>0</v>
      </c>
      <c r="AQ31" s="25">
        <f t="shared" ca="1" si="220"/>
        <v>0</v>
      </c>
      <c r="AR31" s="25">
        <f t="shared" ca="1" si="220"/>
        <v>0</v>
      </c>
      <c r="AS31" s="25">
        <f t="shared" ref="AS31" ca="1" si="223">IFERROR(AS30/AS59*AS10,0)</f>
        <v>0</v>
      </c>
      <c r="AT31" s="25">
        <f t="shared" ref="AT31:BA31" ca="1" si="224">IFERROR(AT30/AT59*AT10,0)</f>
        <v>0</v>
      </c>
      <c r="AU31" s="25">
        <f t="shared" ca="1" si="224"/>
        <v>0</v>
      </c>
      <c r="AV31" s="25">
        <f t="shared" ca="1" si="224"/>
        <v>0</v>
      </c>
      <c r="AW31" s="25">
        <f t="shared" ca="1" si="224"/>
        <v>0</v>
      </c>
      <c r="AX31" s="25">
        <f t="shared" ca="1" si="224"/>
        <v>0</v>
      </c>
      <c r="AY31" s="25">
        <f t="shared" ca="1" si="224"/>
        <v>0</v>
      </c>
      <c r="AZ31" s="25">
        <f t="shared" ca="1" si="224"/>
        <v>0</v>
      </c>
      <c r="BA31" s="25">
        <f t="shared" ca="1" si="224"/>
        <v>0</v>
      </c>
    </row>
    <row r="32" spans="2:53" x14ac:dyDescent="0.25">
      <c r="B32" s="36"/>
      <c r="C32" s="44"/>
      <c r="D32" s="68" t="s">
        <v>61</v>
      </c>
      <c r="E32" s="69"/>
      <c r="F32" s="6" t="s">
        <v>5</v>
      </c>
      <c r="G32" s="25">
        <v>0</v>
      </c>
      <c r="H32" s="25">
        <v>0</v>
      </c>
      <c r="I32" s="25">
        <v>0</v>
      </c>
      <c r="J32" s="25">
        <f ca="1">(G26+H29-I31)*J11</f>
        <v>0</v>
      </c>
      <c r="K32" s="25">
        <f t="shared" ref="K32:R32" ca="1" si="225">(H26+I29-J31)*K11</f>
        <v>0</v>
      </c>
      <c r="L32" s="25">
        <f t="shared" ca="1" si="225"/>
        <v>0</v>
      </c>
      <c r="M32" s="25">
        <f t="shared" ca="1" si="225"/>
        <v>0</v>
      </c>
      <c r="N32" s="25">
        <f t="shared" ca="1" si="225"/>
        <v>0</v>
      </c>
      <c r="O32" s="25">
        <f t="shared" ca="1" si="225"/>
        <v>0</v>
      </c>
      <c r="P32" s="25">
        <f t="shared" ca="1" si="225"/>
        <v>0</v>
      </c>
      <c r="Q32" s="25">
        <f t="shared" ca="1" si="225"/>
        <v>0</v>
      </c>
      <c r="R32" s="25">
        <f t="shared" ca="1" si="225"/>
        <v>0</v>
      </c>
      <c r="S32" s="25">
        <f t="shared" ref="S32" ca="1" si="226">(P26+Q29-R31)*S11</f>
        <v>0</v>
      </c>
      <c r="T32" s="25">
        <f t="shared" ref="T32" ca="1" si="227">(Q26+R29-S31)*T11</f>
        <v>0</v>
      </c>
      <c r="U32" s="25">
        <f t="shared" ref="U32" ca="1" si="228">(R26+S29-T31)*U11</f>
        <v>0</v>
      </c>
      <c r="V32" s="25">
        <f t="shared" ref="V32" ca="1" si="229">(S26+T29-U31)*V11</f>
        <v>0</v>
      </c>
      <c r="W32" s="25">
        <f t="shared" ref="W32" ca="1" si="230">(T26+U29-V31)*W11</f>
        <v>0</v>
      </c>
      <c r="X32" s="25">
        <f t="shared" ref="X32" ca="1" si="231">(U26+V29-W31)*X11</f>
        <v>0</v>
      </c>
      <c r="Y32" s="25">
        <f t="shared" ref="Y32" ca="1" si="232">(V26+W29-X31)*Y11</f>
        <v>0</v>
      </c>
      <c r="Z32" s="25">
        <f t="shared" ref="Z32" ca="1" si="233">(W26+X29-Y31)*Z11</f>
        <v>0</v>
      </c>
      <c r="AA32" s="25">
        <f t="shared" ref="AA32" ca="1" si="234">(X26+Y29-Z31)*AA11</f>
        <v>0</v>
      </c>
      <c r="AB32" s="25">
        <f t="shared" ref="AB32" ca="1" si="235">(Y26+Z29-AA31)*AB11</f>
        <v>0</v>
      </c>
      <c r="AC32" s="25">
        <f t="shared" ref="AC32" ca="1" si="236">(Z26+AA29-AB31)*AC11</f>
        <v>0</v>
      </c>
      <c r="AD32" s="25">
        <f t="shared" ref="AD32" ca="1" si="237">(AA26+AB29-AC31)*AD11</f>
        <v>0</v>
      </c>
      <c r="AE32" s="25">
        <f t="shared" ref="AE32" ca="1" si="238">(AB26+AC29-AD31)*AE11</f>
        <v>0</v>
      </c>
      <c r="AF32" s="25">
        <f t="shared" ref="AF32" ca="1" si="239">(AC26+AD29-AE31)*AF11</f>
        <v>0</v>
      </c>
      <c r="AG32" s="25">
        <f t="shared" ref="AG32" ca="1" si="240">(AD26+AE29-AF31)*AG11</f>
        <v>0</v>
      </c>
      <c r="AH32" s="25">
        <f t="shared" ref="AH32" ca="1" si="241">(AE26+AF29-AG31)*AH11</f>
        <v>0</v>
      </c>
      <c r="AI32" s="25">
        <f t="shared" ref="AI32" ca="1" si="242">(AF26+AG29-AH31)*AI11</f>
        <v>0</v>
      </c>
      <c r="AJ32" s="25">
        <f t="shared" ref="AJ32" ca="1" si="243">(AG26+AH29-AI31)*AJ11</f>
        <v>0</v>
      </c>
      <c r="AK32" s="25">
        <f ca="1">(P26+Q29-R31)*AK11</f>
        <v>0</v>
      </c>
      <c r="AL32" s="25">
        <f ca="1">(Q26+R29-AK31)*AL11</f>
        <v>0</v>
      </c>
      <c r="AM32" s="25">
        <f t="shared" ref="AM32" ca="1" si="244">(R26+AK29-AL31)*AM11</f>
        <v>0</v>
      </c>
      <c r="AN32" s="25">
        <f t="shared" ref="AN32" ca="1" si="245">(AK26+AL29-AM31)*AN11</f>
        <v>0</v>
      </c>
      <c r="AO32" s="25">
        <f t="shared" ref="AO32" ca="1" si="246">(AL26+AM29-AN31)*AO11</f>
        <v>0</v>
      </c>
      <c r="AP32" s="25">
        <f t="shared" ref="AP32" ca="1" si="247">(AM26+AN29-AO31)*AP11</f>
        <v>0</v>
      </c>
      <c r="AQ32" s="25">
        <f ca="1">(R26+AK29-AL31)*AQ11</f>
        <v>0</v>
      </c>
      <c r="AR32" s="25">
        <f ca="1">(AK26+AL29-AQ31)*AR11</f>
        <v>0</v>
      </c>
      <c r="AS32" s="25">
        <f ca="1">(AL26+AQ29-AR31)*AS11</f>
        <v>0</v>
      </c>
      <c r="AT32" s="25">
        <f t="shared" ref="AT32:BA32" ca="1" si="248">(AM26+AR29-AS31)*AT11</f>
        <v>0</v>
      </c>
      <c r="AU32" s="25">
        <f t="shared" ca="1" si="248"/>
        <v>0</v>
      </c>
      <c r="AV32" s="25">
        <f t="shared" ca="1" si="248"/>
        <v>0</v>
      </c>
      <c r="AW32" s="25">
        <f t="shared" ca="1" si="248"/>
        <v>0</v>
      </c>
      <c r="AX32" s="25">
        <f t="shared" ca="1" si="248"/>
        <v>0</v>
      </c>
      <c r="AY32" s="25">
        <f t="shared" ca="1" si="248"/>
        <v>0</v>
      </c>
      <c r="AZ32" s="25">
        <f t="shared" ca="1" si="248"/>
        <v>0</v>
      </c>
      <c r="BA32" s="25">
        <f t="shared" ca="1" si="248"/>
        <v>0</v>
      </c>
    </row>
    <row r="33" spans="2:53" x14ac:dyDescent="0.25">
      <c r="B33" s="4"/>
      <c r="C33" s="13"/>
      <c r="D33" s="13"/>
      <c r="E33" s="13"/>
      <c r="F33" s="13"/>
    </row>
    <row r="34" spans="2:53" x14ac:dyDescent="0.25">
      <c r="B34" s="34" t="s">
        <v>18</v>
      </c>
      <c r="C34" s="43" t="s">
        <v>9</v>
      </c>
      <c r="D34" s="43" t="s">
        <v>44</v>
      </c>
      <c r="E34" s="43" t="s">
        <v>39</v>
      </c>
      <c r="F34" s="6" t="s">
        <v>5</v>
      </c>
      <c r="G34" s="30">
        <v>0</v>
      </c>
      <c r="H34" s="31">
        <f t="shared" ref="H34:J36" ca="1" si="249">G37</f>
        <v>0</v>
      </c>
      <c r="I34" s="31">
        <f t="shared" ca="1" si="249"/>
        <v>1333333.3333333323</v>
      </c>
      <c r="J34" s="31">
        <f t="shared" ca="1" si="249"/>
        <v>1333334.3303333323</v>
      </c>
      <c r="K34" s="31">
        <f t="shared" ref="K34:M34" ca="1" si="250">J37</f>
        <v>1333284.482122483</v>
      </c>
      <c r="L34" s="31">
        <f t="shared" ca="1" si="250"/>
        <v>1333294.4521224829</v>
      </c>
      <c r="M34" s="31">
        <f t="shared" ca="1" si="250"/>
        <v>1343294.4521224829</v>
      </c>
      <c r="N34" s="31">
        <f t="shared" ref="N34:N36" ca="1" si="251">M37</f>
        <v>1343304.4221224829</v>
      </c>
      <c r="O34" s="31">
        <f t="shared" ref="O34:O36" ca="1" si="252">N37</f>
        <v>1343324.3621224829</v>
      </c>
      <c r="P34" s="31">
        <f t="shared" ref="P34:P36" ca="1" si="253">O37</f>
        <v>1333427.948653972</v>
      </c>
      <c r="Q34" s="31">
        <f t="shared" ref="Q34:Q36" ca="1" si="254">P37</f>
        <v>1333431.9366539719</v>
      </c>
      <c r="R34" s="31">
        <f t="shared" ref="R34:R36" ca="1" si="255">Q37</f>
        <v>1343362.056653972</v>
      </c>
      <c r="S34" s="31">
        <f t="shared" ref="S34:S36" ca="1" si="256">R37</f>
        <v>1343461.756653972</v>
      </c>
      <c r="T34" s="31">
        <f t="shared" ref="T34:T36" ca="1" si="257">S37</f>
        <v>1343471.7266539719</v>
      </c>
      <c r="U34" s="31">
        <f t="shared" ref="U34:U36" ca="1" si="258">T37</f>
        <v>1343472.7236539719</v>
      </c>
      <c r="V34" s="31">
        <f t="shared" ref="V34:V36" ca="1" si="259">U37</f>
        <v>1343473.7206539719</v>
      </c>
      <c r="W34" s="31">
        <f t="shared" ref="W34:W36" ca="1" si="260">V37</f>
        <v>1339992.5365924309</v>
      </c>
      <c r="X34" s="31">
        <f t="shared" ref="X34:X36" ca="1" si="261">W37</f>
        <v>1341188.9365924308</v>
      </c>
      <c r="Y34" s="31">
        <f t="shared" ref="Y34:Y36" ca="1" si="262">X37</f>
        <v>1343083.2365924309</v>
      </c>
      <c r="Z34" s="31">
        <f t="shared" ref="Z34:Z36" ca="1" si="263">Y37</f>
        <v>1346074.2365924309</v>
      </c>
      <c r="AA34" s="31">
        <f t="shared" ref="AA34:AA36" ca="1" si="264">Z37</f>
        <v>1341584.4373276965</v>
      </c>
      <c r="AB34" s="31">
        <f t="shared" ref="AB34:AB36" ca="1" si="265">AA37</f>
        <v>1340590.7685977067</v>
      </c>
      <c r="AC34" s="31">
        <f t="shared" ref="AC34:AC36" ca="1" si="266">AB37</f>
        <v>1340094.4860123801</v>
      </c>
      <c r="AD34" s="31">
        <f t="shared" ref="AD34:AD36" ca="1" si="267">AC37</f>
        <v>1339598.5707356548</v>
      </c>
      <c r="AE34" s="31">
        <f t="shared" ref="AE34:AE36" ca="1" si="268">AD37</f>
        <v>1340595.5707356548</v>
      </c>
      <c r="AF34" s="31">
        <f t="shared" ref="AF34:AF36" ca="1" si="269">AE37</f>
        <v>1341592.5707356548</v>
      </c>
      <c r="AG34" s="31">
        <f t="shared" ref="AG34:AG36" ca="1" si="270">AF37</f>
        <v>1342589.5707356548</v>
      </c>
      <c r="AH34" s="31">
        <f t="shared" ref="AH34:AH36" ca="1" si="271">AG37</f>
        <v>1343586.5707356548</v>
      </c>
      <c r="AI34" s="31">
        <f t="shared" ref="AI34:AI36" ca="1" si="272">AH37</f>
        <v>1344583.5707356548</v>
      </c>
      <c r="AJ34" s="31">
        <f t="shared" ref="AJ34:AJ36" ca="1" si="273">AI37</f>
        <v>1349568.5707356548</v>
      </c>
      <c r="AK34" s="31">
        <f t="shared" ref="AK34:AK36" ca="1" si="274">R37</f>
        <v>1343461.756653972</v>
      </c>
      <c r="AL34" s="31">
        <f t="shared" ref="AL34:AL36" ca="1" si="275">AK37</f>
        <v>1344458.756653972</v>
      </c>
      <c r="AM34" s="31">
        <f t="shared" ref="AM34:AM36" ca="1" si="276">AL37</f>
        <v>1349443.756653972</v>
      </c>
      <c r="AN34" s="31">
        <f t="shared" ref="AN34:AN36" ca="1" si="277">AM37</f>
        <v>1350440.756653972</v>
      </c>
      <c r="AO34" s="31">
        <f t="shared" ref="AO34:AO36" ca="1" si="278">AN37</f>
        <v>1349937.1557756194</v>
      </c>
      <c r="AP34" s="31">
        <f t="shared" ref="AP34:AP36" ca="1" si="279">AO37</f>
        <v>1348931.0799838903</v>
      </c>
      <c r="AQ34" s="31">
        <f t="shared" ref="AQ34:AQ36" ca="1" si="280">AL37</f>
        <v>1349443.756653972</v>
      </c>
      <c r="AR34" s="31">
        <f t="shared" ref="AR34:AS36" ca="1" si="281">AQ37</f>
        <v>1347936.307037469</v>
      </c>
      <c r="AS34" s="31">
        <f t="shared" ca="1" si="281"/>
        <v>1347434.5719784182</v>
      </c>
      <c r="AT34" s="31">
        <f t="shared" ref="AT34:AT36" ca="1" si="282">AS37</f>
        <v>1346933.2102966553</v>
      </c>
      <c r="AU34" s="31">
        <f t="shared" ref="AU34:AU36" ca="1" si="283">AT37</f>
        <v>1346432.2215755498</v>
      </c>
      <c r="AV34" s="31">
        <f t="shared" ref="AV34:AV36" ca="1" si="284">AU37</f>
        <v>1345931.6053990908</v>
      </c>
      <c r="AW34" s="31">
        <f t="shared" ref="AW34:AW36" ca="1" si="285">AV37</f>
        <v>1345431.3613518858</v>
      </c>
      <c r="AX34" s="31">
        <f t="shared" ref="AX34:AX36" ca="1" si="286">AW37</f>
        <v>1344931.4890191599</v>
      </c>
      <c r="AY34" s="31">
        <f t="shared" ref="AY34:AY36" ca="1" si="287">AX37</f>
        <v>1344431.9879867542</v>
      </c>
      <c r="AZ34" s="31">
        <f t="shared" ref="AZ34:AZ36" ca="1" si="288">AY37</f>
        <v>1343932.857841125</v>
      </c>
      <c r="BA34" s="31">
        <f t="shared" ref="BA34:BA36" ca="1" si="289">AZ37</f>
        <v>1343434.0981693421</v>
      </c>
    </row>
    <row r="35" spans="2:53" x14ac:dyDescent="0.25">
      <c r="B35" s="35"/>
      <c r="C35" s="64"/>
      <c r="D35" s="64"/>
      <c r="E35" s="64"/>
      <c r="F35" s="6" t="s">
        <v>0</v>
      </c>
      <c r="G35" s="2">
        <v>0</v>
      </c>
      <c r="H35" s="31">
        <f t="shared" ca="1" si="249"/>
        <v>0</v>
      </c>
      <c r="I35" s="31">
        <f t="shared" ca="1" si="249"/>
        <v>2666.6666666666647</v>
      </c>
      <c r="J35" s="31">
        <f t="shared" ca="1" si="249"/>
        <v>2666.6646726681556</v>
      </c>
      <c r="K35" s="31">
        <f t="shared" ref="K35:M35" ca="1" si="290">J38</f>
        <v>2666.7643726681558</v>
      </c>
      <c r="L35" s="31">
        <f t="shared" ca="1" si="290"/>
        <v>2666.7444313560522</v>
      </c>
      <c r="M35" s="31">
        <f t="shared" ca="1" si="290"/>
        <v>2686.7455978434014</v>
      </c>
      <c r="N35" s="31">
        <f t="shared" ca="1" si="251"/>
        <v>2686.725656828417</v>
      </c>
      <c r="O35" s="31">
        <f t="shared" ca="1" si="252"/>
        <v>2686.6857756864474</v>
      </c>
      <c r="P35" s="31">
        <f t="shared" ca="1" si="253"/>
        <v>2706.6257756864475</v>
      </c>
      <c r="Q35" s="31">
        <f t="shared" ca="1" si="254"/>
        <v>2706.6176807673924</v>
      </c>
      <c r="R35" s="31">
        <f t="shared" ca="1" si="255"/>
        <v>2686.6103876992174</v>
      </c>
      <c r="S35" s="31">
        <f t="shared" ca="1" si="256"/>
        <v>2686.4110109366657</v>
      </c>
      <c r="T35" s="31">
        <f t="shared" ca="1" si="257"/>
        <v>2686.3910748879589</v>
      </c>
      <c r="U35" s="31">
        <f t="shared" ca="1" si="258"/>
        <v>2686.3890812993623</v>
      </c>
      <c r="V35" s="31">
        <f t="shared" ca="1" si="259"/>
        <v>2686.3870877137247</v>
      </c>
      <c r="W35" s="31">
        <f t="shared" ca="1" si="260"/>
        <v>2693.3660877137245</v>
      </c>
      <c r="X35" s="31">
        <f t="shared" ca="1" si="261"/>
        <v>2690.9634857391457</v>
      </c>
      <c r="Y35" s="31">
        <f t="shared" ca="1" si="262"/>
        <v>2687.1681199776244</v>
      </c>
      <c r="Z35" s="31">
        <f t="shared" ca="1" si="263"/>
        <v>2681.19718640772</v>
      </c>
      <c r="AA35" s="31">
        <f t="shared" ca="1" si="264"/>
        <v>2690.1701864077199</v>
      </c>
      <c r="AB35" s="31">
        <f t="shared" ca="1" si="265"/>
        <v>2692.1641864077201</v>
      </c>
      <c r="AC35" s="31">
        <f t="shared" ca="1" si="266"/>
        <v>2693.1611864077199</v>
      </c>
      <c r="AD35" s="31">
        <f t="shared" ca="1" si="267"/>
        <v>2694.1581864077198</v>
      </c>
      <c r="AE35" s="31">
        <f t="shared" ca="1" si="268"/>
        <v>2692.1545428253571</v>
      </c>
      <c r="AF35" s="31">
        <f t="shared" ca="1" si="269"/>
        <v>2690.153877244953</v>
      </c>
      <c r="AG35" s="31">
        <f t="shared" ca="1" si="270"/>
        <v>2688.1561830321612</v>
      </c>
      <c r="AH35" s="31">
        <f t="shared" ca="1" si="271"/>
        <v>2686.1614535723279</v>
      </c>
      <c r="AI35" s="31">
        <f t="shared" ca="1" si="272"/>
        <v>2684.1696822704171</v>
      </c>
      <c r="AJ35" s="31">
        <f t="shared" ca="1" si="273"/>
        <v>2674.2549686676657</v>
      </c>
      <c r="AK35" s="31">
        <f t="shared" ca="1" si="274"/>
        <v>2686.4110109366657</v>
      </c>
      <c r="AL35" s="31">
        <f t="shared" ca="1" si="275"/>
        <v>2684.4188696644637</v>
      </c>
      <c r="AM35" s="31">
        <f t="shared" ca="1" si="276"/>
        <v>2674.5023184934403</v>
      </c>
      <c r="AN35" s="31">
        <f t="shared" ca="1" si="277"/>
        <v>2672.5277936589373</v>
      </c>
      <c r="AO35" s="31">
        <f t="shared" ca="1" si="278"/>
        <v>2673.5247936589371</v>
      </c>
      <c r="AP35" s="31">
        <f t="shared" ca="1" si="279"/>
        <v>2675.5187936589373</v>
      </c>
      <c r="AQ35" s="31">
        <f t="shared" ca="1" si="280"/>
        <v>2674.5023184934403</v>
      </c>
      <c r="AR35" s="31">
        <f t="shared" ca="1" si="281"/>
        <v>2677.4933184934403</v>
      </c>
      <c r="AS35" s="31">
        <f t="shared" ca="1" si="281"/>
        <v>2678.4903184934401</v>
      </c>
      <c r="AT35" s="31">
        <f t="shared" ca="1" si="282"/>
        <v>2679.4873184934399</v>
      </c>
      <c r="AU35" s="31">
        <f t="shared" ca="1" si="283"/>
        <v>2680.4843184934398</v>
      </c>
      <c r="AV35" s="31">
        <f t="shared" ca="1" si="284"/>
        <v>2681.4813184934396</v>
      </c>
      <c r="AW35" s="31">
        <f t="shared" ca="1" si="285"/>
        <v>2682.4783184934395</v>
      </c>
      <c r="AX35" s="31">
        <f t="shared" ca="1" si="286"/>
        <v>2683.4753184934393</v>
      </c>
      <c r="AY35" s="31">
        <f t="shared" ca="1" si="287"/>
        <v>2684.4723184934392</v>
      </c>
      <c r="AZ35" s="31">
        <f t="shared" ca="1" si="288"/>
        <v>2685.469318493439</v>
      </c>
      <c r="BA35" s="31">
        <f t="shared" ca="1" si="289"/>
        <v>2686.4663184934388</v>
      </c>
    </row>
    <row r="36" spans="2:53" x14ac:dyDescent="0.25">
      <c r="B36" s="35"/>
      <c r="C36" s="64"/>
      <c r="D36" s="64"/>
      <c r="E36" s="44"/>
      <c r="F36" s="6" t="s">
        <v>27</v>
      </c>
      <c r="G36" s="2">
        <v>0</v>
      </c>
      <c r="H36" s="1">
        <f ca="1">G39</f>
        <v>100</v>
      </c>
      <c r="I36" s="21">
        <f t="shared" ca="1" si="249"/>
        <v>100</v>
      </c>
      <c r="J36" s="21">
        <f t="shared" ca="1" si="249"/>
        <v>100</v>
      </c>
      <c r="K36" s="21">
        <f t="shared" ref="K36:M36" ca="1" si="291">J39</f>
        <v>100</v>
      </c>
      <c r="L36" s="21">
        <f t="shared" ca="1" si="291"/>
        <v>100</v>
      </c>
      <c r="M36" s="21">
        <f t="shared" ca="1" si="291"/>
        <v>100.75002187131889</v>
      </c>
      <c r="N36" s="21">
        <f t="shared" ca="1" si="251"/>
        <v>100.75002187131889</v>
      </c>
      <c r="O36" s="21">
        <f t="shared" ca="1" si="252"/>
        <v>100.75002187131889</v>
      </c>
      <c r="P36" s="21">
        <f t="shared" ca="1" si="253"/>
        <v>100.75002187131889</v>
      </c>
      <c r="Q36" s="21">
        <f t="shared" ca="1" si="254"/>
        <v>100.75002187131889</v>
      </c>
      <c r="R36" s="21">
        <f t="shared" ca="1" si="255"/>
        <v>100.75002187131889</v>
      </c>
      <c r="S36" s="21">
        <f t="shared" ca="1" si="256"/>
        <v>100.75002187131889</v>
      </c>
      <c r="T36" s="21">
        <f t="shared" ca="1" si="257"/>
        <v>100.75002187131889</v>
      </c>
      <c r="U36" s="21">
        <f t="shared" ca="1" si="258"/>
        <v>100.75002187131889</v>
      </c>
      <c r="V36" s="21">
        <f t="shared" ca="1" si="259"/>
        <v>100.75002187131889</v>
      </c>
      <c r="W36" s="21">
        <f t="shared" ca="1" si="260"/>
        <v>100.75002187131889</v>
      </c>
      <c r="X36" s="21">
        <f t="shared" ca="1" si="261"/>
        <v>100.75002187131889</v>
      </c>
      <c r="Y36" s="21">
        <f t="shared" ca="1" si="262"/>
        <v>100.75002187131889</v>
      </c>
      <c r="Z36" s="21">
        <f t="shared" ca="1" si="263"/>
        <v>100.75002187131889</v>
      </c>
      <c r="AA36" s="21">
        <f t="shared" ca="1" si="264"/>
        <v>100.75002187131889</v>
      </c>
      <c r="AB36" s="21">
        <f t="shared" ca="1" si="265"/>
        <v>100.75002187131889</v>
      </c>
      <c r="AC36" s="21">
        <f t="shared" ca="1" si="266"/>
        <v>100.75002187131889</v>
      </c>
      <c r="AD36" s="21">
        <f t="shared" ca="1" si="267"/>
        <v>100.75002187131889</v>
      </c>
      <c r="AE36" s="21">
        <f t="shared" ca="1" si="268"/>
        <v>100.75002187131889</v>
      </c>
      <c r="AF36" s="21">
        <f t="shared" ca="1" si="269"/>
        <v>100.75002187131889</v>
      </c>
      <c r="AG36" s="21">
        <f t="shared" ca="1" si="270"/>
        <v>100.75002187131889</v>
      </c>
      <c r="AH36" s="21">
        <f t="shared" ca="1" si="271"/>
        <v>100.75002187131889</v>
      </c>
      <c r="AI36" s="21">
        <f t="shared" ca="1" si="272"/>
        <v>100.75002187131889</v>
      </c>
      <c r="AJ36" s="21">
        <f t="shared" ca="1" si="273"/>
        <v>100.75002187131889</v>
      </c>
      <c r="AK36" s="21">
        <f t="shared" ca="1" si="274"/>
        <v>100.75002187131889</v>
      </c>
      <c r="AL36" s="21">
        <f t="shared" ca="1" si="275"/>
        <v>100.75002187131889</v>
      </c>
      <c r="AM36" s="21">
        <f t="shared" ca="1" si="276"/>
        <v>100.75002187131889</v>
      </c>
      <c r="AN36" s="21">
        <f t="shared" ca="1" si="277"/>
        <v>100.75002187131889</v>
      </c>
      <c r="AO36" s="21">
        <f t="shared" ca="1" si="278"/>
        <v>100.75002187131889</v>
      </c>
      <c r="AP36" s="21">
        <f t="shared" ca="1" si="279"/>
        <v>100.75002187131889</v>
      </c>
      <c r="AQ36" s="21">
        <f t="shared" ca="1" si="280"/>
        <v>100.75002187131889</v>
      </c>
      <c r="AR36" s="21">
        <f t="shared" ca="1" si="281"/>
        <v>100.75002187131889</v>
      </c>
      <c r="AS36" s="21">
        <f t="shared" ca="1" si="281"/>
        <v>100.75002187131889</v>
      </c>
      <c r="AT36" s="21">
        <f t="shared" ca="1" si="282"/>
        <v>100.75002187131889</v>
      </c>
      <c r="AU36" s="21">
        <f t="shared" ca="1" si="283"/>
        <v>100.75002187131889</v>
      </c>
      <c r="AV36" s="21">
        <f t="shared" ca="1" si="284"/>
        <v>100.75002187131889</v>
      </c>
      <c r="AW36" s="21">
        <f t="shared" ca="1" si="285"/>
        <v>100.75002187131889</v>
      </c>
      <c r="AX36" s="21">
        <f t="shared" ca="1" si="286"/>
        <v>100.75002187131889</v>
      </c>
      <c r="AY36" s="21">
        <f t="shared" ca="1" si="287"/>
        <v>100.75002187131889</v>
      </c>
      <c r="AZ36" s="21">
        <f t="shared" ca="1" si="288"/>
        <v>100.75002187131889</v>
      </c>
      <c r="BA36" s="21">
        <f t="shared" ca="1" si="289"/>
        <v>100.75002187131889</v>
      </c>
    </row>
    <row r="37" spans="2:53" x14ac:dyDescent="0.25">
      <c r="B37" s="35"/>
      <c r="C37" s="64"/>
      <c r="D37" s="64"/>
      <c r="E37" s="43" t="s">
        <v>40</v>
      </c>
      <c r="F37" s="6" t="s">
        <v>5</v>
      </c>
      <c r="G37" s="20" cm="1">
        <f t="array" aca="1" ref="G37" ca="1">IFERROR(_xlfn.IFS(G2,G13-G51+G34,G3,G48/G38,G4,G17+G34,G5,-G19+G34,G6,G34,G7,G24+G34,G8,-G26+G34,G9,G48/G38,G10,G31+G34,G11,G34),0)</f>
        <v>0</v>
      </c>
      <c r="H37" s="20" cm="1">
        <f t="array" aca="1" ref="H37" ca="1">IFERROR(_xlfn.IFS(H2,H13-H51+H34,H3,H48/H38,H4,H17+H34,H5,-H19+H34,H6,H34,H7,H24+H34,H8,-H26+H34,H9,H48/H38,H10,H31+H34,H11,H34),0)</f>
        <v>1333333.3333333323</v>
      </c>
      <c r="I37" s="20" cm="1">
        <f t="array" aca="1" ref="I37" ca="1">IFERROR(_xlfn.IFS(I2,I13-I51+I34,I3,I48/I38,I4,I17+I34,I5,-I19+I34,I6,I34,I7,I24+I34,I8,-I26+I34,I9,I48/I38,I10,I31+I34,I11,I34),0)</f>
        <v>1333334.3303333323</v>
      </c>
      <c r="J37" s="20" cm="1">
        <f t="array" aca="1" ref="J37" ca="1">IFERROR(_xlfn.IFS(J2,J13-J51+J34,J3,J48/J38,J4,J17+J34,J5,-J19+J34,J6,J34,J7,J24+J34,J8,-J26+J34,J9,J48/J38,J10,J31+J34,J11,J34),0)</f>
        <v>1333284.482122483</v>
      </c>
      <c r="K37" s="20" cm="1">
        <f t="array" aca="1" ref="K37" ca="1">IFERROR(_xlfn.IFS(K2,K13-K51+K34,K3,K48/K38,K4,K17+K34,K5,-K19+K34,K6,K34,K7,K24+K34,K8,-K26+K34,K9,K48/K38,K10,K31+K34,K11,K34),0)</f>
        <v>1333294.4521224829</v>
      </c>
      <c r="L37" s="20" cm="1">
        <f t="array" aca="1" ref="L37" ca="1">IFERROR(_xlfn.IFS(L2,L13-L51+L34,L3,L48/L38,L4,L17+L34,L5,-L19+L34,L6,L34,L7,L24+L34,L8,-L26+L34,L9,L48/L38,L10,L31+L34,L11,L34),0)</f>
        <v>1343294.4521224829</v>
      </c>
      <c r="M37" s="20" cm="1">
        <f t="array" aca="1" ref="M37" ca="1">IFERROR(_xlfn.IFS(M2,M13-M51+M34,M3,M48/M38,M4,M17+M34,M5,-M19+M34,M6,M34,M7,M24+M34,M8,-M26+M34,M9,M48/M38,M10,M31+M34,M11,M34),0)</f>
        <v>1343304.4221224829</v>
      </c>
      <c r="N37" s="20" cm="1">
        <f t="array" aca="1" ref="N37" ca="1">IFERROR(_xlfn.IFS(N2,N13-N51+N34,N3,N48/N38,N4,N17+N34,N5,-N19+N34,N6,N34,N7,N24+N34,N8,-N26+N34,N9,N48/N38,N10,N31+N34,N11,N34),0)</f>
        <v>1343324.3621224829</v>
      </c>
      <c r="O37" s="20" cm="1">
        <f t="array" aca="1" ref="O37" ca="1">IFERROR(_xlfn.IFS(O2,O13-O51+O34,O3,O48/O38,O4,O17+O34,O5,-O19+O34,O6,O34,O7,O24+O34,O8,-O26+O34,O9,O48/O38,O10,O31+O34,O11,O34),0)</f>
        <v>1333427.948653972</v>
      </c>
      <c r="P37" s="20" cm="1">
        <f t="array" aca="1" ref="P37" ca="1">IFERROR(_xlfn.IFS(P2,P13-P51+P34,P3,P48/P38,P4,P17+P34,P5,-P19+P34,P6,P34,P7,P24+P34,P8,-P26+P34,P9,P48/P38,P10,P31+P34,P11,P34),0)</f>
        <v>1333431.9366539719</v>
      </c>
      <c r="Q37" s="20" cm="1">
        <f t="array" aca="1" ref="Q37" ca="1">IFERROR(_xlfn.IFS(Q2,Q13-Q51+Q34,Q3,Q48/Q38,Q4,Q17+Q34,Q5,-Q19+Q34,Q6,Q34,Q7,Q24+Q34,Q8,-Q26+Q34,Q9,Q48/Q38,Q10,Q31+Q34,Q11,Q34),0)</f>
        <v>1343362.056653972</v>
      </c>
      <c r="R37" s="20" cm="1">
        <f t="array" aca="1" ref="R37" ca="1">IFERROR(_xlfn.IFS(R2,R13-R51+R34,R3,R48/R38,R4,R17+R34,R5,-R19+R34,R6,R34,R7,R24+R34,R8,-R26+R34,R9,R48/R38,R10,R31+R34,R11,R34),0)</f>
        <v>1343461.756653972</v>
      </c>
      <c r="S37" s="20" cm="1">
        <f t="array" aca="1" ref="S37" ca="1">IFERROR(_xlfn.IFS(S2,S13-S51+S34,S3,S48/S38,S4,S17+S34,S5,-S19+S34,S6,S34,S7,S24+S34,S8,-S26+S34,S9,S48/S38,S10,S31+S34,S11,S34),0)</f>
        <v>1343471.7266539719</v>
      </c>
      <c r="T37" s="20" cm="1">
        <f t="array" aca="1" ref="T37" ca="1">IFERROR(_xlfn.IFS(T2,T13-T51+T34,T3,T48/T38,T4,T17+T34,T5,-T19+T34,T6,T34,T7,T24+T34,T8,-T26+T34,T9,T48/T38,T10,T31+T34,T11,T34),0)</f>
        <v>1343472.7236539719</v>
      </c>
      <c r="U37" s="20" cm="1">
        <f t="array" aca="1" ref="U37" ca="1">IFERROR(_xlfn.IFS(U2,U13-U51+U34,U3,U48/U38,U4,U17+U34,U5,-U19+U34,U6,U34,U7,U24+U34,U8,-U26+U34,U9,U48/U38,U10,U31+U34,U11,U34),0)</f>
        <v>1343473.7206539719</v>
      </c>
      <c r="V37" s="20" cm="1">
        <f t="array" aca="1" ref="V37" ca="1">IFERROR(_xlfn.IFS(V2,V13-V51+V34,V3,V48/V38,V4,V17+V34,V5,-V19+V34,V6,V34,V7,V24+V34,V8,-V26+V34,V9,V48/V38,V10,V31+V34,V11,V34),0)</f>
        <v>1339992.5365924309</v>
      </c>
      <c r="W37" s="20" cm="1">
        <f t="array" aca="1" ref="W37" ca="1">IFERROR(_xlfn.IFS(W2,W13-W51+W34,W3,W48/W38,W4,W17+W34,W5,-W19+W34,W6,W34,W7,W24+W34,W8,-W26+W34,W9,W48/W38,W10,W31+W34,W11,W34),0)</f>
        <v>1341188.9365924308</v>
      </c>
      <c r="X37" s="20" cm="1">
        <f t="array" aca="1" ref="X37" ca="1">IFERROR(_xlfn.IFS(X2,X13-X51+X34,X3,X48/X38,X4,X17+X34,X5,-X19+X34,X6,X34,X7,X24+X34,X8,-X26+X34,X9,X48/X38,X10,X31+X34,X11,X34),0)</f>
        <v>1343083.2365924309</v>
      </c>
      <c r="Y37" s="20" cm="1">
        <f t="array" aca="1" ref="Y37" ca="1">IFERROR(_xlfn.IFS(Y2,Y13-Y51+Y34,Y3,Y48/Y38,Y4,Y17+Y34,Y5,-Y19+Y34,Y6,Y34,Y7,Y24+Y34,Y8,-Y26+Y34,Y9,Y48/Y38,Y10,Y31+Y34,Y11,Y34),0)</f>
        <v>1346074.2365924309</v>
      </c>
      <c r="Z37" s="20" cm="1">
        <f t="array" aca="1" ref="Z37" ca="1">IFERROR(_xlfn.IFS(Z2,Z13-Z51+Z34,Z3,Z48/Z38,Z4,Z17+Z34,Z5,-Z19+Z34,Z6,Z34,Z7,Z24+Z34,Z8,-Z26+Z34,Z9,Z48/Z38,Z10,Z31+Z34,Z11,Z34),0)</f>
        <v>1341584.4373276965</v>
      </c>
      <c r="AA37" s="20" cm="1">
        <f t="array" aca="1" ref="AA37" ca="1">IFERROR(_xlfn.IFS(AA2,AA13-AA51+AA34,AA3,AA48/AA38,AA4,AA17+AA34,AA5,-AA19+AA34,AA6,AA34,AA7,AA24+AA34,AA8,-AA26+AA34,AA9,AA48/AA38,AA10,AA31+AA34,AA11,AA34),0)</f>
        <v>1340590.7685977067</v>
      </c>
      <c r="AB37" s="20" cm="1">
        <f t="array" aca="1" ref="AB37" ca="1">IFERROR(_xlfn.IFS(AB2,AB13-AB51+AB34,AB3,AB48/AB38,AB4,AB17+AB34,AB5,-AB19+AB34,AB6,AB34,AB7,AB24+AB34,AB8,-AB26+AB34,AB9,AB48/AB38,AB10,AB31+AB34,AB11,AB34),0)</f>
        <v>1340094.4860123801</v>
      </c>
      <c r="AC37" s="20" cm="1">
        <f t="array" aca="1" ref="AC37" ca="1">IFERROR(_xlfn.IFS(AC2,AC13-AC51+AC34,AC3,AC48/AC38,AC4,AC17+AC34,AC5,-AC19+AC34,AC6,AC34,AC7,AC24+AC34,AC8,-AC26+AC34,AC9,AC48/AC38,AC10,AC31+AC34,AC11,AC34),0)</f>
        <v>1339598.5707356548</v>
      </c>
      <c r="AD37" s="20" cm="1">
        <f t="array" aca="1" ref="AD37" ca="1">IFERROR(_xlfn.IFS(AD2,AD13-AD51+AD34,AD3,AD48/AD38,AD4,AD17+AD34,AD5,-AD19+AD34,AD6,AD34,AD7,AD24+AD34,AD8,-AD26+AD34,AD9,AD48/AD38,AD10,AD31+AD34,AD11,AD34),0)</f>
        <v>1340595.5707356548</v>
      </c>
      <c r="AE37" s="20" cm="1">
        <f t="array" aca="1" ref="AE37" ca="1">IFERROR(_xlfn.IFS(AE2,AE13-AE51+AE34,AE3,AE48/AE38,AE4,AE17+AE34,AE5,-AE19+AE34,AE6,AE34,AE7,AE24+AE34,AE8,-AE26+AE34,AE9,AE48/AE38,AE10,AE31+AE34,AE11,AE34),0)</f>
        <v>1341592.5707356548</v>
      </c>
      <c r="AF37" s="20" cm="1">
        <f t="array" aca="1" ref="AF37" ca="1">IFERROR(_xlfn.IFS(AF2,AF13-AF51+AF34,AF3,AF48/AF38,AF4,AF17+AF34,AF5,-AF19+AF34,AF6,AF34,AF7,AF24+AF34,AF8,-AF26+AF34,AF9,AF48/AF38,AF10,AF31+AF34,AF11,AF34),0)</f>
        <v>1342589.5707356548</v>
      </c>
      <c r="AG37" s="20" cm="1">
        <f t="array" aca="1" ref="AG37" ca="1">IFERROR(_xlfn.IFS(AG2,AG13-AG51+AG34,AG3,AG48/AG38,AG4,AG17+AG34,AG5,-AG19+AG34,AG6,AG34,AG7,AG24+AG34,AG8,-AG26+AG34,AG9,AG48/AG38,AG10,AG31+AG34,AG11,AG34),0)</f>
        <v>1343586.5707356548</v>
      </c>
      <c r="AH37" s="20" cm="1">
        <f t="array" aca="1" ref="AH37" ca="1">IFERROR(_xlfn.IFS(AH2,AH13-AH51+AH34,AH3,AH48/AH38,AH4,AH17+AH34,AH5,-AH19+AH34,AH6,AH34,AH7,AH24+AH34,AH8,-AH26+AH34,AH9,AH48/AH38,AH10,AH31+AH34,AH11,AH34),0)</f>
        <v>1344583.5707356548</v>
      </c>
      <c r="AI37" s="20" cm="1">
        <f t="array" aca="1" ref="AI37" ca="1">IFERROR(_xlfn.IFS(AI2,AI13-AI51+AI34,AI3,AI48/AI38,AI4,AI17+AI34,AI5,-AI19+AI34,AI6,AI34,AI7,AI24+AI34,AI8,-AI26+AI34,AI9,AI48/AI38,AI10,AI31+AI34,AI11,AI34),0)</f>
        <v>1349568.5707356548</v>
      </c>
      <c r="AJ37" s="20" cm="1">
        <f t="array" aca="1" ref="AJ37" ca="1">IFERROR(_xlfn.IFS(AJ2,AJ13-AJ51+AJ34,AJ3,AJ48/AJ38,AJ4,AJ17+AJ34,AJ5,-AJ19+AJ34,AJ6,AJ34,AJ7,AJ24+AJ34,AJ8,-AJ26+AJ34,AJ9,AJ48/AJ38,AJ10,AJ31+AJ34,AJ11,AJ34),0)</f>
        <v>1355229.5367356548</v>
      </c>
      <c r="AK37" s="20" cm="1">
        <f t="array" aca="1" ref="AK37" ca="1">IFERROR(_xlfn.IFS(AK2,AK13-AK51+AK34,AK3,AK48/AK38,AK4,AK17+AK34,AK5,-AK19+AK34,AK6,AK34,AK7,AK24+AK34,AK8,-AK26+AK34,AK9,AK48/AK38,AK10,AK31+AK34,AK11,AK34),0)</f>
        <v>1344458.756653972</v>
      </c>
      <c r="AL37" s="20" cm="1">
        <f t="array" aca="1" ref="AL37" ca="1">IFERROR(_xlfn.IFS(AL2,AL13-AL51+AL34,AL3,AL48/AL38,AL4,AL17+AL34,AL5,-AL19+AL34,AL6,AL34,AL7,AL24+AL34,AL8,-AL26+AL34,AL9,AL48/AL38,AL10,AL31+AL34,AL11,AL34),0)</f>
        <v>1349443.756653972</v>
      </c>
      <c r="AM37" s="20" cm="1">
        <f t="array" aca="1" ref="AM37" ca="1">IFERROR(_xlfn.IFS(AM2,AM13-AM51+AM34,AM3,AM48/AM38,AM4,AM17+AM34,AM5,-AM19+AM34,AM6,AM34,AM7,AM24+AM34,AM8,-AM26+AM34,AM9,AM48/AM38,AM10,AM31+AM34,AM11,AM34),0)</f>
        <v>1350440.756653972</v>
      </c>
      <c r="AN37" s="20" cm="1">
        <f t="array" aca="1" ref="AN37" ca="1">IFERROR(_xlfn.IFS(AN2,AN13-AN51+AN34,AN3,AN48/AN38,AN4,AN17+AN34,AN5,-AN19+AN34,AN6,AN34,AN7,AN24+AN34,AN8,-AN26+AN34,AN9,AN48/AN38,AN10,AN31+AN34,AN11,AN34),0)</f>
        <v>1349937.1557756194</v>
      </c>
      <c r="AO37" s="20" cm="1">
        <f t="array" aca="1" ref="AO37" ca="1">IFERROR(_xlfn.IFS(AO2,AO13-AO51+AO34,AO3,AO48/AO38,AO4,AO17+AO34,AO5,-AO19+AO34,AO6,AO34,AO7,AO24+AO34,AO8,-AO26+AO34,AO9,AO48/AO38,AO10,AO31+AO34,AO11,AO34),0)</f>
        <v>1348931.0799838903</v>
      </c>
      <c r="AP37" s="20" cm="1">
        <f t="array" aca="1" ref="AP37" ca="1">IFERROR(_xlfn.IFS(AP2,AP13-AP51+AP34,AP3,AP48/AP38,AP4,AP17+AP34,AP5,-AP19+AP34,AP6,AP34,AP7,AP24+AP34,AP8,-AP26+AP34,AP9,AP48/AP38,AP10,AP31+AP34,AP11,AP34),0)</f>
        <v>1348428.6042316717</v>
      </c>
      <c r="AQ37" s="20" cm="1">
        <f t="array" aca="1" ref="AQ37" ca="1">IFERROR(_xlfn.IFS(AQ2,AQ13-AQ51+AQ34,AQ3,AQ48/AQ38,AQ4,AQ17+AQ34,AQ5,-AQ19+AQ34,AQ6,AQ34,AQ7,AQ24+AQ34,AQ8,-AQ26+AQ34,AQ9,AQ48/AQ38,AQ10,AQ31+AQ34,AQ11,AQ34),0)</f>
        <v>1347936.307037469</v>
      </c>
      <c r="AR37" s="20" cm="1">
        <f t="array" aca="1" ref="AR37" ca="1">IFERROR(_xlfn.IFS(AR2,AR13-AR51+AR34,AR3,AR48/AR38,AR4,AR17+AR34,AR5,-AR19+AR34,AR6,AR34,AR7,AR24+AR34,AR8,-AR26+AR34,AR9,AR48/AR38,AR10,AR31+AR34,AR11,AR34),0)</f>
        <v>1347434.5719784182</v>
      </c>
      <c r="AS37" s="20" cm="1">
        <f t="array" aca="1" ref="AS37" ca="1">IFERROR(_xlfn.IFS(AS2,AS13-AS51+AS34,AS3,AS48/AS38,AS4,AS17+AS34,AS5,-AS19+AS34,AS6,AS34,AS7,AS24+AS34,AS8,-AS26+AS34,AS9,AS48/AS38,AS10,AS31+AS34,AS11,AS34),0)</f>
        <v>1346933.2102966553</v>
      </c>
      <c r="AT37" s="20" cm="1">
        <f t="array" aca="1" ref="AT37" ca="1">IFERROR(_xlfn.IFS(AT2,AT13-AT51+AT34,AT3,AT48/AT38,AT4,AT17+AT34,AT5,-AT19+AT34,AT6,AT34,AT7,AT24+AT34,AT8,-AT26+AT34,AT9,AT48/AT38,AT10,AT31+AT34,AT11,AT34),0)</f>
        <v>1346432.2215755498</v>
      </c>
      <c r="AU37" s="20" cm="1">
        <f t="array" aca="1" ref="AU37" ca="1">IFERROR(_xlfn.IFS(AU2,AU13-AU51+AU34,AU3,AU48/AU38,AU4,AU17+AU34,AU5,-AU19+AU34,AU6,AU34,AU7,AU24+AU34,AU8,-AU26+AU34,AU9,AU48/AU38,AU10,AU31+AU34,AU11,AU34),0)</f>
        <v>1345931.6053990908</v>
      </c>
      <c r="AV37" s="20" cm="1">
        <f t="array" aca="1" ref="AV37" ca="1">IFERROR(_xlfn.IFS(AV2,AV13-AV51+AV34,AV3,AV48/AV38,AV4,AV17+AV34,AV5,-AV19+AV34,AV6,AV34,AV7,AV24+AV34,AV8,-AV26+AV34,AV9,AV48/AV38,AV10,AV31+AV34,AV11,AV34),0)</f>
        <v>1345431.3613518858</v>
      </c>
      <c r="AW37" s="20" cm="1">
        <f t="array" aca="1" ref="AW37" ca="1">IFERROR(_xlfn.IFS(AW2,AW13-AW51+AW34,AW3,AW48/AW38,AW4,AW17+AW34,AW5,-AW19+AW34,AW6,AW34,AW7,AW24+AW34,AW8,-AW26+AW34,AW9,AW48/AW38,AW10,AW31+AW34,AW11,AW34),0)</f>
        <v>1344931.4890191599</v>
      </c>
      <c r="AX37" s="20" cm="1">
        <f t="array" aca="1" ref="AX37" ca="1">IFERROR(_xlfn.IFS(AX2,AX13-AX51+AX34,AX3,AX48/AX38,AX4,AX17+AX34,AX5,-AX19+AX34,AX6,AX34,AX7,AX24+AX34,AX8,-AX26+AX34,AX9,AX48/AX38,AX10,AX31+AX34,AX11,AX34),0)</f>
        <v>1344431.9879867542</v>
      </c>
      <c r="AY37" s="20" cm="1">
        <f t="array" aca="1" ref="AY37" ca="1">IFERROR(_xlfn.IFS(AY2,AY13-AY51+AY34,AY3,AY48/AY38,AY4,AY17+AY34,AY5,-AY19+AY34,AY6,AY34,AY7,AY24+AY34,AY8,-AY26+AY34,AY9,AY48/AY38,AY10,AY31+AY34,AY11,AY34),0)</f>
        <v>1343932.857841125</v>
      </c>
      <c r="AZ37" s="20" cm="1">
        <f t="array" aca="1" ref="AZ37" ca="1">IFERROR(_xlfn.IFS(AZ2,AZ13-AZ51+AZ34,AZ3,AZ48/AZ38,AZ4,AZ17+AZ34,AZ5,-AZ19+AZ34,AZ6,AZ34,AZ7,AZ24+AZ34,AZ8,-AZ26+AZ34,AZ9,AZ48/AZ38,AZ10,AZ31+AZ34,AZ11,AZ34),0)</f>
        <v>1343434.0981693421</v>
      </c>
      <c r="BA37" s="20" cm="1">
        <f t="array" aca="1" ref="BA37" ca="1">IFERROR(_xlfn.IFS(BA2,BA13-BA51+BA34,BA3,BA48/BA38,BA4,BA17+BA34,BA5,-BA19+BA34,BA6,BA34,BA7,BA24+BA34,BA8,-BA26+BA34,BA9,BA48/BA38,BA10,BA31+BA34,BA11,BA34),0)</f>
        <v>1342935.7085590886</v>
      </c>
    </row>
    <row r="38" spans="2:53" x14ac:dyDescent="0.25">
      <c r="B38" s="35"/>
      <c r="C38" s="64"/>
      <c r="D38" s="64"/>
      <c r="E38" s="64"/>
      <c r="F38" s="6" t="s">
        <v>0</v>
      </c>
      <c r="G38" s="20" cm="1">
        <f t="array" aca="1" ref="G38" ca="1">IFERROR(_xlfn.IFS(G2,G48/G37,G3,G14-G52+G35,G4,G18+G35,G5,-G20+G35,G6,G35,G7,G25+G35,G8,-G27+G35,G9,G48/G37,G10,G30+G35,G11,G35),0)</f>
        <v>0</v>
      </c>
      <c r="H38" s="20" cm="1">
        <f t="array" aca="1" ref="H38" ca="1">IFERROR(_xlfn.IFS(H2,H48/H37,H3,H14-H52+H35,H4,H18+H35,H5,-H20+H35,H6,H35,H7,H25+H35,H8,-H27+H35,H9,H48/H37,H10,H30+H35,H11,H35),0)</f>
        <v>2666.6666666666647</v>
      </c>
      <c r="I38" s="20" cm="1">
        <f t="array" aca="1" ref="I38" ca="1">IFERROR(_xlfn.IFS(I2,I48/I37,I3,I14-I52+I35,I4,I18+I35,I5,-I20+I35,I6,I35,I7,I25+I35,I8,-I27+I35,I9,I48/I37,I10,I30+I35,I11,I35),0)</f>
        <v>2666.6646726681556</v>
      </c>
      <c r="J38" s="20" cm="1">
        <f t="array" aca="1" ref="J38" ca="1">IFERROR(_xlfn.IFS(J2,J48/J37,J3,J14-J52+J35,J4,J18+J35,J5,-J20+J35,J6,J35,J7,J25+J35,J8,-J27+J35,J9,J48/J37,J10,J30+J35,J11,J35),0)</f>
        <v>2666.7643726681558</v>
      </c>
      <c r="K38" s="20" cm="1">
        <f t="array" aca="1" ref="K38" ca="1">IFERROR(_xlfn.IFS(K2,K48/K37,K3,K14-K52+K35,K4,K18+K35,K5,-K20+K35,K6,K35,K7,K25+K35,K8,-K27+K35,K9,K48/K37,K10,K30+K35,K11,K35),0)</f>
        <v>2666.7444313560522</v>
      </c>
      <c r="L38" s="20" cm="1">
        <f t="array" aca="1" ref="L38" ca="1">IFERROR(_xlfn.IFS(L2,L48/L37,L3,L14-L52+L35,L4,L18+L35,L5,-L20+L35,L6,L35,L7,L25+L35,L8,-L27+L35,L9,L48/L37,L10,L30+L35,L11,L35),0)</f>
        <v>2686.7455978434014</v>
      </c>
      <c r="M38" s="20" cm="1">
        <f t="array" aca="1" ref="M38" ca="1">IFERROR(_xlfn.IFS(M2,M48/M37,M3,M14-M52+M35,M4,M18+M35,M5,-M20+M35,M6,M35,M7,M25+M35,M8,-M27+M35,M9,M48/M37,M10,M30+M35,M11,M35),0)</f>
        <v>2686.725656828417</v>
      </c>
      <c r="N38" s="20" cm="1">
        <f t="array" aca="1" ref="N38" ca="1">IFERROR(_xlfn.IFS(N2,N48/N37,N3,N14-N52+N35,N4,N18+N35,N5,-N20+N35,N6,N35,N7,N25+N35,N8,-N27+N35,N9,N48/N37,N10,N30+N35,N11,N35),0)</f>
        <v>2686.6857756864474</v>
      </c>
      <c r="O38" s="20" cm="1">
        <f t="array" aca="1" ref="O38" ca="1">IFERROR(_xlfn.IFS(O2,O48/O37,O3,O14-O52+O35,O4,O18+O35,O5,-O20+O35,O6,O35,O7,O25+O35,O8,-O27+O35,O9,O48/O37,O10,O30+O35,O11,O35),0)</f>
        <v>2706.6257756864475</v>
      </c>
      <c r="P38" s="20" cm="1">
        <f t="array" aca="1" ref="P38" ca="1">IFERROR(_xlfn.IFS(P2,P48/P37,P3,P14-P52+P35,P4,P18+P35,P5,-P20+P35,P6,P35,P7,P25+P35,P8,-P27+P35,P9,P48/P37,P10,P30+P35,P11,P35),0)</f>
        <v>2706.6176807673924</v>
      </c>
      <c r="Q38" s="20" cm="1">
        <f t="array" aca="1" ref="Q38" ca="1">IFERROR(_xlfn.IFS(Q2,Q48/Q37,Q3,Q14-Q52+Q35,Q4,Q18+Q35,Q5,-Q20+Q35,Q6,Q35,Q7,Q25+Q35,Q8,-Q27+Q35,Q9,Q48/Q37,Q10,Q30+Q35,Q11,Q35),0)</f>
        <v>2686.6103876992174</v>
      </c>
      <c r="R38" s="20" cm="1">
        <f t="array" aca="1" ref="R38" ca="1">IFERROR(_xlfn.IFS(R2,R48/R37,R3,R14-R52+R35,R4,R18+R35,R5,-R20+R35,R6,R35,R7,R25+R35,R8,-R27+R35,R9,R48/R37,R10,R30+R35,R11,R35),0)</f>
        <v>2686.4110109366657</v>
      </c>
      <c r="S38" s="20" cm="1">
        <f t="array" aca="1" ref="S38" ca="1">IFERROR(_xlfn.IFS(S2,S48/S37,S3,S14-S52+S35,S4,S18+S35,S5,-S20+S35,S6,S35,S7,S25+S35,S8,-S27+S35,S9,S48/S37,S10,S30+S35,S11,S35),0)</f>
        <v>2686.3910748879589</v>
      </c>
      <c r="T38" s="20" cm="1">
        <f t="array" aca="1" ref="T38" ca="1">IFERROR(_xlfn.IFS(T2,T48/T37,T3,T14-T52+T35,T4,T18+T35,T5,-T20+T35,T6,T35,T7,T25+T35,T8,-T27+T35,T9,T48/T37,T10,T30+T35,T11,T35),0)</f>
        <v>2686.3890812993623</v>
      </c>
      <c r="U38" s="20" cm="1">
        <f t="array" aca="1" ref="U38" ca="1">IFERROR(_xlfn.IFS(U2,U48/U37,U3,U14-U52+U35,U4,U18+U35,U5,-U20+U35,U6,U35,U7,U25+U35,U8,-U27+U35,U9,U48/U37,U10,U30+U35,U11,U35),0)</f>
        <v>2686.3870877137247</v>
      </c>
      <c r="V38" s="20" cm="1">
        <f t="array" aca="1" ref="V38" ca="1">IFERROR(_xlfn.IFS(V2,V48/V37,V3,V14-V52+V35,V4,V18+V35,V5,-V20+V35,V6,V35,V7,V25+V35,V8,-V27+V35,V9,V48/V37,V10,V30+V35,V11,V35),0)</f>
        <v>2693.3660877137245</v>
      </c>
      <c r="W38" s="20" cm="1">
        <f t="array" aca="1" ref="W38" ca="1">IFERROR(_xlfn.IFS(W2,W48/W37,W3,W14-W52+W35,W4,W18+W35,W5,-W20+W35,W6,W35,W7,W25+W35,W8,-W27+W35,W9,W48/W37,W10,W30+W35,W11,W35),0)</f>
        <v>2690.9634857391457</v>
      </c>
      <c r="X38" s="20" cm="1">
        <f t="array" aca="1" ref="X38" ca="1">IFERROR(_xlfn.IFS(X2,X48/X37,X3,X14-X52+X35,X4,X18+X35,X5,-X20+X35,X6,X35,X7,X25+X35,X8,-X27+X35,X9,X48/X37,X10,X30+X35,X11,X35),0)</f>
        <v>2687.1681199776244</v>
      </c>
      <c r="Y38" s="20" cm="1">
        <f t="array" aca="1" ref="Y38" ca="1">IFERROR(_xlfn.IFS(Y2,Y48/Y37,Y3,Y14-Y52+Y35,Y4,Y18+Y35,Y5,-Y20+Y35,Y6,Y35,Y7,Y25+Y35,Y8,-Y27+Y35,Y9,Y48/Y37,Y10,Y30+Y35,Y11,Y35),0)</f>
        <v>2681.19718640772</v>
      </c>
      <c r="Z38" s="20" cm="1">
        <f t="array" aca="1" ref="Z38" ca="1">IFERROR(_xlfn.IFS(Z2,Z48/Z37,Z3,Z14-Z52+Z35,Z4,Z18+Z35,Z5,-Z20+Z35,Z6,Z35,Z7,Z25+Z35,Z8,-Z27+Z35,Z9,Z28-Z52+Z35,Z10,Z30+Z35,Z11,Z35),0)</f>
        <v>2690.1701864077199</v>
      </c>
      <c r="AA38" s="20" cm="1">
        <f t="array" aca="1" ref="AA38" ca="1">IFERROR(_xlfn.IFS(AA2,AA48/AA37,AA3,AA14-AA52+AA35,AA4,AA18+AA35,AA5,-AA20+AA35,AA6,AA35,AA7,AA25+AA35,AA8,-AA27+AA35,AA9,AA48/AA37,AA10,AA30+AA35,AA11,AA35),0)</f>
        <v>2692.1641864077201</v>
      </c>
      <c r="AB38" s="20" cm="1">
        <f t="array" aca="1" ref="AB38" ca="1">IFERROR(_xlfn.IFS(AB2,AB48/AB37,AB3,AB14-AB52+AB35,AB4,AB18+AB35,AB5,-AB20+AB35,AB6,AB35,AB7,AB25+AB35,AB8,-AB27+AB35,AB9,AB48/AB37,AB10,AB30+AB35,AB11,AB35),0)</f>
        <v>2693.1611864077199</v>
      </c>
      <c r="AC38" s="20" cm="1">
        <f t="array" aca="1" ref="AC38" ca="1">IFERROR(_xlfn.IFS(AC2,AC48/AC37,AC3,AC14-AC52+AC35,AC4,AC18+AC35,AC5,-AC20+AC35,AC6,AC35,AC7,AC25+AC35,AC8,-AC27+AC35,AC9,AC48/AC37,AC10,AC30+AC35,AC11,AC35),0)</f>
        <v>2694.1581864077198</v>
      </c>
      <c r="AD38" s="20" cm="1">
        <f t="array" aca="1" ref="AD38" ca="1">IFERROR(_xlfn.IFS(AD2,AD48/AD37,AD3,AD14-AD52+AD35,AD4,AD18+AD35,AD5,-AD20+AD35,AD6,AD35,AD7,AD25+AD35,AD8,-AD27+AD35,AD9,AD48/AD37,AD10,AD30+AD35,AD11,AD35),0)</f>
        <v>2692.1545428253571</v>
      </c>
      <c r="AE38" s="20" cm="1">
        <f t="array" aca="1" ref="AE38" ca="1">IFERROR(_xlfn.IFS(AE2,AE48/AE37,AE3,AE14-AE52+AE35,AE4,AE18+AE35,AE5,-AE20+AE35,AE6,AE35,AE7,AE25+AE35,AE8,-AE27+AE35,AE9,AE48/AE37,AE10,AE30+AE35,AE11,AE35),0)</f>
        <v>2690.153877244953</v>
      </c>
      <c r="AF38" s="20" cm="1">
        <f t="array" aca="1" ref="AF38" ca="1">IFERROR(_xlfn.IFS(AF2,AF48/AF37,AF3,AF14-AF52+AF35,AF4,AF18+AF35,AF5,-AF20+AF35,AF6,AF35,AF7,AF25+AF35,AF8,-AF27+AF35,AF9,AF48/AF37,AF10,AF30+AF35,AF11,AF35),0)</f>
        <v>2688.1561830321612</v>
      </c>
      <c r="AG38" s="20" cm="1">
        <f t="array" aca="1" ref="AG38" ca="1">IFERROR(_xlfn.IFS(AG2,AG48/AG37,AG3,AG14-AG52+AG35,AG4,AG18+AG35,AG5,-AG20+AG35,AG6,AG35,AG7,AG25+AG35,AG8,-AG27+AG35,AG9,AG48/AG37,AG10,AG30+AG35,AG11,AG35),0)</f>
        <v>2686.1614535723279</v>
      </c>
      <c r="AH38" s="20" cm="1">
        <f t="array" aca="1" ref="AH38" ca="1">IFERROR(_xlfn.IFS(AH2,AH48/AH37,AH3,AH14-AH52+AH35,AH4,AH18+AH35,AH5,-AH20+AH35,AH6,AH35,AH7,AH25+AH35,AH8,-AH27+AH35,AH9,AH48/AH37,AH10,AH30+AH35,AH11,AH35),0)</f>
        <v>2684.1696822704171</v>
      </c>
      <c r="AI38" s="20" cm="1">
        <f t="array" aca="1" ref="AI38" ca="1">IFERROR(_xlfn.IFS(AI2,AI48/AI37,AI3,AI14-AI52+AI35,AI4,AI18+AI35,AI5,-AI20+AI35,AI6,AI35,AI7,AI25+AI35,AI8,-AI27+AI35,AI9,AI48/AI37,AI10,AI30+AI35,AI11,AI35),0)</f>
        <v>2674.2549686676657</v>
      </c>
      <c r="AJ38" s="20" cm="1">
        <f t="array" aca="1" ref="AJ38" ca="1">IFERROR(_xlfn.IFS(AJ2,AJ48/AJ37,AJ3,AJ14-AJ52+AJ35,AJ4,AJ18+AJ35,AJ5,-AJ20+AJ35,AJ6,AJ35,AJ7,AJ25+AJ35,AJ8,-AJ27+AJ35,AJ9,AJ48/AJ37,AJ10,AJ30+AJ35,AJ11,AJ35),0)</f>
        <v>2663.0842658143142</v>
      </c>
      <c r="AK38" s="20" cm="1">
        <f t="array" aca="1" ref="AK38" ca="1">IFERROR(_xlfn.IFS(AK2,AK48/AK37,AK3,AK14-AK52+AK35,AK4,AK18+AK35,AK5,-AK20+AK35,AK6,AK35,AK7,AK25+AK35,AK8,-AK27+AK35,AK9,AK48/AK37,AK10,AK30+AK35,AK11,AK35),0)</f>
        <v>2684.4188696644637</v>
      </c>
      <c r="AL38" s="20" cm="1">
        <f t="array" aca="1" ref="AL38" ca="1">IFERROR(_xlfn.IFS(AL2,AL48/AL37,AL3,AL14-AL52+AL35,AL4,AL18+AL35,AL5,-AL20+AL35,AL6,AL35,AL7,AL25+AL35,AL8,-AL27+AL35,AL9,AL28-AL52+AL35,AL10,AL30+AL35,AL11,AL35),0)</f>
        <v>2674.5023184934403</v>
      </c>
      <c r="AM38" s="20" cm="1">
        <f t="array" aca="1" ref="AM38" ca="1">IFERROR(_xlfn.IFS(AM2,AM48/AM37,AM3,AM14-AM52+AM35,AM4,AM18+AM35,AM5,-AM20+AM35,AM6,AM35,AM7,AM25+AM35,AM8,-AM27+AM35,AM9,AM28-AM52+AM35,AM10,AM30+AM35,AM11,AM35),0)</f>
        <v>2672.5277936589373</v>
      </c>
      <c r="AN38" s="20" cm="1">
        <f t="array" aca="1" ref="AN38" ca="1">IFERROR(_xlfn.IFS(AN2,AN48/AN37,AN3,AN14-AN52+AN35,AN4,AN18+AN35,AN5,-AN20+AN35,AN6,AN35,AN7,AN25+AN35,AN8,-AN27+AN35,AN9,AN28-AN52+AN35,AN10,AN30+AN35,AN11,AN35),0)</f>
        <v>2673.5247936589371</v>
      </c>
      <c r="AO38" s="20" cm="1">
        <f t="array" aca="1" ref="AO38" ca="1">IFERROR(_xlfn.IFS(AO2,AO48/AO37,AO3,AO14-AO52+AO35,AO4,AO18+AO35,AO5,-AO20+AO35,AO6,AO35,AO7,AO25+AO35,AO8,-AO27+AO35,AO9,AO28-AO52+AO35,AO10,AO30+AO35,AO11,AO35),0)</f>
        <v>2675.5187936589373</v>
      </c>
      <c r="AP38" s="20" cm="1">
        <f t="array" aca="1" ref="AP38" ca="1">IFERROR(_xlfn.IFS(AP2,AP48/AP37,AP3,AP14-AP52+AP35,AP4,AP18+AP35,AP5,-AP20+AP35,AP6,AP35,AP7,AP25+AP35,AP8,-AP27+AP35,AP9,AP28-AP52+AP35,AP10,AP30+AP35,AP11,AP35),0)</f>
        <v>2676.5157936589371</v>
      </c>
      <c r="AQ38" s="20" cm="1">
        <f t="array" aca="1" ref="AQ38" ca="1">IFERROR(_xlfn.IFS(AQ2,AQ48/AQ37,AQ3,AQ14-AQ52+AQ35,AQ4,AQ18+AQ35,AQ5,-AQ20+AQ35,AQ6,AQ35,AQ7,AQ25+AQ35,AQ8,-AQ27+AQ35,AQ9,AQ48/AQ37,AQ10,AQ30+AQ35,AQ11,AQ35),0)</f>
        <v>2677.4933184934403</v>
      </c>
      <c r="AR38" s="20" cm="1">
        <f t="array" aca="1" ref="AR38" ca="1">IFERROR(_xlfn.IFS(AR2,AR48/AR37,AR3,AR14-AR52+AR35,AR4,AR18+AR35,AR5,-AR20+AR35,AR6,AR35,AR7,AR25+AR35,AR8,-AR27+AR35,AR9,AR48/AR37,AR10,AR30+AR35,AR11,AR35),0)</f>
        <v>2678.4903184934401</v>
      </c>
      <c r="AS38" s="20" cm="1">
        <f t="array" aca="1" ref="AS38" ca="1">IFERROR(_xlfn.IFS(AS2,AS48/AS37,AS3,AS14-AS52+AS35,AS4,AS18+AS35,AS5,-AS20+AS35,AS6,AS35,AS7,AS25+AS35,AS8,-AS27+AS35,AS9,AS48/AS37,AS10,AS30+AS35,AS11,AS35),0)</f>
        <v>2679.4873184934399</v>
      </c>
      <c r="AT38" s="20" cm="1">
        <f t="array" aca="1" ref="AT38" ca="1">IFERROR(_xlfn.IFS(AT2,AT48/AT37,AT3,AT14-AT52+AT35,AT4,AT18+AT35,AT5,-AT20+AT35,AT6,AT35,AT7,AT25+AT35,AT8,-AT27+AT35,AT9,AT48/AT37,AT10,AT30+AT35,AT11,AT35),0)</f>
        <v>2680.4843184934398</v>
      </c>
      <c r="AU38" s="20" cm="1">
        <f t="array" aca="1" ref="AU38" ca="1">IFERROR(_xlfn.IFS(AU2,AU48/AU37,AU3,AU14-AU52+AU35,AU4,AU18+AU35,AU5,-AU20+AU35,AU6,AU35,AU7,AU25+AU35,AU8,-AU27+AU35,AU9,AU48/AU37,AU10,AU30+AU35,AU11,AU35),0)</f>
        <v>2681.4813184934396</v>
      </c>
      <c r="AV38" s="20" cm="1">
        <f t="array" aca="1" ref="AV38" ca="1">IFERROR(_xlfn.IFS(AV2,AV48/AV37,AV3,AV14-AV52+AV35,AV4,AV18+AV35,AV5,-AV20+AV35,AV6,AV35,AV7,AV25+AV35,AV8,-AV27+AV35,AV9,AV48/AV37,AV10,AV30+AV35,AV11,AV35),0)</f>
        <v>2682.4783184934395</v>
      </c>
      <c r="AW38" s="20" cm="1">
        <f t="array" aca="1" ref="AW38" ca="1">IFERROR(_xlfn.IFS(AW2,AW48/AW37,AW3,AW14-AW52+AW35,AW4,AW18+AW35,AW5,-AW20+AW35,AW6,AW35,AW7,AW25+AW35,AW8,-AW27+AW35,AW9,AW48/AW37,AW10,AW30+AW35,AW11,AW35),0)</f>
        <v>2683.4753184934393</v>
      </c>
      <c r="AX38" s="20" cm="1">
        <f t="array" aca="1" ref="AX38" ca="1">IFERROR(_xlfn.IFS(AX2,AX48/AX37,AX3,AX14-AX52+AX35,AX4,AX18+AX35,AX5,-AX20+AX35,AX6,AX35,AX7,AX25+AX35,AX8,-AX27+AX35,AX9,AX48/AX37,AX10,AX30+AX35,AX11,AX35),0)</f>
        <v>2684.4723184934392</v>
      </c>
      <c r="AY38" s="20" cm="1">
        <f t="array" aca="1" ref="AY38" ca="1">IFERROR(_xlfn.IFS(AY2,AY48/AY37,AY3,AY14-AY52+AY35,AY4,AY18+AY35,AY5,-AY20+AY35,AY6,AY35,AY7,AY25+AY35,AY8,-AY27+AY35,AY9,AY48/AY37,AY10,AY30+AY35,AY11,AY35),0)</f>
        <v>2685.469318493439</v>
      </c>
      <c r="AZ38" s="20" cm="1">
        <f t="array" aca="1" ref="AZ38" ca="1">IFERROR(_xlfn.IFS(AZ2,AZ48/AZ37,AZ3,AZ14-AZ52+AZ35,AZ4,AZ18+AZ35,AZ5,-AZ20+AZ35,AZ6,AZ35,AZ7,AZ25+AZ35,AZ8,-AZ27+AZ35,AZ9,AZ48/AZ37,AZ10,AZ30+AZ35,AZ11,AZ35),0)</f>
        <v>2686.4663184934388</v>
      </c>
      <c r="BA38" s="20" cm="1">
        <f t="array" aca="1" ref="BA38" ca="1">IFERROR(_xlfn.IFS(BA2,BA48/BA37,BA3,BA14-BA52+BA35,BA4,BA18+BA35,BA5,-BA20+BA35,BA6,BA35,BA7,BA25+BA35,BA8,-BA27+BA35,BA9,BA48/BA37,BA10,BA30+BA35,BA11,BA35),0)</f>
        <v>2687.4633184934387</v>
      </c>
    </row>
    <row r="39" spans="2:53" x14ac:dyDescent="0.25">
      <c r="B39" s="35"/>
      <c r="C39" s="64"/>
      <c r="D39" s="44"/>
      <c r="E39" s="44"/>
      <c r="F39" s="6" t="s">
        <v>27</v>
      </c>
      <c r="G39" s="2">
        <f ca="1">IFERROR(G38/G35*G36,100)</f>
        <v>100</v>
      </c>
      <c r="H39" s="21">
        <f t="shared" ref="H39:J39" ca="1" si="292">IFERROR(IF(OR(H4,H5,H7,H8,H10),H38/H35*H36,H36),H36)</f>
        <v>100</v>
      </c>
      <c r="I39" s="21">
        <f t="shared" ca="1" si="292"/>
        <v>100</v>
      </c>
      <c r="J39" s="21">
        <f t="shared" ca="1" si="292"/>
        <v>100</v>
      </c>
      <c r="K39" s="21">
        <f t="shared" ref="K39" ca="1" si="293">IFERROR(IF(OR(K4,K5,K7,K8,K10),K38/K35*K36,K36),K36)</f>
        <v>100</v>
      </c>
      <c r="L39" s="21">
        <f t="shared" ref="L39" ca="1" si="294">IFERROR(IF(OR(L4,L5,L7,L8,L10),L38/L35*L36,L36),L36)</f>
        <v>100.75002187131889</v>
      </c>
      <c r="M39" s="21">
        <f t="shared" ref="M39:AR39" ca="1" si="295">IFERROR(IF(OR(M4,M5,M7,M8,M10),M38/M35*M36,M36),M36)</f>
        <v>100.75002187131889</v>
      </c>
      <c r="N39" s="21">
        <f t="shared" ca="1" si="295"/>
        <v>100.75002187131889</v>
      </c>
      <c r="O39" s="21">
        <f t="shared" ca="1" si="295"/>
        <v>100.75002187131889</v>
      </c>
      <c r="P39" s="21">
        <f t="shared" ca="1" si="295"/>
        <v>100.75002187131889</v>
      </c>
      <c r="Q39" s="21">
        <f t="shared" ca="1" si="295"/>
        <v>100.75002187131889</v>
      </c>
      <c r="R39" s="21">
        <f t="shared" ca="1" si="295"/>
        <v>100.75002187131889</v>
      </c>
      <c r="S39" s="21">
        <f t="shared" ref="S39:AJ39" ca="1" si="296">IFERROR(IF(OR(S4,S5,S7,S8,S10),S38/S35*S36,S36),S36)</f>
        <v>100.75002187131889</v>
      </c>
      <c r="T39" s="21">
        <f t="shared" ca="1" si="296"/>
        <v>100.75002187131889</v>
      </c>
      <c r="U39" s="21">
        <f t="shared" ca="1" si="296"/>
        <v>100.75002187131889</v>
      </c>
      <c r="V39" s="21">
        <f t="shared" ca="1" si="296"/>
        <v>100.75002187131889</v>
      </c>
      <c r="W39" s="21">
        <f t="shared" ca="1" si="296"/>
        <v>100.75002187131889</v>
      </c>
      <c r="X39" s="21">
        <f t="shared" ca="1" si="296"/>
        <v>100.75002187131889</v>
      </c>
      <c r="Y39" s="21">
        <f t="shared" ca="1" si="296"/>
        <v>100.75002187131889</v>
      </c>
      <c r="Z39" s="21">
        <f t="shared" ca="1" si="296"/>
        <v>100.75002187131889</v>
      </c>
      <c r="AA39" s="21">
        <f t="shared" ca="1" si="296"/>
        <v>100.75002187131889</v>
      </c>
      <c r="AB39" s="21">
        <f t="shared" ca="1" si="296"/>
        <v>100.75002187131889</v>
      </c>
      <c r="AC39" s="21">
        <f t="shared" ca="1" si="296"/>
        <v>100.75002187131889</v>
      </c>
      <c r="AD39" s="21">
        <f t="shared" ca="1" si="296"/>
        <v>100.75002187131889</v>
      </c>
      <c r="AE39" s="21">
        <f t="shared" ca="1" si="296"/>
        <v>100.75002187131889</v>
      </c>
      <c r="AF39" s="21">
        <f t="shared" ca="1" si="296"/>
        <v>100.75002187131889</v>
      </c>
      <c r="AG39" s="21">
        <f t="shared" ca="1" si="296"/>
        <v>100.75002187131889</v>
      </c>
      <c r="AH39" s="21">
        <f t="shared" ca="1" si="296"/>
        <v>100.75002187131889</v>
      </c>
      <c r="AI39" s="21">
        <f t="shared" ca="1" si="296"/>
        <v>100.75002187131889</v>
      </c>
      <c r="AJ39" s="21">
        <f t="shared" ca="1" si="296"/>
        <v>100.75002187131889</v>
      </c>
      <c r="AK39" s="21">
        <f t="shared" ca="1" si="295"/>
        <v>100.75002187131889</v>
      </c>
      <c r="AL39" s="21">
        <f t="shared" ca="1" si="295"/>
        <v>100.75002187131889</v>
      </c>
      <c r="AM39" s="21">
        <f t="shared" ref="AM39:AP39" ca="1" si="297">IFERROR(IF(OR(AM4,AM5,AM7,AM8,AM10),AM38/AM35*AM36,AM36),AM36)</f>
        <v>100.75002187131889</v>
      </c>
      <c r="AN39" s="21">
        <f t="shared" ca="1" si="297"/>
        <v>100.75002187131889</v>
      </c>
      <c r="AO39" s="21">
        <f t="shared" ca="1" si="297"/>
        <v>100.75002187131889</v>
      </c>
      <c r="AP39" s="21">
        <f t="shared" ca="1" si="297"/>
        <v>100.75002187131889</v>
      </c>
      <c r="AQ39" s="21">
        <f t="shared" ca="1" si="295"/>
        <v>100.75002187131889</v>
      </c>
      <c r="AR39" s="21">
        <f t="shared" ca="1" si="295"/>
        <v>100.75002187131889</v>
      </c>
      <c r="AS39" s="21">
        <f t="shared" ref="AS39" ca="1" si="298">IFERROR(IF(OR(AS4,AS5,AS7,AS8,AS10),AS38/AS35*AS36,AS36),AS36)</f>
        <v>100.75002187131889</v>
      </c>
      <c r="AT39" s="21">
        <f t="shared" ref="AT39:BA39" ca="1" si="299">IFERROR(IF(OR(AT4,AT5,AT7,AT8,AT10),AT38/AT35*AT36,AT36),AT36)</f>
        <v>100.75002187131889</v>
      </c>
      <c r="AU39" s="21">
        <f t="shared" ca="1" si="299"/>
        <v>100.75002187131889</v>
      </c>
      <c r="AV39" s="21">
        <f t="shared" ca="1" si="299"/>
        <v>100.75002187131889</v>
      </c>
      <c r="AW39" s="21">
        <f t="shared" ca="1" si="299"/>
        <v>100.75002187131889</v>
      </c>
      <c r="AX39" s="21">
        <f t="shared" ca="1" si="299"/>
        <v>100.75002187131889</v>
      </c>
      <c r="AY39" s="21">
        <f t="shared" ca="1" si="299"/>
        <v>100.75002187131889</v>
      </c>
      <c r="AZ39" s="21">
        <f t="shared" ca="1" si="299"/>
        <v>100.75002187131889</v>
      </c>
      <c r="BA39" s="21">
        <f t="shared" ca="1" si="299"/>
        <v>100.75002187131889</v>
      </c>
    </row>
    <row r="40" spans="2:53" x14ac:dyDescent="0.25">
      <c r="B40" s="35"/>
      <c r="C40" s="64"/>
      <c r="D40" s="43" t="s">
        <v>45</v>
      </c>
      <c r="E40" s="43" t="s">
        <v>39</v>
      </c>
      <c r="F40" s="6" t="s">
        <v>11</v>
      </c>
      <c r="G40" s="83">
        <f>IFERROR(G41/G36,0)</f>
        <v>0</v>
      </c>
      <c r="H40" s="85">
        <f t="shared" ref="H40:J41" ca="1" si="300">G42</f>
        <v>0</v>
      </c>
      <c r="I40" s="85">
        <f t="shared" ca="1" si="300"/>
        <v>0</v>
      </c>
      <c r="J40" s="85">
        <f t="shared" ca="1" si="300"/>
        <v>0</v>
      </c>
      <c r="K40" s="85">
        <f t="shared" ref="K40:M40" ca="1" si="301">J42</f>
        <v>0</v>
      </c>
      <c r="L40" s="85">
        <f t="shared" ca="1" si="301"/>
        <v>0</v>
      </c>
      <c r="M40" s="85">
        <f t="shared" ca="1" si="301"/>
        <v>7.4443842034778362E-3</v>
      </c>
      <c r="N40" s="85">
        <f t="shared" ref="N40:N41" ca="1" si="302">M42</f>
        <v>7.4443842034778362E-3</v>
      </c>
      <c r="O40" s="85">
        <f t="shared" ref="O40:O41" ca="1" si="303">N42</f>
        <v>7.4443842034778362E-3</v>
      </c>
      <c r="P40" s="85">
        <f t="shared" ref="P40:P41" ca="1" si="304">O42</f>
        <v>7.4443842034778362E-3</v>
      </c>
      <c r="Q40" s="85">
        <f t="shared" ref="Q40:Q41" ca="1" si="305">P42</f>
        <v>7.4443842034778362E-3</v>
      </c>
      <c r="R40" s="85">
        <f t="shared" ref="R40:R41" ca="1" si="306">Q42</f>
        <v>7.4443842034778362E-3</v>
      </c>
      <c r="S40" s="85">
        <f t="shared" ref="S40:S41" ca="1" si="307">R42</f>
        <v>7.4443842034778362E-3</v>
      </c>
      <c r="T40" s="85">
        <f t="shared" ref="T40:T41" ca="1" si="308">S42</f>
        <v>7.4443842034778362E-3</v>
      </c>
      <c r="U40" s="85">
        <f t="shared" ref="U40:U41" ca="1" si="309">T42</f>
        <v>7.4443842034778362E-3</v>
      </c>
      <c r="V40" s="85">
        <f t="shared" ref="V40:V41" ca="1" si="310">U42</f>
        <v>7.4443842034778362E-3</v>
      </c>
      <c r="W40" s="85">
        <f t="shared" ref="W40:W41" ca="1" si="311">V42</f>
        <v>7.4443842034778362E-3</v>
      </c>
      <c r="X40" s="85">
        <f t="shared" ref="X40:X41" ca="1" si="312">W42</f>
        <v>7.4443842034778362E-3</v>
      </c>
      <c r="Y40" s="85">
        <f t="shared" ref="Y40:Y41" ca="1" si="313">X42</f>
        <v>7.4443842034778362E-3</v>
      </c>
      <c r="Z40" s="85">
        <f t="shared" ref="Z40:Z41" ca="1" si="314">Y42</f>
        <v>7.4443842034778362E-3</v>
      </c>
      <c r="AA40" s="85">
        <f t="shared" ref="AA40:AA41" ca="1" si="315">Z42</f>
        <v>7.4443842034778362E-3</v>
      </c>
      <c r="AB40" s="85">
        <f t="shared" ref="AB40:AB41" ca="1" si="316">AA42</f>
        <v>7.4443842034778362E-3</v>
      </c>
      <c r="AC40" s="85">
        <f t="shared" ref="AC40:AC41" ca="1" si="317">AB42</f>
        <v>7.4443842034778362E-3</v>
      </c>
      <c r="AD40" s="85">
        <f t="shared" ref="AD40:AD41" ca="1" si="318">AC42</f>
        <v>7.4443842034778362E-3</v>
      </c>
      <c r="AE40" s="85">
        <f t="shared" ref="AE40:AE41" ca="1" si="319">AD42</f>
        <v>7.4443842034778362E-3</v>
      </c>
      <c r="AF40" s="85">
        <f t="shared" ref="AF40:AF41" ca="1" si="320">AE42</f>
        <v>7.4443842034778362E-3</v>
      </c>
      <c r="AG40" s="85">
        <f t="shared" ref="AG40:AG41" ca="1" si="321">AF42</f>
        <v>7.4443842034778362E-3</v>
      </c>
      <c r="AH40" s="85">
        <f t="shared" ref="AH40:AH41" ca="1" si="322">AG42</f>
        <v>7.4443842034778362E-3</v>
      </c>
      <c r="AI40" s="85">
        <f t="shared" ref="AI40:AI41" ca="1" si="323">AH42</f>
        <v>7.4443842034778362E-3</v>
      </c>
      <c r="AJ40" s="85">
        <f t="shared" ref="AJ40:AJ41" ca="1" si="324">AI42</f>
        <v>7.4443842034778362E-3</v>
      </c>
      <c r="AK40" s="85">
        <f t="shared" ref="AK40:AK41" ca="1" si="325">R42</f>
        <v>7.4443842034778362E-3</v>
      </c>
      <c r="AL40" s="85">
        <f t="shared" ref="AL40:AL41" ca="1" si="326">AK42</f>
        <v>7.4443842034778362E-3</v>
      </c>
      <c r="AM40" s="85">
        <f t="shared" ref="AM40:AM41" ca="1" si="327">AL42</f>
        <v>7.4443842034778362E-3</v>
      </c>
      <c r="AN40" s="85">
        <f t="shared" ref="AN40:AN41" ca="1" si="328">AM42</f>
        <v>7.4443842034778362E-3</v>
      </c>
      <c r="AO40" s="85">
        <f t="shared" ref="AO40:AO41" ca="1" si="329">AN42</f>
        <v>7.4443842034778362E-3</v>
      </c>
      <c r="AP40" s="85">
        <f t="shared" ref="AP40:AP41" ca="1" si="330">AO42</f>
        <v>7.4443842034778362E-3</v>
      </c>
      <c r="AQ40" s="85">
        <f t="shared" ref="AQ40:AQ41" ca="1" si="331">AL42</f>
        <v>7.4443842034778362E-3</v>
      </c>
      <c r="AR40" s="85">
        <f t="shared" ref="AR40:AS41" ca="1" si="332">AQ42</f>
        <v>7.4443842034778362E-3</v>
      </c>
      <c r="AS40" s="85">
        <f t="shared" ca="1" si="332"/>
        <v>7.4443842034778362E-3</v>
      </c>
      <c r="AT40" s="85">
        <f t="shared" ref="AT40:AT41" ca="1" si="333">AS42</f>
        <v>7.4443842034778362E-3</v>
      </c>
      <c r="AU40" s="85">
        <f t="shared" ref="AU40:AU41" ca="1" si="334">AT42</f>
        <v>7.4443842034778362E-3</v>
      </c>
      <c r="AV40" s="85">
        <f t="shared" ref="AV40:AV41" ca="1" si="335">AU42</f>
        <v>7.4443842034778362E-3</v>
      </c>
      <c r="AW40" s="85">
        <f t="shared" ref="AW40:AW41" ca="1" si="336">AV42</f>
        <v>7.4443842034778362E-3</v>
      </c>
      <c r="AX40" s="85">
        <f t="shared" ref="AX40:AX41" ca="1" si="337">AW42</f>
        <v>7.4443842034778362E-3</v>
      </c>
      <c r="AY40" s="85">
        <f t="shared" ref="AY40:AY41" ca="1" si="338">AX42</f>
        <v>7.4443842034778362E-3</v>
      </c>
      <c r="AZ40" s="85">
        <f t="shared" ref="AZ40:AZ41" ca="1" si="339">AY42</f>
        <v>7.4443842034778362E-3</v>
      </c>
      <c r="BA40" s="85">
        <f t="shared" ref="BA40:BA41" ca="1" si="340">AZ42</f>
        <v>7.4443842034778362E-3</v>
      </c>
    </row>
    <row r="41" spans="2:53" x14ac:dyDescent="0.25">
      <c r="B41" s="35"/>
      <c r="C41" s="64"/>
      <c r="D41" s="64"/>
      <c r="E41" s="44"/>
      <c r="F41" s="6" t="s">
        <v>27</v>
      </c>
      <c r="G41" s="2">
        <v>0</v>
      </c>
      <c r="H41" s="20">
        <f t="shared" si="300"/>
        <v>0</v>
      </c>
      <c r="I41" s="20">
        <f t="shared" si="300"/>
        <v>0</v>
      </c>
      <c r="J41" s="20">
        <f t="shared" ca="1" si="300"/>
        <v>0</v>
      </c>
      <c r="K41" s="20">
        <f t="shared" ref="K41:M41" ca="1" si="341">J43</f>
        <v>0</v>
      </c>
      <c r="L41" s="20">
        <f t="shared" ca="1" si="341"/>
        <v>0</v>
      </c>
      <c r="M41" s="20">
        <f t="shared" ca="1" si="341"/>
        <v>0.75002187131889286</v>
      </c>
      <c r="N41" s="20">
        <f t="shared" ca="1" si="302"/>
        <v>0.75002187131889286</v>
      </c>
      <c r="O41" s="20">
        <f t="shared" ca="1" si="303"/>
        <v>0.75002187131889286</v>
      </c>
      <c r="P41" s="20">
        <f t="shared" ca="1" si="304"/>
        <v>0.75002187131889286</v>
      </c>
      <c r="Q41" s="20">
        <f t="shared" ca="1" si="305"/>
        <v>0.75002187131889286</v>
      </c>
      <c r="R41" s="20">
        <f t="shared" ca="1" si="306"/>
        <v>0.75002187131889286</v>
      </c>
      <c r="S41" s="20">
        <f t="shared" ca="1" si="307"/>
        <v>0.75002187131889286</v>
      </c>
      <c r="T41" s="20">
        <f t="shared" ca="1" si="308"/>
        <v>0.75002187131889286</v>
      </c>
      <c r="U41" s="20">
        <f t="shared" ca="1" si="309"/>
        <v>0.75002187131889286</v>
      </c>
      <c r="V41" s="20">
        <f t="shared" ca="1" si="310"/>
        <v>0.75002187131889286</v>
      </c>
      <c r="W41" s="20">
        <f t="shared" ca="1" si="311"/>
        <v>0.75002187131889286</v>
      </c>
      <c r="X41" s="20">
        <f t="shared" ca="1" si="312"/>
        <v>0.75002187131889286</v>
      </c>
      <c r="Y41" s="20">
        <f t="shared" ca="1" si="313"/>
        <v>0.75002187131889286</v>
      </c>
      <c r="Z41" s="20">
        <f t="shared" ca="1" si="314"/>
        <v>0.75002187131889286</v>
      </c>
      <c r="AA41" s="20">
        <f t="shared" ca="1" si="315"/>
        <v>0.75002187131889286</v>
      </c>
      <c r="AB41" s="20">
        <f t="shared" ca="1" si="316"/>
        <v>0.75002187131889286</v>
      </c>
      <c r="AC41" s="20">
        <f t="shared" ca="1" si="317"/>
        <v>0.75002187131889286</v>
      </c>
      <c r="AD41" s="20">
        <f t="shared" ca="1" si="318"/>
        <v>0.75002187131889286</v>
      </c>
      <c r="AE41" s="20">
        <f t="shared" ca="1" si="319"/>
        <v>0.75002187131889286</v>
      </c>
      <c r="AF41" s="20">
        <f t="shared" ca="1" si="320"/>
        <v>0.75002187131889286</v>
      </c>
      <c r="AG41" s="20">
        <f t="shared" ca="1" si="321"/>
        <v>0.75002187131889286</v>
      </c>
      <c r="AH41" s="20">
        <f t="shared" ca="1" si="322"/>
        <v>0.75002187131889286</v>
      </c>
      <c r="AI41" s="20">
        <f t="shared" ca="1" si="323"/>
        <v>0.75002187131889286</v>
      </c>
      <c r="AJ41" s="20">
        <f t="shared" ca="1" si="324"/>
        <v>0.75002187131889286</v>
      </c>
      <c r="AK41" s="20">
        <f t="shared" ca="1" si="325"/>
        <v>0.75002187131889286</v>
      </c>
      <c r="AL41" s="20">
        <f t="shared" ca="1" si="326"/>
        <v>0.75002187131889286</v>
      </c>
      <c r="AM41" s="20">
        <f t="shared" ca="1" si="327"/>
        <v>0.75002187131889286</v>
      </c>
      <c r="AN41" s="20">
        <f t="shared" ca="1" si="328"/>
        <v>0.75002187131889286</v>
      </c>
      <c r="AO41" s="20">
        <f t="shared" ca="1" si="329"/>
        <v>0.75002187131889286</v>
      </c>
      <c r="AP41" s="20">
        <f t="shared" ca="1" si="330"/>
        <v>0.75002187131889286</v>
      </c>
      <c r="AQ41" s="20">
        <f t="shared" ca="1" si="331"/>
        <v>0.75002187131889286</v>
      </c>
      <c r="AR41" s="20">
        <f t="shared" ca="1" si="332"/>
        <v>0.75002187131889286</v>
      </c>
      <c r="AS41" s="20">
        <f t="shared" ca="1" si="332"/>
        <v>0.75002187131889286</v>
      </c>
      <c r="AT41" s="20">
        <f t="shared" ca="1" si="333"/>
        <v>0.75002187131889286</v>
      </c>
      <c r="AU41" s="20">
        <f t="shared" ca="1" si="334"/>
        <v>0.75002187131889286</v>
      </c>
      <c r="AV41" s="20">
        <f t="shared" ca="1" si="335"/>
        <v>0.75002187131889286</v>
      </c>
      <c r="AW41" s="20">
        <f t="shared" ca="1" si="336"/>
        <v>0.75002187131889286</v>
      </c>
      <c r="AX41" s="20">
        <f t="shared" ca="1" si="337"/>
        <v>0.75002187131889286</v>
      </c>
      <c r="AY41" s="20">
        <f t="shared" ca="1" si="338"/>
        <v>0.75002187131889286</v>
      </c>
      <c r="AZ41" s="20">
        <f t="shared" ca="1" si="339"/>
        <v>0.75002187131889286</v>
      </c>
      <c r="BA41" s="20">
        <f t="shared" ca="1" si="340"/>
        <v>0.75002187131889286</v>
      </c>
    </row>
    <row r="42" spans="2:53" x14ac:dyDescent="0.25">
      <c r="B42" s="35"/>
      <c r="C42" s="64"/>
      <c r="D42" s="64"/>
      <c r="E42" s="43" t="s">
        <v>40</v>
      </c>
      <c r="F42" s="6" t="s">
        <v>11</v>
      </c>
      <c r="G42" s="12">
        <f ca="1">G43/G39</f>
        <v>0</v>
      </c>
      <c r="H42" s="17">
        <f t="shared" ref="H42:J42" ca="1" si="342">IFERROR(H43/H39,0)</f>
        <v>0</v>
      </c>
      <c r="I42" s="17">
        <f t="shared" ca="1" si="342"/>
        <v>0</v>
      </c>
      <c r="J42" s="17">
        <f t="shared" ca="1" si="342"/>
        <v>0</v>
      </c>
      <c r="K42" s="17">
        <f t="shared" ref="K42" ca="1" si="343">IFERROR(K43/K39,0)</f>
        <v>0</v>
      </c>
      <c r="L42" s="17">
        <f t="shared" ref="L42" ca="1" si="344">IFERROR(L43/L39,0)</f>
        <v>7.4443842034778362E-3</v>
      </c>
      <c r="M42" s="17">
        <f t="shared" ref="M42:AR42" ca="1" si="345">IFERROR(M43/M39,0)</f>
        <v>7.4443842034778362E-3</v>
      </c>
      <c r="N42" s="17">
        <f t="shared" ca="1" si="345"/>
        <v>7.4443842034778362E-3</v>
      </c>
      <c r="O42" s="17">
        <f t="shared" ca="1" si="345"/>
        <v>7.4443842034778362E-3</v>
      </c>
      <c r="P42" s="17">
        <f t="shared" ca="1" si="345"/>
        <v>7.4443842034778362E-3</v>
      </c>
      <c r="Q42" s="17">
        <f t="shared" ca="1" si="345"/>
        <v>7.4443842034778362E-3</v>
      </c>
      <c r="R42" s="17">
        <f t="shared" ca="1" si="345"/>
        <v>7.4443842034778362E-3</v>
      </c>
      <c r="S42" s="17">
        <f t="shared" ref="S42:AJ42" ca="1" si="346">IFERROR(S43/S39,0)</f>
        <v>7.4443842034778362E-3</v>
      </c>
      <c r="T42" s="17">
        <f t="shared" ca="1" si="346"/>
        <v>7.4443842034778362E-3</v>
      </c>
      <c r="U42" s="17">
        <f t="shared" ca="1" si="346"/>
        <v>7.4443842034778362E-3</v>
      </c>
      <c r="V42" s="17">
        <f t="shared" ca="1" si="346"/>
        <v>7.4443842034778362E-3</v>
      </c>
      <c r="W42" s="17">
        <f t="shared" ca="1" si="346"/>
        <v>7.4443842034778362E-3</v>
      </c>
      <c r="X42" s="17">
        <f t="shared" ca="1" si="346"/>
        <v>7.4443842034778362E-3</v>
      </c>
      <c r="Y42" s="17">
        <f t="shared" ca="1" si="346"/>
        <v>7.4443842034778362E-3</v>
      </c>
      <c r="Z42" s="17">
        <f t="shared" ca="1" si="346"/>
        <v>7.4443842034778362E-3</v>
      </c>
      <c r="AA42" s="17">
        <f t="shared" ca="1" si="346"/>
        <v>7.4443842034778362E-3</v>
      </c>
      <c r="AB42" s="17">
        <f t="shared" ca="1" si="346"/>
        <v>7.4443842034778362E-3</v>
      </c>
      <c r="AC42" s="17">
        <f t="shared" ca="1" si="346"/>
        <v>7.4443842034778362E-3</v>
      </c>
      <c r="AD42" s="17">
        <f t="shared" ca="1" si="346"/>
        <v>7.4443842034778362E-3</v>
      </c>
      <c r="AE42" s="17">
        <f t="shared" ca="1" si="346"/>
        <v>7.4443842034778362E-3</v>
      </c>
      <c r="AF42" s="17">
        <f t="shared" ca="1" si="346"/>
        <v>7.4443842034778362E-3</v>
      </c>
      <c r="AG42" s="17">
        <f t="shared" ca="1" si="346"/>
        <v>7.4443842034778362E-3</v>
      </c>
      <c r="AH42" s="17">
        <f t="shared" ca="1" si="346"/>
        <v>7.4443842034778362E-3</v>
      </c>
      <c r="AI42" s="17">
        <f t="shared" ca="1" si="346"/>
        <v>7.4443842034778362E-3</v>
      </c>
      <c r="AJ42" s="17">
        <f t="shared" ca="1" si="346"/>
        <v>7.4443842034778362E-3</v>
      </c>
      <c r="AK42" s="17">
        <f t="shared" ca="1" si="345"/>
        <v>7.4443842034778362E-3</v>
      </c>
      <c r="AL42" s="17">
        <f t="shared" ca="1" si="345"/>
        <v>7.4443842034778362E-3</v>
      </c>
      <c r="AM42" s="17">
        <f t="shared" ref="AM42:AP42" ca="1" si="347">IFERROR(AM43/AM39,0)</f>
        <v>7.4443842034778362E-3</v>
      </c>
      <c r="AN42" s="17">
        <f t="shared" ca="1" si="347"/>
        <v>7.4443842034778362E-3</v>
      </c>
      <c r="AO42" s="17">
        <f t="shared" ca="1" si="347"/>
        <v>7.4443842034778362E-3</v>
      </c>
      <c r="AP42" s="17">
        <f t="shared" ca="1" si="347"/>
        <v>7.4443842034778362E-3</v>
      </c>
      <c r="AQ42" s="17">
        <f t="shared" ca="1" si="345"/>
        <v>7.4443842034778362E-3</v>
      </c>
      <c r="AR42" s="17">
        <f t="shared" ca="1" si="345"/>
        <v>7.4443842034778362E-3</v>
      </c>
      <c r="AS42" s="17">
        <f t="shared" ref="AS42" ca="1" si="348">IFERROR(AS43/AS39,0)</f>
        <v>7.4443842034778362E-3</v>
      </c>
      <c r="AT42" s="17">
        <f t="shared" ref="AT42:BA42" ca="1" si="349">IFERROR(AT43/AT39,0)</f>
        <v>7.4443842034778362E-3</v>
      </c>
      <c r="AU42" s="17">
        <f t="shared" ca="1" si="349"/>
        <v>7.4443842034778362E-3</v>
      </c>
      <c r="AV42" s="17">
        <f t="shared" ca="1" si="349"/>
        <v>7.4443842034778362E-3</v>
      </c>
      <c r="AW42" s="17">
        <f t="shared" ca="1" si="349"/>
        <v>7.4443842034778362E-3</v>
      </c>
      <c r="AX42" s="17">
        <f t="shared" ca="1" si="349"/>
        <v>7.4443842034778362E-3</v>
      </c>
      <c r="AY42" s="17">
        <f t="shared" ca="1" si="349"/>
        <v>7.4443842034778362E-3</v>
      </c>
      <c r="AZ42" s="17">
        <f t="shared" ca="1" si="349"/>
        <v>7.4443842034778362E-3</v>
      </c>
      <c r="BA42" s="17">
        <f t="shared" ca="1" si="349"/>
        <v>7.4443842034778362E-3</v>
      </c>
    </row>
    <row r="43" spans="2:53" x14ac:dyDescent="0.25">
      <c r="B43" s="35"/>
      <c r="C43" s="64"/>
      <c r="D43" s="44"/>
      <c r="E43" s="44"/>
      <c r="F43" s="6" t="s">
        <v>27</v>
      </c>
      <c r="G43" s="2">
        <f>IF(OR(G2,G3,G4,G5),G39-G36+G41,G41)</f>
        <v>0</v>
      </c>
      <c r="H43" s="20">
        <f>IF(OR(H2,H3,H4,H5),H39-H36+H41,H41)</f>
        <v>0</v>
      </c>
      <c r="I43" s="20">
        <f ca="1">IF(OR(I2,I3,I4,I5),I39-I36+I41,I41)</f>
        <v>0</v>
      </c>
      <c r="J43" s="20">
        <f ca="1">IF(OR(J2,J3,J4,J5),J39-J36+J41,J41)</f>
        <v>0</v>
      </c>
      <c r="K43" s="20">
        <f t="shared" ref="K43:M43" ca="1" si="350">IF(OR(K2,K3,K4,K5),K39-K36+K41,K41)</f>
        <v>0</v>
      </c>
      <c r="L43" s="20">
        <f t="shared" ca="1" si="350"/>
        <v>0.75002187131889286</v>
      </c>
      <c r="M43" s="20">
        <f t="shared" ca="1" si="350"/>
        <v>0.75002187131889286</v>
      </c>
      <c r="N43" s="20">
        <f t="shared" ref="N43:AR43" ca="1" si="351">IF(OR(N2,N3,N4,N5),N39-N36+N41,N41)</f>
        <v>0.75002187131889286</v>
      </c>
      <c r="O43" s="20">
        <f t="shared" ca="1" si="351"/>
        <v>0.75002187131889286</v>
      </c>
      <c r="P43" s="20">
        <f t="shared" ca="1" si="351"/>
        <v>0.75002187131889286</v>
      </c>
      <c r="Q43" s="20">
        <f t="shared" ca="1" si="351"/>
        <v>0.75002187131889286</v>
      </c>
      <c r="R43" s="20">
        <f t="shared" ca="1" si="351"/>
        <v>0.75002187131889286</v>
      </c>
      <c r="S43" s="20">
        <f t="shared" ref="S43:AJ43" ca="1" si="352">IF(OR(S2,S3,S4,S5),S39-S36+S41,S41)</f>
        <v>0.75002187131889286</v>
      </c>
      <c r="T43" s="20">
        <f t="shared" ca="1" si="352"/>
        <v>0.75002187131889286</v>
      </c>
      <c r="U43" s="20">
        <f t="shared" ca="1" si="352"/>
        <v>0.75002187131889286</v>
      </c>
      <c r="V43" s="20">
        <f t="shared" ca="1" si="352"/>
        <v>0.75002187131889286</v>
      </c>
      <c r="W43" s="20">
        <f t="shared" ca="1" si="352"/>
        <v>0.75002187131889286</v>
      </c>
      <c r="X43" s="20">
        <f t="shared" ca="1" si="352"/>
        <v>0.75002187131889286</v>
      </c>
      <c r="Y43" s="20">
        <f t="shared" ca="1" si="352"/>
        <v>0.75002187131889286</v>
      </c>
      <c r="Z43" s="20">
        <f t="shared" ca="1" si="352"/>
        <v>0.75002187131889286</v>
      </c>
      <c r="AA43" s="20">
        <f t="shared" ca="1" si="352"/>
        <v>0.75002187131889286</v>
      </c>
      <c r="AB43" s="20">
        <f t="shared" ca="1" si="352"/>
        <v>0.75002187131889286</v>
      </c>
      <c r="AC43" s="20">
        <f t="shared" ca="1" si="352"/>
        <v>0.75002187131889286</v>
      </c>
      <c r="AD43" s="20">
        <f t="shared" ca="1" si="352"/>
        <v>0.75002187131889286</v>
      </c>
      <c r="AE43" s="20">
        <f t="shared" ca="1" si="352"/>
        <v>0.75002187131889286</v>
      </c>
      <c r="AF43" s="20">
        <f t="shared" ca="1" si="352"/>
        <v>0.75002187131889286</v>
      </c>
      <c r="AG43" s="20">
        <f t="shared" ca="1" si="352"/>
        <v>0.75002187131889286</v>
      </c>
      <c r="AH43" s="20">
        <f t="shared" ca="1" si="352"/>
        <v>0.75002187131889286</v>
      </c>
      <c r="AI43" s="20">
        <f t="shared" ca="1" si="352"/>
        <v>0.75002187131889286</v>
      </c>
      <c r="AJ43" s="20">
        <f t="shared" ca="1" si="352"/>
        <v>0.75002187131889286</v>
      </c>
      <c r="AK43" s="20">
        <f t="shared" ca="1" si="351"/>
        <v>0.75002187131889286</v>
      </c>
      <c r="AL43" s="20">
        <f t="shared" ca="1" si="351"/>
        <v>0.75002187131889286</v>
      </c>
      <c r="AM43" s="20">
        <f t="shared" ref="AM43:AP43" ca="1" si="353">IF(OR(AM2,AM3,AM4,AM5),AM39-AM36+AM41,AM41)</f>
        <v>0.75002187131889286</v>
      </c>
      <c r="AN43" s="20">
        <f t="shared" ca="1" si="353"/>
        <v>0.75002187131889286</v>
      </c>
      <c r="AO43" s="20">
        <f t="shared" ca="1" si="353"/>
        <v>0.75002187131889286</v>
      </c>
      <c r="AP43" s="20">
        <f t="shared" ca="1" si="353"/>
        <v>0.75002187131889286</v>
      </c>
      <c r="AQ43" s="20">
        <f t="shared" ca="1" si="351"/>
        <v>0.75002187131889286</v>
      </c>
      <c r="AR43" s="20">
        <f t="shared" ca="1" si="351"/>
        <v>0.75002187131889286</v>
      </c>
      <c r="AS43" s="20">
        <f t="shared" ref="AS43" ca="1" si="354">IF(OR(AS2,AS3,AS4,AS5),AS39-AS36+AS41,AS41)</f>
        <v>0.75002187131889286</v>
      </c>
      <c r="AT43" s="20">
        <f t="shared" ref="AT43:BA43" ca="1" si="355">IF(OR(AT2,AT3,AT4,AT5),AT39-AT36+AT41,AT41)</f>
        <v>0.75002187131889286</v>
      </c>
      <c r="AU43" s="20">
        <f t="shared" ca="1" si="355"/>
        <v>0.75002187131889286</v>
      </c>
      <c r="AV43" s="20">
        <f t="shared" ca="1" si="355"/>
        <v>0.75002187131889286</v>
      </c>
      <c r="AW43" s="20">
        <f t="shared" ca="1" si="355"/>
        <v>0.75002187131889286</v>
      </c>
      <c r="AX43" s="20">
        <f t="shared" ca="1" si="355"/>
        <v>0.75002187131889286</v>
      </c>
      <c r="AY43" s="20">
        <f t="shared" ca="1" si="355"/>
        <v>0.75002187131889286</v>
      </c>
      <c r="AZ43" s="20">
        <f t="shared" ca="1" si="355"/>
        <v>0.75002187131889286</v>
      </c>
      <c r="BA43" s="20">
        <f t="shared" ca="1" si="355"/>
        <v>0.75002187131889286</v>
      </c>
    </row>
    <row r="44" spans="2:53" x14ac:dyDescent="0.25">
      <c r="B44" s="35"/>
      <c r="C44" s="64"/>
      <c r="D44" s="43" t="s">
        <v>46</v>
      </c>
      <c r="E44" s="43" t="s">
        <v>39</v>
      </c>
      <c r="F44" s="6" t="s">
        <v>11</v>
      </c>
      <c r="G44" s="83">
        <f>IFERROR(G45/G36,0)</f>
        <v>0</v>
      </c>
      <c r="H44" s="84">
        <f ca="1">G46</f>
        <v>0</v>
      </c>
      <c r="I44" s="84">
        <f ca="1">H46</f>
        <v>1</v>
      </c>
      <c r="J44" s="84">
        <f ca="1">I46</f>
        <v>1</v>
      </c>
      <c r="K44" s="84">
        <f t="shared" ref="K44:M44" ca="1" si="356">J46</f>
        <v>1</v>
      </c>
      <c r="L44" s="84">
        <f t="shared" ca="1" si="356"/>
        <v>1</v>
      </c>
      <c r="M44" s="84">
        <f t="shared" ca="1" si="356"/>
        <v>0.99255561579652218</v>
      </c>
      <c r="N44" s="84">
        <f t="shared" ref="N44" ca="1" si="357">M46</f>
        <v>0.99255561579652218</v>
      </c>
      <c r="O44" s="84">
        <f t="shared" ref="O44" ca="1" si="358">N46</f>
        <v>0.99255561579652218</v>
      </c>
      <c r="P44" s="84">
        <f t="shared" ref="P44" ca="1" si="359">O46</f>
        <v>0.99255561579652218</v>
      </c>
      <c r="Q44" s="84">
        <f t="shared" ref="Q44" ca="1" si="360">P46</f>
        <v>0.99255561579652218</v>
      </c>
      <c r="R44" s="84">
        <f t="shared" ref="R44" ca="1" si="361">Q46</f>
        <v>0.99255561579652218</v>
      </c>
      <c r="S44" s="84">
        <f t="shared" ref="S44" ca="1" si="362">R46</f>
        <v>0.99255561579652218</v>
      </c>
      <c r="T44" s="84">
        <f t="shared" ref="T44" ca="1" si="363">S46</f>
        <v>0.99255561579652218</v>
      </c>
      <c r="U44" s="84">
        <f t="shared" ref="U44" ca="1" si="364">T46</f>
        <v>0.99255561579652218</v>
      </c>
      <c r="V44" s="84">
        <f t="shared" ref="V44" ca="1" si="365">U46</f>
        <v>0.99255561579652218</v>
      </c>
      <c r="W44" s="84">
        <f t="shared" ref="W44" ca="1" si="366">V46</f>
        <v>0.99255561579652218</v>
      </c>
      <c r="X44" s="84">
        <f t="shared" ref="X44" ca="1" si="367">W46</f>
        <v>0.99255561579652218</v>
      </c>
      <c r="Y44" s="84">
        <f t="shared" ref="Y44" ca="1" si="368">X46</f>
        <v>0.99255561579652218</v>
      </c>
      <c r="Z44" s="84">
        <f t="shared" ref="Z44" ca="1" si="369">Y46</f>
        <v>0.99255561579652218</v>
      </c>
      <c r="AA44" s="84">
        <f t="shared" ref="AA44" ca="1" si="370">Z46</f>
        <v>0.99255561579652218</v>
      </c>
      <c r="AB44" s="84">
        <f t="shared" ref="AB44" ca="1" si="371">AA46</f>
        <v>0.99255561579652218</v>
      </c>
      <c r="AC44" s="84">
        <f t="shared" ref="AC44" ca="1" si="372">AB46</f>
        <v>0.99255561579652218</v>
      </c>
      <c r="AD44" s="84">
        <f t="shared" ref="AD44" ca="1" si="373">AC46</f>
        <v>0.99255561579652218</v>
      </c>
      <c r="AE44" s="84">
        <f t="shared" ref="AE44" ca="1" si="374">AD46</f>
        <v>0.99255561579652218</v>
      </c>
      <c r="AF44" s="84">
        <f t="shared" ref="AF44" ca="1" si="375">AE46</f>
        <v>0.99255561579652218</v>
      </c>
      <c r="AG44" s="84">
        <f t="shared" ref="AG44" ca="1" si="376">AF46</f>
        <v>0.99255561579652218</v>
      </c>
      <c r="AH44" s="84">
        <f t="shared" ref="AH44" ca="1" si="377">AG46</f>
        <v>0.99255561579652218</v>
      </c>
      <c r="AI44" s="84">
        <f t="shared" ref="AI44" ca="1" si="378">AH46</f>
        <v>0.99255561579652218</v>
      </c>
      <c r="AJ44" s="84">
        <f t="shared" ref="AJ44" ca="1" si="379">AI46</f>
        <v>0.99255561579652218</v>
      </c>
      <c r="AK44" s="84">
        <f t="shared" ref="AK44" ca="1" si="380">R46</f>
        <v>0.99255561579652218</v>
      </c>
      <c r="AL44" s="84">
        <f t="shared" ref="AL44" ca="1" si="381">AK46</f>
        <v>0.99255561579652218</v>
      </c>
      <c r="AM44" s="84">
        <f t="shared" ref="AM44" ca="1" si="382">AL46</f>
        <v>0.99255561579652218</v>
      </c>
      <c r="AN44" s="84">
        <f t="shared" ref="AN44" ca="1" si="383">AM46</f>
        <v>0.99255561579652218</v>
      </c>
      <c r="AO44" s="84">
        <f t="shared" ref="AO44" ca="1" si="384">AN46</f>
        <v>0.99255561579652218</v>
      </c>
      <c r="AP44" s="84">
        <f t="shared" ref="AP44" ca="1" si="385">AO46</f>
        <v>0.99255561579652218</v>
      </c>
      <c r="AQ44" s="84">
        <f t="shared" ref="AQ44" ca="1" si="386">AL46</f>
        <v>0.99255561579652218</v>
      </c>
      <c r="AR44" s="84">
        <f t="shared" ref="AR44:AS44" ca="1" si="387">AQ46</f>
        <v>0.99255561579652218</v>
      </c>
      <c r="AS44" s="84">
        <f t="shared" ca="1" si="387"/>
        <v>0.99255561579652218</v>
      </c>
      <c r="AT44" s="84">
        <f t="shared" ref="AT44" ca="1" si="388">AS46</f>
        <v>0.99255561579652218</v>
      </c>
      <c r="AU44" s="84">
        <f t="shared" ref="AU44" ca="1" si="389">AT46</f>
        <v>0.99255561579652218</v>
      </c>
      <c r="AV44" s="84">
        <f t="shared" ref="AV44" ca="1" si="390">AU46</f>
        <v>0.99255561579652218</v>
      </c>
      <c r="AW44" s="84">
        <f t="shared" ref="AW44" ca="1" si="391">AV46</f>
        <v>0.99255561579652218</v>
      </c>
      <c r="AX44" s="84">
        <f t="shared" ref="AX44" ca="1" si="392">AW46</f>
        <v>0.99255561579652218</v>
      </c>
      <c r="AY44" s="84">
        <f t="shared" ref="AY44" ca="1" si="393">AX46</f>
        <v>0.99255561579652218</v>
      </c>
      <c r="AZ44" s="84">
        <f t="shared" ref="AZ44" ca="1" si="394">AY46</f>
        <v>0.99255561579652218</v>
      </c>
      <c r="BA44" s="84">
        <f t="shared" ref="BA44" ca="1" si="395">AZ46</f>
        <v>0.99255561579652218</v>
      </c>
    </row>
    <row r="45" spans="2:53" x14ac:dyDescent="0.25">
      <c r="B45" s="35"/>
      <c r="C45" s="64"/>
      <c r="D45" s="64"/>
      <c r="E45" s="44"/>
      <c r="F45" s="6" t="s">
        <v>27</v>
      </c>
      <c r="G45" s="2">
        <v>0</v>
      </c>
      <c r="H45" s="20">
        <f ca="1">H36-H41</f>
        <v>100</v>
      </c>
      <c r="I45" s="20">
        <f t="shared" ref="I45:J45" ca="1" si="396">I36-I41</f>
        <v>100</v>
      </c>
      <c r="J45" s="20">
        <f t="shared" ca="1" si="396"/>
        <v>100</v>
      </c>
      <c r="K45" s="20">
        <f t="shared" ref="K45:M45" ca="1" si="397">K36-K41</f>
        <v>100</v>
      </c>
      <c r="L45" s="20">
        <f t="shared" ca="1" si="397"/>
        <v>100</v>
      </c>
      <c r="M45" s="20">
        <f t="shared" ca="1" si="397"/>
        <v>100</v>
      </c>
      <c r="N45" s="20">
        <f t="shared" ref="N45:AR45" ca="1" si="398">N36-N41</f>
        <v>100</v>
      </c>
      <c r="O45" s="20">
        <f t="shared" ca="1" si="398"/>
        <v>100</v>
      </c>
      <c r="P45" s="20">
        <f t="shared" ca="1" si="398"/>
        <v>100</v>
      </c>
      <c r="Q45" s="20">
        <f t="shared" ca="1" si="398"/>
        <v>100</v>
      </c>
      <c r="R45" s="20">
        <f t="shared" ca="1" si="398"/>
        <v>100</v>
      </c>
      <c r="S45" s="20">
        <f t="shared" ref="S45:AJ45" ca="1" si="399">S36-S41</f>
        <v>100</v>
      </c>
      <c r="T45" s="20">
        <f t="shared" ca="1" si="399"/>
        <v>100</v>
      </c>
      <c r="U45" s="20">
        <f t="shared" ca="1" si="399"/>
        <v>100</v>
      </c>
      <c r="V45" s="20">
        <f t="shared" ca="1" si="399"/>
        <v>100</v>
      </c>
      <c r="W45" s="20">
        <f t="shared" ca="1" si="399"/>
        <v>100</v>
      </c>
      <c r="X45" s="20">
        <f t="shared" ca="1" si="399"/>
        <v>100</v>
      </c>
      <c r="Y45" s="20">
        <f t="shared" ca="1" si="399"/>
        <v>100</v>
      </c>
      <c r="Z45" s="20">
        <f t="shared" ca="1" si="399"/>
        <v>100</v>
      </c>
      <c r="AA45" s="20">
        <f t="shared" ca="1" si="399"/>
        <v>100</v>
      </c>
      <c r="AB45" s="20">
        <f t="shared" ca="1" si="399"/>
        <v>100</v>
      </c>
      <c r="AC45" s="20">
        <f t="shared" ca="1" si="399"/>
        <v>100</v>
      </c>
      <c r="AD45" s="20">
        <f t="shared" ca="1" si="399"/>
        <v>100</v>
      </c>
      <c r="AE45" s="20">
        <f t="shared" ca="1" si="399"/>
        <v>100</v>
      </c>
      <c r="AF45" s="20">
        <f t="shared" ca="1" si="399"/>
        <v>100</v>
      </c>
      <c r="AG45" s="20">
        <f t="shared" ca="1" si="399"/>
        <v>100</v>
      </c>
      <c r="AH45" s="20">
        <f t="shared" ca="1" si="399"/>
        <v>100</v>
      </c>
      <c r="AI45" s="20">
        <f t="shared" ca="1" si="399"/>
        <v>100</v>
      </c>
      <c r="AJ45" s="20">
        <f t="shared" ca="1" si="399"/>
        <v>100</v>
      </c>
      <c r="AK45" s="20">
        <f t="shared" ca="1" si="398"/>
        <v>100</v>
      </c>
      <c r="AL45" s="20">
        <f t="shared" ca="1" si="398"/>
        <v>100</v>
      </c>
      <c r="AM45" s="20">
        <f t="shared" ref="AM45:AP45" ca="1" si="400">AM36-AM41</f>
        <v>100</v>
      </c>
      <c r="AN45" s="20">
        <f t="shared" ca="1" si="400"/>
        <v>100</v>
      </c>
      <c r="AO45" s="20">
        <f t="shared" ca="1" si="400"/>
        <v>100</v>
      </c>
      <c r="AP45" s="20">
        <f t="shared" ca="1" si="400"/>
        <v>100</v>
      </c>
      <c r="AQ45" s="20">
        <f t="shared" ca="1" si="398"/>
        <v>100</v>
      </c>
      <c r="AR45" s="20">
        <f t="shared" ca="1" si="398"/>
        <v>100</v>
      </c>
      <c r="AS45" s="20">
        <f t="shared" ref="AS45" ca="1" si="401">AS36-AS41</f>
        <v>100</v>
      </c>
      <c r="AT45" s="20">
        <f t="shared" ref="AT45:BA45" ca="1" si="402">AT36-AT41</f>
        <v>100</v>
      </c>
      <c r="AU45" s="20">
        <f t="shared" ca="1" si="402"/>
        <v>100</v>
      </c>
      <c r="AV45" s="20">
        <f t="shared" ca="1" si="402"/>
        <v>100</v>
      </c>
      <c r="AW45" s="20">
        <f t="shared" ca="1" si="402"/>
        <v>100</v>
      </c>
      <c r="AX45" s="20">
        <f t="shared" ca="1" si="402"/>
        <v>100</v>
      </c>
      <c r="AY45" s="20">
        <f t="shared" ca="1" si="402"/>
        <v>100</v>
      </c>
      <c r="AZ45" s="20">
        <f t="shared" ca="1" si="402"/>
        <v>100</v>
      </c>
      <c r="BA45" s="20">
        <f t="shared" ca="1" si="402"/>
        <v>100</v>
      </c>
    </row>
    <row r="46" spans="2:53" x14ac:dyDescent="0.25">
      <c r="B46" s="35"/>
      <c r="C46" s="64"/>
      <c r="D46" s="64"/>
      <c r="E46" s="43" t="s">
        <v>40</v>
      </c>
      <c r="F46" s="6" t="s">
        <v>11</v>
      </c>
      <c r="G46" s="12">
        <f ca="1">IFERROR(G47/G39,0)</f>
        <v>0</v>
      </c>
      <c r="H46" s="17">
        <f ca="1">IFERROR(H47/H39,0)</f>
        <v>1</v>
      </c>
      <c r="I46" s="17">
        <f t="shared" ref="I46:J46" ca="1" si="403">IFERROR(I47/I39,0)</f>
        <v>1</v>
      </c>
      <c r="J46" s="17">
        <f t="shared" ca="1" si="403"/>
        <v>1</v>
      </c>
      <c r="K46" s="17">
        <f t="shared" ref="K46:M46" ca="1" si="404">IFERROR(K47/K39,0)</f>
        <v>1</v>
      </c>
      <c r="L46" s="17">
        <f t="shared" ca="1" si="404"/>
        <v>0.99255561579652218</v>
      </c>
      <c r="M46" s="17">
        <f t="shared" ca="1" si="404"/>
        <v>0.99255561579652218</v>
      </c>
      <c r="N46" s="17">
        <f t="shared" ref="N46:AR46" ca="1" si="405">IFERROR(N47/N39,0)</f>
        <v>0.99255561579652218</v>
      </c>
      <c r="O46" s="17">
        <f t="shared" ca="1" si="405"/>
        <v>0.99255561579652218</v>
      </c>
      <c r="P46" s="17">
        <f t="shared" ca="1" si="405"/>
        <v>0.99255561579652218</v>
      </c>
      <c r="Q46" s="17">
        <f t="shared" ca="1" si="405"/>
        <v>0.99255561579652218</v>
      </c>
      <c r="R46" s="17">
        <f t="shared" ca="1" si="405"/>
        <v>0.99255561579652218</v>
      </c>
      <c r="S46" s="17">
        <f t="shared" ref="S46:AJ46" ca="1" si="406">IFERROR(S47/S39,0)</f>
        <v>0.99255561579652218</v>
      </c>
      <c r="T46" s="17">
        <f t="shared" ca="1" si="406"/>
        <v>0.99255561579652218</v>
      </c>
      <c r="U46" s="17">
        <f t="shared" ca="1" si="406"/>
        <v>0.99255561579652218</v>
      </c>
      <c r="V46" s="17">
        <f t="shared" ca="1" si="406"/>
        <v>0.99255561579652218</v>
      </c>
      <c r="W46" s="17">
        <f t="shared" ca="1" si="406"/>
        <v>0.99255561579652218</v>
      </c>
      <c r="X46" s="17">
        <f t="shared" ca="1" si="406"/>
        <v>0.99255561579652218</v>
      </c>
      <c r="Y46" s="17">
        <f t="shared" ca="1" si="406"/>
        <v>0.99255561579652218</v>
      </c>
      <c r="Z46" s="17">
        <f t="shared" ca="1" si="406"/>
        <v>0.99255561579652218</v>
      </c>
      <c r="AA46" s="17">
        <f t="shared" ca="1" si="406"/>
        <v>0.99255561579652218</v>
      </c>
      <c r="AB46" s="17">
        <f t="shared" ca="1" si="406"/>
        <v>0.99255561579652218</v>
      </c>
      <c r="AC46" s="17">
        <f t="shared" ca="1" si="406"/>
        <v>0.99255561579652218</v>
      </c>
      <c r="AD46" s="17">
        <f t="shared" ca="1" si="406"/>
        <v>0.99255561579652218</v>
      </c>
      <c r="AE46" s="17">
        <f t="shared" ca="1" si="406"/>
        <v>0.99255561579652218</v>
      </c>
      <c r="AF46" s="17">
        <f t="shared" ca="1" si="406"/>
        <v>0.99255561579652218</v>
      </c>
      <c r="AG46" s="17">
        <f t="shared" ca="1" si="406"/>
        <v>0.99255561579652218</v>
      </c>
      <c r="AH46" s="17">
        <f t="shared" ca="1" si="406"/>
        <v>0.99255561579652218</v>
      </c>
      <c r="AI46" s="17">
        <f t="shared" ca="1" si="406"/>
        <v>0.99255561579652218</v>
      </c>
      <c r="AJ46" s="17">
        <f t="shared" ca="1" si="406"/>
        <v>0.99255561579652218</v>
      </c>
      <c r="AK46" s="17">
        <f t="shared" ca="1" si="405"/>
        <v>0.99255561579652218</v>
      </c>
      <c r="AL46" s="17">
        <f t="shared" ca="1" si="405"/>
        <v>0.99255561579652218</v>
      </c>
      <c r="AM46" s="17">
        <f t="shared" ref="AM46:AP46" ca="1" si="407">IFERROR(AM47/AM39,0)</f>
        <v>0.99255561579652218</v>
      </c>
      <c r="AN46" s="17">
        <f t="shared" ca="1" si="407"/>
        <v>0.99255561579652218</v>
      </c>
      <c r="AO46" s="17">
        <f t="shared" ca="1" si="407"/>
        <v>0.99255561579652218</v>
      </c>
      <c r="AP46" s="17">
        <f t="shared" ca="1" si="407"/>
        <v>0.99255561579652218</v>
      </c>
      <c r="AQ46" s="17">
        <f t="shared" ca="1" si="405"/>
        <v>0.99255561579652218</v>
      </c>
      <c r="AR46" s="17">
        <f t="shared" ca="1" si="405"/>
        <v>0.99255561579652218</v>
      </c>
      <c r="AS46" s="17">
        <f t="shared" ref="AS46" ca="1" si="408">IFERROR(AS47/AS39,0)</f>
        <v>0.99255561579652218</v>
      </c>
      <c r="AT46" s="17">
        <f t="shared" ref="AT46:BA46" ca="1" si="409">IFERROR(AT47/AT39,0)</f>
        <v>0.99255561579652218</v>
      </c>
      <c r="AU46" s="17">
        <f t="shared" ca="1" si="409"/>
        <v>0.99255561579652218</v>
      </c>
      <c r="AV46" s="17">
        <f t="shared" ca="1" si="409"/>
        <v>0.99255561579652218</v>
      </c>
      <c r="AW46" s="17">
        <f t="shared" ca="1" si="409"/>
        <v>0.99255561579652218</v>
      </c>
      <c r="AX46" s="17">
        <f t="shared" ca="1" si="409"/>
        <v>0.99255561579652218</v>
      </c>
      <c r="AY46" s="17">
        <f t="shared" ca="1" si="409"/>
        <v>0.99255561579652218</v>
      </c>
      <c r="AZ46" s="17">
        <f t="shared" ca="1" si="409"/>
        <v>0.99255561579652218</v>
      </c>
      <c r="BA46" s="17">
        <f t="shared" ca="1" si="409"/>
        <v>0.99255561579652218</v>
      </c>
    </row>
    <row r="47" spans="2:53" x14ac:dyDescent="0.25">
      <c r="B47" s="35"/>
      <c r="C47" s="44"/>
      <c r="D47" s="44"/>
      <c r="E47" s="44"/>
      <c r="F47" s="6" t="s">
        <v>27</v>
      </c>
      <c r="G47" s="2">
        <v>0</v>
      </c>
      <c r="H47" s="20">
        <f ca="1">H39-H43</f>
        <v>100</v>
      </c>
      <c r="I47" s="20">
        <f t="shared" ref="I47:J47" ca="1" si="410">I39-I43</f>
        <v>100</v>
      </c>
      <c r="J47" s="20">
        <f t="shared" ca="1" si="410"/>
        <v>100</v>
      </c>
      <c r="K47" s="20">
        <f t="shared" ref="K47:M47" ca="1" si="411">K39-K43</f>
        <v>100</v>
      </c>
      <c r="L47" s="20">
        <f t="shared" ca="1" si="411"/>
        <v>100</v>
      </c>
      <c r="M47" s="20">
        <f t="shared" ca="1" si="411"/>
        <v>100</v>
      </c>
      <c r="N47" s="20">
        <f t="shared" ref="N47:AR47" ca="1" si="412">N39-N43</f>
        <v>100</v>
      </c>
      <c r="O47" s="20">
        <f t="shared" ca="1" si="412"/>
        <v>100</v>
      </c>
      <c r="P47" s="20">
        <f t="shared" ca="1" si="412"/>
        <v>100</v>
      </c>
      <c r="Q47" s="20">
        <f t="shared" ca="1" si="412"/>
        <v>100</v>
      </c>
      <c r="R47" s="20">
        <f t="shared" ca="1" si="412"/>
        <v>100</v>
      </c>
      <c r="S47" s="20">
        <f t="shared" ref="S47:AJ47" ca="1" si="413">S39-S43</f>
        <v>100</v>
      </c>
      <c r="T47" s="20">
        <f t="shared" ca="1" si="413"/>
        <v>100</v>
      </c>
      <c r="U47" s="20">
        <f t="shared" ca="1" si="413"/>
        <v>100</v>
      </c>
      <c r="V47" s="20">
        <f t="shared" ca="1" si="413"/>
        <v>100</v>
      </c>
      <c r="W47" s="20">
        <f t="shared" ca="1" si="413"/>
        <v>100</v>
      </c>
      <c r="X47" s="20">
        <f t="shared" ca="1" si="413"/>
        <v>100</v>
      </c>
      <c r="Y47" s="20">
        <f t="shared" ca="1" si="413"/>
        <v>100</v>
      </c>
      <c r="Z47" s="20">
        <f t="shared" ca="1" si="413"/>
        <v>100</v>
      </c>
      <c r="AA47" s="20">
        <f t="shared" ca="1" si="413"/>
        <v>100</v>
      </c>
      <c r="AB47" s="20">
        <f t="shared" ca="1" si="413"/>
        <v>100</v>
      </c>
      <c r="AC47" s="20">
        <f t="shared" ca="1" si="413"/>
        <v>100</v>
      </c>
      <c r="AD47" s="20">
        <f t="shared" ca="1" si="413"/>
        <v>100</v>
      </c>
      <c r="AE47" s="20">
        <f t="shared" ca="1" si="413"/>
        <v>100</v>
      </c>
      <c r="AF47" s="20">
        <f t="shared" ca="1" si="413"/>
        <v>100</v>
      </c>
      <c r="AG47" s="20">
        <f t="shared" ca="1" si="413"/>
        <v>100</v>
      </c>
      <c r="AH47" s="20">
        <f t="shared" ca="1" si="413"/>
        <v>100</v>
      </c>
      <c r="AI47" s="20">
        <f t="shared" ca="1" si="413"/>
        <v>100</v>
      </c>
      <c r="AJ47" s="20">
        <f t="shared" ca="1" si="413"/>
        <v>100</v>
      </c>
      <c r="AK47" s="20">
        <f t="shared" ca="1" si="412"/>
        <v>100</v>
      </c>
      <c r="AL47" s="20">
        <f t="shared" ca="1" si="412"/>
        <v>100</v>
      </c>
      <c r="AM47" s="20">
        <f t="shared" ref="AM47:AP47" ca="1" si="414">AM39-AM43</f>
        <v>100</v>
      </c>
      <c r="AN47" s="20">
        <f t="shared" ca="1" si="414"/>
        <v>100</v>
      </c>
      <c r="AO47" s="20">
        <f t="shared" ca="1" si="414"/>
        <v>100</v>
      </c>
      <c r="AP47" s="20">
        <f t="shared" ca="1" si="414"/>
        <v>100</v>
      </c>
      <c r="AQ47" s="20">
        <f t="shared" ca="1" si="412"/>
        <v>100</v>
      </c>
      <c r="AR47" s="20">
        <f t="shared" ca="1" si="412"/>
        <v>100</v>
      </c>
      <c r="AS47" s="20">
        <f t="shared" ref="AS47" ca="1" si="415">AS39-AS43</f>
        <v>100</v>
      </c>
      <c r="AT47" s="20">
        <f t="shared" ref="AT47:BA47" ca="1" si="416">AT39-AT43</f>
        <v>100</v>
      </c>
      <c r="AU47" s="20">
        <f t="shared" ca="1" si="416"/>
        <v>100</v>
      </c>
      <c r="AV47" s="20">
        <f t="shared" ca="1" si="416"/>
        <v>100</v>
      </c>
      <c r="AW47" s="20">
        <f t="shared" ca="1" si="416"/>
        <v>100</v>
      </c>
      <c r="AX47" s="20">
        <f t="shared" ca="1" si="416"/>
        <v>100</v>
      </c>
      <c r="AY47" s="20">
        <f t="shared" ca="1" si="416"/>
        <v>100</v>
      </c>
      <c r="AZ47" s="20">
        <f t="shared" ca="1" si="416"/>
        <v>100</v>
      </c>
      <c r="BA47" s="20">
        <f t="shared" ca="1" si="416"/>
        <v>100</v>
      </c>
    </row>
    <row r="48" spans="2:53" x14ac:dyDescent="0.25">
      <c r="B48" s="35"/>
      <c r="C48" s="48" t="s">
        <v>1</v>
      </c>
      <c r="D48" s="50"/>
      <c r="E48" s="7" t="s">
        <v>39</v>
      </c>
      <c r="F48" s="6" t="s">
        <v>54</v>
      </c>
      <c r="G48" s="20">
        <f>G35*G34</f>
        <v>0</v>
      </c>
      <c r="H48" s="20">
        <f ca="1">H35*H34</f>
        <v>0</v>
      </c>
      <c r="I48" s="20">
        <f ca="1">I35*I34</f>
        <v>3555555555.5555501</v>
      </c>
      <c r="J48" s="20">
        <f ca="1">J35*J34</f>
        <v>3555555555.5555501</v>
      </c>
      <c r="K48" s="20">
        <f t="shared" ref="K48:M48" ca="1" si="417">K35*K34</f>
        <v>3555555555.5555501</v>
      </c>
      <c r="L48" s="20">
        <f t="shared" ca="1" si="417"/>
        <v>3555555555.5555501</v>
      </c>
      <c r="M48" s="20">
        <f t="shared" ca="1" si="417"/>
        <v>3609090455.8475447</v>
      </c>
      <c r="N48" s="20">
        <f t="shared" ref="N48:AR48" ca="1" si="418">N35*N34</f>
        <v>3609090455.8475451</v>
      </c>
      <c r="O48" s="20">
        <f t="shared" ca="1" si="418"/>
        <v>3609090455.8475451</v>
      </c>
      <c r="P48" s="20">
        <f t="shared" ca="1" si="418"/>
        <v>3609090455.8475456</v>
      </c>
      <c r="Q48" s="20">
        <f t="shared" ca="1" si="418"/>
        <v>3609090455.8475461</v>
      </c>
      <c r="R48" s="20">
        <f t="shared" ca="1" si="418"/>
        <v>3609090455.8475456</v>
      </c>
      <c r="S48" s="20">
        <f t="shared" ref="S48:AJ48" ca="1" si="419">S35*S34</f>
        <v>3609090455.8475456</v>
      </c>
      <c r="T48" s="20">
        <f t="shared" ca="1" si="419"/>
        <v>3609090455.8475456</v>
      </c>
      <c r="U48" s="20">
        <f t="shared" ca="1" si="419"/>
        <v>3609090455.8475456</v>
      </c>
      <c r="V48" s="20">
        <f t="shared" ca="1" si="419"/>
        <v>3609090455.8475456</v>
      </c>
      <c r="W48" s="20">
        <f t="shared" ca="1" si="419"/>
        <v>3609090455.8475456</v>
      </c>
      <c r="X48" s="20">
        <f t="shared" ca="1" si="419"/>
        <v>3609090455.8475456</v>
      </c>
      <c r="Y48" s="20">
        <f t="shared" ca="1" si="419"/>
        <v>3609090455.8475451</v>
      </c>
      <c r="Z48" s="20">
        <f t="shared" ca="1" si="419"/>
        <v>3609090455.8475451</v>
      </c>
      <c r="AA48" s="20">
        <f t="shared" ca="1" si="419"/>
        <v>3609090455.8475451</v>
      </c>
      <c r="AB48" s="20">
        <f t="shared" ca="1" si="419"/>
        <v>3609090455.8475451</v>
      </c>
      <c r="AC48" s="20">
        <f t="shared" ca="1" si="419"/>
        <v>3609090455.8475451</v>
      </c>
      <c r="AD48" s="20">
        <f t="shared" ca="1" si="419"/>
        <v>3609090455.8475451</v>
      </c>
      <c r="AE48" s="20">
        <f t="shared" ca="1" si="419"/>
        <v>3609090455.8475456</v>
      </c>
      <c r="AF48" s="20">
        <f t="shared" ca="1" si="419"/>
        <v>3609090455.8475456</v>
      </c>
      <c r="AG48" s="20">
        <f t="shared" ca="1" si="419"/>
        <v>3609090455.8475456</v>
      </c>
      <c r="AH48" s="20">
        <f t="shared" ca="1" si="419"/>
        <v>3609090455.8475456</v>
      </c>
      <c r="AI48" s="20">
        <f t="shared" ca="1" si="419"/>
        <v>3609090455.8475451</v>
      </c>
      <c r="AJ48" s="20">
        <f t="shared" ca="1" si="419"/>
        <v>3609090455.8475447</v>
      </c>
      <c r="AK48" s="20">
        <f t="shared" ca="1" si="418"/>
        <v>3609090455.8475456</v>
      </c>
      <c r="AL48" s="20">
        <f t="shared" ca="1" si="418"/>
        <v>3609090455.8475456</v>
      </c>
      <c r="AM48" s="20">
        <f t="shared" ref="AM48:AP48" ca="1" si="420">AM35*AM34</f>
        <v>3609090455.8475456</v>
      </c>
      <c r="AN48" s="20">
        <f t="shared" ca="1" si="420"/>
        <v>3609090455.8475456</v>
      </c>
      <c r="AO48" s="20">
        <f t="shared" ca="1" si="420"/>
        <v>3609090455.8475456</v>
      </c>
      <c r="AP48" s="20">
        <f t="shared" ca="1" si="420"/>
        <v>3609090455.8475456</v>
      </c>
      <c r="AQ48" s="20">
        <f t="shared" ca="1" si="418"/>
        <v>3609090455.8475456</v>
      </c>
      <c r="AR48" s="20">
        <f t="shared" ca="1" si="418"/>
        <v>3609090455.8475456</v>
      </c>
      <c r="AS48" s="20">
        <f t="shared" ref="AS48" ca="1" si="421">AS35*AS34</f>
        <v>3609090455.8475456</v>
      </c>
      <c r="AT48" s="20">
        <f t="shared" ref="AT48:BA48" ca="1" si="422">AT35*AT34</f>
        <v>3609090455.8475456</v>
      </c>
      <c r="AU48" s="20">
        <f t="shared" ca="1" si="422"/>
        <v>3609090455.8475456</v>
      </c>
      <c r="AV48" s="20">
        <f t="shared" ca="1" si="422"/>
        <v>3609090455.8475461</v>
      </c>
      <c r="AW48" s="20">
        <f t="shared" ca="1" si="422"/>
        <v>3609090455.8475456</v>
      </c>
      <c r="AX48" s="20">
        <f t="shared" ca="1" si="422"/>
        <v>3609090455.8475456</v>
      </c>
      <c r="AY48" s="20">
        <f t="shared" ca="1" si="422"/>
        <v>3609090455.8475456</v>
      </c>
      <c r="AZ48" s="20">
        <f t="shared" ca="1" si="422"/>
        <v>3609090455.8475456</v>
      </c>
      <c r="BA48" s="20">
        <f t="shared" ca="1" si="422"/>
        <v>3609090455.8475456</v>
      </c>
    </row>
    <row r="49" spans="2:53" x14ac:dyDescent="0.25">
      <c r="B49" s="35"/>
      <c r="C49" s="51"/>
      <c r="D49" s="53"/>
      <c r="E49" s="7" t="s">
        <v>40</v>
      </c>
      <c r="F49" s="6" t="s">
        <v>54</v>
      </c>
      <c r="G49" s="20">
        <f ca="1">(G51+G37)*(G38+G52)</f>
        <v>0</v>
      </c>
      <c r="H49" s="20">
        <f ca="1">(H51+H37)*(H38+H52)</f>
        <v>3555555555.5555501</v>
      </c>
      <c r="I49" s="20">
        <f ca="1">(I51+I37)*(I38+I52)</f>
        <v>3555555563.5555439</v>
      </c>
      <c r="J49" s="20">
        <f ca="1">(J51+J37)*(J38+J52)</f>
        <v>3555555955.540895</v>
      </c>
      <c r="K49" s="20">
        <f t="shared" ref="K49:M49" ca="1" si="423">(K51+K37)*(K38+K52)</f>
        <v>3555555635.5578828</v>
      </c>
      <c r="L49" s="20">
        <f t="shared" ca="1" si="423"/>
        <v>3609090455.8475447</v>
      </c>
      <c r="M49" s="20">
        <f t="shared" ca="1" si="423"/>
        <v>3609090536.4493146</v>
      </c>
      <c r="N49" s="20">
        <f t="shared" ref="N49:AR49" ca="1" si="424">(N51+N37)*(N38+N52)</f>
        <v>3609090617.0486917</v>
      </c>
      <c r="O49" s="20">
        <f t="shared" ca="1" si="424"/>
        <v>3609170461.5244646</v>
      </c>
      <c r="P49" s="20">
        <f t="shared" ca="1" si="424"/>
        <v>3609090488.3269582</v>
      </c>
      <c r="Q49" s="20">
        <f t="shared" ca="1" si="424"/>
        <v>3609170731.7659302</v>
      </c>
      <c r="R49" s="20">
        <f t="shared" ca="1" si="424"/>
        <v>3609091261.7708488</v>
      </c>
      <c r="S49" s="20">
        <f t="shared" ref="S49:AJ49" ca="1" si="425">(S51+S37)*(S38+S52)</f>
        <v>3609090536.4392781</v>
      </c>
      <c r="T49" s="20">
        <f t="shared" ca="1" si="425"/>
        <v>3609090463.906713</v>
      </c>
      <c r="U49" s="20">
        <f t="shared" ca="1" si="425"/>
        <v>3609090463.9067068</v>
      </c>
      <c r="V49" s="20">
        <f t="shared" ca="1" si="425"/>
        <v>3609118595.690814</v>
      </c>
      <c r="W49" s="20">
        <f t="shared" ca="1" si="425"/>
        <v>3609100143.3160944</v>
      </c>
      <c r="X49" s="20">
        <f t="shared" ca="1" si="425"/>
        <v>3609105772.7058291</v>
      </c>
      <c r="Y49" s="20">
        <f t="shared" ca="1" si="425"/>
        <v>3609114586.6222229</v>
      </c>
      <c r="Z49" s="20">
        <f t="shared" ca="1" si="425"/>
        <v>3609126678.6273532</v>
      </c>
      <c r="AA49" s="20">
        <f t="shared" ca="1" si="425"/>
        <v>3609098499.3921566</v>
      </c>
      <c r="AB49" s="20">
        <f t="shared" ca="1" si="425"/>
        <v>3609094476.1310034</v>
      </c>
      <c r="AC49" s="20">
        <f t="shared" ca="1" si="425"/>
        <v>3609094474.6432576</v>
      </c>
      <c r="AD49" s="20">
        <f t="shared" ca="1" si="425"/>
        <v>3609098532.3111739</v>
      </c>
      <c r="AE49" s="20">
        <f t="shared" ca="1" si="425"/>
        <v>3609098526.3091774</v>
      </c>
      <c r="AF49" s="20">
        <f t="shared" ca="1" si="425"/>
        <v>3609098520.3160944</v>
      </c>
      <c r="AG49" s="20">
        <f t="shared" ca="1" si="425"/>
        <v>3609098514.3319068</v>
      </c>
      <c r="AH49" s="20">
        <f t="shared" ca="1" si="425"/>
        <v>3609098508.3565922</v>
      </c>
      <c r="AI49" s="20">
        <f t="shared" ca="1" si="425"/>
        <v>3609130569.6720748</v>
      </c>
      <c r="AJ49" s="20">
        <f t="shared" ca="1" si="425"/>
        <v>3609135818.8249283</v>
      </c>
      <c r="AK49" s="20">
        <f t="shared" ca="1" si="424"/>
        <v>3609098509.1041546</v>
      </c>
      <c r="AL49" s="20">
        <f t="shared" ca="1" si="424"/>
        <v>3609130573.3823233</v>
      </c>
      <c r="AM49" s="20">
        <f t="shared" ref="AM49:AP49" ca="1" si="426">(AM51+AM37)*(AM38+AM52)</f>
        <v>3609098473.4309263</v>
      </c>
      <c r="AN49" s="20">
        <f t="shared" ca="1" si="426"/>
        <v>3609094505.6590128</v>
      </c>
      <c r="AO49" s="20">
        <f t="shared" ca="1" si="426"/>
        <v>3609098549.4340253</v>
      </c>
      <c r="AP49" s="20">
        <f t="shared" ca="1" si="426"/>
        <v>3609094501.1333585</v>
      </c>
      <c r="AQ49" s="20">
        <f t="shared" ca="1" si="424"/>
        <v>3609102587.2743092</v>
      </c>
      <c r="AR49" s="20">
        <f t="shared" ca="1" si="424"/>
        <v>3609094498.1512613</v>
      </c>
      <c r="AS49" s="20">
        <f t="shared" ref="AS49" ca="1" si="427">(AS51+AS37)*(AS38+AS52)</f>
        <v>3609094496.6471767</v>
      </c>
      <c r="AT49" s="20">
        <f t="shared" ref="AT49:BA49" ca="1" si="428">(AT51+AT37)*(AT38+AT52)</f>
        <v>3609094495.1442108</v>
      </c>
      <c r="AU49" s="20">
        <f t="shared" ca="1" si="428"/>
        <v>3609094493.6423621</v>
      </c>
      <c r="AV49" s="20">
        <f t="shared" ca="1" si="428"/>
        <v>3609094492.1416302</v>
      </c>
      <c r="AW49" s="20">
        <f t="shared" ca="1" si="428"/>
        <v>3609094490.6420131</v>
      </c>
      <c r="AX49" s="20">
        <f t="shared" ca="1" si="428"/>
        <v>3609094489.1435099</v>
      </c>
      <c r="AY49" s="20">
        <f t="shared" ca="1" si="428"/>
        <v>3609094487.6461196</v>
      </c>
      <c r="AZ49" s="20">
        <f t="shared" ca="1" si="428"/>
        <v>3609094486.1498404</v>
      </c>
      <c r="BA49" s="20">
        <f t="shared" ca="1" si="428"/>
        <v>3609094484.6546717</v>
      </c>
    </row>
    <row r="50" spans="2:53" x14ac:dyDescent="0.25">
      <c r="B50" s="35"/>
      <c r="C50" s="37" t="s">
        <v>95</v>
      </c>
      <c r="D50" s="38"/>
      <c r="E50" s="39"/>
      <c r="F50" s="6" t="s">
        <v>11</v>
      </c>
      <c r="G50" s="2">
        <f>IFERROR((1-MIN(G61,G58)/MAX(G58,G61)),0)</f>
        <v>0</v>
      </c>
      <c r="H50" s="17">
        <f ca="1">IFERROR((1-MIN(H61,H58)/MAX(H58,H61)),0)</f>
        <v>0</v>
      </c>
      <c r="I50" s="17">
        <f ca="1">IFERROR((1-MIN(I61,I58)/MAX(I58,I61)),0)</f>
        <v>3.000745460667531E-3</v>
      </c>
      <c r="J50" s="17">
        <f ca="1">IFERROR((1-MIN(J61,J58)/MAX(J58,J61)),0)</f>
        <v>3.0372739716431063E-3</v>
      </c>
      <c r="K50" s="17">
        <f t="shared" ref="K50:M50" ca="1" si="429">IFERROR((1-MIN(K61,K58)/MAX(K58,K61)),0)</f>
        <v>3.0074552755707806E-3</v>
      </c>
      <c r="L50" s="17">
        <f t="shared" ca="1" si="429"/>
        <v>1</v>
      </c>
      <c r="M50" s="17">
        <f t="shared" ca="1" si="429"/>
        <v>3.0073997429092003E-3</v>
      </c>
      <c r="N50" s="17">
        <f t="shared" ref="N50:AR50" ca="1" si="430">IFERROR((1-MIN(N61,N58)/MAX(N58,N61)),0)</f>
        <v>3.0147992440628935E-3</v>
      </c>
      <c r="O50" s="17">
        <f t="shared" ca="1" si="430"/>
        <v>1.0345005053383205E-2</v>
      </c>
      <c r="P50" s="17">
        <f t="shared" ca="1" si="430"/>
        <v>3.0029818733439129E-3</v>
      </c>
      <c r="Q50" s="17">
        <f t="shared" ca="1" si="430"/>
        <v>1.0369814854413129E-2</v>
      </c>
      <c r="R50" s="17">
        <f t="shared" ca="1" si="430"/>
        <v>3.0739886332366018E-3</v>
      </c>
      <c r="S50" s="17">
        <f t="shared" ref="S50:AJ50" ca="1" si="431">IFERROR((1-MIN(S61,S58)/MAX(S58,S61)),0)</f>
        <v>3.0073988196217538E-3</v>
      </c>
      <c r="T50" s="17">
        <f t="shared" ca="1" si="431"/>
        <v>3.0007398426259435E-3</v>
      </c>
      <c r="U50" s="17">
        <f t="shared" ca="1" si="431"/>
        <v>3.0007399084023278E-3</v>
      </c>
      <c r="V50" s="17">
        <f t="shared" ca="1" si="431"/>
        <v>5.5834078151322242E-3</v>
      </c>
      <c r="W50" s="17">
        <f t="shared" ca="1" si="431"/>
        <v>3.8893682072979052E-3</v>
      </c>
      <c r="X50" s="17">
        <f t="shared" ca="1" si="431"/>
        <v>4.4061802339946388E-3</v>
      </c>
      <c r="Y50" s="17">
        <f t="shared" ca="1" si="431"/>
        <v>5.2153510697303673E-3</v>
      </c>
      <c r="Z50" s="17">
        <f t="shared" ca="1" si="431"/>
        <v>6.3254702788826389E-3</v>
      </c>
      <c r="AA50" s="17">
        <f t="shared" ca="1" si="431"/>
        <v>3.7384460463848468E-3</v>
      </c>
      <c r="AB50" s="17">
        <f t="shared" ca="1" si="431"/>
        <v>3.3690863382366265E-3</v>
      </c>
      <c r="AC50" s="17">
        <f t="shared" ca="1" si="431"/>
        <v>3.3689497541051772E-3</v>
      </c>
      <c r="AD50" s="17">
        <f t="shared" ca="1" si="431"/>
        <v>3.7414682114410569E-3</v>
      </c>
      <c r="AE50" s="17">
        <f t="shared" ca="1" si="431"/>
        <v>3.7409171918515449E-3</v>
      </c>
      <c r="AF50" s="17">
        <f t="shared" ca="1" si="431"/>
        <v>3.740366990476085E-3</v>
      </c>
      <c r="AG50" s="17">
        <f t="shared" ca="1" si="431"/>
        <v>3.7398176059589838E-3</v>
      </c>
      <c r="AH50" s="17">
        <f t="shared" ca="1" si="431"/>
        <v>3.7392690357115344E-3</v>
      </c>
      <c r="AI50" s="17">
        <f t="shared" ca="1" si="431"/>
        <v>6.6826917192081003E-3</v>
      </c>
      <c r="AJ50" s="17">
        <f t="shared" ca="1" si="431"/>
        <v>7.1645957005578298E-3</v>
      </c>
      <c r="AK50" s="17">
        <f t="shared" ca="1" si="430"/>
        <v>1.3602603663418145E-2</v>
      </c>
      <c r="AL50" s="17">
        <f t="shared" ca="1" si="430"/>
        <v>6.6830323424036386E-3</v>
      </c>
      <c r="AM50" s="17">
        <f t="shared" ref="AM50:AP50" ca="1" si="432">IFERROR((1-MIN(AM61,AM58)/MAX(AM58,AM61)),0)</f>
        <v>3.7360626484016501E-3</v>
      </c>
      <c r="AN50" s="17">
        <f t="shared" ca="1" si="432"/>
        <v>3.3717971879482223E-3</v>
      </c>
      <c r="AO50" s="17">
        <f t="shared" ca="1" si="432"/>
        <v>3.7430401926781265E-3</v>
      </c>
      <c r="AP50" s="17">
        <f t="shared" ca="1" si="432"/>
        <v>3.3713817055044393E-3</v>
      </c>
      <c r="AQ50" s="17">
        <f t="shared" ca="1" si="430"/>
        <v>2.6136857738273678E-3</v>
      </c>
      <c r="AR50" s="17">
        <f t="shared" ca="1" si="430"/>
        <v>3.3711079308428316E-3</v>
      </c>
      <c r="AS50" s="17">
        <f t="shared" ref="AS50" ca="1" si="433">IFERROR((1-MIN(AS61,AS58)/MAX(AS58,AS61)),0)</f>
        <v>3.3709698470675287E-3</v>
      </c>
      <c r="AT50" s="17">
        <f t="shared" ref="AT50:BA50" ca="1" si="434">IFERROR((1-MIN(AT61,AT58)/MAX(AT58,AT61)),0)</f>
        <v>3.3708318656819891E-3</v>
      </c>
      <c r="AU50" s="17">
        <f t="shared" ca="1" si="434"/>
        <v>3.3706939869027064E-3</v>
      </c>
      <c r="AV50" s="17">
        <f t="shared" ca="1" si="434"/>
        <v>3.3705562104580089E-3</v>
      </c>
      <c r="AW50" s="17">
        <f t="shared" ca="1" si="434"/>
        <v>3.3704185365101003E-3</v>
      </c>
      <c r="AX50" s="17">
        <f t="shared" ca="1" si="434"/>
        <v>3.3702809647218057E-3</v>
      </c>
      <c r="AY50" s="17">
        <f t="shared" ca="1" si="434"/>
        <v>3.370143495644351E-3</v>
      </c>
      <c r="AZ50" s="17">
        <f t="shared" ca="1" si="434"/>
        <v>3.3700061279255955E-3</v>
      </c>
      <c r="BA50" s="17">
        <f t="shared" ca="1" si="434"/>
        <v>3.3698688624859141E-3</v>
      </c>
    </row>
    <row r="51" spans="2:53" x14ac:dyDescent="0.25">
      <c r="B51" s="35"/>
      <c r="C51" s="48" t="s">
        <v>31</v>
      </c>
      <c r="D51" s="49"/>
      <c r="E51" s="50"/>
      <c r="F51" s="6" t="s">
        <v>5</v>
      </c>
      <c r="G51" s="2">
        <f>$F$145*G13*G2</f>
        <v>0</v>
      </c>
      <c r="H51" s="21">
        <f>$F$145*H13*H2</f>
        <v>0</v>
      </c>
      <c r="I51" s="21">
        <f>$F$145*I13*I2</f>
        <v>3.0000000000000001E-3</v>
      </c>
      <c r="J51" s="21">
        <f>$F$145*J13*J2</f>
        <v>0</v>
      </c>
      <c r="K51" s="21">
        <f>$F$145*K13*K2</f>
        <v>0.03</v>
      </c>
      <c r="L51" s="21">
        <f>$F$145*L13*L2</f>
        <v>0</v>
      </c>
      <c r="M51" s="21">
        <f>$F$145*M13*M2</f>
        <v>0.03</v>
      </c>
      <c r="N51" s="21">
        <f>$F$145*N13*N2</f>
        <v>0.06</v>
      </c>
      <c r="O51" s="21">
        <f>$F$145*O13*O2</f>
        <v>0</v>
      </c>
      <c r="P51" s="21">
        <f>$F$145*P13*P2</f>
        <v>1.2E-2</v>
      </c>
      <c r="Q51" s="21">
        <f>$F$145*Q13*Q2</f>
        <v>29.88</v>
      </c>
      <c r="R51" s="21">
        <f>$F$145*R13*R2</f>
        <v>0.3</v>
      </c>
      <c r="S51" s="21">
        <f>$F$145*S13*S2</f>
        <v>0.03</v>
      </c>
      <c r="T51" s="21">
        <f>$F$145*T13*T2</f>
        <v>3.0000000000000001E-3</v>
      </c>
      <c r="U51" s="21">
        <f>$F$145*U13*U2</f>
        <v>3.0000000000000001E-3</v>
      </c>
      <c r="V51" s="21">
        <f>$F$145*V13*V2</f>
        <v>0</v>
      </c>
      <c r="W51" s="21">
        <f>$F$145*W13*W2</f>
        <v>3.6</v>
      </c>
      <c r="X51" s="21">
        <f>$F$145*X13*X2</f>
        <v>5.7</v>
      </c>
      <c r="Y51" s="21">
        <f>$F$145*Y13*Y2</f>
        <v>9</v>
      </c>
      <c r="Z51" s="21">
        <f>$F$145*Z13*Z2</f>
        <v>0</v>
      </c>
      <c r="AA51" s="21">
        <f>$F$145*AA13*AA2</f>
        <v>0</v>
      </c>
      <c r="AB51" s="21">
        <f>$F$145*AB13*AB2</f>
        <v>0</v>
      </c>
      <c r="AC51" s="21">
        <f>$F$145*AC13*AC2</f>
        <v>0</v>
      </c>
      <c r="AD51" s="21">
        <f>$F$145*AD13*AD2</f>
        <v>3</v>
      </c>
      <c r="AE51" s="21">
        <f>$F$145*AE13*AE2</f>
        <v>3</v>
      </c>
      <c r="AF51" s="21">
        <f>$F$145*AF13*AF2</f>
        <v>3</v>
      </c>
      <c r="AG51" s="21">
        <f>$F$145*AG13*AG2</f>
        <v>3</v>
      </c>
      <c r="AH51" s="21">
        <f>$F$145*AH13*AH2</f>
        <v>3</v>
      </c>
      <c r="AI51" s="21">
        <f>$F$145*AI13*AI2</f>
        <v>15</v>
      </c>
      <c r="AJ51" s="21">
        <f>$F$145*AJ13*AJ2</f>
        <v>17.033999999999999</v>
      </c>
      <c r="AK51" s="21">
        <f>$F$145*AK13*AK2</f>
        <v>3</v>
      </c>
      <c r="AL51" s="21">
        <f>$F$145*AL13*AL2</f>
        <v>15</v>
      </c>
      <c r="AM51" s="21">
        <f>$F$145*AM13*AM2</f>
        <v>3</v>
      </c>
      <c r="AN51" s="21">
        <f>$F$145*AN13*AN2</f>
        <v>0</v>
      </c>
      <c r="AO51" s="21">
        <f>$F$145*AO13*AO2</f>
        <v>0</v>
      </c>
      <c r="AP51" s="21">
        <f>$F$145*AP13*AP2</f>
        <v>0</v>
      </c>
      <c r="AQ51" s="21">
        <f>$F$145*AQ13*AQ2</f>
        <v>0</v>
      </c>
      <c r="AR51" s="21">
        <f>$F$145*AR13*AR2</f>
        <v>0</v>
      </c>
      <c r="AS51" s="21">
        <f>$F$145*AS13*AS2</f>
        <v>0</v>
      </c>
      <c r="AT51" s="21">
        <f>$F$145*AT13*AT2</f>
        <v>0</v>
      </c>
      <c r="AU51" s="21">
        <f>$F$145*AU13*AU2</f>
        <v>0</v>
      </c>
      <c r="AV51" s="21">
        <f>$F$145*AV13*AV2</f>
        <v>0</v>
      </c>
      <c r="AW51" s="21">
        <f>$F$145*AW13*AW2</f>
        <v>0</v>
      </c>
      <c r="AX51" s="21">
        <f>$F$145*AX13*AX2</f>
        <v>0</v>
      </c>
      <c r="AY51" s="21">
        <f>$F$145*AY13*AY2</f>
        <v>0</v>
      </c>
      <c r="AZ51" s="21">
        <f>$F$145*AZ13*AZ2</f>
        <v>0</v>
      </c>
      <c r="BA51" s="21">
        <f>$F$145*BA13*BA2</f>
        <v>0</v>
      </c>
    </row>
    <row r="52" spans="2:53" x14ac:dyDescent="0.25">
      <c r="B52" s="36"/>
      <c r="C52" s="51"/>
      <c r="D52" s="52"/>
      <c r="E52" s="53"/>
      <c r="F52" s="6" t="s">
        <v>0</v>
      </c>
      <c r="G52" s="2">
        <f>IF(OR(G3,G9),$F$145*(G14+G28),0)</f>
        <v>0</v>
      </c>
      <c r="H52" s="28">
        <f>IF(OR(H3,H9),$F$145*(H14+H28),0)</f>
        <v>0</v>
      </c>
      <c r="I52" s="28">
        <f>IF(OR(I3,I9),$F$145*(I14+I28),0)</f>
        <v>0</v>
      </c>
      <c r="J52" s="28">
        <f ca="1">IF(OR(J3,J9),$F$145*(J14+J28),0)</f>
        <v>3.0000000000000003E-4</v>
      </c>
      <c r="K52" s="28">
        <f ca="1">IF(OR(K3,K9),$F$145*(K14+K28),0)</f>
        <v>0</v>
      </c>
      <c r="L52" s="28">
        <f ca="1">IF(OR(L3,L9),$F$145*(L14+L28),0)</f>
        <v>0</v>
      </c>
      <c r="M52" s="28">
        <f ca="1">IF(OR(M3,M9),$F$145*(M14+M28),0)</f>
        <v>0</v>
      </c>
      <c r="N52" s="28">
        <f ca="1">IF(OR(N3,N9),$F$145*(N14+N28),0)</f>
        <v>0</v>
      </c>
      <c r="O52" s="28">
        <f ca="1">IF(OR(O3,O9),$F$145*(O14+O28),0)</f>
        <v>0.06</v>
      </c>
      <c r="P52" s="28">
        <f ca="1">IF(OR(P3,P9),$F$145*(P14+P28),0)</f>
        <v>0</v>
      </c>
      <c r="Q52" s="28">
        <f ca="1">IF(OR(Q3,Q9),$F$145*(Q14+Q28),0)</f>
        <v>0</v>
      </c>
      <c r="R52" s="28">
        <f ca="1">IF(OR(R3,R9),$F$145*(R14+R28),0)</f>
        <v>0</v>
      </c>
      <c r="S52" s="28">
        <f ca="1">IF(OR(S3,S9),$F$145*(S14+S28),0)</f>
        <v>0</v>
      </c>
      <c r="T52" s="28">
        <f ca="1">IF(OR(T3,T9),$F$145*(T14+T28),0)</f>
        <v>0</v>
      </c>
      <c r="U52" s="28">
        <f ca="1">IF(OR(U3,U9),$F$145*(U14+U28),0)</f>
        <v>0</v>
      </c>
      <c r="V52" s="28">
        <f ca="1">IF(OR(V3,V9),$F$145*(V14+V28),0)</f>
        <v>2.1000000000000001E-2</v>
      </c>
      <c r="W52" s="28">
        <f ca="1">IF(OR(W3,W9),$F$145*(W14+W28),0)</f>
        <v>0</v>
      </c>
      <c r="X52" s="28">
        <f ca="1">IF(OR(X3,X9),$F$145*(X14+X28),0)</f>
        <v>0</v>
      </c>
      <c r="Y52" s="28">
        <f ca="1">IF(OR(Y3,Y9),$F$145*(Y14+Y28),0)</f>
        <v>0</v>
      </c>
      <c r="Z52" s="28">
        <f ca="1">IF(OR(Z3,Z9),$F$145*(Z14+Z28),0)</f>
        <v>2.7E-2</v>
      </c>
      <c r="AA52" s="28">
        <f ca="1">IF(OR(AA3,AA9),$F$145*(AA14+AA28),0)</f>
        <v>6.0000000000000001E-3</v>
      </c>
      <c r="AB52" s="28">
        <f ca="1">IF(OR(AB3,AB9),$F$145*(AB14+AB28),0)</f>
        <v>3.0000000000000001E-3</v>
      </c>
      <c r="AC52" s="28">
        <f ca="1">IF(OR(AC3,AC9),$F$145*(AC14+AC28),0)</f>
        <v>3.0000000000000001E-3</v>
      </c>
      <c r="AD52" s="28">
        <f ca="1">IF(OR(AD3,AD9),$F$145*(AD14+AD28),0)</f>
        <v>0</v>
      </c>
      <c r="AE52" s="28">
        <f ca="1">IF(OR(AE3,AE9),$F$145*(AE14+AE28),0)</f>
        <v>0</v>
      </c>
      <c r="AF52" s="28">
        <f ca="1">IF(OR(AF3,AF9),$F$145*(AF14+AF28),0)</f>
        <v>0</v>
      </c>
      <c r="AG52" s="28">
        <f ca="1">IF(OR(AG3,AG9),$F$145*(AG14+AG28),0)</f>
        <v>0</v>
      </c>
      <c r="AH52" s="28">
        <f ca="1">IF(OR(AH3,AH9),$F$145*(AH14+AH28),0)</f>
        <v>0</v>
      </c>
      <c r="AI52" s="28">
        <f ca="1">IF(OR(AI3,AI9),$F$145*(AI14+AI28),0)</f>
        <v>0</v>
      </c>
      <c r="AJ52" s="28">
        <f ca="1">IF(OR(AJ3,AJ9),$F$145*(AJ14+AJ28),0)</f>
        <v>0</v>
      </c>
      <c r="AK52" s="28">
        <f ca="1">IF(OR(AK3,AK9),$F$145*(AK14+AK28),0)</f>
        <v>0</v>
      </c>
      <c r="AL52" s="28">
        <f ca="1">IF(OR(AL3,AL9),$F$145*(AL14+AL28),0)</f>
        <v>0</v>
      </c>
      <c r="AM52" s="28">
        <f ca="1">IF(OR(AM3,AM9),$F$145*(AM14+AM28),0)</f>
        <v>0</v>
      </c>
      <c r="AN52" s="28">
        <f ca="1">IF(OR(AN3,AN9),$F$145*(AN14+AN28),0)</f>
        <v>3.0000000000000001E-3</v>
      </c>
      <c r="AO52" s="28">
        <f ca="1">IF(OR(AO3,AO9),$F$145*(AO14+AO28),0)</f>
        <v>6.0000000000000001E-3</v>
      </c>
      <c r="AP52" s="28">
        <f ca="1">IF(OR(AP3,AP9),$F$145*(AP14+AP28),0)</f>
        <v>3.0000000000000001E-3</v>
      </c>
      <c r="AQ52" s="28">
        <f ca="1">IF(OR(AQ3,AQ9),$F$145*(AQ14+AQ28),0)</f>
        <v>9.0000000000000011E-3</v>
      </c>
      <c r="AR52" s="28">
        <f ca="1">IF(OR(AR3,AR9),$F$145*(AR14+AR28),0)</f>
        <v>3.0000000000000001E-3</v>
      </c>
      <c r="AS52" s="28">
        <f ca="1">IF(OR(AS3,AS9),$F$145*(AS14+AS28),0)</f>
        <v>3.0000000000000001E-3</v>
      </c>
      <c r="AT52" s="28">
        <f ca="1">IF(OR(AT3,AT9),$F$145*(AT14+AT28),0)</f>
        <v>3.0000000000000001E-3</v>
      </c>
      <c r="AU52" s="28">
        <f ca="1">IF(OR(AU3,AU9),$F$145*(AU14+AU28),0)</f>
        <v>3.0000000000000001E-3</v>
      </c>
      <c r="AV52" s="28">
        <f ca="1">IF(OR(AV3,AV9),$F$145*(AV14+AV28),0)</f>
        <v>3.0000000000000001E-3</v>
      </c>
      <c r="AW52" s="28">
        <f ca="1">IF(OR(AW3,AW9),$F$145*(AW14+AW28),0)</f>
        <v>3.0000000000000001E-3</v>
      </c>
      <c r="AX52" s="28">
        <f ca="1">IF(OR(AX3,AX9),$F$145*(AX14+AX28),0)</f>
        <v>3.0000000000000001E-3</v>
      </c>
      <c r="AY52" s="28">
        <f ca="1">IF(OR(AY3,AY9),$F$145*(AY14+AY28),0)</f>
        <v>3.0000000000000001E-3</v>
      </c>
      <c r="AZ52" s="28">
        <f ca="1">IF(OR(AZ3,AZ9),$F$145*(AZ14+AZ28),0)</f>
        <v>3.0000000000000001E-3</v>
      </c>
      <c r="BA52" s="28">
        <f ca="1">IF(OR(BA3,BA9),$F$145*(BA14+BA28),0)</f>
        <v>3.0000000000000001E-3</v>
      </c>
    </row>
    <row r="53" spans="2:53" x14ac:dyDescent="0.25">
      <c r="B53" s="4"/>
      <c r="C53" s="13"/>
      <c r="D53" s="13"/>
      <c r="E53" s="13"/>
      <c r="F53" s="13"/>
    </row>
    <row r="54" spans="2:53" x14ac:dyDescent="0.25">
      <c r="B54" s="54" t="s">
        <v>56</v>
      </c>
      <c r="C54" s="57" t="s">
        <v>53</v>
      </c>
      <c r="D54" s="58"/>
      <c r="E54" s="59"/>
      <c r="F54" s="6" t="s">
        <v>21</v>
      </c>
      <c r="G54" s="9">
        <f>IF(G6=1,(((2/3*G68^(3/2)/($F$141^0.5))-(2/3*G67^(3/2)/($F$141^0.5)))/G21/G60),0)</f>
        <v>2.6666666666666646E-4</v>
      </c>
      <c r="H54" s="9">
        <f>IF(H6=1,(((2/3*H68^(3/2)/($F$141^0.5))-(2/3*H67^(3/2)/($F$141^0.5)))/H21/H60),0)</f>
        <v>0</v>
      </c>
      <c r="I54" s="9">
        <f>IF(I6=1,(((2/3*I68^(3/2)/($F$141^0.5))-(2/3*I67^(3/2)/($F$141^0.5)))/I21/I60),0)</f>
        <v>0</v>
      </c>
      <c r="J54" s="9">
        <f>IF(J6=1,(((2/3*J68^(3/2)/($F$141^0.5))-(2/3*J67^(3/2)/($F$141^0.5)))/J21/J60),0)</f>
        <v>0</v>
      </c>
      <c r="K54" s="9">
        <f>IF(K6=1,(((2/3*K68^(3/2)/($F$141^0.5))-(2/3*K67^(3/2)/($F$141^0.5)))/K21/K60),0)</f>
        <v>0</v>
      </c>
      <c r="L54" s="9">
        <f>IF(L6=1,(((2/3*L68^(3/2)/($F$141^0.5))-(2/3*L67^(3/2)/($F$141^0.5)))/L21/L60),0)</f>
        <v>0</v>
      </c>
      <c r="M54" s="9">
        <f>IF(M6=1,(((2/3*M68^(3/2)/($F$141^0.5))-(2/3*M67^(3/2)/($F$141^0.5)))/M21/M60),0)</f>
        <v>0</v>
      </c>
      <c r="N54" s="9">
        <f>IF(N6=1,(((2/3*N68^(3/2)/($F$141^0.5))-(2/3*N67^(3/2)/($F$141^0.5)))/N21/N60),0)</f>
        <v>0</v>
      </c>
      <c r="O54" s="9">
        <f>IF(O6=1,(((2/3*O68^(3/2)/($F$141^0.5))-(2/3*O67^(3/2)/($F$141^0.5)))/O21/O60),0)</f>
        <v>0</v>
      </c>
      <c r="P54" s="9">
        <f>IF(P6=1,(((2/3*P68^(3/2)/($F$141^0.5))-(2/3*P67^(3/2)/($F$141^0.5)))/P21/P60),0)</f>
        <v>0</v>
      </c>
      <c r="Q54" s="9">
        <f>IF(Q6=1,(((2/3*Q68^(3/2)/($F$141^0.5))-(2/3*Q67^(3/2)/($F$141^0.5)))/Q21/Q60),0)</f>
        <v>0</v>
      </c>
      <c r="R54" s="9">
        <f>IF(R6=1,(((2/3*R68^(3/2)/($F$141^0.5))-(2/3*R67^(3/2)/($F$141^0.5)))/R21/R60),0)</f>
        <v>0</v>
      </c>
      <c r="S54" s="9">
        <f>IF(S6=1,(((2/3*S68^(3/2)/($F$141^0.5))-(2/3*S67^(3/2)/($F$141^0.5)))/S21/S60),0)</f>
        <v>0</v>
      </c>
      <c r="T54" s="9">
        <f>IF(T6=1,(((2/3*T68^(3/2)/($F$141^0.5))-(2/3*T67^(3/2)/($F$141^0.5)))/T21/T60),0)</f>
        <v>0</v>
      </c>
      <c r="U54" s="9">
        <f>IF(U6=1,(((2/3*U68^(3/2)/($F$141^0.5))-(2/3*U67^(3/2)/($F$141^0.5)))/U21/U60),0)</f>
        <v>0</v>
      </c>
      <c r="V54" s="9">
        <f>IF(V6=1,(((2/3*V68^(3/2)/($F$141^0.5))-(2/3*V67^(3/2)/($F$141^0.5)))/V21/V60),0)</f>
        <v>0</v>
      </c>
      <c r="W54" s="9">
        <f>IF(W6=1,(((2/3*W68^(3/2)/($F$141^0.5))-(2/3*W67^(3/2)/($F$141^0.5)))/W21/W60),0)</f>
        <v>0</v>
      </c>
      <c r="X54" s="9">
        <f>IF(X6=1,(((2/3*X68^(3/2)/($F$141^0.5))-(2/3*X67^(3/2)/($F$141^0.5)))/X21/X60),0)</f>
        <v>0</v>
      </c>
      <c r="Y54" s="9">
        <f>IF(Y6=1,(((2/3*Y68^(3/2)/($F$141^0.5))-(2/3*Y67^(3/2)/($F$141^0.5)))/Y21/Y60),0)</f>
        <v>0</v>
      </c>
      <c r="Z54" s="9">
        <f>IF(Z6=1,(((2/3*Z68^(3/2)/($F$141^0.5))-(2/3*Z67^(3/2)/($F$141^0.5)))/Z21/Z60),0)</f>
        <v>0</v>
      </c>
      <c r="AA54" s="9">
        <f>IF(AA6=1,(((2/3*AA68^(3/2)/($F$141^0.5))-(2/3*AA67^(3/2)/($F$141^0.5)))/AA21/AA60),0)</f>
        <v>0</v>
      </c>
      <c r="AB54" s="9">
        <f>IF(AB6=1,(((2/3*AB68^(3/2)/($F$141^0.5))-(2/3*AB67^(3/2)/($F$141^0.5)))/AB21/AB60),0)</f>
        <v>0</v>
      </c>
      <c r="AC54" s="9">
        <f>IF(AC6=1,(((2/3*AC68^(3/2)/($F$141^0.5))-(2/3*AC67^(3/2)/($F$141^0.5)))/AC21/AC60),0)</f>
        <v>0</v>
      </c>
      <c r="AD54" s="9">
        <f>IF(AD6=1,(((2/3*AD68^(3/2)/($F$141^0.5))-(2/3*AD67^(3/2)/($F$141^0.5)))/AD21/AD60),0)</f>
        <v>0</v>
      </c>
      <c r="AE54" s="9">
        <f>IF(AE6=1,(((2/3*AE68^(3/2)/($F$141^0.5))-(2/3*AE67^(3/2)/($F$141^0.5)))/AE21/AE60),0)</f>
        <v>0</v>
      </c>
      <c r="AF54" s="9">
        <f>IF(AF6=1,(((2/3*AF68^(3/2)/($F$141^0.5))-(2/3*AF67^(3/2)/($F$141^0.5)))/AF21/AF60),0)</f>
        <v>0</v>
      </c>
      <c r="AG54" s="9">
        <f>IF(AG6=1,(((2/3*AG68^(3/2)/($F$141^0.5))-(2/3*AG67^(3/2)/($F$141^0.5)))/AG21/AG60),0)</f>
        <v>0</v>
      </c>
      <c r="AH54" s="9">
        <f>IF(AH6=1,(((2/3*AH68^(3/2)/($F$141^0.5))-(2/3*AH67^(3/2)/($F$141^0.5)))/AH21/AH60),0)</f>
        <v>0</v>
      </c>
      <c r="AI54" s="9">
        <f>IF(AI6=1,(((2/3*AI68^(3/2)/($F$141^0.5))-(2/3*AI67^(3/2)/($F$141^0.5)))/AI21/AI60),0)</f>
        <v>0</v>
      </c>
      <c r="AJ54" s="9">
        <f>IF(AJ6=1,(((2/3*AJ68^(3/2)/($F$141^0.5))-(2/3*AJ67^(3/2)/($F$141^0.5)))/AJ21/AJ60),0)</f>
        <v>0</v>
      </c>
      <c r="AK54" s="9">
        <f>IF(AK6=1,(((2/3*AK68^(3/2)/($F$141^0.5))-(2/3*AK67^(3/2)/($F$141^0.5)))/AK21/AK60),0)</f>
        <v>0</v>
      </c>
      <c r="AL54" s="9">
        <f>IF(AL6=1,(((2/3*AL68^(3/2)/($F$141^0.5))-(2/3*AL67^(3/2)/($F$141^0.5)))/AL21/AL60),0)</f>
        <v>0</v>
      </c>
      <c r="AM54" s="9">
        <f>IF(AM6=1,(((2/3*AM68^(3/2)/($F$141^0.5))-(2/3*AM67^(3/2)/($F$141^0.5)))/AM21/AM60),0)</f>
        <v>0</v>
      </c>
      <c r="AN54" s="9">
        <f>IF(AN6=1,(((2/3*AN68^(3/2)/($F$141^0.5))-(2/3*AN67^(3/2)/($F$141^0.5)))/AN21/AN60),0)</f>
        <v>0</v>
      </c>
      <c r="AO54" s="9">
        <f>IF(AO6=1,(((2/3*AO68^(3/2)/($F$141^0.5))-(2/3*AO67^(3/2)/($F$141^0.5)))/AO21/AO60),0)</f>
        <v>0</v>
      </c>
      <c r="AP54" s="9">
        <f>IF(AP6=1,(((2/3*AP68^(3/2)/($F$141^0.5))-(2/3*AP67^(3/2)/($F$141^0.5)))/AP21/AP60),0)</f>
        <v>0</v>
      </c>
      <c r="AQ54" s="9">
        <f>IF(AQ6=1,(((2/3*AQ68^(3/2)/($F$141^0.5))-(2/3*AQ67^(3/2)/($F$141^0.5)))/AQ21/AQ60),0)</f>
        <v>0</v>
      </c>
      <c r="AR54" s="9">
        <f>IF(AR6=1,(((2/3*AR68^(3/2)/($F$141^0.5))-(2/3*AR67^(3/2)/($F$141^0.5)))/AR21/AR60),0)</f>
        <v>0</v>
      </c>
      <c r="AS54" s="9">
        <f>IF(AS6=1,(((2/3*AS68^(3/2)/($F$141^0.5))-(2/3*AS67^(3/2)/($F$141^0.5)))/AS21/AS60),0)</f>
        <v>0</v>
      </c>
      <c r="AT54" s="9">
        <f>IF(AT6=1,(((2/3*AT68^(3/2)/($F$141^0.5))-(2/3*AT67^(3/2)/($F$141^0.5)))/AT21/AT60),0)</f>
        <v>0</v>
      </c>
      <c r="AU54" s="9">
        <f>IF(AU6=1,(((2/3*AU68^(3/2)/($F$141^0.5))-(2/3*AU67^(3/2)/($F$141^0.5)))/AU21/AU60),0)</f>
        <v>0</v>
      </c>
      <c r="AV54" s="9">
        <f>IF(AV6=1,(((2/3*AV68^(3/2)/($F$141^0.5))-(2/3*AV67^(3/2)/($F$141^0.5)))/AV21/AV60),0)</f>
        <v>0</v>
      </c>
      <c r="AW54" s="9">
        <f>IF(AW6=1,(((2/3*AW68^(3/2)/($F$141^0.5))-(2/3*AW67^(3/2)/($F$141^0.5)))/AW21/AW60),0)</f>
        <v>0</v>
      </c>
      <c r="AX54" s="9">
        <f>IF(AX6=1,(((2/3*AX68^(3/2)/($F$141^0.5))-(2/3*AX67^(3/2)/($F$141^0.5)))/AX21/AX60),0)</f>
        <v>0</v>
      </c>
      <c r="AY54" s="9">
        <f>IF(AY6=1,(((2/3*AY68^(3/2)/($F$141^0.5))-(2/3*AY67^(3/2)/($F$141^0.5)))/AY21/AY60),0)</f>
        <v>0</v>
      </c>
      <c r="AZ54" s="9">
        <f>IF(AZ6=1,(((2/3*AZ68^(3/2)/($F$141^0.5))-(2/3*AZ67^(3/2)/($F$141^0.5)))/AZ21/AZ60),0)</f>
        <v>0</v>
      </c>
      <c r="BA54" s="9">
        <f>IF(BA6=1,(((2/3*BA68^(3/2)/($F$141^0.5))-(2/3*BA67^(3/2)/($F$141^0.5)))/BA21/BA60),0)</f>
        <v>0</v>
      </c>
    </row>
    <row r="55" spans="2:53" ht="15" customHeight="1" x14ac:dyDescent="0.25">
      <c r="B55" s="55"/>
      <c r="C55" s="60" t="s">
        <v>94</v>
      </c>
      <c r="D55" s="61"/>
      <c r="E55" s="6" t="s">
        <v>50</v>
      </c>
      <c r="F55" s="6" t="s">
        <v>21</v>
      </c>
      <c r="G55" s="11">
        <f>(G68/250000000)^0.5*(1/G60)</f>
        <v>4.0000000000000002E-4</v>
      </c>
      <c r="H55" s="11">
        <f>(H68/250000000)^0.5*(1/H60)</f>
        <v>4.0000000000000002E-4</v>
      </c>
      <c r="I55" s="11">
        <f>(I68/250000000)^0.5*(1/I60)</f>
        <v>4.0000000000000002E-4</v>
      </c>
      <c r="J55" s="11">
        <f>(J68/250000000)^0.5*(1/J60)</f>
        <v>4.0000000000000002E-4</v>
      </c>
      <c r="K55" s="11">
        <f t="shared" ref="K55:M55" si="435">(K68/250000000)^0.5*(1/K60)</f>
        <v>4.0000000000000002E-4</v>
      </c>
      <c r="L55" s="11">
        <f t="shared" si="435"/>
        <v>4.0000000000000002E-4</v>
      </c>
      <c r="M55" s="11">
        <f t="shared" si="435"/>
        <v>4.0000000000000002E-4</v>
      </c>
      <c r="N55" s="11">
        <f t="shared" ref="N55:AR55" si="436">(N68/250000000)^0.5*(1/N60)</f>
        <v>4.0000000000000002E-4</v>
      </c>
      <c r="O55" s="11">
        <f t="shared" si="436"/>
        <v>4.0000000000000002E-4</v>
      </c>
      <c r="P55" s="11">
        <f t="shared" si="436"/>
        <v>4.0000000000000002E-4</v>
      </c>
      <c r="Q55" s="11">
        <f t="shared" si="436"/>
        <v>4.0000000000000002E-4</v>
      </c>
      <c r="R55" s="11">
        <f t="shared" si="436"/>
        <v>4.0000000000000002E-4</v>
      </c>
      <c r="S55" s="11">
        <f t="shared" ref="S55:AJ55" si="437">(S68/250000000)^0.5*(1/S60)</f>
        <v>4.0000000000000002E-4</v>
      </c>
      <c r="T55" s="11">
        <f t="shared" si="437"/>
        <v>4.0000000000000002E-4</v>
      </c>
      <c r="U55" s="11">
        <f t="shared" si="437"/>
        <v>4.0000000000000002E-4</v>
      </c>
      <c r="V55" s="11">
        <f t="shared" si="437"/>
        <v>4.0000000000000002E-4</v>
      </c>
      <c r="W55" s="11">
        <f t="shared" si="437"/>
        <v>4.0000000000000002E-4</v>
      </c>
      <c r="X55" s="11">
        <f t="shared" si="437"/>
        <v>4.0000000000000002E-4</v>
      </c>
      <c r="Y55" s="11">
        <f t="shared" si="437"/>
        <v>4.0000000000000002E-4</v>
      </c>
      <c r="Z55" s="11">
        <f t="shared" si="437"/>
        <v>4.0000000000000002E-4</v>
      </c>
      <c r="AA55" s="11">
        <f t="shared" si="437"/>
        <v>4.0000000000000002E-4</v>
      </c>
      <c r="AB55" s="11">
        <f t="shared" si="437"/>
        <v>4.0000000000000002E-4</v>
      </c>
      <c r="AC55" s="11">
        <f t="shared" si="437"/>
        <v>4.0000000000000002E-4</v>
      </c>
      <c r="AD55" s="11">
        <f t="shared" si="437"/>
        <v>4.0000000000000002E-4</v>
      </c>
      <c r="AE55" s="11">
        <f t="shared" si="437"/>
        <v>4.0000000000000002E-4</v>
      </c>
      <c r="AF55" s="11">
        <f t="shared" si="437"/>
        <v>4.0000000000000002E-4</v>
      </c>
      <c r="AG55" s="11">
        <f t="shared" si="437"/>
        <v>4.0000000000000002E-4</v>
      </c>
      <c r="AH55" s="11">
        <f t="shared" si="437"/>
        <v>4.0000000000000002E-4</v>
      </c>
      <c r="AI55" s="11">
        <f t="shared" si="437"/>
        <v>4.0000000000000002E-4</v>
      </c>
      <c r="AJ55" s="11">
        <f t="shared" si="437"/>
        <v>4.0000000000000002E-4</v>
      </c>
      <c r="AK55" s="11">
        <f t="shared" si="436"/>
        <v>4.0000000000000002E-4</v>
      </c>
      <c r="AL55" s="11">
        <f t="shared" si="436"/>
        <v>4.0000000000000002E-4</v>
      </c>
      <c r="AM55" s="11">
        <f t="shared" ref="AM55:AP55" si="438">(AM68/250000000)^0.5*(1/AM60)</f>
        <v>4.0000000000000002E-4</v>
      </c>
      <c r="AN55" s="11">
        <f t="shared" si="438"/>
        <v>4.0000000000000002E-4</v>
      </c>
      <c r="AO55" s="11">
        <f t="shared" si="438"/>
        <v>4.0000000000000002E-4</v>
      </c>
      <c r="AP55" s="11">
        <f t="shared" si="438"/>
        <v>4.0000000000000002E-4</v>
      </c>
      <c r="AQ55" s="11">
        <f t="shared" si="436"/>
        <v>4.0000000000000002E-4</v>
      </c>
      <c r="AR55" s="11">
        <f t="shared" si="436"/>
        <v>4.0000000000000002E-4</v>
      </c>
      <c r="AS55" s="11">
        <f t="shared" ref="AS55" si="439">(AS68/250000000)^0.5*(1/AS60)</f>
        <v>4.0000000000000002E-4</v>
      </c>
      <c r="AT55" s="11">
        <f t="shared" ref="AT55:BA55" si="440">(AT68/250000000)^0.5*(1/AT60)</f>
        <v>4.0000000000000002E-4</v>
      </c>
      <c r="AU55" s="11">
        <f t="shared" si="440"/>
        <v>4.0000000000000002E-4</v>
      </c>
      <c r="AV55" s="11">
        <f t="shared" si="440"/>
        <v>4.0000000000000002E-4</v>
      </c>
      <c r="AW55" s="11">
        <f t="shared" si="440"/>
        <v>4.0000000000000002E-4</v>
      </c>
      <c r="AX55" s="11">
        <f t="shared" si="440"/>
        <v>4.0000000000000002E-4</v>
      </c>
      <c r="AY55" s="11">
        <f t="shared" si="440"/>
        <v>4.0000000000000002E-4</v>
      </c>
      <c r="AZ55" s="11">
        <f t="shared" si="440"/>
        <v>4.0000000000000002E-4</v>
      </c>
      <c r="BA55" s="11">
        <f t="shared" si="440"/>
        <v>4.0000000000000002E-4</v>
      </c>
    </row>
    <row r="56" spans="2:53" ht="15" customHeight="1" x14ac:dyDescent="0.25">
      <c r="B56" s="56"/>
      <c r="C56" s="62"/>
      <c r="D56" s="63"/>
      <c r="E56" s="6" t="s">
        <v>51</v>
      </c>
      <c r="F56" s="6" t="s">
        <v>21</v>
      </c>
      <c r="G56" s="11">
        <f>($F$144+$F$143)/G60</f>
        <v>2.1000000000000003E-3</v>
      </c>
      <c r="H56" s="11">
        <f>($F$144+$F$143)/H60</f>
        <v>2.1000000000000003E-3</v>
      </c>
      <c r="I56" s="11">
        <f>($F$144+$F$143)/I60</f>
        <v>2.1000000000000003E-3</v>
      </c>
      <c r="J56" s="11">
        <f>($F$144+$F$143)/J60</f>
        <v>2.1000000000000003E-3</v>
      </c>
      <c r="K56" s="11">
        <f>($F$144+$F$143)/K60</f>
        <v>2.1000000000000003E-3</v>
      </c>
      <c r="L56" s="11">
        <f>($F$144+$F$143)/L60</f>
        <v>2.1000000000000003E-3</v>
      </c>
      <c r="M56" s="11">
        <f>($F$144+$F$143)/M60</f>
        <v>2.1000000000000003E-3</v>
      </c>
      <c r="N56" s="11">
        <f>($F$144+$F$143)/N60</f>
        <v>2.1000000000000003E-3</v>
      </c>
      <c r="O56" s="11">
        <f>($F$144+$F$143)/O60</f>
        <v>2.1000000000000003E-3</v>
      </c>
      <c r="P56" s="11">
        <f>($F$144+$F$143)/P60</f>
        <v>2.1000000000000003E-3</v>
      </c>
      <c r="Q56" s="11">
        <f>($F$144+$F$143)/Q60</f>
        <v>2.1000000000000003E-3</v>
      </c>
      <c r="R56" s="11">
        <f>($F$144+$F$143)/R60</f>
        <v>2.1000000000000003E-3</v>
      </c>
      <c r="S56" s="11">
        <f>($F$144+$F$143)/S60</f>
        <v>2.1000000000000003E-3</v>
      </c>
      <c r="T56" s="11">
        <f>($F$144+$F$143)/T60</f>
        <v>2.1000000000000003E-3</v>
      </c>
      <c r="U56" s="11">
        <f>($F$144+$F$143)/U60</f>
        <v>2.1000000000000003E-3</v>
      </c>
      <c r="V56" s="11">
        <f>($F$144+$F$143)/V60</f>
        <v>2.1000000000000003E-3</v>
      </c>
      <c r="W56" s="11">
        <f>($F$144+$F$143)/W60</f>
        <v>2.1000000000000003E-3</v>
      </c>
      <c r="X56" s="11">
        <f>($F$144+$F$143)/X60</f>
        <v>2.1000000000000003E-3</v>
      </c>
      <c r="Y56" s="11">
        <f>($F$144+$F$143)/Y60</f>
        <v>2.1000000000000003E-3</v>
      </c>
      <c r="Z56" s="11">
        <f>($F$144+$F$143)/Z60</f>
        <v>2.1000000000000003E-3</v>
      </c>
      <c r="AA56" s="11">
        <f>($F$144+$F$143)/AA60</f>
        <v>2.1000000000000003E-3</v>
      </c>
      <c r="AB56" s="11">
        <f>($F$144+$F$143)/AB60</f>
        <v>2.1000000000000003E-3</v>
      </c>
      <c r="AC56" s="11">
        <f>($F$144+$F$143)/AC60</f>
        <v>2.1000000000000003E-3</v>
      </c>
      <c r="AD56" s="11">
        <f>($F$144+$F$143)/AD60</f>
        <v>2.1000000000000003E-3</v>
      </c>
      <c r="AE56" s="11">
        <f>($F$144+$F$143)/AE60</f>
        <v>2.1000000000000003E-3</v>
      </c>
      <c r="AF56" s="11">
        <f>($F$144+$F$143)/AF60</f>
        <v>2.1000000000000003E-3</v>
      </c>
      <c r="AG56" s="11">
        <f>($F$144+$F$143)/AG60</f>
        <v>2.1000000000000003E-3</v>
      </c>
      <c r="AH56" s="11">
        <f>($F$144+$F$143)/AH60</f>
        <v>2.1000000000000003E-3</v>
      </c>
      <c r="AI56" s="11">
        <f>($F$144+$F$143)/AI60</f>
        <v>2.1000000000000003E-3</v>
      </c>
      <c r="AJ56" s="11">
        <f>($F$144+$F$143)/AJ60</f>
        <v>2.1000000000000003E-3</v>
      </c>
      <c r="AK56" s="11">
        <f>($F$144+$F$143)/AK60</f>
        <v>2.1000000000000003E-3</v>
      </c>
      <c r="AL56" s="11">
        <f>($F$144+$F$143)/AL60</f>
        <v>2.1000000000000003E-3</v>
      </c>
      <c r="AM56" s="11">
        <f>($F$144+$F$143)/AM60</f>
        <v>2.1000000000000003E-3</v>
      </c>
      <c r="AN56" s="11">
        <f>($F$144+$F$143)/AN60</f>
        <v>2.1000000000000003E-3</v>
      </c>
      <c r="AO56" s="11">
        <f>($F$144+$F$143)/AO60</f>
        <v>2.1000000000000003E-3</v>
      </c>
      <c r="AP56" s="11">
        <f>($F$144+$F$143)/AP60</f>
        <v>2.1000000000000003E-3</v>
      </c>
      <c r="AQ56" s="11">
        <f>($F$144+$F$143)/AQ60</f>
        <v>2.1000000000000003E-3</v>
      </c>
      <c r="AR56" s="11">
        <f>($F$144+$F$143)/AR60</f>
        <v>2.1000000000000003E-3</v>
      </c>
      <c r="AS56" s="11">
        <f>($F$144+$F$143)/AS60</f>
        <v>2.1000000000000003E-3</v>
      </c>
      <c r="AT56" s="11">
        <f>($F$144+$F$143)/AT60</f>
        <v>2.1000000000000003E-3</v>
      </c>
      <c r="AU56" s="11">
        <f>($F$144+$F$143)/AU60</f>
        <v>2.1000000000000003E-3</v>
      </c>
      <c r="AV56" s="11">
        <f>($F$144+$F$143)/AV60</f>
        <v>2.1000000000000003E-3</v>
      </c>
      <c r="AW56" s="11">
        <f>($F$144+$F$143)/AW60</f>
        <v>2.1000000000000003E-3</v>
      </c>
      <c r="AX56" s="11">
        <f>($F$144+$F$143)/AX60</f>
        <v>2.1000000000000003E-3</v>
      </c>
      <c r="AY56" s="11">
        <f>($F$144+$F$143)/AY60</f>
        <v>2.1000000000000003E-3</v>
      </c>
      <c r="AZ56" s="11">
        <f>($F$144+$F$143)/AZ60</f>
        <v>2.1000000000000003E-3</v>
      </c>
      <c r="BA56" s="11">
        <f>($F$144+$F$143)/BA60</f>
        <v>2.1000000000000003E-3</v>
      </c>
    </row>
    <row r="57" spans="2:53" x14ac:dyDescent="0.25">
      <c r="B57" s="4"/>
      <c r="C57" s="13"/>
      <c r="D57" s="13"/>
      <c r="E57" s="13"/>
      <c r="F57" s="13"/>
    </row>
    <row r="58" spans="2:53" ht="15" customHeight="1" x14ac:dyDescent="0.25">
      <c r="B58" s="34" t="s">
        <v>52</v>
      </c>
      <c r="C58" s="45" t="s">
        <v>32</v>
      </c>
      <c r="D58" s="45" t="s">
        <v>30</v>
      </c>
      <c r="E58" s="14" t="s">
        <v>39</v>
      </c>
      <c r="F58" s="6" t="s">
        <v>21</v>
      </c>
      <c r="G58" s="23">
        <v>0</v>
      </c>
      <c r="H58" s="11">
        <f ca="1">G59</f>
        <v>0</v>
      </c>
      <c r="I58" s="11">
        <f t="shared" ref="I58:BA58" ca="1" si="441">H59</f>
        <v>2E-3</v>
      </c>
      <c r="J58" s="11">
        <f t="shared" ca="1" si="441"/>
        <v>1.9999970090033548E-3</v>
      </c>
      <c r="K58" s="11">
        <f t="shared" ca="1" si="441"/>
        <v>2.0001465616871794E-3</v>
      </c>
      <c r="L58" s="11">
        <f t="shared" ca="1" si="441"/>
        <v>2.000116648734898E-3</v>
      </c>
      <c r="M58" s="11">
        <f t="shared" ca="1" si="441"/>
        <v>2.000116648734898E-3</v>
      </c>
      <c r="N58" s="11">
        <f t="shared" ca="1" si="441"/>
        <v>2.0000869591296861E-3</v>
      </c>
      <c r="O58" s="11">
        <f t="shared" ca="1" si="441"/>
        <v>2.0000275819024253E-3</v>
      </c>
      <c r="P58" s="11">
        <f t="shared" ca="1" si="441"/>
        <v>2.0298252923366795E-3</v>
      </c>
      <c r="Q58" s="11">
        <f t="shared" ca="1" si="441"/>
        <v>2.0298131508378328E-3</v>
      </c>
      <c r="R58" s="11">
        <f t="shared" ca="1" si="441"/>
        <v>1.9999153425480768E-3</v>
      </c>
      <c r="S58" s="11">
        <f t="shared" ca="1" si="441"/>
        <v>1.9996185210567102E-3</v>
      </c>
      <c r="T58" s="11">
        <f t="shared" ca="1" si="441"/>
        <v>1.9995888425420306E-3</v>
      </c>
      <c r="U58" s="11">
        <f t="shared" ca="1" si="441"/>
        <v>1.9995858747269028E-3</v>
      </c>
      <c r="V58" s="11">
        <f t="shared" ca="1" si="441"/>
        <v>1.999582906918383E-3</v>
      </c>
      <c r="W58" s="11">
        <f t="shared" ca="1" si="441"/>
        <v>2.0099858873564255E-3</v>
      </c>
      <c r="X58" s="11">
        <f t="shared" ca="1" si="441"/>
        <v>2.0064014937195185E-3</v>
      </c>
      <c r="Y58" s="11">
        <f t="shared" ca="1" si="441"/>
        <v>2.000745781620582E-3</v>
      </c>
      <c r="Z58" s="11">
        <f t="shared" ca="1" si="441"/>
        <v>1.9918642772594288E-3</v>
      </c>
      <c r="AA58" s="11">
        <f t="shared" ca="1" si="441"/>
        <v>2.0052186888558973E-3</v>
      </c>
      <c r="AB58" s="11">
        <f t="shared" ca="1" si="441"/>
        <v>2.0081923950765338E-3</v>
      </c>
      <c r="AC58" s="11">
        <f t="shared" ca="1" si="441"/>
        <v>2.0096800744412884E-3</v>
      </c>
      <c r="AD58" s="11">
        <f t="shared" ca="1" si="441"/>
        <v>2.0111683046423333E-3</v>
      </c>
      <c r="AE58" s="11">
        <f t="shared" ca="1" si="441"/>
        <v>2.0081780080386446E-3</v>
      </c>
      <c r="AF58" s="11">
        <f t="shared" ca="1" si="441"/>
        <v>2.005194375644032E-3</v>
      </c>
      <c r="AG58" s="11">
        <f t="shared" ca="1" si="441"/>
        <v>2.0022173876706197E-3</v>
      </c>
      <c r="AH58" s="11">
        <f t="shared" ca="1" si="441"/>
        <v>1.9992470244039225E-3</v>
      </c>
      <c r="AI58" s="11">
        <f t="shared" ca="1" si="441"/>
        <v>1.9962832662025177E-3</v>
      </c>
      <c r="AJ58" s="11">
        <f t="shared" ca="1" si="441"/>
        <v>1.981562868798819E-3</v>
      </c>
      <c r="AK58" s="11">
        <f t="shared" ca="1" si="441"/>
        <v>1.9650429640346335E-3</v>
      </c>
      <c r="AL58" s="11">
        <f t="shared" ca="1" si="441"/>
        <v>1.9966539370425344E-3</v>
      </c>
      <c r="AM58" s="11">
        <f t="shared" ca="1" si="441"/>
        <v>1.9819294470819829E-3</v>
      </c>
      <c r="AN58" s="11">
        <f t="shared" ca="1" si="441"/>
        <v>1.9790040995805993E-3</v>
      </c>
      <c r="AO58" s="11">
        <f t="shared" ca="1" si="441"/>
        <v>1.9804809299606525E-3</v>
      </c>
      <c r="AP58" s="11">
        <f t="shared" ca="1" si="441"/>
        <v>1.9834362432296316E-3</v>
      </c>
      <c r="AQ58" s="11">
        <f t="shared" ca="1" si="441"/>
        <v>1.9849147261185572E-3</v>
      </c>
      <c r="AR58" s="11">
        <f t="shared" ca="1" si="441"/>
        <v>1.9863648634690372E-3</v>
      </c>
      <c r="AS58" s="11">
        <f t="shared" ca="1" si="441"/>
        <v>1.9878444372706367E-3</v>
      </c>
      <c r="AT58" s="11">
        <f t="shared" ca="1" si="441"/>
        <v>1.9893245619085273E-3</v>
      </c>
      <c r="AU58" s="11">
        <f t="shared" ca="1" si="441"/>
        <v>1.9908052373827085E-3</v>
      </c>
      <c r="AV58" s="11">
        <f t="shared" ca="1" si="441"/>
        <v>1.9922864636931804E-3</v>
      </c>
      <c r="AW58" s="11">
        <f t="shared" ca="1" si="441"/>
        <v>1.9937682408399434E-3</v>
      </c>
      <c r="AX58" s="11">
        <f t="shared" ca="1" si="441"/>
        <v>1.995250568822997E-3</v>
      </c>
      <c r="AY58" s="11">
        <f t="shared" ca="1" si="441"/>
        <v>1.9967334476423417E-3</v>
      </c>
      <c r="AZ58" s="11">
        <f t="shared" ca="1" si="441"/>
        <v>1.998216877297977E-3</v>
      </c>
      <c r="BA58" s="11">
        <f t="shared" ca="1" si="441"/>
        <v>1.9997008577899034E-3</v>
      </c>
    </row>
    <row r="59" spans="2:53" x14ac:dyDescent="0.25">
      <c r="B59" s="35"/>
      <c r="C59" s="46"/>
      <c r="D59" s="47"/>
      <c r="E59" s="14" t="s">
        <v>40</v>
      </c>
      <c r="F59" s="6" t="s">
        <v>21</v>
      </c>
      <c r="G59" s="11">
        <f ca="1">IFERROR(G38/G37,0)</f>
        <v>0</v>
      </c>
      <c r="H59" s="11">
        <f ca="1">IFERROR(H38/H37,0)</f>
        <v>2E-3</v>
      </c>
      <c r="I59" s="11">
        <f t="shared" ref="I59:AS59" ca="1" si="442">IFERROR(I38/I37,0)</f>
        <v>1.9999970090033548E-3</v>
      </c>
      <c r="J59" s="11">
        <f t="shared" ca="1" si="442"/>
        <v>2.0001465616871794E-3</v>
      </c>
      <c r="K59" s="11">
        <f t="shared" ca="1" si="442"/>
        <v>2.000116648734898E-3</v>
      </c>
      <c r="L59" s="11">
        <f t="shared" ca="1" si="442"/>
        <v>2.000116648734898E-3</v>
      </c>
      <c r="M59" s="11">
        <f t="shared" ca="1" si="442"/>
        <v>2.0000869591296861E-3</v>
      </c>
      <c r="N59" s="11">
        <f t="shared" ca="1" si="442"/>
        <v>2.0000275819024253E-3</v>
      </c>
      <c r="O59" s="11">
        <f t="shared" ca="1" si="442"/>
        <v>2.0298252923366795E-3</v>
      </c>
      <c r="P59" s="11">
        <f t="shared" ca="1" si="442"/>
        <v>2.0298131508378328E-3</v>
      </c>
      <c r="Q59" s="11">
        <f t="shared" ca="1" si="442"/>
        <v>1.9999153425480768E-3</v>
      </c>
      <c r="R59" s="11">
        <f t="shared" ca="1" si="442"/>
        <v>1.9996185210567102E-3</v>
      </c>
      <c r="S59" s="11">
        <f t="shared" ca="1" si="442"/>
        <v>1.9995888425420306E-3</v>
      </c>
      <c r="T59" s="11">
        <f t="shared" ca="1" si="442"/>
        <v>1.9995858747269028E-3</v>
      </c>
      <c r="U59" s="11">
        <f t="shared" ca="1" si="442"/>
        <v>1.999582906918383E-3</v>
      </c>
      <c r="V59" s="11">
        <f t="shared" ca="1" si="442"/>
        <v>2.0099858873564255E-3</v>
      </c>
      <c r="W59" s="11">
        <f t="shared" ca="1" si="442"/>
        <v>2.0064014937195185E-3</v>
      </c>
      <c r="X59" s="11">
        <f t="shared" ca="1" si="442"/>
        <v>2.000745781620582E-3</v>
      </c>
      <c r="Y59" s="11">
        <f t="shared" ca="1" si="442"/>
        <v>1.9918642772594288E-3</v>
      </c>
      <c r="Z59" s="11">
        <f t="shared" ca="1" si="442"/>
        <v>2.0052186888558973E-3</v>
      </c>
      <c r="AA59" s="11">
        <f t="shared" ca="1" si="442"/>
        <v>2.0081923950765338E-3</v>
      </c>
      <c r="AB59" s="11">
        <f t="shared" ca="1" si="442"/>
        <v>2.0096800744412884E-3</v>
      </c>
      <c r="AC59" s="11">
        <f t="shared" ca="1" si="442"/>
        <v>2.0111683046423333E-3</v>
      </c>
      <c r="AD59" s="11">
        <f t="shared" ca="1" si="442"/>
        <v>2.0081780080386446E-3</v>
      </c>
      <c r="AE59" s="11">
        <f t="shared" ca="1" si="442"/>
        <v>2.005194375644032E-3</v>
      </c>
      <c r="AF59" s="11">
        <f t="shared" ca="1" si="442"/>
        <v>2.0022173876706197E-3</v>
      </c>
      <c r="AG59" s="11">
        <f t="shared" ca="1" si="442"/>
        <v>1.9992470244039225E-3</v>
      </c>
      <c r="AH59" s="11">
        <f t="shared" ca="1" si="442"/>
        <v>1.9962832662025177E-3</v>
      </c>
      <c r="AI59" s="11">
        <f t="shared" ca="1" si="442"/>
        <v>1.981562868798819E-3</v>
      </c>
      <c r="AJ59" s="11">
        <f t="shared" ca="1" si="442"/>
        <v>1.9650429640346335E-3</v>
      </c>
      <c r="AK59" s="11">
        <f t="shared" ca="1" si="442"/>
        <v>1.9966539370425344E-3</v>
      </c>
      <c r="AL59" s="11">
        <f t="shared" ca="1" si="442"/>
        <v>1.9819294470819829E-3</v>
      </c>
      <c r="AM59" s="11">
        <f t="shared" ca="1" si="442"/>
        <v>1.9790040995805993E-3</v>
      </c>
      <c r="AN59" s="11">
        <f t="shared" ca="1" si="442"/>
        <v>1.9804809299606525E-3</v>
      </c>
      <c r="AO59" s="11">
        <f t="shared" ca="1" si="442"/>
        <v>1.9834362432296316E-3</v>
      </c>
      <c r="AP59" s="11">
        <f t="shared" ca="1" si="442"/>
        <v>1.9849147261185572E-3</v>
      </c>
      <c r="AQ59" s="11">
        <f t="shared" ca="1" si="442"/>
        <v>1.9863648634690372E-3</v>
      </c>
      <c r="AR59" s="11">
        <f t="shared" ca="1" si="442"/>
        <v>1.9878444372706367E-3</v>
      </c>
      <c r="AS59" s="11">
        <f t="shared" ca="1" si="442"/>
        <v>1.9893245619085273E-3</v>
      </c>
      <c r="AT59" s="11">
        <f t="shared" ref="AT59:BA59" ca="1" si="443">IFERROR(AT38/AT37,0)</f>
        <v>1.9908052373827085E-3</v>
      </c>
      <c r="AU59" s="11">
        <f t="shared" ca="1" si="443"/>
        <v>1.9922864636931804E-3</v>
      </c>
      <c r="AV59" s="11">
        <f t="shared" ca="1" si="443"/>
        <v>1.9937682408399434E-3</v>
      </c>
      <c r="AW59" s="11">
        <f t="shared" ca="1" si="443"/>
        <v>1.995250568822997E-3</v>
      </c>
      <c r="AX59" s="11">
        <f t="shared" ca="1" si="443"/>
        <v>1.9967334476423417E-3</v>
      </c>
      <c r="AY59" s="11">
        <f t="shared" ca="1" si="443"/>
        <v>1.998216877297977E-3</v>
      </c>
      <c r="AZ59" s="11">
        <f t="shared" ca="1" si="443"/>
        <v>1.9997008577899034E-3</v>
      </c>
      <c r="BA59" s="11">
        <f t="shared" ca="1" si="443"/>
        <v>2.0011853891181205E-3</v>
      </c>
    </row>
    <row r="60" spans="2:53" x14ac:dyDescent="0.25">
      <c r="B60" s="35"/>
      <c r="C60" s="47"/>
      <c r="D60" s="57" t="s">
        <v>29</v>
      </c>
      <c r="E60" s="59"/>
      <c r="F60" s="6" t="s">
        <v>28</v>
      </c>
      <c r="G60" s="2">
        <v>500</v>
      </c>
      <c r="H60" s="1">
        <f>G60</f>
        <v>500</v>
      </c>
      <c r="I60" s="1">
        <f t="shared" ref="I60:BA60" si="444">H60</f>
        <v>500</v>
      </c>
      <c r="J60" s="1">
        <f t="shared" si="444"/>
        <v>500</v>
      </c>
      <c r="K60" s="1">
        <f t="shared" si="444"/>
        <v>500</v>
      </c>
      <c r="L60" s="1">
        <f t="shared" si="444"/>
        <v>500</v>
      </c>
      <c r="M60" s="1">
        <f t="shared" si="444"/>
        <v>500</v>
      </c>
      <c r="N60" s="1">
        <f t="shared" si="444"/>
        <v>500</v>
      </c>
      <c r="O60" s="1">
        <f t="shared" si="444"/>
        <v>500</v>
      </c>
      <c r="P60" s="1">
        <f t="shared" si="444"/>
        <v>500</v>
      </c>
      <c r="Q60" s="1">
        <f t="shared" si="444"/>
        <v>500</v>
      </c>
      <c r="R60" s="1">
        <f t="shared" si="444"/>
        <v>500</v>
      </c>
      <c r="S60" s="1">
        <f t="shared" si="444"/>
        <v>500</v>
      </c>
      <c r="T60" s="1">
        <f t="shared" si="444"/>
        <v>500</v>
      </c>
      <c r="U60" s="1">
        <f t="shared" si="444"/>
        <v>500</v>
      </c>
      <c r="V60" s="1">
        <f t="shared" si="444"/>
        <v>500</v>
      </c>
      <c r="W60" s="1">
        <f t="shared" si="444"/>
        <v>500</v>
      </c>
      <c r="X60" s="1">
        <f t="shared" si="444"/>
        <v>500</v>
      </c>
      <c r="Y60" s="1">
        <f t="shared" si="444"/>
        <v>500</v>
      </c>
      <c r="Z60" s="1">
        <f t="shared" si="444"/>
        <v>500</v>
      </c>
      <c r="AA60" s="1">
        <f t="shared" si="444"/>
        <v>500</v>
      </c>
      <c r="AB60" s="1">
        <f t="shared" si="444"/>
        <v>500</v>
      </c>
      <c r="AC60" s="1">
        <f t="shared" si="444"/>
        <v>500</v>
      </c>
      <c r="AD60" s="1">
        <f t="shared" si="444"/>
        <v>500</v>
      </c>
      <c r="AE60" s="1">
        <f t="shared" si="444"/>
        <v>500</v>
      </c>
      <c r="AF60" s="1">
        <f t="shared" si="444"/>
        <v>500</v>
      </c>
      <c r="AG60" s="1">
        <f t="shared" si="444"/>
        <v>500</v>
      </c>
      <c r="AH60" s="1">
        <f t="shared" si="444"/>
        <v>500</v>
      </c>
      <c r="AI60" s="1">
        <f t="shared" si="444"/>
        <v>500</v>
      </c>
      <c r="AJ60" s="1">
        <f t="shared" si="444"/>
        <v>500</v>
      </c>
      <c r="AK60" s="1">
        <f t="shared" si="444"/>
        <v>500</v>
      </c>
      <c r="AL60" s="1">
        <f t="shared" si="444"/>
        <v>500</v>
      </c>
      <c r="AM60" s="1">
        <f t="shared" si="444"/>
        <v>500</v>
      </c>
      <c r="AN60" s="1">
        <f t="shared" si="444"/>
        <v>500</v>
      </c>
      <c r="AO60" s="1">
        <f t="shared" si="444"/>
        <v>500</v>
      </c>
      <c r="AP60" s="1">
        <f t="shared" si="444"/>
        <v>500</v>
      </c>
      <c r="AQ60" s="1">
        <f t="shared" si="444"/>
        <v>500</v>
      </c>
      <c r="AR60" s="1">
        <f t="shared" si="444"/>
        <v>500</v>
      </c>
      <c r="AS60" s="1">
        <f t="shared" si="444"/>
        <v>500</v>
      </c>
      <c r="AT60" s="1">
        <f t="shared" si="444"/>
        <v>500</v>
      </c>
      <c r="AU60" s="1">
        <f t="shared" si="444"/>
        <v>500</v>
      </c>
      <c r="AV60" s="1">
        <f t="shared" si="444"/>
        <v>500</v>
      </c>
      <c r="AW60" s="1">
        <f t="shared" si="444"/>
        <v>500</v>
      </c>
      <c r="AX60" s="1">
        <f t="shared" si="444"/>
        <v>500</v>
      </c>
      <c r="AY60" s="1">
        <f t="shared" si="444"/>
        <v>500</v>
      </c>
      <c r="AZ60" s="1">
        <f t="shared" si="444"/>
        <v>500</v>
      </c>
      <c r="BA60" s="1">
        <f t="shared" si="444"/>
        <v>500</v>
      </c>
    </row>
    <row r="61" spans="2:53" x14ac:dyDescent="0.25">
      <c r="B61" s="35"/>
      <c r="C61" s="57" t="s">
        <v>65</v>
      </c>
      <c r="D61" s="58"/>
      <c r="E61" s="59"/>
      <c r="F61" s="6" t="s">
        <v>21</v>
      </c>
      <c r="G61" s="2">
        <f>IF(OR(G2,G3,G9),IFERROR((G28+G14)/(G15+G29),IFERROR(G16/G13,0)),0)</f>
        <v>0</v>
      </c>
      <c r="H61" s="2">
        <f t="shared" ref="H61:AR61" si="445">IF(OR(H2,H3,H9),IFERROR((H28+H14)/(H15+H29),IFERROR(H16/H13,0)),0)</f>
        <v>0</v>
      </c>
      <c r="I61" s="2">
        <f t="shared" ca="1" si="445"/>
        <v>1.9939985090786649E-3</v>
      </c>
      <c r="J61" s="2">
        <f t="shared" ca="1" si="445"/>
        <v>2.0060900541094737E-3</v>
      </c>
      <c r="K61" s="2">
        <f t="shared" ca="1" si="445"/>
        <v>1.9941312103583186E-3</v>
      </c>
      <c r="L61" s="2">
        <f t="shared" ca="1" si="445"/>
        <v>0</v>
      </c>
      <c r="M61" s="2">
        <f t="shared" ca="1" si="445"/>
        <v>1.9941014984397043E-3</v>
      </c>
      <c r="N61" s="2">
        <f t="shared" ca="1" si="445"/>
        <v>1.994057098477242E-3</v>
      </c>
      <c r="O61" s="2">
        <f t="shared" ca="1" si="445"/>
        <v>2.0209341559583693E-3</v>
      </c>
      <c r="P61" s="2">
        <f t="shared" ca="1" si="445"/>
        <v>2.0237297637777374E-3</v>
      </c>
      <c r="Q61" s="2">
        <f t="shared" ca="1" si="445"/>
        <v>2.0087643642745915E-3</v>
      </c>
      <c r="R61" s="2">
        <f t="shared" ca="1" si="445"/>
        <v>1.9937676255176486E-3</v>
      </c>
      <c r="S61" s="2">
        <f t="shared" ref="S61:AJ61" ca="1" si="446">IF(OR(S2,S3,S9),IFERROR((S28+S14)/(S15+S29),IFERROR(S16/S13,0)),0)</f>
        <v>1.9936048706767906E-3</v>
      </c>
      <c r="T61" s="2">
        <f t="shared" ca="1" si="446"/>
        <v>1.9935885966333444E-3</v>
      </c>
      <c r="U61" s="2">
        <f t="shared" ca="1" si="446"/>
        <v>1.9935856375923322E-3</v>
      </c>
      <c r="V61" s="2">
        <f t="shared" ca="1" si="446"/>
        <v>2.0108100796317457E-3</v>
      </c>
      <c r="W61" s="2">
        <f t="shared" ca="1" si="446"/>
        <v>2.002168312149024E-3</v>
      </c>
      <c r="X61" s="2">
        <f t="shared" ca="1" si="446"/>
        <v>1.9975609271164342E-3</v>
      </c>
      <c r="Y61" s="2">
        <f t="shared" ca="1" si="446"/>
        <v>1.9903111899681487E-3</v>
      </c>
      <c r="Z61" s="2">
        <f t="shared" ca="1" si="446"/>
        <v>2.0045439605043125E-3</v>
      </c>
      <c r="AA61" s="2">
        <f t="shared" ca="1" si="446"/>
        <v>2.0127432207920552E-3</v>
      </c>
      <c r="AB61" s="2">
        <f t="shared" ca="1" si="446"/>
        <v>2.0149810401707789E-3</v>
      </c>
      <c r="AC61" s="2">
        <f t="shared" ca="1" si="446"/>
        <v>2.0164734722497839E-3</v>
      </c>
      <c r="AD61" s="2">
        <f t="shared" ca="1" si="446"/>
        <v>2.0036435823626562E-3</v>
      </c>
      <c r="AE61" s="2">
        <f t="shared" ca="1" si="446"/>
        <v>2.0006655804040746E-3</v>
      </c>
      <c r="AF61" s="2">
        <f t="shared" ca="1" si="446"/>
        <v>1.9976942127918848E-3</v>
      </c>
      <c r="AG61" s="2">
        <f t="shared" ca="1" si="446"/>
        <v>1.994729459833252E-3</v>
      </c>
      <c r="AH61" s="2">
        <f t="shared" ca="1" si="446"/>
        <v>1.9917713019108304E-3</v>
      </c>
      <c r="AI61" s="2">
        <f t="shared" ca="1" si="446"/>
        <v>1.9829427205502724E-3</v>
      </c>
      <c r="AJ61" s="2">
        <f t="shared" ca="1" si="446"/>
        <v>1.9673657719886379E-3</v>
      </c>
      <c r="AK61" s="2">
        <f t="shared" ca="1" si="445"/>
        <v>1.992141272201934E-3</v>
      </c>
      <c r="AL61" s="2">
        <f t="shared" ca="1" si="445"/>
        <v>1.9833102342046915E-3</v>
      </c>
      <c r="AM61" s="2">
        <f t="shared" ref="AM61:AP61" ca="1" si="447">IF(OR(AM2,AM3,AM9),IFERROR((AM28+AM14)/(AM15+AM29),IFERROR(AM16/AM13,0)),0)</f>
        <v>1.9745248345029724E-3</v>
      </c>
      <c r="AN61" s="2">
        <f t="shared" ca="1" si="447"/>
        <v>1.9856994754881606E-3</v>
      </c>
      <c r="AO61" s="2">
        <f t="shared" ca="1" si="447"/>
        <v>1.9879218011623042E-3</v>
      </c>
      <c r="AP61" s="2">
        <f t="shared" ca="1" si="447"/>
        <v>1.9901457843181686E-3</v>
      </c>
      <c r="AQ61" s="2">
        <f t="shared" ca="1" si="445"/>
        <v>1.9901162646878343E-3</v>
      </c>
      <c r="AR61" s="2">
        <f t="shared" ca="1" si="445"/>
        <v>1.9930837639525315E-3</v>
      </c>
      <c r="AS61" s="2">
        <f t="shared" ref="AS61" ca="1" si="448">IF(OR(AS2,AS3,AS9),IFERROR((AS28+AS14)/(AS15+AS29),IFERROR(AS16/AS13,0)),0)</f>
        <v>1.9945680660793138E-3</v>
      </c>
      <c r="AT61" s="2">
        <f t="shared" ref="AT61:BA61" ca="1" si="449">IF(OR(AT2,AT3,AT9),IFERROR((AT28+AT14)/(AT15+AT29),IFERROR(AT16/AT13,0)),0)</f>
        <v>1.9960529206992077E-3</v>
      </c>
      <c r="AU61" s="2">
        <f t="shared" ca="1" si="449"/>
        <v>1.997538327812875E-3</v>
      </c>
      <c r="AV61" s="2">
        <f t="shared" ca="1" si="449"/>
        <v>1.9990242874200004E-3</v>
      </c>
      <c r="AW61" s="2">
        <f t="shared" ca="1" si="449"/>
        <v>2.0005107995211381E-3</v>
      </c>
      <c r="AX61" s="2">
        <f t="shared" ca="1" si="449"/>
        <v>2.0019978641158402E-3</v>
      </c>
      <c r="AY61" s="2">
        <f t="shared" ca="1" si="449"/>
        <v>2.0034854812054441E-3</v>
      </c>
      <c r="AZ61" s="2">
        <f t="shared" ca="1" si="449"/>
        <v>2.0049736507874601E-3</v>
      </c>
      <c r="BA61" s="2">
        <f t="shared" ca="1" si="449"/>
        <v>2.0064623728639672E-3</v>
      </c>
    </row>
    <row r="62" spans="2:53" x14ac:dyDescent="0.25">
      <c r="B62" s="35"/>
      <c r="C62" s="57" t="s">
        <v>77</v>
      </c>
      <c r="D62" s="58"/>
      <c r="E62" s="59"/>
      <c r="F62" s="6" t="s">
        <v>21</v>
      </c>
      <c r="G62" s="2">
        <f>IF(OR(G2,G3,G9),IFERROR((G28+G14)/(G15+G29+G105),IFERROR(G16/(G13+G109),0)),0)</f>
        <v>0</v>
      </c>
      <c r="H62" s="2">
        <f t="shared" ref="H62:BA62" si="450">IF(OR(H2,H3,H9),IFERROR((H28+H14)/(H15+H29+H105),IFERROR(H16/(H13+H109),0)),0)</f>
        <v>0</v>
      </c>
      <c r="I62" s="2">
        <f t="shared" ca="1" si="450"/>
        <v>1.993998508632704E-3</v>
      </c>
      <c r="J62" s="2">
        <f t="shared" ca="1" si="450"/>
        <v>2.0060900541094698E-3</v>
      </c>
      <c r="K62" s="2">
        <f t="shared" ca="1" si="450"/>
        <v>1.9941312103583186E-3</v>
      </c>
      <c r="L62" s="2">
        <f t="shared" ca="1" si="450"/>
        <v>0</v>
      </c>
      <c r="M62" s="2">
        <f t="shared" ca="1" si="450"/>
        <v>1.9941014984397043E-3</v>
      </c>
      <c r="N62" s="2">
        <f t="shared" ca="1" si="450"/>
        <v>1.994057098477242E-3</v>
      </c>
      <c r="O62" s="2">
        <f t="shared" ca="1" si="450"/>
        <v>2.0209341559583693E-3</v>
      </c>
      <c r="P62" s="2">
        <f t="shared" ca="1" si="450"/>
        <v>2.0237297637777374E-3</v>
      </c>
      <c r="Q62" s="2">
        <f t="shared" ca="1" si="450"/>
        <v>2.0087640043601183E-3</v>
      </c>
      <c r="R62" s="2">
        <f t="shared" ca="1" si="450"/>
        <v>1.9937603719091712E-3</v>
      </c>
      <c r="S62" s="2">
        <f t="shared" ca="1" si="450"/>
        <v>1.9935964452171247E-3</v>
      </c>
      <c r="T62" s="2">
        <f t="shared" ca="1" si="450"/>
        <v>1.9935800491717513E-3</v>
      </c>
      <c r="U62" s="2">
        <f t="shared" ca="1" si="450"/>
        <v>1.9935769671952314E-3</v>
      </c>
      <c r="V62" s="2">
        <f t="shared" ca="1" si="450"/>
        <v>2.0108088092853256E-3</v>
      </c>
      <c r="W62" s="2">
        <f t="shared" ca="1" si="450"/>
        <v>2.002168312149024E-3</v>
      </c>
      <c r="X62" s="2">
        <f t="shared" ca="1" si="450"/>
        <v>1.9975609271164342E-3</v>
      </c>
      <c r="Y62" s="2">
        <f t="shared" ca="1" si="450"/>
        <v>1.9870231641566632E-3</v>
      </c>
      <c r="Z62" s="2">
        <f t="shared" ca="1" si="450"/>
        <v>2.0045439328624931E-3</v>
      </c>
      <c r="AA62" s="2">
        <f t="shared" ca="1" si="450"/>
        <v>2.0127432207920552E-3</v>
      </c>
      <c r="AB62" s="2">
        <f t="shared" ca="1" si="450"/>
        <v>2.0149810401707789E-3</v>
      </c>
      <c r="AC62" s="2">
        <f t="shared" ca="1" si="450"/>
        <v>2.0164734722497839E-3</v>
      </c>
      <c r="AD62" s="2">
        <f t="shared" ca="1" si="450"/>
        <v>2.0036435823626562E-3</v>
      </c>
      <c r="AE62" s="2">
        <f t="shared" ca="1" si="450"/>
        <v>2.0006655804040746E-3</v>
      </c>
      <c r="AF62" s="2">
        <f t="shared" ca="1" si="450"/>
        <v>1.9976942127918848E-3</v>
      </c>
      <c r="AG62" s="2">
        <f t="shared" ca="1" si="450"/>
        <v>1.9947011863278448E-3</v>
      </c>
      <c r="AH62" s="2">
        <f t="shared" ca="1" si="450"/>
        <v>1.9910836756819135E-3</v>
      </c>
      <c r="AI62" s="2">
        <f t="shared" ca="1" si="450"/>
        <v>1.9662332863269469E-3</v>
      </c>
      <c r="AJ62" s="2">
        <f t="shared" ca="1" si="450"/>
        <v>1.9090447246593273E-3</v>
      </c>
      <c r="AK62" s="2">
        <f t="shared" ca="1" si="450"/>
        <v>1.9915838210535467E-3</v>
      </c>
      <c r="AL62" s="2">
        <f t="shared" ca="1" si="450"/>
        <v>1.9672503458657929E-3</v>
      </c>
      <c r="AM62" s="2">
        <f t="shared" ca="1" si="450"/>
        <v>1.9530014000577372E-3</v>
      </c>
      <c r="AN62" s="2">
        <f t="shared" ca="1" si="450"/>
        <v>1.9856126218946589E-3</v>
      </c>
      <c r="AO62" s="2">
        <f t="shared" ca="1" si="450"/>
        <v>1.9878247999335647E-3</v>
      </c>
      <c r="AP62" s="2">
        <f t="shared" ca="1" si="450"/>
        <v>1.9900496431149409E-3</v>
      </c>
      <c r="AQ62" s="2">
        <f t="shared" ca="1" si="450"/>
        <v>1.9900662301976266E-3</v>
      </c>
      <c r="AR62" s="2">
        <f t="shared" ca="1" si="450"/>
        <v>1.9930271489581857E-3</v>
      </c>
      <c r="AS62" s="2">
        <f t="shared" ca="1" si="450"/>
        <v>1.9945074551781E-3</v>
      </c>
      <c r="AT62" s="2">
        <f t="shared" ca="1" si="450"/>
        <v>1.9960529206992077E-3</v>
      </c>
      <c r="AU62" s="2">
        <f t="shared" ca="1" si="450"/>
        <v>1.997538327812875E-3</v>
      </c>
      <c r="AV62" s="2">
        <f t="shared" ca="1" si="450"/>
        <v>1.9990242874200004E-3</v>
      </c>
      <c r="AW62" s="2">
        <f t="shared" ca="1" si="450"/>
        <v>2.0005107995211381E-3</v>
      </c>
      <c r="AX62" s="2">
        <f t="shared" ca="1" si="450"/>
        <v>2.0019978641158402E-3</v>
      </c>
      <c r="AY62" s="2">
        <f t="shared" ca="1" si="450"/>
        <v>2.0034854812054441E-3</v>
      </c>
      <c r="AZ62" s="2">
        <f t="shared" ca="1" si="450"/>
        <v>2.0049736507874601E-3</v>
      </c>
      <c r="BA62" s="2">
        <f t="shared" ca="1" si="450"/>
        <v>2.0064623728639672E-3</v>
      </c>
    </row>
    <row r="63" spans="2:53" ht="15" customHeight="1" x14ac:dyDescent="0.25">
      <c r="B63" s="36"/>
      <c r="C63" s="57" t="s">
        <v>64</v>
      </c>
      <c r="D63" s="58"/>
      <c r="E63" s="59"/>
      <c r="F63" s="6" t="s">
        <v>21</v>
      </c>
      <c r="G63" s="11">
        <f>$F$144/G60</f>
        <v>2E-3</v>
      </c>
      <c r="H63" s="11">
        <f>$F$144/H60</f>
        <v>2E-3</v>
      </c>
      <c r="I63" s="11">
        <f>$F$144/I60</f>
        <v>2E-3</v>
      </c>
      <c r="J63" s="11">
        <f>$F$144/J60</f>
        <v>2E-3</v>
      </c>
      <c r="K63" s="11">
        <f>$F$144/K60</f>
        <v>2E-3</v>
      </c>
      <c r="L63" s="11">
        <f>$F$144/L60</f>
        <v>2E-3</v>
      </c>
      <c r="M63" s="11">
        <f>$F$144/M60</f>
        <v>2E-3</v>
      </c>
      <c r="N63" s="11">
        <f>$F$144/N60</f>
        <v>2E-3</v>
      </c>
      <c r="O63" s="11">
        <f>$F$144/O60</f>
        <v>2E-3</v>
      </c>
      <c r="P63" s="11">
        <f>$F$144/P60</f>
        <v>2E-3</v>
      </c>
      <c r="Q63" s="11">
        <f>$F$144/Q60</f>
        <v>2E-3</v>
      </c>
      <c r="R63" s="11">
        <f>$F$144/R60</f>
        <v>2E-3</v>
      </c>
      <c r="S63" s="11">
        <f>$F$144/S60</f>
        <v>2E-3</v>
      </c>
      <c r="T63" s="11">
        <f>$F$144/T60</f>
        <v>2E-3</v>
      </c>
      <c r="U63" s="11">
        <f>$F$144/U60</f>
        <v>2E-3</v>
      </c>
      <c r="V63" s="11">
        <f>$F$144/V60</f>
        <v>2E-3</v>
      </c>
      <c r="W63" s="11">
        <f>$F$144/W60</f>
        <v>2E-3</v>
      </c>
      <c r="X63" s="11">
        <f>$F$144/X60</f>
        <v>2E-3</v>
      </c>
      <c r="Y63" s="11">
        <f>$F$144/Y60</f>
        <v>2E-3</v>
      </c>
      <c r="Z63" s="11">
        <f>$F$144/Z60</f>
        <v>2E-3</v>
      </c>
      <c r="AA63" s="11">
        <f>$F$144/AA60</f>
        <v>2E-3</v>
      </c>
      <c r="AB63" s="11">
        <f>$F$144/AB60</f>
        <v>2E-3</v>
      </c>
      <c r="AC63" s="11">
        <f>$F$144/AC60</f>
        <v>2E-3</v>
      </c>
      <c r="AD63" s="11">
        <f>$F$144/AD60</f>
        <v>2E-3</v>
      </c>
      <c r="AE63" s="11">
        <f>$F$144/AE60</f>
        <v>2E-3</v>
      </c>
      <c r="AF63" s="11">
        <f>$F$144/AF60</f>
        <v>2E-3</v>
      </c>
      <c r="AG63" s="11">
        <f>$F$144/AG60</f>
        <v>2E-3</v>
      </c>
      <c r="AH63" s="11">
        <f>$F$144/AH60</f>
        <v>2E-3</v>
      </c>
      <c r="AI63" s="11">
        <f>$F$144/AI60</f>
        <v>2E-3</v>
      </c>
      <c r="AJ63" s="11">
        <f>$F$144/AJ60</f>
        <v>2E-3</v>
      </c>
      <c r="AK63" s="11">
        <f>$F$144/AK60</f>
        <v>2E-3</v>
      </c>
      <c r="AL63" s="11">
        <f>$F$144/AL60</f>
        <v>2E-3</v>
      </c>
      <c r="AM63" s="11">
        <f>$F$144/AM60</f>
        <v>2E-3</v>
      </c>
      <c r="AN63" s="11">
        <f>$F$144/AN60</f>
        <v>2E-3</v>
      </c>
      <c r="AO63" s="11">
        <f>$F$144/AO60</f>
        <v>2E-3</v>
      </c>
      <c r="AP63" s="11">
        <f>$F$144/AP60</f>
        <v>2E-3</v>
      </c>
      <c r="AQ63" s="11">
        <f>$F$144/AQ60</f>
        <v>2E-3</v>
      </c>
      <c r="AR63" s="11">
        <f>$F$144/AR60</f>
        <v>2E-3</v>
      </c>
      <c r="AS63" s="11">
        <f>$F$144/AS60</f>
        <v>2E-3</v>
      </c>
      <c r="AT63" s="11">
        <f>$F$144/AT60</f>
        <v>2E-3</v>
      </c>
      <c r="AU63" s="11">
        <f>$F$144/AU60</f>
        <v>2E-3</v>
      </c>
      <c r="AV63" s="11">
        <f>$F$144/AV60</f>
        <v>2E-3</v>
      </c>
      <c r="AW63" s="11">
        <f>$F$144/AW60</f>
        <v>2E-3</v>
      </c>
      <c r="AX63" s="11">
        <f>$F$144/AX60</f>
        <v>2E-3</v>
      </c>
      <c r="AY63" s="11">
        <f>$F$144/AY60</f>
        <v>2E-3</v>
      </c>
      <c r="AZ63" s="11">
        <f>$F$144/AZ60</f>
        <v>2E-3</v>
      </c>
      <c r="BA63" s="11">
        <f>$F$144/BA60</f>
        <v>2E-3</v>
      </c>
    </row>
    <row r="64" spans="2:53" x14ac:dyDescent="0.25">
      <c r="B64" s="4"/>
      <c r="C64" s="13"/>
      <c r="D64" s="13"/>
      <c r="E64" s="13"/>
      <c r="F64" s="13"/>
    </row>
    <row r="65" spans="2:53" x14ac:dyDescent="0.25">
      <c r="B65" s="54" t="s">
        <v>102</v>
      </c>
      <c r="C65" s="48" t="s">
        <v>75</v>
      </c>
      <c r="D65" s="50"/>
      <c r="E65" s="6" t="s">
        <v>39</v>
      </c>
      <c r="F65" s="6" t="s">
        <v>5</v>
      </c>
      <c r="G65" s="24">
        <f>G69+G75</f>
        <v>0</v>
      </c>
      <c r="H65" s="24">
        <f t="shared" ref="H65:BA65" ca="1" si="451">H69+H75</f>
        <v>11333333.333333332</v>
      </c>
      <c r="I65" s="24">
        <f t="shared" ca="1" si="451"/>
        <v>11333333.333333332</v>
      </c>
      <c r="J65" s="24">
        <f t="shared" ca="1" si="451"/>
        <v>11333333.330333332</v>
      </c>
      <c r="K65" s="24">
        <f t="shared" ca="1" si="451"/>
        <v>11333333.330333332</v>
      </c>
      <c r="L65" s="24">
        <f t="shared" ca="1" si="451"/>
        <v>11333333.300333332</v>
      </c>
      <c r="M65" s="24">
        <f t="shared" ca="1" si="451"/>
        <v>11333333.300333332</v>
      </c>
      <c r="N65" s="24">
        <f t="shared" ca="1" si="451"/>
        <v>11333333.270333331</v>
      </c>
      <c r="O65" s="24">
        <f t="shared" ca="1" si="451"/>
        <v>11333333.210333332</v>
      </c>
      <c r="P65" s="24">
        <f t="shared" ca="1" si="451"/>
        <v>11333333.210333331</v>
      </c>
      <c r="Q65" s="24">
        <f t="shared" ca="1" si="451"/>
        <v>11333333.19833333</v>
      </c>
      <c r="R65" s="24">
        <f t="shared" ca="1" si="451"/>
        <v>11333303.316548776</v>
      </c>
      <c r="S65" s="24">
        <f t="shared" ca="1" si="451"/>
        <v>11333303.016184961</v>
      </c>
      <c r="T65" s="24">
        <f t="shared" ca="1" si="451"/>
        <v>11333302.986142697</v>
      </c>
      <c r="U65" s="24">
        <f t="shared" ca="1" si="451"/>
        <v>11333302.98313841</v>
      </c>
      <c r="V65" s="24">
        <f t="shared" ca="1" si="451"/>
        <v>11333302.980134061</v>
      </c>
      <c r="W65" s="24">
        <f t="shared" ca="1" si="451"/>
        <v>11333302.982333329</v>
      </c>
      <c r="X65" s="24">
        <f t="shared" ca="1" si="451"/>
        <v>11333299.382333329</v>
      </c>
      <c r="Y65" s="24">
        <f t="shared" ca="1" si="451"/>
        <v>11333293.68233333</v>
      </c>
      <c r="Z65" s="24">
        <f t="shared" ca="1" si="451"/>
        <v>11333279.718084494</v>
      </c>
      <c r="AA65" s="24">
        <f t="shared" ca="1" si="451"/>
        <v>11333279.718146404</v>
      </c>
      <c r="AB65" s="24">
        <f t="shared" ca="1" si="451"/>
        <v>11333279.718146406</v>
      </c>
      <c r="AC65" s="24">
        <f t="shared" ca="1" si="451"/>
        <v>11333279.718146406</v>
      </c>
      <c r="AD65" s="24">
        <f t="shared" ca="1" si="451"/>
        <v>11333279.718146406</v>
      </c>
      <c r="AE65" s="24">
        <f t="shared" ca="1" si="451"/>
        <v>11333276.718146406</v>
      </c>
      <c r="AF65" s="24">
        <f t="shared" ca="1" si="451"/>
        <v>11333273.718146404</v>
      </c>
      <c r="AG65" s="24">
        <f t="shared" ca="1" si="451"/>
        <v>11333270.718146406</v>
      </c>
      <c r="AH65" s="24">
        <f t="shared" ca="1" si="451"/>
        <v>11333267.703972097</v>
      </c>
      <c r="AI65" s="24">
        <f t="shared" ca="1" si="451"/>
        <v>11333264.358619347</v>
      </c>
      <c r="AJ65" s="24">
        <f t="shared" ca="1" si="451"/>
        <v>11333206.867643481</v>
      </c>
      <c r="AK65" s="24">
        <f t="shared" ca="1" si="451"/>
        <v>11333016.371543584</v>
      </c>
      <c r="AL65" s="24">
        <f t="shared" ca="1" si="451"/>
        <v>11321245.311558468</v>
      </c>
      <c r="AM65" s="24">
        <f t="shared" ca="1" si="451"/>
        <v>11321189.493448123</v>
      </c>
      <c r="AN65" s="24">
        <f t="shared" ca="1" si="451"/>
        <v>11321175.472752262</v>
      </c>
      <c r="AO65" s="24">
        <f t="shared" ca="1" si="451"/>
        <v>11321175.494780499</v>
      </c>
      <c r="AP65" s="24">
        <f t="shared" ca="1" si="451"/>
        <v>11321175.543874659</v>
      </c>
      <c r="AQ65" s="24">
        <f t="shared" ca="1" si="451"/>
        <v>11321175.568149745</v>
      </c>
      <c r="AR65" s="24">
        <f t="shared" ca="1" si="451"/>
        <v>11322190.758472528</v>
      </c>
      <c r="AS65" s="24">
        <f t="shared" ca="1" si="451"/>
        <v>11322190.772725083</v>
      </c>
      <c r="AT65" s="24">
        <f t="shared" ca="1" si="451"/>
        <v>11322190.787960917</v>
      </c>
      <c r="AU65" s="24">
        <f t="shared" ca="1" si="451"/>
        <v>11322190.787960917</v>
      </c>
      <c r="AV65" s="24">
        <f t="shared" ca="1" si="451"/>
        <v>11322190.787960917</v>
      </c>
      <c r="AW65" s="24">
        <f t="shared" ca="1" si="451"/>
        <v>11322190.787960919</v>
      </c>
      <c r="AX65" s="24">
        <f t="shared" ca="1" si="451"/>
        <v>11322190.787960917</v>
      </c>
      <c r="AY65" s="24">
        <f t="shared" ca="1" si="451"/>
        <v>11322190.787960919</v>
      </c>
      <c r="AZ65" s="24">
        <f t="shared" ca="1" si="451"/>
        <v>11322190.78796092</v>
      </c>
      <c r="BA65" s="24">
        <f t="shared" ca="1" si="451"/>
        <v>11322190.787960919</v>
      </c>
    </row>
    <row r="66" spans="2:53" x14ac:dyDescent="0.25">
      <c r="B66" s="55"/>
      <c r="C66" s="51"/>
      <c r="D66" s="53"/>
      <c r="E66" s="6" t="s">
        <v>40</v>
      </c>
      <c r="F66" s="6" t="s">
        <v>5</v>
      </c>
      <c r="G66" s="24">
        <f ca="1">G70+G76</f>
        <v>11333333.333333332</v>
      </c>
      <c r="H66" s="24">
        <f t="shared" ref="H66:BA66" ca="1" si="452">H70+H76</f>
        <v>11333333.333333332</v>
      </c>
      <c r="I66" s="24">
        <f t="shared" ca="1" si="452"/>
        <v>11333333.330333332</v>
      </c>
      <c r="J66" s="24">
        <f t="shared" ca="1" si="452"/>
        <v>11333333.330333332</v>
      </c>
      <c r="K66" s="24">
        <f t="shared" ca="1" si="452"/>
        <v>11333333.300333332</v>
      </c>
      <c r="L66" s="24">
        <f t="shared" ca="1" si="452"/>
        <v>11333333.300333332</v>
      </c>
      <c r="M66" s="24">
        <f t="shared" ca="1" si="452"/>
        <v>11333333.270333331</v>
      </c>
      <c r="N66" s="24">
        <f t="shared" ca="1" si="452"/>
        <v>11333333.210333332</v>
      </c>
      <c r="O66" s="24">
        <f t="shared" ca="1" si="452"/>
        <v>11333333.210333331</v>
      </c>
      <c r="P66" s="24">
        <f t="shared" ca="1" si="452"/>
        <v>11333333.19833333</v>
      </c>
      <c r="Q66" s="24">
        <f t="shared" ca="1" si="452"/>
        <v>11333303.316548776</v>
      </c>
      <c r="R66" s="24">
        <f t="shared" ca="1" si="452"/>
        <v>11333303.016184961</v>
      </c>
      <c r="S66" s="24">
        <f t="shared" ca="1" si="452"/>
        <v>11333302.986142697</v>
      </c>
      <c r="T66" s="24">
        <f t="shared" ca="1" si="452"/>
        <v>11333302.98313841</v>
      </c>
      <c r="U66" s="24">
        <f t="shared" ca="1" si="452"/>
        <v>11333302.980134061</v>
      </c>
      <c r="V66" s="24">
        <f t="shared" ca="1" si="452"/>
        <v>11333302.982333329</v>
      </c>
      <c r="W66" s="24">
        <f t="shared" ca="1" si="452"/>
        <v>11333299.382333329</v>
      </c>
      <c r="X66" s="24">
        <f t="shared" ca="1" si="452"/>
        <v>11333293.68233333</v>
      </c>
      <c r="Y66" s="24">
        <f t="shared" ca="1" si="452"/>
        <v>11333279.718084494</v>
      </c>
      <c r="Z66" s="24">
        <f t="shared" ca="1" si="452"/>
        <v>11333279.718146404</v>
      </c>
      <c r="AA66" s="24">
        <f t="shared" ca="1" si="452"/>
        <v>11333279.718146406</v>
      </c>
      <c r="AB66" s="24">
        <f t="shared" ca="1" si="452"/>
        <v>11333279.718146406</v>
      </c>
      <c r="AC66" s="24">
        <f t="shared" ca="1" si="452"/>
        <v>11333279.718146406</v>
      </c>
      <c r="AD66" s="24">
        <f t="shared" ca="1" si="452"/>
        <v>11333276.718146406</v>
      </c>
      <c r="AE66" s="24">
        <f t="shared" ca="1" si="452"/>
        <v>11333273.718146404</v>
      </c>
      <c r="AF66" s="24">
        <f t="shared" ca="1" si="452"/>
        <v>11333270.718146406</v>
      </c>
      <c r="AG66" s="24">
        <f t="shared" ca="1" si="452"/>
        <v>11333267.703972097</v>
      </c>
      <c r="AH66" s="24">
        <f t="shared" ca="1" si="452"/>
        <v>11333264.358619347</v>
      </c>
      <c r="AI66" s="24">
        <f t="shared" ca="1" si="452"/>
        <v>11333206.867643481</v>
      </c>
      <c r="AJ66" s="24">
        <f t="shared" ca="1" si="452"/>
        <v>11333016.371543584</v>
      </c>
      <c r="AK66" s="24">
        <f t="shared" ca="1" si="452"/>
        <v>11321245.311558468</v>
      </c>
      <c r="AL66" s="24">
        <f t="shared" ca="1" si="452"/>
        <v>11321189.493448123</v>
      </c>
      <c r="AM66" s="24">
        <f t="shared" ca="1" si="452"/>
        <v>11321175.472752262</v>
      </c>
      <c r="AN66" s="24">
        <f t="shared" ca="1" si="452"/>
        <v>11321175.494780499</v>
      </c>
      <c r="AO66" s="24">
        <f t="shared" ca="1" si="452"/>
        <v>11321175.543874659</v>
      </c>
      <c r="AP66" s="24">
        <f t="shared" ca="1" si="452"/>
        <v>11321175.568149745</v>
      </c>
      <c r="AQ66" s="24">
        <f t="shared" ca="1" si="452"/>
        <v>11322190.758472528</v>
      </c>
      <c r="AR66" s="24">
        <f t="shared" ca="1" si="452"/>
        <v>11322190.772725083</v>
      </c>
      <c r="AS66" s="24">
        <f t="shared" ca="1" si="452"/>
        <v>11322190.787960917</v>
      </c>
      <c r="AT66" s="24">
        <f t="shared" ca="1" si="452"/>
        <v>11322190.787960917</v>
      </c>
      <c r="AU66" s="24">
        <f t="shared" ca="1" si="452"/>
        <v>11322190.787960917</v>
      </c>
      <c r="AV66" s="24">
        <f t="shared" ca="1" si="452"/>
        <v>11322190.787960919</v>
      </c>
      <c r="AW66" s="24">
        <f t="shared" ca="1" si="452"/>
        <v>11322190.787960917</v>
      </c>
      <c r="AX66" s="24">
        <f t="shared" ca="1" si="452"/>
        <v>11322190.787960919</v>
      </c>
      <c r="AY66" s="24">
        <f t="shared" ca="1" si="452"/>
        <v>11322190.78796092</v>
      </c>
      <c r="AZ66" s="24">
        <f t="shared" ca="1" si="452"/>
        <v>11322190.787960919</v>
      </c>
      <c r="BA66" s="24">
        <f t="shared" ca="1" si="452"/>
        <v>11322190.78796092</v>
      </c>
    </row>
    <row r="67" spans="2:53" x14ac:dyDescent="0.25">
      <c r="B67" s="55"/>
      <c r="C67" s="48" t="s">
        <v>3</v>
      </c>
      <c r="D67" s="50"/>
      <c r="E67" s="6" t="s">
        <v>39</v>
      </c>
      <c r="F67" s="6" t="s">
        <v>5</v>
      </c>
      <c r="G67" s="2">
        <v>0</v>
      </c>
      <c r="H67" s="20">
        <f>G68</f>
        <v>10000000</v>
      </c>
      <c r="I67" s="20">
        <f t="shared" ref="I67:J67" si="453">H68</f>
        <v>10000000</v>
      </c>
      <c r="J67" s="20">
        <f t="shared" si="453"/>
        <v>10000000</v>
      </c>
      <c r="K67" s="20">
        <f>J68</f>
        <v>10000000</v>
      </c>
      <c r="L67" s="20">
        <f t="shared" ref="L67" si="454">K68</f>
        <v>10000000</v>
      </c>
      <c r="M67" s="20">
        <f t="shared" ref="M67" si="455">L68</f>
        <v>10000000</v>
      </c>
      <c r="N67" s="20">
        <f t="shared" ref="N67" si="456">M68</f>
        <v>10000000</v>
      </c>
      <c r="O67" s="20">
        <f t="shared" ref="O67" si="457">N68</f>
        <v>10000000</v>
      </c>
      <c r="P67" s="20">
        <f t="shared" ref="P67" si="458">O68</f>
        <v>10000000</v>
      </c>
      <c r="Q67" s="20">
        <f t="shared" ref="Q67" si="459">P68</f>
        <v>10000000</v>
      </c>
      <c r="R67" s="20">
        <f t="shared" ref="R67" si="460">Q68</f>
        <v>10000000</v>
      </c>
      <c r="S67" s="20">
        <f t="shared" ref="S67" si="461">R68</f>
        <v>10000000</v>
      </c>
      <c r="T67" s="20">
        <f t="shared" ref="T67" si="462">S68</f>
        <v>10000000</v>
      </c>
      <c r="U67" s="20">
        <f t="shared" ref="U67" si="463">T68</f>
        <v>10000000</v>
      </c>
      <c r="V67" s="20">
        <f t="shared" ref="V67" si="464">U68</f>
        <v>10000000</v>
      </c>
      <c r="W67" s="20">
        <f t="shared" ref="W67" si="465">V68</f>
        <v>10000000</v>
      </c>
      <c r="X67" s="20">
        <f t="shared" ref="X67" si="466">W68</f>
        <v>10000000</v>
      </c>
      <c r="Y67" s="20">
        <f t="shared" ref="Y67" si="467">X68</f>
        <v>10000000</v>
      </c>
      <c r="Z67" s="20">
        <f t="shared" ref="Z67" si="468">Y68</f>
        <v>10000000</v>
      </c>
      <c r="AA67" s="20">
        <f t="shared" ref="AA67" si="469">Z68</f>
        <v>10000000</v>
      </c>
      <c r="AB67" s="20">
        <f t="shared" ref="AB67" si="470">AA68</f>
        <v>10000000</v>
      </c>
      <c r="AC67" s="20">
        <f t="shared" ref="AC67" si="471">AB68</f>
        <v>10000000</v>
      </c>
      <c r="AD67" s="20">
        <f t="shared" ref="AD67" si="472">AC68</f>
        <v>10000000</v>
      </c>
      <c r="AE67" s="20">
        <f t="shared" ref="AE67" si="473">AD68</f>
        <v>10000000</v>
      </c>
      <c r="AF67" s="20">
        <f t="shared" ref="AF67" si="474">AE68</f>
        <v>10000000</v>
      </c>
      <c r="AG67" s="20">
        <f t="shared" ref="AG67" si="475">AF68</f>
        <v>10000000</v>
      </c>
      <c r="AH67" s="20">
        <f t="shared" ref="AH67" si="476">AG68</f>
        <v>10000000</v>
      </c>
      <c r="AI67" s="20">
        <f t="shared" ref="AI67" si="477">AH68</f>
        <v>10000000</v>
      </c>
      <c r="AJ67" s="20">
        <f t="shared" ref="AJ67" si="478">AI68</f>
        <v>10000000</v>
      </c>
      <c r="AK67" s="20">
        <f t="shared" ref="AK67" si="479">R68</f>
        <v>10000000</v>
      </c>
      <c r="AL67" s="20">
        <f t="shared" ref="AL67" si="480">AK68</f>
        <v>10000000</v>
      </c>
      <c r="AM67" s="20">
        <f t="shared" ref="AM67" si="481">AL68</f>
        <v>10000000</v>
      </c>
      <c r="AN67" s="20">
        <f t="shared" ref="AN67" si="482">AM68</f>
        <v>10000000</v>
      </c>
      <c r="AO67" s="20">
        <f t="shared" ref="AO67" si="483">AN68</f>
        <v>10000000</v>
      </c>
      <c r="AP67" s="20">
        <f t="shared" ref="AP67" si="484">AO68</f>
        <v>10000000</v>
      </c>
      <c r="AQ67" s="20">
        <f t="shared" ref="AQ67" si="485">AL68</f>
        <v>10000000</v>
      </c>
      <c r="AR67" s="20">
        <f t="shared" ref="AR67:AS67" si="486">AQ68</f>
        <v>10000000</v>
      </c>
      <c r="AS67" s="20">
        <f t="shared" si="486"/>
        <v>10000000</v>
      </c>
      <c r="AT67" s="20">
        <f t="shared" ref="AT67" si="487">AS68</f>
        <v>10000000</v>
      </c>
      <c r="AU67" s="20">
        <f t="shared" ref="AU67" si="488">AT68</f>
        <v>10000000</v>
      </c>
      <c r="AV67" s="20">
        <f t="shared" ref="AV67" si="489">AU68</f>
        <v>10000000</v>
      </c>
      <c r="AW67" s="20">
        <f t="shared" ref="AW67" si="490">AV68</f>
        <v>10000000</v>
      </c>
      <c r="AX67" s="20">
        <f t="shared" ref="AX67" si="491">AW68</f>
        <v>10000000</v>
      </c>
      <c r="AY67" s="20">
        <f t="shared" ref="AY67" si="492">AX68</f>
        <v>10000000</v>
      </c>
      <c r="AZ67" s="20">
        <f t="shared" ref="AZ67" si="493">AY68</f>
        <v>10000000</v>
      </c>
      <c r="BA67" s="20">
        <f t="shared" ref="BA67" si="494">AZ68</f>
        <v>10000000</v>
      </c>
    </row>
    <row r="68" spans="2:53" x14ac:dyDescent="0.25">
      <c r="B68" s="55"/>
      <c r="C68" s="51"/>
      <c r="D68" s="53"/>
      <c r="E68" s="6" t="s">
        <v>40</v>
      </c>
      <c r="F68" s="6" t="s">
        <v>5</v>
      </c>
      <c r="G68" s="20">
        <f>G67+G21</f>
        <v>10000000</v>
      </c>
      <c r="H68" s="20">
        <f t="shared" ref="H68:J68" si="495">H21+H67</f>
        <v>10000000</v>
      </c>
      <c r="I68" s="20">
        <f t="shared" si="495"/>
        <v>10000000</v>
      </c>
      <c r="J68" s="20">
        <f t="shared" si="495"/>
        <v>10000000</v>
      </c>
      <c r="K68" s="20">
        <f t="shared" ref="K68" si="496">K21+K67</f>
        <v>10000000</v>
      </c>
      <c r="L68" s="20">
        <f t="shared" ref="L68" si="497">L21+L67</f>
        <v>10000000</v>
      </c>
      <c r="M68" s="20">
        <f t="shared" ref="M68:AR68" si="498">M21+M67</f>
        <v>10000000</v>
      </c>
      <c r="N68" s="20">
        <f t="shared" si="498"/>
        <v>10000000</v>
      </c>
      <c r="O68" s="20">
        <f t="shared" si="498"/>
        <v>10000000</v>
      </c>
      <c r="P68" s="20">
        <f t="shared" si="498"/>
        <v>10000000</v>
      </c>
      <c r="Q68" s="20">
        <f t="shared" si="498"/>
        <v>10000000</v>
      </c>
      <c r="R68" s="20">
        <f t="shared" si="498"/>
        <v>10000000</v>
      </c>
      <c r="S68" s="20">
        <f t="shared" ref="S68:AJ68" si="499">S21+S67</f>
        <v>10000000</v>
      </c>
      <c r="T68" s="20">
        <f t="shared" si="499"/>
        <v>10000000</v>
      </c>
      <c r="U68" s="20">
        <f t="shared" si="499"/>
        <v>10000000</v>
      </c>
      <c r="V68" s="20">
        <f t="shared" si="499"/>
        <v>10000000</v>
      </c>
      <c r="W68" s="20">
        <f t="shared" si="499"/>
        <v>10000000</v>
      </c>
      <c r="X68" s="20">
        <f t="shared" si="499"/>
        <v>10000000</v>
      </c>
      <c r="Y68" s="20">
        <f t="shared" si="499"/>
        <v>10000000</v>
      </c>
      <c r="Z68" s="20">
        <f t="shared" si="499"/>
        <v>10000000</v>
      </c>
      <c r="AA68" s="20">
        <f t="shared" si="499"/>
        <v>10000000</v>
      </c>
      <c r="AB68" s="20">
        <f t="shared" si="499"/>
        <v>10000000</v>
      </c>
      <c r="AC68" s="20">
        <f t="shared" si="499"/>
        <v>10000000</v>
      </c>
      <c r="AD68" s="20">
        <f t="shared" si="499"/>
        <v>10000000</v>
      </c>
      <c r="AE68" s="20">
        <f t="shared" si="499"/>
        <v>10000000</v>
      </c>
      <c r="AF68" s="20">
        <f t="shared" si="499"/>
        <v>10000000</v>
      </c>
      <c r="AG68" s="20">
        <f t="shared" si="499"/>
        <v>10000000</v>
      </c>
      <c r="AH68" s="20">
        <f t="shared" si="499"/>
        <v>10000000</v>
      </c>
      <c r="AI68" s="20">
        <f t="shared" si="499"/>
        <v>10000000</v>
      </c>
      <c r="AJ68" s="20">
        <f t="shared" si="499"/>
        <v>10000000</v>
      </c>
      <c r="AK68" s="20">
        <f t="shared" si="498"/>
        <v>10000000</v>
      </c>
      <c r="AL68" s="20">
        <f t="shared" si="498"/>
        <v>10000000</v>
      </c>
      <c r="AM68" s="20">
        <f t="shared" ref="AM68:AP68" si="500">AM21+AM67</f>
        <v>10000000</v>
      </c>
      <c r="AN68" s="20">
        <f t="shared" si="500"/>
        <v>10000000</v>
      </c>
      <c r="AO68" s="20">
        <f t="shared" si="500"/>
        <v>10000000</v>
      </c>
      <c r="AP68" s="20">
        <f t="shared" si="500"/>
        <v>10000000</v>
      </c>
      <c r="AQ68" s="20">
        <f t="shared" si="498"/>
        <v>10000000</v>
      </c>
      <c r="AR68" s="20">
        <f t="shared" si="498"/>
        <v>10000000</v>
      </c>
      <c r="AS68" s="20">
        <f t="shared" ref="AS68" si="501">AS21+AS67</f>
        <v>10000000</v>
      </c>
      <c r="AT68" s="20">
        <f t="shared" ref="AT68:BA68" si="502">AT21+AT67</f>
        <v>10000000</v>
      </c>
      <c r="AU68" s="20">
        <f t="shared" si="502"/>
        <v>10000000</v>
      </c>
      <c r="AV68" s="20">
        <f t="shared" si="502"/>
        <v>10000000</v>
      </c>
      <c r="AW68" s="20">
        <f t="shared" si="502"/>
        <v>10000000</v>
      </c>
      <c r="AX68" s="20">
        <f t="shared" si="502"/>
        <v>10000000</v>
      </c>
      <c r="AY68" s="20">
        <f t="shared" si="502"/>
        <v>10000000</v>
      </c>
      <c r="AZ68" s="20">
        <f t="shared" si="502"/>
        <v>10000000</v>
      </c>
      <c r="BA68" s="20">
        <f t="shared" si="502"/>
        <v>10000000</v>
      </c>
    </row>
    <row r="69" spans="2:53" x14ac:dyDescent="0.25">
      <c r="B69" s="55"/>
      <c r="C69" s="43" t="s">
        <v>4</v>
      </c>
      <c r="D69" s="43" t="s">
        <v>4</v>
      </c>
      <c r="E69" s="6" t="s">
        <v>39</v>
      </c>
      <c r="F69" s="6" t="s">
        <v>5</v>
      </c>
      <c r="G69" s="25">
        <f>G71+G73</f>
        <v>0</v>
      </c>
      <c r="H69" s="25">
        <f t="shared" ref="H69:AS69" ca="1" si="503">H71+H73</f>
        <v>10000000</v>
      </c>
      <c r="I69" s="25">
        <f t="shared" ca="1" si="503"/>
        <v>10000000</v>
      </c>
      <c r="J69" s="25">
        <f t="shared" ca="1" si="503"/>
        <v>9999999</v>
      </c>
      <c r="K69" s="25">
        <f t="shared" ca="1" si="503"/>
        <v>10000048.848210849</v>
      </c>
      <c r="L69" s="25">
        <f t="shared" ca="1" si="503"/>
        <v>10000038.848210849</v>
      </c>
      <c r="M69" s="25">
        <f t="shared" ca="1" si="503"/>
        <v>10000038.848210849</v>
      </c>
      <c r="N69" s="25">
        <f t="shared" ca="1" si="503"/>
        <v>10000028.922431359</v>
      </c>
      <c r="O69" s="25">
        <f t="shared" ca="1" si="503"/>
        <v>10000009.070872381</v>
      </c>
      <c r="P69" s="25">
        <f t="shared" ca="1" si="503"/>
        <v>10009831.811636794</v>
      </c>
      <c r="Q69" s="25">
        <f t="shared" ca="1" si="503"/>
        <v>10009827.841324998</v>
      </c>
      <c r="R69" s="25">
        <f t="shared" ca="1" si="503"/>
        <v>9999941.7631689105</v>
      </c>
      <c r="S69" s="25">
        <f t="shared" ca="1" si="503"/>
        <v>9999842.5050102007</v>
      </c>
      <c r="T69" s="25">
        <f t="shared" ca="1" si="503"/>
        <v>9999832.5791884474</v>
      </c>
      <c r="U69" s="25">
        <f t="shared" ca="1" si="503"/>
        <v>9999831.586606212</v>
      </c>
      <c r="V69" s="25">
        <f t="shared" ca="1" si="503"/>
        <v>9999830.5940239131</v>
      </c>
      <c r="W69" s="25">
        <f t="shared" ca="1" si="503"/>
        <v>10003285.865013085</v>
      </c>
      <c r="X69" s="25">
        <f t="shared" ca="1" si="503"/>
        <v>10002094.771474347</v>
      </c>
      <c r="Y69" s="25">
        <f t="shared" ca="1" si="503"/>
        <v>10000208.873371344</v>
      </c>
      <c r="Z69" s="25">
        <f t="shared" ca="1" si="503"/>
        <v>9997226.1752756592</v>
      </c>
      <c r="AA69" s="25">
        <f t="shared" ca="1" si="503"/>
        <v>10001682.550811581</v>
      </c>
      <c r="AB69" s="25">
        <f t="shared" ca="1" si="503"/>
        <v>10002668.822289776</v>
      </c>
      <c r="AC69" s="25">
        <f t="shared" ca="1" si="503"/>
        <v>10003161.410356864</v>
      </c>
      <c r="AD69" s="25">
        <f t="shared" ca="1" si="503"/>
        <v>10003653.633849736</v>
      </c>
      <c r="AE69" s="25">
        <f t="shared" ca="1" si="503"/>
        <v>10002661.055900788</v>
      </c>
      <c r="AF69" s="25">
        <f t="shared" ca="1" si="503"/>
        <v>10001668.477951838</v>
      </c>
      <c r="AG69" s="25">
        <f t="shared" ca="1" si="503"/>
        <v>10000675.900002889</v>
      </c>
      <c r="AH69" s="25">
        <f t="shared" ca="1" si="503"/>
        <v>9999683.3078796323</v>
      </c>
      <c r="AI69" s="25">
        <f t="shared" ca="1" si="503"/>
        <v>9998690.3845779318</v>
      </c>
      <c r="AJ69" s="25">
        <f t="shared" ca="1" si="503"/>
        <v>9993685.0038573202</v>
      </c>
      <c r="AK69" s="25">
        <f t="shared" ca="1" si="503"/>
        <v>9987875.684163291</v>
      </c>
      <c r="AL69" s="25">
        <f t="shared" ca="1" si="503"/>
        <v>9986795.2224347591</v>
      </c>
      <c r="AM69" s="25">
        <f t="shared" ca="1" si="503"/>
        <v>9981791.5145796686</v>
      </c>
      <c r="AN69" s="25">
        <f t="shared" ca="1" si="503"/>
        <v>9980787.915934857</v>
      </c>
      <c r="AO69" s="25">
        <f t="shared" ca="1" si="503"/>
        <v>9981287.7898430228</v>
      </c>
      <c r="AP69" s="25">
        <f t="shared" ca="1" si="503"/>
        <v>9982286.4251141809</v>
      </c>
      <c r="AQ69" s="25">
        <f t="shared" ca="1" si="503"/>
        <v>9982785.1845189333</v>
      </c>
      <c r="AR69" s="25">
        <f t="shared" ca="1" si="503"/>
        <v>9984289.0071864631</v>
      </c>
      <c r="AS69" s="25">
        <f t="shared" ca="1" si="503"/>
        <v>9984787.0213895217</v>
      </c>
      <c r="AT69" s="25">
        <f t="shared" ref="AT69:BA69" ca="1" si="504">AT71+AT73</f>
        <v>9985284.6659781337</v>
      </c>
      <c r="AU69" s="25">
        <f t="shared" ca="1" si="504"/>
        <v>9985781.9251467176</v>
      </c>
      <c r="AV69" s="25">
        <f t="shared" ca="1" si="504"/>
        <v>9986278.8145440202</v>
      </c>
      <c r="AW69" s="25">
        <f t="shared" ca="1" si="504"/>
        <v>9986775.3345823437</v>
      </c>
      <c r="AX69" s="25">
        <f t="shared" ca="1" si="504"/>
        <v>9987271.4856733717</v>
      </c>
      <c r="AY69" s="25">
        <f t="shared" ca="1" si="504"/>
        <v>9987767.2682281826</v>
      </c>
      <c r="AZ69" s="25">
        <f t="shared" ca="1" si="504"/>
        <v>9988262.6826572418</v>
      </c>
      <c r="BA69" s="25">
        <f t="shared" ca="1" si="504"/>
        <v>9988757.7293704022</v>
      </c>
    </row>
    <row r="70" spans="2:53" x14ac:dyDescent="0.25">
      <c r="B70" s="55"/>
      <c r="C70" s="64"/>
      <c r="D70" s="44"/>
      <c r="E70" s="6" t="s">
        <v>40</v>
      </c>
      <c r="F70" s="6" t="s">
        <v>5</v>
      </c>
      <c r="G70" s="20">
        <f ca="1">G72+G74</f>
        <v>10000000</v>
      </c>
      <c r="H70" s="20">
        <f t="shared" ref="H70" ca="1" si="505">H72+H74</f>
        <v>10000000</v>
      </c>
      <c r="I70" s="20">
        <f t="shared" ref="I70:BA70" ca="1" si="506">I72+I74</f>
        <v>9999999</v>
      </c>
      <c r="J70" s="20">
        <f t="shared" ca="1" si="506"/>
        <v>10000048.848210849</v>
      </c>
      <c r="K70" s="20">
        <f t="shared" ca="1" si="506"/>
        <v>10000038.848210849</v>
      </c>
      <c r="L70" s="20">
        <f t="shared" ca="1" si="506"/>
        <v>10000038.848210849</v>
      </c>
      <c r="M70" s="20">
        <f t="shared" ca="1" si="506"/>
        <v>10000028.922431359</v>
      </c>
      <c r="N70" s="20">
        <f t="shared" ca="1" si="506"/>
        <v>10000009.070872381</v>
      </c>
      <c r="O70" s="20">
        <f t="shared" ca="1" si="506"/>
        <v>10009831.811636794</v>
      </c>
      <c r="P70" s="20">
        <f t="shared" ca="1" si="506"/>
        <v>10009827.841324998</v>
      </c>
      <c r="Q70" s="20">
        <f t="shared" ca="1" si="506"/>
        <v>9999941.7631689105</v>
      </c>
      <c r="R70" s="20">
        <f t="shared" ca="1" si="506"/>
        <v>9999842.5050102007</v>
      </c>
      <c r="S70" s="20">
        <f t="shared" ca="1" si="506"/>
        <v>9999832.5791884474</v>
      </c>
      <c r="T70" s="20">
        <f t="shared" ca="1" si="506"/>
        <v>9999831.586606212</v>
      </c>
      <c r="U70" s="20">
        <f t="shared" ca="1" si="506"/>
        <v>9999830.5940239131</v>
      </c>
      <c r="V70" s="20">
        <f t="shared" ca="1" si="506"/>
        <v>10003285.865013085</v>
      </c>
      <c r="W70" s="20">
        <f t="shared" ca="1" si="506"/>
        <v>10002094.771474347</v>
      </c>
      <c r="X70" s="20">
        <f t="shared" ca="1" si="506"/>
        <v>10000208.873371344</v>
      </c>
      <c r="Y70" s="20">
        <f t="shared" ca="1" si="506"/>
        <v>9997226.1752756592</v>
      </c>
      <c r="Z70" s="20">
        <f t="shared" ca="1" si="506"/>
        <v>10001682.550811581</v>
      </c>
      <c r="AA70" s="20">
        <f t="shared" ca="1" si="506"/>
        <v>10002668.822289776</v>
      </c>
      <c r="AB70" s="20">
        <f t="shared" ca="1" si="506"/>
        <v>10003161.410356864</v>
      </c>
      <c r="AC70" s="20">
        <f t="shared" ca="1" si="506"/>
        <v>10003653.633849736</v>
      </c>
      <c r="AD70" s="20">
        <f t="shared" ca="1" si="506"/>
        <v>10002661.055900788</v>
      </c>
      <c r="AE70" s="20">
        <f t="shared" ca="1" si="506"/>
        <v>10001668.477951838</v>
      </c>
      <c r="AF70" s="20">
        <f t="shared" ca="1" si="506"/>
        <v>10000675.900002889</v>
      </c>
      <c r="AG70" s="20">
        <f t="shared" ca="1" si="506"/>
        <v>9999683.3078796323</v>
      </c>
      <c r="AH70" s="20">
        <f t="shared" ca="1" si="506"/>
        <v>9998690.3845779318</v>
      </c>
      <c r="AI70" s="20">
        <f t="shared" ca="1" si="506"/>
        <v>9993685.0038573202</v>
      </c>
      <c r="AJ70" s="20">
        <f t="shared" ca="1" si="506"/>
        <v>9987875.684163291</v>
      </c>
      <c r="AK70" s="20">
        <f t="shared" ca="1" si="506"/>
        <v>9986795.2224347591</v>
      </c>
      <c r="AL70" s="20">
        <f t="shared" ca="1" si="506"/>
        <v>9981791.5145796686</v>
      </c>
      <c r="AM70" s="20">
        <f t="shared" ca="1" si="506"/>
        <v>9980787.915934857</v>
      </c>
      <c r="AN70" s="20">
        <f t="shared" ca="1" si="506"/>
        <v>9981287.7898430228</v>
      </c>
      <c r="AO70" s="20">
        <f t="shared" ca="1" si="506"/>
        <v>9982286.4251141809</v>
      </c>
      <c r="AP70" s="20">
        <f t="shared" ca="1" si="506"/>
        <v>9982785.1845189333</v>
      </c>
      <c r="AQ70" s="20">
        <f t="shared" ca="1" si="506"/>
        <v>9984289.0071864631</v>
      </c>
      <c r="AR70" s="20">
        <f t="shared" ca="1" si="506"/>
        <v>9984787.0213895217</v>
      </c>
      <c r="AS70" s="20">
        <f t="shared" ca="1" si="506"/>
        <v>9985284.6659781337</v>
      </c>
      <c r="AT70" s="20">
        <f t="shared" ca="1" si="506"/>
        <v>9985781.9251467176</v>
      </c>
      <c r="AU70" s="20">
        <f t="shared" ca="1" si="506"/>
        <v>9986278.8145440202</v>
      </c>
      <c r="AV70" s="20">
        <f t="shared" ca="1" si="506"/>
        <v>9986775.3345823437</v>
      </c>
      <c r="AW70" s="20">
        <f t="shared" ca="1" si="506"/>
        <v>9987271.4856733717</v>
      </c>
      <c r="AX70" s="20">
        <f t="shared" ca="1" si="506"/>
        <v>9987767.2682281826</v>
      </c>
      <c r="AY70" s="20">
        <f t="shared" ca="1" si="506"/>
        <v>9988262.6826572418</v>
      </c>
      <c r="AZ70" s="20">
        <f t="shared" ca="1" si="506"/>
        <v>9988757.7293704022</v>
      </c>
      <c r="BA70" s="20">
        <f t="shared" ca="1" si="506"/>
        <v>9989252.4087769147</v>
      </c>
    </row>
    <row r="71" spans="2:53" x14ac:dyDescent="0.25">
      <c r="B71" s="55"/>
      <c r="C71" s="64"/>
      <c r="D71" s="43" t="s">
        <v>88</v>
      </c>
      <c r="E71" s="33" t="s">
        <v>39</v>
      </c>
      <c r="F71" s="6" t="s">
        <v>5</v>
      </c>
      <c r="G71" s="2">
        <v>0</v>
      </c>
      <c r="H71" s="21">
        <f>G72</f>
        <v>10000000</v>
      </c>
      <c r="I71" s="21">
        <f t="shared" ref="I71:BA71" ca="1" si="507">H72</f>
        <v>10000000</v>
      </c>
      <c r="J71" s="21">
        <f t="shared" ca="1" si="507"/>
        <v>9999999</v>
      </c>
      <c r="K71" s="21">
        <f t="shared" ca="1" si="507"/>
        <v>10000048.848210849</v>
      </c>
      <c r="L71" s="21">
        <f t="shared" ca="1" si="507"/>
        <v>10000038.848210849</v>
      </c>
      <c r="M71" s="21">
        <f t="shared" ca="1" si="507"/>
        <v>9990038.8482108489</v>
      </c>
      <c r="N71" s="21">
        <f t="shared" ca="1" si="507"/>
        <v>9990028.8482108489</v>
      </c>
      <c r="O71" s="21">
        <f t="shared" ca="1" si="507"/>
        <v>9990008.8482108489</v>
      </c>
      <c r="P71" s="21">
        <f t="shared" ca="1" si="507"/>
        <v>9999905.2616793588</v>
      </c>
      <c r="Q71" s="21">
        <f t="shared" ca="1" si="507"/>
        <v>9999901.2616793588</v>
      </c>
      <c r="R71" s="21">
        <f t="shared" ca="1" si="507"/>
        <v>9989941.259894805</v>
      </c>
      <c r="S71" s="21">
        <f t="shared" ca="1" si="507"/>
        <v>9989841.2595309895</v>
      </c>
      <c r="T71" s="21">
        <f t="shared" ca="1" si="507"/>
        <v>9989831.259488726</v>
      </c>
      <c r="U71" s="21">
        <f t="shared" ca="1" si="507"/>
        <v>9989830.2594844382</v>
      </c>
      <c r="V71" s="21">
        <f t="shared" ca="1" si="507"/>
        <v>9989829.2594800889</v>
      </c>
      <c r="W71" s="21">
        <f t="shared" ca="1" si="507"/>
        <v>9993310.4457408991</v>
      </c>
      <c r="X71" s="21">
        <f t="shared" ca="1" si="507"/>
        <v>9992110.4457408991</v>
      </c>
      <c r="Y71" s="21">
        <f t="shared" ca="1" si="507"/>
        <v>9990210.4457408991</v>
      </c>
      <c r="Z71" s="21">
        <f t="shared" ca="1" si="507"/>
        <v>9987205.4814920612</v>
      </c>
      <c r="AA71" s="21">
        <f t="shared" ca="1" si="507"/>
        <v>9991695.2808187082</v>
      </c>
      <c r="AB71" s="21">
        <f t="shared" ca="1" si="507"/>
        <v>9992688.949548699</v>
      </c>
      <c r="AC71" s="21">
        <f t="shared" ca="1" si="507"/>
        <v>9993185.2321340255</v>
      </c>
      <c r="AD71" s="21">
        <f t="shared" ca="1" si="507"/>
        <v>9993681.1474107504</v>
      </c>
      <c r="AE71" s="21">
        <f t="shared" ca="1" si="507"/>
        <v>9992681.1474107504</v>
      </c>
      <c r="AF71" s="21">
        <f t="shared" ca="1" si="507"/>
        <v>9991681.1474107504</v>
      </c>
      <c r="AG71" s="21">
        <f t="shared" ca="1" si="507"/>
        <v>9990681.1474107504</v>
      </c>
      <c r="AH71" s="21">
        <f t="shared" ca="1" si="507"/>
        <v>9989681.1332364436</v>
      </c>
      <c r="AI71" s="21">
        <f t="shared" ca="1" si="507"/>
        <v>9988680.7878836915</v>
      </c>
      <c r="AJ71" s="21">
        <f t="shared" ca="1" si="507"/>
        <v>9983638.2969078254</v>
      </c>
      <c r="AK71" s="21">
        <f t="shared" ca="1" si="507"/>
        <v>9977786.8348079287</v>
      </c>
      <c r="AL71" s="21">
        <f t="shared" ca="1" si="507"/>
        <v>9976786.5549044963</v>
      </c>
      <c r="AM71" s="21">
        <f t="shared" ca="1" si="507"/>
        <v>9971745.7367941514</v>
      </c>
      <c r="AN71" s="21">
        <f t="shared" ca="1" si="507"/>
        <v>9970734.7160982899</v>
      </c>
      <c r="AO71" s="21">
        <f t="shared" ca="1" si="507"/>
        <v>9971238.3390048798</v>
      </c>
      <c r="AP71" s="21">
        <f t="shared" ca="1" si="507"/>
        <v>9972244.4638907686</v>
      </c>
      <c r="AQ71" s="21">
        <f t="shared" ca="1" si="507"/>
        <v>9972746.9639180731</v>
      </c>
      <c r="AR71" s="21">
        <f t="shared" ca="1" si="507"/>
        <v>9974254.4514350593</v>
      </c>
      <c r="AS71" s="21">
        <f t="shared" ca="1" si="507"/>
        <v>9974756.2007466648</v>
      </c>
      <c r="AT71" s="21">
        <f t="shared" ca="1" si="507"/>
        <v>9975257.5776642617</v>
      </c>
      <c r="AU71" s="21">
        <f t="shared" ca="1" si="507"/>
        <v>9975758.5663853679</v>
      </c>
      <c r="AV71" s="21">
        <f t="shared" ca="1" si="507"/>
        <v>9976259.182561826</v>
      </c>
      <c r="AW71" s="21">
        <f t="shared" ca="1" si="507"/>
        <v>9976759.4266090319</v>
      </c>
      <c r="AX71" s="21">
        <f t="shared" ca="1" si="507"/>
        <v>9977259.2989417575</v>
      </c>
      <c r="AY71" s="21">
        <f t="shared" ca="1" si="507"/>
        <v>9977758.799974164</v>
      </c>
      <c r="AZ71" s="21">
        <f t="shared" ca="1" si="507"/>
        <v>9978257.9301197939</v>
      </c>
      <c r="BA71" s="21">
        <f t="shared" ca="1" si="507"/>
        <v>9978756.6897915769</v>
      </c>
    </row>
    <row r="72" spans="2:53" x14ac:dyDescent="0.25">
      <c r="B72" s="55"/>
      <c r="C72" s="64"/>
      <c r="D72" s="64"/>
      <c r="E72" s="33" t="s">
        <v>40</v>
      </c>
      <c r="F72" s="6" t="s">
        <v>5</v>
      </c>
      <c r="G72" s="20">
        <f>G21</f>
        <v>10000000</v>
      </c>
      <c r="H72" s="20">
        <f ca="1">G72-H17+H19-H13+H15+H21+H105-H109</f>
        <v>10000000</v>
      </c>
      <c r="I72" s="20">
        <f ca="1">H72-I17+I19-I13+I15+I21+I105-I109</f>
        <v>9999999</v>
      </c>
      <c r="J72" s="20">
        <f ca="1">I72-J17+J19-J13+J15+J21+J105-J109</f>
        <v>10000048.848210849</v>
      </c>
      <c r="K72" s="20">
        <f ca="1">J72-K17+K19-K13+K15+K21+K105-K109</f>
        <v>10000038.848210849</v>
      </c>
      <c r="L72" s="20">
        <f ca="1">K72-L17+L19-L13+L15+L21+L105-L109</f>
        <v>9990038.8482108489</v>
      </c>
      <c r="M72" s="20">
        <f ca="1">L72-M17+M19-M13+M15+M21+M105-M109</f>
        <v>9990028.8482108489</v>
      </c>
      <c r="N72" s="20">
        <f ca="1">M72-N17+N19-N13+N15+N21+N105-N109</f>
        <v>9990008.8482108489</v>
      </c>
      <c r="O72" s="20">
        <f ca="1">N72-O17+O19-O13+O15+O21+O105-O109</f>
        <v>9999905.2616793588</v>
      </c>
      <c r="P72" s="20">
        <f ca="1">O72-P17+P19-P13+P15+P21+P105-P109</f>
        <v>9999901.2616793588</v>
      </c>
      <c r="Q72" s="20">
        <f ca="1">P72-Q17+Q19-Q13+Q15+Q21+Q105-Q109</f>
        <v>9989941.259894805</v>
      </c>
      <c r="R72" s="20">
        <f ca="1">Q72-R17+R19-R13+R15+R21+R105-R109</f>
        <v>9989841.2595309895</v>
      </c>
      <c r="S72" s="20">
        <f ca="1">R72-S17+S19-S13+S15+S21+S105-S109</f>
        <v>9989831.259488726</v>
      </c>
      <c r="T72" s="20">
        <f ca="1">S72-T17+T19-T13+T15+T21+T105-T109</f>
        <v>9989830.2594844382</v>
      </c>
      <c r="U72" s="20">
        <f ca="1">T72-U17+U19-U13+U15+U21+U105-U109</f>
        <v>9989829.2594800889</v>
      </c>
      <c r="V72" s="20">
        <f ca="1">U72-V17+V19-V13+V15+V21+V105-V109</f>
        <v>9993310.4457408991</v>
      </c>
      <c r="W72" s="20">
        <f ca="1">V72-W17+W19-W13+W15+W21+W105-W109</f>
        <v>9992110.4457408991</v>
      </c>
      <c r="X72" s="20">
        <f ca="1">W72-X17+X19-X13+X15+X21+X105-X109</f>
        <v>9990210.4457408991</v>
      </c>
      <c r="Y72" s="20">
        <f ca="1">X72-Y17+Y19-Y13+Y15+Y21+Y105-Y109</f>
        <v>9987205.4814920612</v>
      </c>
      <c r="Z72" s="20">
        <f ca="1">Y72-Z17+Z19-Z13+Z15+Z21+Z105-Z109</f>
        <v>9991695.2808187082</v>
      </c>
      <c r="AA72" s="20">
        <f ca="1">Z72-AA17+AA19-AA13+AA15+AA21+AA105-AA109</f>
        <v>9992688.949548699</v>
      </c>
      <c r="AB72" s="20">
        <f ca="1">AA72-AB17+AB19-AB13+AB15+AB21+AB105-AB109</f>
        <v>9993185.2321340255</v>
      </c>
      <c r="AC72" s="20">
        <f ca="1">AB72-AC17+AC19-AC13+AC15+AC21+AC105-AC109</f>
        <v>9993681.1474107504</v>
      </c>
      <c r="AD72" s="20">
        <f ca="1">AC72-AD17+AD19-AD13+AD15+AD21+AD105-AD109</f>
        <v>9992681.1474107504</v>
      </c>
      <c r="AE72" s="20">
        <f ca="1">AD72-AE17+AE19-AE13+AE15+AE21+AE105-AE109</f>
        <v>9991681.1474107504</v>
      </c>
      <c r="AF72" s="20">
        <f ca="1">AE72-AF17+AF19-AF13+AF15+AF21+AF105-AF109</f>
        <v>9990681.1474107504</v>
      </c>
      <c r="AG72" s="20">
        <f ca="1">AF72-AG17+AG19-AG13+AG15+AG21+AG105-AG109</f>
        <v>9989681.1332364436</v>
      </c>
      <c r="AH72" s="20">
        <f ca="1">AG72-AH17+AH19-AH13+AH15+AH21+AH105-AH109</f>
        <v>9988680.7878836915</v>
      </c>
      <c r="AI72" s="20">
        <f ca="1">AH72-AI17+AI19-AI13+AI15+AI21+AI105-AI109</f>
        <v>9983638.2969078254</v>
      </c>
      <c r="AJ72" s="20">
        <f ca="1">AI72-AJ17+AJ19-AJ13+AJ15+AJ21+AJ105-AJ109</f>
        <v>9977786.8348079287</v>
      </c>
      <c r="AK72" s="20">
        <f ca="1">AJ72-AK17+AK19-AK13+AK15+AK21+AK105-AK109</f>
        <v>9976786.5549044963</v>
      </c>
      <c r="AL72" s="20">
        <f ca="1">AK72-AL17+AL19-AL13+AL15+AL21+AL105-AL109</f>
        <v>9971745.7367941514</v>
      </c>
      <c r="AM72" s="20">
        <f ca="1">AL72-AM17+AM19-AM13+AM15+AM21+AM105-AM109</f>
        <v>9970734.7160982899</v>
      </c>
      <c r="AN72" s="20">
        <f ca="1">AM72-AN17+AN19-AN13+AN15+AN21+AN105-AN109</f>
        <v>9971238.3390048798</v>
      </c>
      <c r="AO72" s="20">
        <f ca="1">AN72-AO17+AO19-AO13+AO15+AO21+AO105-AO109</f>
        <v>9972244.4638907686</v>
      </c>
      <c r="AP72" s="20">
        <f ca="1">AO72-AP17+AP19-AP13+AP15+AP21+AP105-AP109</f>
        <v>9972746.9639180731</v>
      </c>
      <c r="AQ72" s="20">
        <f ca="1">AP72-AQ17+AQ19-AQ13+AQ15+AQ21+AQ105-AQ109</f>
        <v>9974254.4514350593</v>
      </c>
      <c r="AR72" s="20">
        <f ca="1">AQ72-AR17+AR19-AR13+AR15+AR21+AR105-AR109</f>
        <v>9974756.2007466648</v>
      </c>
      <c r="AS72" s="20">
        <f ca="1">AR72-AS17+AS19-AS13+AS15+AS21+AS105-AS109</f>
        <v>9975257.5776642617</v>
      </c>
      <c r="AT72" s="20">
        <f ca="1">AS72-AT17+AT19-AT13+AT15+AT21+AT105-AT109</f>
        <v>9975758.5663853679</v>
      </c>
      <c r="AU72" s="20">
        <f ca="1">AT72-AU17+AU19-AU13+AU15+AU21+AU105-AU109</f>
        <v>9976259.182561826</v>
      </c>
      <c r="AV72" s="20">
        <f ca="1">AU72-AV17+AV19-AV13+AV15+AV21+AV105-AV109</f>
        <v>9976759.4266090319</v>
      </c>
      <c r="AW72" s="20">
        <f ca="1">AV72-AW17+AW19-AW13+AW15+AW21+AW105-AW109</f>
        <v>9977259.2989417575</v>
      </c>
      <c r="AX72" s="20">
        <f ca="1">AW72-AX17+AX19-AX13+AX15+AX21+AX105-AX109</f>
        <v>9977758.799974164</v>
      </c>
      <c r="AY72" s="20">
        <f ca="1">AX72-AY17+AY19-AY13+AY15+AY21+AY105-AY109</f>
        <v>9978257.9301197939</v>
      </c>
      <c r="AZ72" s="20">
        <f ca="1">AY72-AZ17+AZ19-AZ13+AZ15+AZ21+AZ105-AZ109</f>
        <v>9978756.6897915769</v>
      </c>
      <c r="BA72" s="20">
        <f ca="1">AZ72-BA17+BA19-BA13+BA15+BA21+BA105-BA109</f>
        <v>9979255.0794018302</v>
      </c>
    </row>
    <row r="73" spans="2:53" x14ac:dyDescent="0.25">
      <c r="B73" s="55"/>
      <c r="C73" s="64"/>
      <c r="D73" s="43" t="s">
        <v>89</v>
      </c>
      <c r="E73" s="33" t="s">
        <v>39</v>
      </c>
      <c r="F73" s="6" t="s">
        <v>5</v>
      </c>
      <c r="G73" s="2">
        <v>0</v>
      </c>
      <c r="H73" s="21">
        <f ca="1">G74</f>
        <v>0</v>
      </c>
      <c r="I73" s="21">
        <f t="shared" ref="I73:BA73" ca="1" si="508">H74</f>
        <v>0</v>
      </c>
      <c r="J73" s="21">
        <f t="shared" ca="1" si="508"/>
        <v>0</v>
      </c>
      <c r="K73" s="21">
        <f t="shared" ca="1" si="508"/>
        <v>0</v>
      </c>
      <c r="L73" s="21">
        <f t="shared" ca="1" si="508"/>
        <v>0</v>
      </c>
      <c r="M73" s="21">
        <f t="shared" ca="1" si="508"/>
        <v>10000.000000000027</v>
      </c>
      <c r="N73" s="21">
        <f t="shared" ca="1" si="508"/>
        <v>10000.074220510534</v>
      </c>
      <c r="O73" s="21">
        <f t="shared" ca="1" si="508"/>
        <v>10000.222661531552</v>
      </c>
      <c r="P73" s="21">
        <f t="shared" ca="1" si="508"/>
        <v>9926.5499574354853</v>
      </c>
      <c r="Q73" s="21">
        <f t="shared" ca="1" si="508"/>
        <v>9926.5796456396874</v>
      </c>
      <c r="R73" s="21">
        <f t="shared" ca="1" si="508"/>
        <v>10000.503274106328</v>
      </c>
      <c r="S73" s="21">
        <f t="shared" ca="1" si="508"/>
        <v>10001.245479211413</v>
      </c>
      <c r="T73" s="21">
        <f t="shared" ca="1" si="508"/>
        <v>10001.319699721922</v>
      </c>
      <c r="U73" s="21">
        <f t="shared" ca="1" si="508"/>
        <v>10001.327121772973</v>
      </c>
      <c r="V73" s="21">
        <f t="shared" ca="1" si="508"/>
        <v>10001.334543824023</v>
      </c>
      <c r="W73" s="21">
        <f t="shared" ca="1" si="508"/>
        <v>9975.4192721868894</v>
      </c>
      <c r="X73" s="21">
        <f t="shared" ca="1" si="508"/>
        <v>9984.3257334479295</v>
      </c>
      <c r="Y73" s="21">
        <f t="shared" ca="1" si="508"/>
        <v>9998.4276304445775</v>
      </c>
      <c r="Z73" s="21">
        <f t="shared" ca="1" si="508"/>
        <v>10020.69378359718</v>
      </c>
      <c r="AA73" s="21">
        <f t="shared" ca="1" si="508"/>
        <v>9987.2699928740039</v>
      </c>
      <c r="AB73" s="21">
        <f t="shared" ca="1" si="508"/>
        <v>9979.8727410769789</v>
      </c>
      <c r="AC73" s="21">
        <f t="shared" ca="1" si="508"/>
        <v>9976.1782228383126</v>
      </c>
      <c r="AD73" s="21">
        <f t="shared" ca="1" si="508"/>
        <v>9972.4864389859958</v>
      </c>
      <c r="AE73" s="21">
        <f t="shared" ca="1" si="508"/>
        <v>9979.9084900368634</v>
      </c>
      <c r="AF73" s="21">
        <f t="shared" ca="1" si="508"/>
        <v>9987.330541087731</v>
      </c>
      <c r="AG73" s="21">
        <f t="shared" ca="1" si="508"/>
        <v>9994.7525921385968</v>
      </c>
      <c r="AH73" s="21">
        <f t="shared" ca="1" si="508"/>
        <v>10002.174643189464</v>
      </c>
      <c r="AI73" s="21">
        <f t="shared" ca="1" si="508"/>
        <v>10009.596694240332</v>
      </c>
      <c r="AJ73" s="21">
        <f t="shared" ca="1" si="508"/>
        <v>10046.70694949467</v>
      </c>
      <c r="AK73" s="21">
        <f t="shared" ca="1" si="508"/>
        <v>10088.849355361495</v>
      </c>
      <c r="AL73" s="21">
        <f t="shared" ca="1" si="508"/>
        <v>10008.667530262281</v>
      </c>
      <c r="AM73" s="21">
        <f t="shared" ca="1" si="508"/>
        <v>10045.777785516619</v>
      </c>
      <c r="AN73" s="21">
        <f t="shared" ca="1" si="508"/>
        <v>10053.199836567486</v>
      </c>
      <c r="AO73" s="21">
        <f t="shared" ca="1" si="508"/>
        <v>10049.450838143821</v>
      </c>
      <c r="AP73" s="21">
        <f t="shared" ca="1" si="508"/>
        <v>10041.961223412371</v>
      </c>
      <c r="AQ73" s="21">
        <f t="shared" ca="1" si="508"/>
        <v>10038.220600859924</v>
      </c>
      <c r="AR73" s="21">
        <f t="shared" ca="1" si="508"/>
        <v>10034.555751403985</v>
      </c>
      <c r="AS73" s="21">
        <f t="shared" ca="1" si="508"/>
        <v>10030.820642856055</v>
      </c>
      <c r="AT73" s="21">
        <f t="shared" ca="1" si="508"/>
        <v>10027.088313872111</v>
      </c>
      <c r="AU73" s="21">
        <f t="shared" ca="1" si="508"/>
        <v>10023.358761350593</v>
      </c>
      <c r="AV73" s="21">
        <f t="shared" ca="1" si="508"/>
        <v>10019.631982194556</v>
      </c>
      <c r="AW73" s="21">
        <f t="shared" ca="1" si="508"/>
        <v>10015.90797331166</v>
      </c>
      <c r="AX73" s="21">
        <f t="shared" ca="1" si="508"/>
        <v>10012.18673161416</v>
      </c>
      <c r="AY73" s="21">
        <f t="shared" ca="1" si="508"/>
        <v>10008.468254018897</v>
      </c>
      <c r="AZ73" s="21">
        <f t="shared" ca="1" si="508"/>
        <v>10004.752537447295</v>
      </c>
      <c r="BA73" s="21">
        <f t="shared" ca="1" si="508"/>
        <v>10001.039578825343</v>
      </c>
    </row>
    <row r="74" spans="2:53" x14ac:dyDescent="0.25">
      <c r="B74" s="55"/>
      <c r="C74" s="64"/>
      <c r="D74" s="64"/>
      <c r="E74" s="33" t="s">
        <v>40</v>
      </c>
      <c r="F74" s="32" t="s">
        <v>5</v>
      </c>
      <c r="G74" s="90">
        <f ca="1">G42*G37</f>
        <v>0</v>
      </c>
      <c r="H74" s="90">
        <f t="shared" ref="H74:AS74" ca="1" si="509">H42*H37</f>
        <v>0</v>
      </c>
      <c r="I74" s="90">
        <f t="shared" ca="1" si="509"/>
        <v>0</v>
      </c>
      <c r="J74" s="90">
        <f t="shared" ca="1" si="509"/>
        <v>0</v>
      </c>
      <c r="K74" s="90">
        <f t="shared" ca="1" si="509"/>
        <v>0</v>
      </c>
      <c r="L74" s="90">
        <f t="shared" ca="1" si="509"/>
        <v>10000.000000000027</v>
      </c>
      <c r="M74" s="90">
        <f t="shared" ca="1" si="509"/>
        <v>10000.074220510534</v>
      </c>
      <c r="N74" s="90">
        <f t="shared" ca="1" si="509"/>
        <v>10000.222661531552</v>
      </c>
      <c r="O74" s="90">
        <f t="shared" ca="1" si="509"/>
        <v>9926.5499574354853</v>
      </c>
      <c r="P74" s="90">
        <f t="shared" ca="1" si="509"/>
        <v>9926.5796456396874</v>
      </c>
      <c r="Q74" s="90">
        <f t="shared" ca="1" si="509"/>
        <v>10000.503274106328</v>
      </c>
      <c r="R74" s="90">
        <f t="shared" ca="1" si="509"/>
        <v>10001.245479211413</v>
      </c>
      <c r="S74" s="90">
        <f t="shared" ca="1" si="509"/>
        <v>10001.319699721922</v>
      </c>
      <c r="T74" s="90">
        <f t="shared" ca="1" si="509"/>
        <v>10001.327121772973</v>
      </c>
      <c r="U74" s="90">
        <f t="shared" ca="1" si="509"/>
        <v>10001.334543824023</v>
      </c>
      <c r="V74" s="90">
        <f t="shared" ca="1" si="509"/>
        <v>9975.4192721868894</v>
      </c>
      <c r="W74" s="90">
        <f t="shared" ca="1" si="509"/>
        <v>9984.3257334479295</v>
      </c>
      <c r="X74" s="90">
        <f t="shared" ca="1" si="509"/>
        <v>9998.4276304445775</v>
      </c>
      <c r="Y74" s="90">
        <f t="shared" ca="1" si="509"/>
        <v>10020.69378359718</v>
      </c>
      <c r="Z74" s="90">
        <f t="shared" ca="1" si="509"/>
        <v>9987.2699928740039</v>
      </c>
      <c r="AA74" s="90">
        <f t="shared" ca="1" si="509"/>
        <v>9979.8727410769789</v>
      </c>
      <c r="AB74" s="90">
        <f t="shared" ca="1" si="509"/>
        <v>9976.1782228383126</v>
      </c>
      <c r="AC74" s="90">
        <f t="shared" ca="1" si="509"/>
        <v>9972.4864389859958</v>
      </c>
      <c r="AD74" s="90">
        <f t="shared" ca="1" si="509"/>
        <v>9979.9084900368634</v>
      </c>
      <c r="AE74" s="90">
        <f t="shared" ca="1" si="509"/>
        <v>9987.330541087731</v>
      </c>
      <c r="AF74" s="90">
        <f t="shared" ca="1" si="509"/>
        <v>9994.7525921385968</v>
      </c>
      <c r="AG74" s="90">
        <f t="shared" ca="1" si="509"/>
        <v>10002.174643189464</v>
      </c>
      <c r="AH74" s="90">
        <f t="shared" ca="1" si="509"/>
        <v>10009.596694240332</v>
      </c>
      <c r="AI74" s="90">
        <f t="shared" ca="1" si="509"/>
        <v>10046.70694949467</v>
      </c>
      <c r="AJ74" s="90">
        <f t="shared" ca="1" si="509"/>
        <v>10088.849355361495</v>
      </c>
      <c r="AK74" s="90">
        <f t="shared" ca="1" si="509"/>
        <v>10008.667530262281</v>
      </c>
      <c r="AL74" s="90">
        <f t="shared" ca="1" si="509"/>
        <v>10045.777785516619</v>
      </c>
      <c r="AM74" s="90">
        <f t="shared" ca="1" si="509"/>
        <v>10053.199836567486</v>
      </c>
      <c r="AN74" s="90">
        <f t="shared" ca="1" si="509"/>
        <v>10049.450838143821</v>
      </c>
      <c r="AO74" s="90">
        <f t="shared" ca="1" si="509"/>
        <v>10041.961223412371</v>
      </c>
      <c r="AP74" s="90">
        <f t="shared" ca="1" si="509"/>
        <v>10038.220600859924</v>
      </c>
      <c r="AQ74" s="90">
        <f t="shared" ca="1" si="509"/>
        <v>10034.555751403985</v>
      </c>
      <c r="AR74" s="90">
        <f t="shared" ca="1" si="509"/>
        <v>10030.820642856055</v>
      </c>
      <c r="AS74" s="90">
        <f t="shared" ca="1" si="509"/>
        <v>10027.088313872111</v>
      </c>
      <c r="AT74" s="90">
        <f t="shared" ref="AT74:BA74" ca="1" si="510">AT42*AT37</f>
        <v>10023.358761350593</v>
      </c>
      <c r="AU74" s="90">
        <f t="shared" ca="1" si="510"/>
        <v>10019.631982194556</v>
      </c>
      <c r="AV74" s="90">
        <f t="shared" ca="1" si="510"/>
        <v>10015.90797331166</v>
      </c>
      <c r="AW74" s="90">
        <f t="shared" ca="1" si="510"/>
        <v>10012.18673161416</v>
      </c>
      <c r="AX74" s="90">
        <f t="shared" ca="1" si="510"/>
        <v>10008.468254018897</v>
      </c>
      <c r="AY74" s="90">
        <f t="shared" ca="1" si="510"/>
        <v>10004.752537447295</v>
      </c>
      <c r="AZ74" s="90">
        <f t="shared" ca="1" si="510"/>
        <v>10001.039578825343</v>
      </c>
      <c r="BA74" s="90">
        <f t="shared" ca="1" si="510"/>
        <v>9997.3293750835946</v>
      </c>
    </row>
    <row r="75" spans="2:53" x14ac:dyDescent="0.25">
      <c r="B75" s="55"/>
      <c r="C75" s="89" t="s">
        <v>2</v>
      </c>
      <c r="D75" s="43" t="s">
        <v>2</v>
      </c>
      <c r="E75" s="6" t="s">
        <v>39</v>
      </c>
      <c r="F75" s="6" t="s">
        <v>5</v>
      </c>
      <c r="G75" s="24">
        <f>G77+G79</f>
        <v>0</v>
      </c>
      <c r="H75" s="24">
        <f t="shared" ref="H75:AS75" ca="1" si="511">H77+H79</f>
        <v>1333333.3333333323</v>
      </c>
      <c r="I75" s="24">
        <f t="shared" ca="1" si="511"/>
        <v>1333333.3333333323</v>
      </c>
      <c r="J75" s="24">
        <f t="shared" ca="1" si="511"/>
        <v>1333334.3303333323</v>
      </c>
      <c r="K75" s="24">
        <f t="shared" ca="1" si="511"/>
        <v>1333284.482122483</v>
      </c>
      <c r="L75" s="24">
        <f t="shared" ca="1" si="511"/>
        <v>1333294.4521224829</v>
      </c>
      <c r="M75" s="24">
        <f t="shared" ca="1" si="511"/>
        <v>1333294.4521224829</v>
      </c>
      <c r="N75" s="24">
        <f t="shared" ca="1" si="511"/>
        <v>1333304.3479019725</v>
      </c>
      <c r="O75" s="24">
        <f t="shared" ca="1" si="511"/>
        <v>1333324.1394609513</v>
      </c>
      <c r="P75" s="24">
        <f t="shared" ca="1" si="511"/>
        <v>1323501.3986965367</v>
      </c>
      <c r="Q75" s="24">
        <f t="shared" ca="1" si="511"/>
        <v>1323505.3570083322</v>
      </c>
      <c r="R75" s="24">
        <f t="shared" ca="1" si="511"/>
        <v>1333361.5533798658</v>
      </c>
      <c r="S75" s="24">
        <f t="shared" ca="1" si="511"/>
        <v>1333460.5111747605</v>
      </c>
      <c r="T75" s="24">
        <f t="shared" ca="1" si="511"/>
        <v>1333470.4069542501</v>
      </c>
      <c r="U75" s="24">
        <f t="shared" ca="1" si="511"/>
        <v>1333471.3965321989</v>
      </c>
      <c r="V75" s="24">
        <f t="shared" ca="1" si="511"/>
        <v>1333472.3861101479</v>
      </c>
      <c r="W75" s="24">
        <f t="shared" ca="1" si="511"/>
        <v>1330017.117320244</v>
      </c>
      <c r="X75" s="24">
        <f t="shared" ca="1" si="511"/>
        <v>1331204.6108589829</v>
      </c>
      <c r="Y75" s="24">
        <f t="shared" ca="1" si="511"/>
        <v>1333084.8089619863</v>
      </c>
      <c r="Z75" s="24">
        <f t="shared" ca="1" si="511"/>
        <v>1336053.5428088338</v>
      </c>
      <c r="AA75" s="24">
        <f t="shared" ca="1" si="511"/>
        <v>1331597.1673348225</v>
      </c>
      <c r="AB75" s="24">
        <f t="shared" ca="1" si="511"/>
        <v>1330610.8958566298</v>
      </c>
      <c r="AC75" s="24">
        <f t="shared" ca="1" si="511"/>
        <v>1330118.3077895418</v>
      </c>
      <c r="AD75" s="24">
        <f t="shared" ca="1" si="511"/>
        <v>1329626.0842966689</v>
      </c>
      <c r="AE75" s="24">
        <f t="shared" ca="1" si="511"/>
        <v>1330615.6622456179</v>
      </c>
      <c r="AF75" s="24">
        <f t="shared" ca="1" si="511"/>
        <v>1331605.240194567</v>
      </c>
      <c r="AG75" s="24">
        <f t="shared" ca="1" si="511"/>
        <v>1332594.8181435163</v>
      </c>
      <c r="AH75" s="24">
        <f t="shared" ca="1" si="511"/>
        <v>1333584.3960924654</v>
      </c>
      <c r="AI75" s="24">
        <f t="shared" ca="1" si="511"/>
        <v>1334573.9740414144</v>
      </c>
      <c r="AJ75" s="24">
        <f t="shared" ca="1" si="511"/>
        <v>1339521.8637861602</v>
      </c>
      <c r="AK75" s="24">
        <f t="shared" ca="1" si="511"/>
        <v>1345140.6873802934</v>
      </c>
      <c r="AL75" s="24">
        <f t="shared" ca="1" si="511"/>
        <v>1334450.0891237098</v>
      </c>
      <c r="AM75" s="24">
        <f t="shared" ca="1" si="511"/>
        <v>1339397.9788684554</v>
      </c>
      <c r="AN75" s="24">
        <f t="shared" ca="1" si="511"/>
        <v>1340387.5568174045</v>
      </c>
      <c r="AO75" s="24">
        <f t="shared" ca="1" si="511"/>
        <v>1339887.7049374757</v>
      </c>
      <c r="AP75" s="24">
        <f t="shared" ca="1" si="511"/>
        <v>1338889.118760478</v>
      </c>
      <c r="AQ75" s="24">
        <f t="shared" ca="1" si="511"/>
        <v>1338390.3836308117</v>
      </c>
      <c r="AR75" s="24">
        <f t="shared" ca="1" si="511"/>
        <v>1337901.751286065</v>
      </c>
      <c r="AS75" s="24">
        <f t="shared" ca="1" si="511"/>
        <v>1337403.7513355622</v>
      </c>
      <c r="AT75" s="24">
        <f t="shared" ref="AT75:BA75" ca="1" si="512">AT77+AT79</f>
        <v>1336906.1219827833</v>
      </c>
      <c r="AU75" s="24">
        <f t="shared" ca="1" si="512"/>
        <v>1336408.8628141992</v>
      </c>
      <c r="AV75" s="24">
        <f t="shared" ca="1" si="512"/>
        <v>1335911.9734168963</v>
      </c>
      <c r="AW75" s="24">
        <f t="shared" ca="1" si="512"/>
        <v>1335415.4533785742</v>
      </c>
      <c r="AX75" s="24">
        <f t="shared" ca="1" si="512"/>
        <v>1334919.3022875458</v>
      </c>
      <c r="AY75" s="24">
        <f t="shared" ca="1" si="512"/>
        <v>1334423.5197327354</v>
      </c>
      <c r="AZ75" s="24">
        <f t="shared" ca="1" si="512"/>
        <v>1333928.1053036777</v>
      </c>
      <c r="BA75" s="24">
        <f t="shared" ca="1" si="512"/>
        <v>1333433.0585905169</v>
      </c>
    </row>
    <row r="76" spans="2:53" x14ac:dyDescent="0.25">
      <c r="B76" s="55"/>
      <c r="C76" s="89"/>
      <c r="D76" s="44"/>
      <c r="E76" s="6" t="s">
        <v>40</v>
      </c>
      <c r="F76" s="6" t="s">
        <v>5</v>
      </c>
      <c r="G76" s="24">
        <f ca="1">G78+G80</f>
        <v>1333333.3333333323</v>
      </c>
      <c r="H76" s="24">
        <f t="shared" ref="H76:AS76" ca="1" si="513">H78+H80</f>
        <v>1333333.3333333323</v>
      </c>
      <c r="I76" s="24">
        <f t="shared" ca="1" si="513"/>
        <v>1333334.3303333323</v>
      </c>
      <c r="J76" s="24">
        <f t="shared" ca="1" si="513"/>
        <v>1333284.482122483</v>
      </c>
      <c r="K76" s="24">
        <f t="shared" ca="1" si="513"/>
        <v>1333294.4521224829</v>
      </c>
      <c r="L76" s="24">
        <f t="shared" ca="1" si="513"/>
        <v>1333294.4521224829</v>
      </c>
      <c r="M76" s="24">
        <f t="shared" ca="1" si="513"/>
        <v>1333304.3479019725</v>
      </c>
      <c r="N76" s="24">
        <f t="shared" ca="1" si="513"/>
        <v>1333324.1394609513</v>
      </c>
      <c r="O76" s="24">
        <f t="shared" ca="1" si="513"/>
        <v>1323501.3986965367</v>
      </c>
      <c r="P76" s="24">
        <f t="shared" ca="1" si="513"/>
        <v>1323505.3570083322</v>
      </c>
      <c r="Q76" s="24">
        <f t="shared" ca="1" si="513"/>
        <v>1333361.5533798658</v>
      </c>
      <c r="R76" s="24">
        <f t="shared" ca="1" si="513"/>
        <v>1333460.5111747605</v>
      </c>
      <c r="S76" s="24">
        <f t="shared" ca="1" si="513"/>
        <v>1333470.4069542501</v>
      </c>
      <c r="T76" s="24">
        <f t="shared" ca="1" si="513"/>
        <v>1333471.3965321989</v>
      </c>
      <c r="U76" s="24">
        <f t="shared" ca="1" si="513"/>
        <v>1333472.3861101479</v>
      </c>
      <c r="V76" s="24">
        <f t="shared" ca="1" si="513"/>
        <v>1330017.117320244</v>
      </c>
      <c r="W76" s="24">
        <f t="shared" ca="1" si="513"/>
        <v>1331204.6108589829</v>
      </c>
      <c r="X76" s="24">
        <f t="shared" ca="1" si="513"/>
        <v>1333084.8089619863</v>
      </c>
      <c r="Y76" s="24">
        <f t="shared" ca="1" si="513"/>
        <v>1336053.5428088338</v>
      </c>
      <c r="Z76" s="24">
        <f t="shared" ca="1" si="513"/>
        <v>1331597.1673348225</v>
      </c>
      <c r="AA76" s="24">
        <f t="shared" ca="1" si="513"/>
        <v>1330610.8958566298</v>
      </c>
      <c r="AB76" s="24">
        <f t="shared" ca="1" si="513"/>
        <v>1330118.3077895418</v>
      </c>
      <c r="AC76" s="24">
        <f t="shared" ca="1" si="513"/>
        <v>1329626.0842966689</v>
      </c>
      <c r="AD76" s="24">
        <f t="shared" ca="1" si="513"/>
        <v>1330615.6622456179</v>
      </c>
      <c r="AE76" s="24">
        <f t="shared" ca="1" si="513"/>
        <v>1331605.240194567</v>
      </c>
      <c r="AF76" s="24">
        <f t="shared" ca="1" si="513"/>
        <v>1332594.8181435163</v>
      </c>
      <c r="AG76" s="24">
        <f t="shared" ca="1" si="513"/>
        <v>1333584.3960924654</v>
      </c>
      <c r="AH76" s="24">
        <f t="shared" ca="1" si="513"/>
        <v>1334573.9740414144</v>
      </c>
      <c r="AI76" s="24">
        <f t="shared" ca="1" si="513"/>
        <v>1339521.8637861602</v>
      </c>
      <c r="AJ76" s="24">
        <f t="shared" ca="1" si="513"/>
        <v>1345140.6873802934</v>
      </c>
      <c r="AK76" s="24">
        <f t="shared" ca="1" si="513"/>
        <v>1334450.0891237098</v>
      </c>
      <c r="AL76" s="24">
        <f t="shared" ca="1" si="513"/>
        <v>1339397.9788684554</v>
      </c>
      <c r="AM76" s="24">
        <f t="shared" ca="1" si="513"/>
        <v>1340387.5568174045</v>
      </c>
      <c r="AN76" s="24">
        <f t="shared" ca="1" si="513"/>
        <v>1339887.7049374757</v>
      </c>
      <c r="AO76" s="24">
        <f t="shared" ca="1" si="513"/>
        <v>1338889.118760478</v>
      </c>
      <c r="AP76" s="24">
        <f t="shared" ca="1" si="513"/>
        <v>1338390.3836308117</v>
      </c>
      <c r="AQ76" s="24">
        <f t="shared" ca="1" si="513"/>
        <v>1337901.751286065</v>
      </c>
      <c r="AR76" s="24">
        <f t="shared" ca="1" si="513"/>
        <v>1337403.7513355622</v>
      </c>
      <c r="AS76" s="24">
        <f t="shared" ca="1" si="513"/>
        <v>1336906.1219827833</v>
      </c>
      <c r="AT76" s="24">
        <f t="shared" ref="AT76:BA76" ca="1" si="514">AT78+AT80</f>
        <v>1336408.8628141992</v>
      </c>
      <c r="AU76" s="24">
        <f t="shared" ca="1" si="514"/>
        <v>1335911.9734168963</v>
      </c>
      <c r="AV76" s="24">
        <f t="shared" ca="1" si="514"/>
        <v>1335415.4533785742</v>
      </c>
      <c r="AW76" s="24">
        <f t="shared" ca="1" si="514"/>
        <v>1334919.3022875458</v>
      </c>
      <c r="AX76" s="24">
        <f t="shared" ca="1" si="514"/>
        <v>1334423.5197327354</v>
      </c>
      <c r="AY76" s="24">
        <f t="shared" ca="1" si="514"/>
        <v>1333928.1053036777</v>
      </c>
      <c r="AZ76" s="24">
        <f t="shared" ca="1" si="514"/>
        <v>1333433.0585905169</v>
      </c>
      <c r="BA76" s="24">
        <f t="shared" ca="1" si="514"/>
        <v>1332938.3791840051</v>
      </c>
    </row>
    <row r="77" spans="2:53" x14ac:dyDescent="0.25">
      <c r="B77" s="55"/>
      <c r="C77" s="89"/>
      <c r="D77" s="43" t="s">
        <v>91</v>
      </c>
      <c r="E77" s="6" t="s">
        <v>39</v>
      </c>
      <c r="F77" s="6" t="s">
        <v>5</v>
      </c>
      <c r="G77" s="24">
        <v>0</v>
      </c>
      <c r="H77" s="21">
        <f ca="1">G78</f>
        <v>1333333.3333333323</v>
      </c>
      <c r="I77" s="21">
        <f t="shared" ref="I77:BA77" ca="1" si="515">H78</f>
        <v>0</v>
      </c>
      <c r="J77" s="21">
        <f t="shared" ca="1" si="515"/>
        <v>0</v>
      </c>
      <c r="K77" s="21">
        <f t="shared" ca="1" si="515"/>
        <v>0</v>
      </c>
      <c r="L77" s="21">
        <f t="shared" ca="1" si="515"/>
        <v>0</v>
      </c>
      <c r="M77" s="21">
        <f t="shared" ca="1" si="515"/>
        <v>0</v>
      </c>
      <c r="N77" s="21">
        <f t="shared" ca="1" si="515"/>
        <v>0</v>
      </c>
      <c r="O77" s="21">
        <f t="shared" ca="1" si="515"/>
        <v>0</v>
      </c>
      <c r="P77" s="21">
        <f t="shared" ca="1" si="515"/>
        <v>0</v>
      </c>
      <c r="Q77" s="21">
        <f t="shared" ca="1" si="515"/>
        <v>0</v>
      </c>
      <c r="R77" s="21">
        <f t="shared" ca="1" si="515"/>
        <v>0</v>
      </c>
      <c r="S77" s="21">
        <f t="shared" ca="1" si="515"/>
        <v>0</v>
      </c>
      <c r="T77" s="21">
        <f t="shared" ca="1" si="515"/>
        <v>0</v>
      </c>
      <c r="U77" s="21">
        <f t="shared" ca="1" si="515"/>
        <v>0</v>
      </c>
      <c r="V77" s="21">
        <f t="shared" ca="1" si="515"/>
        <v>0</v>
      </c>
      <c r="W77" s="21">
        <f t="shared" ca="1" si="515"/>
        <v>0</v>
      </c>
      <c r="X77" s="21">
        <f t="shared" ca="1" si="515"/>
        <v>0</v>
      </c>
      <c r="Y77" s="21">
        <f t="shared" ca="1" si="515"/>
        <v>0</v>
      </c>
      <c r="Z77" s="21">
        <f t="shared" ca="1" si="515"/>
        <v>0</v>
      </c>
      <c r="AA77" s="21">
        <f t="shared" ca="1" si="515"/>
        <v>0</v>
      </c>
      <c r="AB77" s="21">
        <f t="shared" ca="1" si="515"/>
        <v>0</v>
      </c>
      <c r="AC77" s="21">
        <f t="shared" ca="1" si="515"/>
        <v>0</v>
      </c>
      <c r="AD77" s="21">
        <f t="shared" ca="1" si="515"/>
        <v>0</v>
      </c>
      <c r="AE77" s="21">
        <f t="shared" ca="1" si="515"/>
        <v>0</v>
      </c>
      <c r="AF77" s="21">
        <f t="shared" ca="1" si="515"/>
        <v>0</v>
      </c>
      <c r="AG77" s="21">
        <f t="shared" ca="1" si="515"/>
        <v>0</v>
      </c>
      <c r="AH77" s="21">
        <f t="shared" ca="1" si="515"/>
        <v>0</v>
      </c>
      <c r="AI77" s="21">
        <f t="shared" ca="1" si="515"/>
        <v>0</v>
      </c>
      <c r="AJ77" s="21">
        <f t="shared" ca="1" si="515"/>
        <v>0</v>
      </c>
      <c r="AK77" s="21">
        <f t="shared" ca="1" si="515"/>
        <v>0</v>
      </c>
      <c r="AL77" s="21">
        <f t="shared" ca="1" si="515"/>
        <v>0</v>
      </c>
      <c r="AM77" s="21">
        <f t="shared" ca="1" si="515"/>
        <v>0</v>
      </c>
      <c r="AN77" s="21">
        <f t="shared" ca="1" si="515"/>
        <v>0</v>
      </c>
      <c r="AO77" s="21">
        <f t="shared" ca="1" si="515"/>
        <v>0</v>
      </c>
      <c r="AP77" s="21">
        <f t="shared" ca="1" si="515"/>
        <v>0</v>
      </c>
      <c r="AQ77" s="21">
        <f t="shared" ca="1" si="515"/>
        <v>0</v>
      </c>
      <c r="AR77" s="21">
        <f t="shared" ca="1" si="515"/>
        <v>0</v>
      </c>
      <c r="AS77" s="21">
        <f t="shared" ca="1" si="515"/>
        <v>0</v>
      </c>
      <c r="AT77" s="21">
        <f t="shared" ca="1" si="515"/>
        <v>0</v>
      </c>
      <c r="AU77" s="21">
        <f t="shared" ca="1" si="515"/>
        <v>0</v>
      </c>
      <c r="AV77" s="21">
        <f t="shared" ca="1" si="515"/>
        <v>0</v>
      </c>
      <c r="AW77" s="21">
        <f t="shared" ca="1" si="515"/>
        <v>0</v>
      </c>
      <c r="AX77" s="21">
        <f t="shared" ca="1" si="515"/>
        <v>0</v>
      </c>
      <c r="AY77" s="21">
        <f t="shared" ca="1" si="515"/>
        <v>0</v>
      </c>
      <c r="AZ77" s="21">
        <f t="shared" ca="1" si="515"/>
        <v>0</v>
      </c>
      <c r="BA77" s="21">
        <f t="shared" ca="1" si="515"/>
        <v>0</v>
      </c>
    </row>
    <row r="78" spans="2:53" x14ac:dyDescent="0.25">
      <c r="B78" s="55"/>
      <c r="C78" s="89"/>
      <c r="D78" s="44"/>
      <c r="E78" s="6" t="s">
        <v>40</v>
      </c>
      <c r="F78" s="6" t="s">
        <v>5</v>
      </c>
      <c r="G78" s="21">
        <f ca="1">G23-G24+G26+G29-G31-G32</f>
        <v>1333333.3333333323</v>
      </c>
      <c r="H78" s="21">
        <f ca="1">G78+H23-H24+H26+H29-H31-H32</f>
        <v>0</v>
      </c>
      <c r="I78" s="21">
        <f t="shared" ref="I78:AS78" ca="1" si="516">H78+I23-I24+I26+I29-I31-I32</f>
        <v>0</v>
      </c>
      <c r="J78" s="21">
        <f t="shared" ca="1" si="516"/>
        <v>0</v>
      </c>
      <c r="K78" s="21">
        <f t="shared" ca="1" si="516"/>
        <v>0</v>
      </c>
      <c r="L78" s="21">
        <f t="shared" ca="1" si="516"/>
        <v>0</v>
      </c>
      <c r="M78" s="21">
        <f t="shared" ca="1" si="516"/>
        <v>0</v>
      </c>
      <c r="N78" s="21">
        <f t="shared" ca="1" si="516"/>
        <v>0</v>
      </c>
      <c r="O78" s="21">
        <f t="shared" ca="1" si="516"/>
        <v>0</v>
      </c>
      <c r="P78" s="21">
        <f t="shared" ca="1" si="516"/>
        <v>0</v>
      </c>
      <c r="Q78" s="21">
        <f t="shared" ca="1" si="516"/>
        <v>0</v>
      </c>
      <c r="R78" s="21">
        <f t="shared" ca="1" si="516"/>
        <v>0</v>
      </c>
      <c r="S78" s="21">
        <f t="shared" ca="1" si="516"/>
        <v>0</v>
      </c>
      <c r="T78" s="21">
        <f t="shared" ca="1" si="516"/>
        <v>0</v>
      </c>
      <c r="U78" s="21">
        <f t="shared" ca="1" si="516"/>
        <v>0</v>
      </c>
      <c r="V78" s="21">
        <f t="shared" ca="1" si="516"/>
        <v>0</v>
      </c>
      <c r="W78" s="21">
        <f t="shared" ca="1" si="516"/>
        <v>0</v>
      </c>
      <c r="X78" s="21">
        <f t="shared" ca="1" si="516"/>
        <v>0</v>
      </c>
      <c r="Y78" s="21">
        <f t="shared" ca="1" si="516"/>
        <v>0</v>
      </c>
      <c r="Z78" s="21">
        <f t="shared" ca="1" si="516"/>
        <v>0</v>
      </c>
      <c r="AA78" s="21">
        <f t="shared" ca="1" si="516"/>
        <v>0</v>
      </c>
      <c r="AB78" s="21">
        <f t="shared" ca="1" si="516"/>
        <v>0</v>
      </c>
      <c r="AC78" s="21">
        <f t="shared" ca="1" si="516"/>
        <v>0</v>
      </c>
      <c r="AD78" s="21">
        <f t="shared" ca="1" si="516"/>
        <v>0</v>
      </c>
      <c r="AE78" s="21">
        <f t="shared" ca="1" si="516"/>
        <v>0</v>
      </c>
      <c r="AF78" s="21">
        <f t="shared" ca="1" si="516"/>
        <v>0</v>
      </c>
      <c r="AG78" s="21">
        <f t="shared" ca="1" si="516"/>
        <v>0</v>
      </c>
      <c r="AH78" s="21">
        <f t="shared" ca="1" si="516"/>
        <v>0</v>
      </c>
      <c r="AI78" s="21">
        <f t="shared" ca="1" si="516"/>
        <v>0</v>
      </c>
      <c r="AJ78" s="21">
        <f t="shared" ca="1" si="516"/>
        <v>0</v>
      </c>
      <c r="AK78" s="21">
        <f t="shared" ca="1" si="516"/>
        <v>0</v>
      </c>
      <c r="AL78" s="21">
        <f t="shared" ca="1" si="516"/>
        <v>0</v>
      </c>
      <c r="AM78" s="21">
        <f t="shared" ca="1" si="516"/>
        <v>0</v>
      </c>
      <c r="AN78" s="21">
        <f t="shared" ca="1" si="516"/>
        <v>0</v>
      </c>
      <c r="AO78" s="21">
        <f t="shared" ca="1" si="516"/>
        <v>0</v>
      </c>
      <c r="AP78" s="21">
        <f t="shared" ca="1" si="516"/>
        <v>0</v>
      </c>
      <c r="AQ78" s="21">
        <f t="shared" ca="1" si="516"/>
        <v>0</v>
      </c>
      <c r="AR78" s="21">
        <f t="shared" ca="1" si="516"/>
        <v>0</v>
      </c>
      <c r="AS78" s="21">
        <f t="shared" ca="1" si="516"/>
        <v>0</v>
      </c>
      <c r="AT78" s="21">
        <f t="shared" ref="AT78:BA78" ca="1" si="517">AS78+AT23-AT24+AT26+AT29-AT31-AT32</f>
        <v>0</v>
      </c>
      <c r="AU78" s="21">
        <f t="shared" ca="1" si="517"/>
        <v>0</v>
      </c>
      <c r="AV78" s="21">
        <f t="shared" ca="1" si="517"/>
        <v>0</v>
      </c>
      <c r="AW78" s="21">
        <f t="shared" ca="1" si="517"/>
        <v>0</v>
      </c>
      <c r="AX78" s="21">
        <f t="shared" ca="1" si="517"/>
        <v>0</v>
      </c>
      <c r="AY78" s="21">
        <f t="shared" ca="1" si="517"/>
        <v>0</v>
      </c>
      <c r="AZ78" s="21">
        <f t="shared" ca="1" si="517"/>
        <v>0</v>
      </c>
      <c r="BA78" s="21">
        <f t="shared" ca="1" si="517"/>
        <v>0</v>
      </c>
    </row>
    <row r="79" spans="2:53" x14ac:dyDescent="0.25">
      <c r="B79" s="55"/>
      <c r="C79" s="89"/>
      <c r="D79" s="43" t="s">
        <v>90</v>
      </c>
      <c r="E79" s="6" t="s">
        <v>39</v>
      </c>
      <c r="F79" s="6" t="s">
        <v>5</v>
      </c>
      <c r="G79" s="24">
        <v>0</v>
      </c>
      <c r="H79" s="21">
        <f ca="1">G80</f>
        <v>0</v>
      </c>
      <c r="I79" s="21">
        <f t="shared" ref="I79:BA79" ca="1" si="518">H80</f>
        <v>1333333.3333333323</v>
      </c>
      <c r="J79" s="21">
        <f t="shared" ca="1" si="518"/>
        <v>1333334.3303333323</v>
      </c>
      <c r="K79" s="21">
        <f t="shared" ca="1" si="518"/>
        <v>1333284.482122483</v>
      </c>
      <c r="L79" s="21">
        <f t="shared" ca="1" si="518"/>
        <v>1333294.4521224829</v>
      </c>
      <c r="M79" s="21">
        <f t="shared" ca="1" si="518"/>
        <v>1333294.4521224829</v>
      </c>
      <c r="N79" s="21">
        <f t="shared" ca="1" si="518"/>
        <v>1333304.3479019725</v>
      </c>
      <c r="O79" s="21">
        <f t="shared" ca="1" si="518"/>
        <v>1333324.1394609513</v>
      </c>
      <c r="P79" s="21">
        <f t="shared" ca="1" si="518"/>
        <v>1323501.3986965367</v>
      </c>
      <c r="Q79" s="21">
        <f t="shared" ca="1" si="518"/>
        <v>1323505.3570083322</v>
      </c>
      <c r="R79" s="21">
        <f t="shared" ca="1" si="518"/>
        <v>1333361.5533798658</v>
      </c>
      <c r="S79" s="21">
        <f t="shared" ca="1" si="518"/>
        <v>1333460.5111747605</v>
      </c>
      <c r="T79" s="21">
        <f t="shared" ca="1" si="518"/>
        <v>1333470.4069542501</v>
      </c>
      <c r="U79" s="21">
        <f t="shared" ca="1" si="518"/>
        <v>1333471.3965321989</v>
      </c>
      <c r="V79" s="21">
        <f t="shared" ca="1" si="518"/>
        <v>1333472.3861101479</v>
      </c>
      <c r="W79" s="21">
        <f t="shared" ca="1" si="518"/>
        <v>1330017.117320244</v>
      </c>
      <c r="X79" s="21">
        <f t="shared" ca="1" si="518"/>
        <v>1331204.6108589829</v>
      </c>
      <c r="Y79" s="21">
        <f t="shared" ca="1" si="518"/>
        <v>1333084.8089619863</v>
      </c>
      <c r="Z79" s="21">
        <f t="shared" ca="1" si="518"/>
        <v>1336053.5428088338</v>
      </c>
      <c r="AA79" s="21">
        <f t="shared" ca="1" si="518"/>
        <v>1331597.1673348225</v>
      </c>
      <c r="AB79" s="21">
        <f t="shared" ca="1" si="518"/>
        <v>1330610.8958566298</v>
      </c>
      <c r="AC79" s="21">
        <f t="shared" ca="1" si="518"/>
        <v>1330118.3077895418</v>
      </c>
      <c r="AD79" s="21">
        <f t="shared" ca="1" si="518"/>
        <v>1329626.0842966689</v>
      </c>
      <c r="AE79" s="21">
        <f t="shared" ca="1" si="518"/>
        <v>1330615.6622456179</v>
      </c>
      <c r="AF79" s="21">
        <f t="shared" ca="1" si="518"/>
        <v>1331605.240194567</v>
      </c>
      <c r="AG79" s="21">
        <f t="shared" ca="1" si="518"/>
        <v>1332594.8181435163</v>
      </c>
      <c r="AH79" s="21">
        <f t="shared" ca="1" si="518"/>
        <v>1333584.3960924654</v>
      </c>
      <c r="AI79" s="21">
        <f t="shared" ca="1" si="518"/>
        <v>1334573.9740414144</v>
      </c>
      <c r="AJ79" s="21">
        <f t="shared" ca="1" si="518"/>
        <v>1339521.8637861602</v>
      </c>
      <c r="AK79" s="21">
        <f t="shared" ca="1" si="518"/>
        <v>1345140.6873802934</v>
      </c>
      <c r="AL79" s="21">
        <f t="shared" ca="1" si="518"/>
        <v>1334450.0891237098</v>
      </c>
      <c r="AM79" s="21">
        <f t="shared" ca="1" si="518"/>
        <v>1339397.9788684554</v>
      </c>
      <c r="AN79" s="21">
        <f t="shared" ca="1" si="518"/>
        <v>1340387.5568174045</v>
      </c>
      <c r="AO79" s="21">
        <f t="shared" ca="1" si="518"/>
        <v>1339887.7049374757</v>
      </c>
      <c r="AP79" s="21">
        <f t="shared" ca="1" si="518"/>
        <v>1338889.118760478</v>
      </c>
      <c r="AQ79" s="21">
        <f t="shared" ca="1" si="518"/>
        <v>1338390.3836308117</v>
      </c>
      <c r="AR79" s="21">
        <f t="shared" ca="1" si="518"/>
        <v>1337901.751286065</v>
      </c>
      <c r="AS79" s="21">
        <f t="shared" ca="1" si="518"/>
        <v>1337403.7513355622</v>
      </c>
      <c r="AT79" s="21">
        <f t="shared" ca="1" si="518"/>
        <v>1336906.1219827833</v>
      </c>
      <c r="AU79" s="21">
        <f t="shared" ca="1" si="518"/>
        <v>1336408.8628141992</v>
      </c>
      <c r="AV79" s="21">
        <f t="shared" ca="1" si="518"/>
        <v>1335911.9734168963</v>
      </c>
      <c r="AW79" s="21">
        <f t="shared" ca="1" si="518"/>
        <v>1335415.4533785742</v>
      </c>
      <c r="AX79" s="21">
        <f t="shared" ca="1" si="518"/>
        <v>1334919.3022875458</v>
      </c>
      <c r="AY79" s="21">
        <f t="shared" ca="1" si="518"/>
        <v>1334423.5197327354</v>
      </c>
      <c r="AZ79" s="21">
        <f t="shared" ca="1" si="518"/>
        <v>1333928.1053036777</v>
      </c>
      <c r="BA79" s="21">
        <f t="shared" ca="1" si="518"/>
        <v>1333433.0585905169</v>
      </c>
    </row>
    <row r="80" spans="2:53" x14ac:dyDescent="0.25">
      <c r="B80" s="55"/>
      <c r="C80" s="89"/>
      <c r="D80" s="44"/>
      <c r="E80" s="6" t="s">
        <v>40</v>
      </c>
      <c r="F80" s="6" t="s">
        <v>5</v>
      </c>
      <c r="G80" s="21">
        <f ca="1">G46*G37</f>
        <v>0</v>
      </c>
      <c r="H80" s="21">
        <f ca="1">H46*H37</f>
        <v>1333333.3333333323</v>
      </c>
      <c r="I80" s="21">
        <f ca="1">I46*I37</f>
        <v>1333334.3303333323</v>
      </c>
      <c r="J80" s="21">
        <f ca="1">J46*J37</f>
        <v>1333284.482122483</v>
      </c>
      <c r="K80" s="21">
        <f ca="1">K46*K37</f>
        <v>1333294.4521224829</v>
      </c>
      <c r="L80" s="21">
        <f ca="1">L46*L37</f>
        <v>1333294.4521224829</v>
      </c>
      <c r="M80" s="21">
        <f ca="1">M46*M37</f>
        <v>1333304.3479019725</v>
      </c>
      <c r="N80" s="21">
        <f ca="1">N46*N37</f>
        <v>1333324.1394609513</v>
      </c>
      <c r="O80" s="21">
        <f ca="1">O46*O37</f>
        <v>1323501.3986965367</v>
      </c>
      <c r="P80" s="21">
        <f ca="1">P46*P37</f>
        <v>1323505.3570083322</v>
      </c>
      <c r="Q80" s="21">
        <f ca="1">Q46*Q37</f>
        <v>1333361.5533798658</v>
      </c>
      <c r="R80" s="21">
        <f ca="1">R46*R37</f>
        <v>1333460.5111747605</v>
      </c>
      <c r="S80" s="21">
        <f ca="1">S46*S37</f>
        <v>1333470.4069542501</v>
      </c>
      <c r="T80" s="21">
        <f ca="1">T46*T37</f>
        <v>1333471.3965321989</v>
      </c>
      <c r="U80" s="21">
        <f ca="1">U46*U37</f>
        <v>1333472.3861101479</v>
      </c>
      <c r="V80" s="21">
        <f ca="1">V46*V37</f>
        <v>1330017.117320244</v>
      </c>
      <c r="W80" s="21">
        <f ca="1">W46*W37</f>
        <v>1331204.6108589829</v>
      </c>
      <c r="X80" s="21">
        <f ca="1">X46*X37</f>
        <v>1333084.8089619863</v>
      </c>
      <c r="Y80" s="21">
        <f ca="1">Y46*Y37</f>
        <v>1336053.5428088338</v>
      </c>
      <c r="Z80" s="21">
        <f ca="1">Z46*Z37</f>
        <v>1331597.1673348225</v>
      </c>
      <c r="AA80" s="21">
        <f ca="1">AA46*AA37</f>
        <v>1330610.8958566298</v>
      </c>
      <c r="AB80" s="21">
        <f ca="1">AB46*AB37</f>
        <v>1330118.3077895418</v>
      </c>
      <c r="AC80" s="21">
        <f ca="1">AC46*AC37</f>
        <v>1329626.0842966689</v>
      </c>
      <c r="AD80" s="21">
        <f ca="1">AD46*AD37</f>
        <v>1330615.6622456179</v>
      </c>
      <c r="AE80" s="21">
        <f ca="1">AE46*AE37</f>
        <v>1331605.240194567</v>
      </c>
      <c r="AF80" s="21">
        <f ca="1">AF46*AF37</f>
        <v>1332594.8181435163</v>
      </c>
      <c r="AG80" s="21">
        <f ca="1">AG46*AG37</f>
        <v>1333584.3960924654</v>
      </c>
      <c r="AH80" s="21">
        <f ca="1">AH46*AH37</f>
        <v>1334573.9740414144</v>
      </c>
      <c r="AI80" s="21">
        <f ca="1">AI46*AI37</f>
        <v>1339521.8637861602</v>
      </c>
      <c r="AJ80" s="21">
        <f ca="1">AJ46*AJ37</f>
        <v>1345140.6873802934</v>
      </c>
      <c r="AK80" s="21">
        <f ca="1">AK46*AK37</f>
        <v>1334450.0891237098</v>
      </c>
      <c r="AL80" s="21">
        <f ca="1">AL46*AL37</f>
        <v>1339397.9788684554</v>
      </c>
      <c r="AM80" s="21">
        <f ca="1">AM46*AM37</f>
        <v>1340387.5568174045</v>
      </c>
      <c r="AN80" s="21">
        <f ca="1">AN46*AN37</f>
        <v>1339887.7049374757</v>
      </c>
      <c r="AO80" s="21">
        <f ca="1">AO46*AO37</f>
        <v>1338889.118760478</v>
      </c>
      <c r="AP80" s="21">
        <f ca="1">AP46*AP37</f>
        <v>1338390.3836308117</v>
      </c>
      <c r="AQ80" s="21">
        <f ca="1">AQ46*AQ37</f>
        <v>1337901.751286065</v>
      </c>
      <c r="AR80" s="21">
        <f ca="1">AR46*AR37</f>
        <v>1337403.7513355622</v>
      </c>
      <c r="AS80" s="21">
        <f ca="1">AS46*AS37</f>
        <v>1336906.1219827833</v>
      </c>
      <c r="AT80" s="21">
        <f t="shared" ref="AT80:BA80" ca="1" si="519">AT46*AT37</f>
        <v>1336408.8628141992</v>
      </c>
      <c r="AU80" s="21">
        <f t="shared" ca="1" si="519"/>
        <v>1335911.9734168963</v>
      </c>
      <c r="AV80" s="21">
        <f t="shared" ca="1" si="519"/>
        <v>1335415.4533785742</v>
      </c>
      <c r="AW80" s="21">
        <f t="shared" ca="1" si="519"/>
        <v>1334919.3022875458</v>
      </c>
      <c r="AX80" s="21">
        <f t="shared" ca="1" si="519"/>
        <v>1334423.5197327354</v>
      </c>
      <c r="AY80" s="21">
        <f t="shared" ca="1" si="519"/>
        <v>1333928.1053036777</v>
      </c>
      <c r="AZ80" s="21">
        <f t="shared" ca="1" si="519"/>
        <v>1333433.0585905169</v>
      </c>
      <c r="BA80" s="21">
        <f t="shared" ca="1" si="519"/>
        <v>1332938.3791840051</v>
      </c>
    </row>
    <row r="81" spans="2:53" x14ac:dyDescent="0.25">
      <c r="B81" s="55"/>
      <c r="C81" s="37" t="s">
        <v>19</v>
      </c>
      <c r="D81" s="38"/>
      <c r="E81" s="39"/>
      <c r="F81" s="6" t="s">
        <v>5</v>
      </c>
      <c r="G81" s="24">
        <f ca="1">G76*2</f>
        <v>2666666.6666666646</v>
      </c>
      <c r="H81" s="24">
        <f ca="1">H76*2</f>
        <v>2666666.6666666646</v>
      </c>
      <c r="I81" s="24">
        <f ca="1">I76*2</f>
        <v>2666668.6606666646</v>
      </c>
      <c r="J81" s="24">
        <f ca="1">J76*2</f>
        <v>2666568.9642449659</v>
      </c>
      <c r="K81" s="24">
        <f ca="1">K76*2</f>
        <v>2666588.9042449659</v>
      </c>
      <c r="L81" s="24">
        <f ca="1">L76*2</f>
        <v>2666588.9042449659</v>
      </c>
      <c r="M81" s="24">
        <f ca="1">M76*2</f>
        <v>2666608.695803945</v>
      </c>
      <c r="N81" s="24">
        <f ca="1">N76*2</f>
        <v>2666648.2789219026</v>
      </c>
      <c r="O81" s="24">
        <f ca="1">O76*2</f>
        <v>2647002.7973930733</v>
      </c>
      <c r="P81" s="24">
        <f ca="1">P76*2</f>
        <v>2647010.7140166643</v>
      </c>
      <c r="Q81" s="24">
        <f ca="1">Q76*2</f>
        <v>2666723.1067597317</v>
      </c>
      <c r="R81" s="24">
        <f ca="1">R76*2</f>
        <v>2666921.0223495211</v>
      </c>
      <c r="S81" s="24">
        <f ca="1">S76*2</f>
        <v>2666940.8139085001</v>
      </c>
      <c r="T81" s="24">
        <f ca="1">T76*2</f>
        <v>2666942.7930643978</v>
      </c>
      <c r="U81" s="24">
        <f ca="1">U76*2</f>
        <v>2666944.7722202959</v>
      </c>
      <c r="V81" s="24">
        <f ca="1">V76*2</f>
        <v>2660034.2346404879</v>
      </c>
      <c r="W81" s="24">
        <f ca="1">W76*2</f>
        <v>2662409.2217179658</v>
      </c>
      <c r="X81" s="24">
        <f ca="1">X76*2</f>
        <v>2666169.6179239727</v>
      </c>
      <c r="Y81" s="24">
        <f ca="1">Y76*2</f>
        <v>2672107.0856176675</v>
      </c>
      <c r="Z81" s="24">
        <f ca="1">Z76*2</f>
        <v>2663194.3346696449</v>
      </c>
      <c r="AA81" s="24">
        <f ca="1">AA76*2</f>
        <v>2661221.7917132596</v>
      </c>
      <c r="AB81" s="24">
        <f ca="1">AB76*2</f>
        <v>2660236.6155790836</v>
      </c>
      <c r="AC81" s="24">
        <f ca="1">AC76*2</f>
        <v>2659252.1685933378</v>
      </c>
      <c r="AD81" s="24">
        <f ca="1">AD76*2</f>
        <v>2661231.3244912359</v>
      </c>
      <c r="AE81" s="24">
        <f ca="1">AE76*2</f>
        <v>2663210.480389134</v>
      </c>
      <c r="AF81" s="24">
        <f ca="1">AF76*2</f>
        <v>2665189.6362870326</v>
      </c>
      <c r="AG81" s="24">
        <f ca="1">AG76*2</f>
        <v>2667168.7921849308</v>
      </c>
      <c r="AH81" s="24">
        <f ca="1">AH76*2</f>
        <v>2669147.9480828289</v>
      </c>
      <c r="AI81" s="24">
        <f ca="1">AI76*2</f>
        <v>2679043.7275723205</v>
      </c>
      <c r="AJ81" s="24">
        <f ca="1">AJ76*2</f>
        <v>2690281.3747605868</v>
      </c>
      <c r="AK81" s="24">
        <f ca="1">AK76*2</f>
        <v>2668900.1782474197</v>
      </c>
      <c r="AL81" s="24">
        <f ca="1">AL76*2</f>
        <v>2678795.9577369108</v>
      </c>
      <c r="AM81" s="24">
        <f ca="1">AM76*2</f>
        <v>2680775.1136348089</v>
      </c>
      <c r="AN81" s="24">
        <f ca="1">AN76*2</f>
        <v>2679775.4098749515</v>
      </c>
      <c r="AO81" s="24">
        <f ca="1">AO76*2</f>
        <v>2677778.237520956</v>
      </c>
      <c r="AP81" s="24">
        <f ca="1">AP76*2</f>
        <v>2676780.7672616234</v>
      </c>
      <c r="AQ81" s="24">
        <f ca="1">AQ76*2</f>
        <v>2675803.5025721299</v>
      </c>
      <c r="AR81" s="24">
        <f ca="1">AR76*2</f>
        <v>2674807.5026711244</v>
      </c>
      <c r="AS81" s="24">
        <f ca="1">AS76*2</f>
        <v>2673812.2439655666</v>
      </c>
      <c r="AT81" s="24">
        <f ca="1">AT76*2</f>
        <v>2672817.7256283984</v>
      </c>
      <c r="AU81" s="24">
        <f ca="1">AU76*2</f>
        <v>2671823.9468337926</v>
      </c>
      <c r="AV81" s="24">
        <f ca="1">AV76*2</f>
        <v>2670830.9067571484</v>
      </c>
      <c r="AW81" s="24">
        <f ca="1">AW76*2</f>
        <v>2669838.6045750915</v>
      </c>
      <c r="AX81" s="24">
        <f ca="1">AX76*2</f>
        <v>2668847.0394654707</v>
      </c>
      <c r="AY81" s="24">
        <f ca="1">AY76*2</f>
        <v>2667856.2106073555</v>
      </c>
      <c r="AZ81" s="24">
        <f ca="1">AZ76*2</f>
        <v>2666866.1171810338</v>
      </c>
      <c r="BA81" s="24">
        <f ca="1">BA76*2</f>
        <v>2665876.7583680102</v>
      </c>
    </row>
    <row r="82" spans="2:53" x14ac:dyDescent="0.25">
      <c r="B82" s="56"/>
      <c r="C82" s="37" t="s">
        <v>41</v>
      </c>
      <c r="D82" s="38"/>
      <c r="E82" s="39"/>
      <c r="F82" s="6" t="s">
        <v>5</v>
      </c>
      <c r="G82" s="17">
        <f ca="1">G81/G72</f>
        <v>0.26666666666666644</v>
      </c>
      <c r="H82" s="17">
        <f ca="1">IFERROR(H81/H72,0)</f>
        <v>0.26666666666666644</v>
      </c>
      <c r="I82" s="17">
        <f ca="1">IFERROR(I81/I72,0)</f>
        <v>0.26666689273335575</v>
      </c>
      <c r="J82" s="17">
        <f ca="1">IFERROR(J81/J72,0)</f>
        <v>0.26665559385962928</v>
      </c>
      <c r="K82" s="17">
        <f ca="1">IFERROR(K81/K72,0)</f>
        <v>0.26665785450644097</v>
      </c>
      <c r="L82" s="17">
        <f ca="1">IFERROR(L81/L72,0)</f>
        <v>0.26692477824773769</v>
      </c>
      <c r="M82" s="17">
        <f ca="1">IFERROR(M81/M72,0)</f>
        <v>0.26692702657025036</v>
      </c>
      <c r="N82" s="17">
        <f ca="1">IFERROR(N81/N72,0)</f>
        <v>0.26693152322877906</v>
      </c>
      <c r="O82" s="17">
        <f ca="1">IFERROR(O81/O72,0)</f>
        <v>0.2647027874890629</v>
      </c>
      <c r="P82" s="17">
        <f ca="1">IFERROR(P81/P72,0)</f>
        <v>0.26470368504139929</v>
      </c>
      <c r="Q82" s="17">
        <f ca="1">IFERROR(Q81/Q72,0)</f>
        <v>0.26694081950866372</v>
      </c>
      <c r="R82" s="17">
        <f ca="1">IFERROR(R81/R72,0)</f>
        <v>0.26696330332627627</v>
      </c>
      <c r="S82" s="17">
        <f ca="1">IFERROR(S81/S72,0)</f>
        <v>0.26696555173295217</v>
      </c>
      <c r="T82" s="17">
        <f ca="1">IFERROR(T81/T72,0)</f>
        <v>0.26696577657386894</v>
      </c>
      <c r="U82" s="17">
        <f ca="1">IFERROR(U81/U72,0)</f>
        <v>0.26696600141483245</v>
      </c>
      <c r="V82" s="17">
        <f ca="1">IFERROR(V81/V72,0)</f>
        <v>0.26618148701406369</v>
      </c>
      <c r="W82" s="17">
        <f ca="1">IFERROR(W81/W72,0)</f>
        <v>0.26645114024463251</v>
      </c>
      <c r="X82" s="17">
        <f ca="1">IFERROR(X81/X72,0)</f>
        <v>0.26687822367752362</v>
      </c>
      <c r="Y82" s="17">
        <f ca="1">IFERROR(Y81/Y72,0)</f>
        <v>0.26755302978090545</v>
      </c>
      <c r="Z82" s="17">
        <f ca="1">IFERROR(Z81/Z72,0)</f>
        <v>0.26654078810652299</v>
      </c>
      <c r="AA82" s="17">
        <f ca="1">IFERROR(AA81/AA72,0)</f>
        <v>0.2663168847893988</v>
      </c>
      <c r="AB82" s="17">
        <f ca="1">IFERROR(AB81/AB72,0)</f>
        <v>0.26620507413640676</v>
      </c>
      <c r="AC82" s="17">
        <f ca="1">IFERROR(AC81/AC72,0)</f>
        <v>0.26609335732932804</v>
      </c>
      <c r="AD82" s="17">
        <f ca="1">IFERROR(AD81/AD72,0)</f>
        <v>0.26631804670169024</v>
      </c>
      <c r="AE82" s="17">
        <f ca="1">IFERROR(AE81/AE72,0)</f>
        <v>0.2665427810493412</v>
      </c>
      <c r="AF82" s="17">
        <f ca="1">IFERROR(AF81/AF72,0)</f>
        <v>0.26676756038578614</v>
      </c>
      <c r="AG82" s="17">
        <f ca="1">IFERROR(AG81/AG72,0)</f>
        <v>0.26699238510336964</v>
      </c>
      <c r="AH82" s="17">
        <f ca="1">IFERROR(AH81/AH72,0)</f>
        <v>0.26721726369717569</v>
      </c>
      <c r="AI82" s="17">
        <f ca="1">IFERROR(AI81/AI72,0)</f>
        <v>0.26834342830730207</v>
      </c>
      <c r="AJ82" s="17">
        <f ca="1">IFERROR(AJ81/AJ72,0)</f>
        <v>0.2696270645285212</v>
      </c>
      <c r="AK82" s="17">
        <f ca="1">IFERROR(AK81/AK72,0)</f>
        <v>0.26751100302285336</v>
      </c>
      <c r="AL82" s="17">
        <f ca="1">IFERROR(AL81/AL72,0)</f>
        <v>0.2686386143855013</v>
      </c>
      <c r="AM82" s="17">
        <f ca="1">IFERROR(AM81/AM72,0)</f>
        <v>0.26886435051837781</v>
      </c>
      <c r="AN82" s="17">
        <f ca="1">IFERROR(AN81/AN72,0)</f>
        <v>0.26875051209962258</v>
      </c>
      <c r="AO82" s="17">
        <f ca="1">IFERROR(AO81/AO72,0)</f>
        <v>0.26852312407874873</v>
      </c>
      <c r="AP82" s="17">
        <f ca="1">IFERROR(AP81/AP72,0)</f>
        <v>0.26840957430749601</v>
      </c>
      <c r="AQ82" s="17">
        <f ca="1">IFERROR(AQ81/AQ72,0)</f>
        <v>0.26827102873710479</v>
      </c>
      <c r="AR82" s="17">
        <f ca="1">IFERROR(AR81/AR72,0)</f>
        <v>0.26815768213672236</v>
      </c>
      <c r="AS82" s="17">
        <f ca="1">IFERROR(AS81/AS72,0)</f>
        <v>0.26804443124882676</v>
      </c>
      <c r="AT82" s="17">
        <f ca="1">IFERROR(AT81/AT72,0)</f>
        <v>0.26793127638782377</v>
      </c>
      <c r="AU82" s="17">
        <f ca="1">IFERROR(AU81/AU72,0)</f>
        <v>0.26781821702307546</v>
      </c>
      <c r="AV82" s="17">
        <f ca="1">IFERROR(AV81/AV72,0)</f>
        <v>0.26770525303374271</v>
      </c>
      <c r="AW82" s="17">
        <f ca="1">IFERROR(AW81/AW72,0)</f>
        <v>0.26759238429919019</v>
      </c>
      <c r="AX82" s="17">
        <f ca="1">IFERROR(AX81/AX72,0)</f>
        <v>0.26747961069898596</v>
      </c>
      <c r="AY82" s="17">
        <f ca="1">IFERROR(AY81/AY72,0)</f>
        <v>0.26736693211290102</v>
      </c>
      <c r="AZ82" s="17">
        <f ca="1">IFERROR(AZ81/AZ72,0)</f>
        <v>0.26725434842090889</v>
      </c>
      <c r="BA82" s="17">
        <f ca="1">IFERROR(BA81/BA72,0)</f>
        <v>0.26714185950318514</v>
      </c>
    </row>
    <row r="83" spans="2:53" x14ac:dyDescent="0.25">
      <c r="B83" s="103"/>
      <c r="C83" s="73"/>
      <c r="D83" s="73"/>
      <c r="E83" s="73"/>
      <c r="F83" s="73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</row>
    <row r="84" spans="2:53" x14ac:dyDescent="0.25">
      <c r="B84" s="54" t="s">
        <v>101</v>
      </c>
      <c r="C84" s="89" t="s">
        <v>98</v>
      </c>
      <c r="D84" s="89"/>
      <c r="E84" s="6" t="s">
        <v>39</v>
      </c>
      <c r="F84" s="6" t="s">
        <v>0</v>
      </c>
      <c r="G84" s="21">
        <f>G86+G88+G90</f>
        <v>0</v>
      </c>
      <c r="H84" s="21">
        <f t="shared" ref="H84:I84" si="520">H86+H88+H90</f>
        <v>2666.6666666666647</v>
      </c>
      <c r="I84" s="21">
        <f t="shared" ca="1" si="520"/>
        <v>2666.6666666666647</v>
      </c>
      <c r="J84" s="21">
        <f t="shared" ref="J84:S84" ca="1" si="521">J86+J88+J90</f>
        <v>2666.6646726681556</v>
      </c>
      <c r="K84" s="21">
        <f t="shared" ca="1" si="521"/>
        <v>2666.7646726681555</v>
      </c>
      <c r="L84" s="21">
        <f t="shared" ca="1" si="521"/>
        <v>2666.7447313560519</v>
      </c>
      <c r="M84" s="21">
        <f t="shared" ca="1" si="521"/>
        <v>2686.7458978434011</v>
      </c>
      <c r="N84" s="21">
        <f t="shared" ca="1" si="521"/>
        <v>2686.7259568284167</v>
      </c>
      <c r="O84" s="21">
        <f t="shared" ca="1" si="521"/>
        <v>2686.6860756864471</v>
      </c>
      <c r="P84" s="21">
        <f t="shared" ca="1" si="521"/>
        <v>2706.6860756864471</v>
      </c>
      <c r="Q84" s="21">
        <f t="shared" ca="1" si="521"/>
        <v>2706.677980767392</v>
      </c>
      <c r="R84" s="21">
        <f t="shared" ca="1" si="521"/>
        <v>2686.6706876992171</v>
      </c>
      <c r="S84" s="21">
        <f t="shared" ca="1" si="521"/>
        <v>2686.4713109366653</v>
      </c>
      <c r="T84" s="21">
        <f t="shared" ref="T84:BA84" ca="1" si="522">T86+T88+T90</f>
        <v>2686.4513748879585</v>
      </c>
      <c r="U84" s="21">
        <f t="shared" ca="1" si="522"/>
        <v>2686.4493812993619</v>
      </c>
      <c r="V84" s="21">
        <f t="shared" ca="1" si="522"/>
        <v>2686.4473877137243</v>
      </c>
      <c r="W84" s="21">
        <f t="shared" ca="1" si="522"/>
        <v>2693.4473877137243</v>
      </c>
      <c r="X84" s="21">
        <f t="shared" ca="1" si="522"/>
        <v>2691.0447857391455</v>
      </c>
      <c r="Y84" s="21">
        <f t="shared" ca="1" si="522"/>
        <v>2687.2494199776243</v>
      </c>
      <c r="Z84" s="21">
        <f t="shared" ca="1" si="522"/>
        <v>2681.2784864077198</v>
      </c>
      <c r="AA84" s="21">
        <f t="shared" ca="1" si="522"/>
        <v>2690.2784864077198</v>
      </c>
      <c r="AB84" s="21">
        <f t="shared" ca="1" si="522"/>
        <v>2692.2784864077198</v>
      </c>
      <c r="AC84" s="21">
        <f t="shared" ca="1" si="522"/>
        <v>2693.2784864077198</v>
      </c>
      <c r="AD84" s="21">
        <f t="shared" ca="1" si="522"/>
        <v>2694.2784864077198</v>
      </c>
      <c r="AE84" s="21">
        <f t="shared" ca="1" si="522"/>
        <v>2692.2748428253572</v>
      </c>
      <c r="AF84" s="21">
        <f t="shared" ca="1" si="522"/>
        <v>2690.2741772449531</v>
      </c>
      <c r="AG84" s="21">
        <f t="shared" ca="1" si="522"/>
        <v>2688.2764830321612</v>
      </c>
      <c r="AH84" s="21">
        <f t="shared" ca="1" si="522"/>
        <v>2686.2817535723279</v>
      </c>
      <c r="AI84" s="21">
        <f t="shared" ca="1" si="522"/>
        <v>2684.2899822704171</v>
      </c>
      <c r="AJ84" s="21">
        <f t="shared" ca="1" si="522"/>
        <v>2674.3752686676658</v>
      </c>
      <c r="AK84" s="21">
        <f t="shared" ca="1" si="522"/>
        <v>2663.2045658143143</v>
      </c>
      <c r="AL84" s="21">
        <f t="shared" ca="1" si="522"/>
        <v>2661.2124245421123</v>
      </c>
      <c r="AM84" s="21">
        <f t="shared" ca="1" si="522"/>
        <v>2651.2958733710889</v>
      </c>
      <c r="AN84" s="21">
        <f t="shared" ca="1" si="522"/>
        <v>2649.3213485365859</v>
      </c>
      <c r="AO84" s="21">
        <f t="shared" ca="1" si="522"/>
        <v>2650.3213485365859</v>
      </c>
      <c r="AP84" s="21">
        <f t="shared" ca="1" si="522"/>
        <v>2652.3213485365859</v>
      </c>
      <c r="AQ84" s="21">
        <f t="shared" ca="1" si="522"/>
        <v>2653.3213485365859</v>
      </c>
      <c r="AR84" s="21">
        <f t="shared" ca="1" si="522"/>
        <v>2656.3213485365859</v>
      </c>
      <c r="AS84" s="21">
        <f t="shared" ca="1" si="522"/>
        <v>2657.3213485365859</v>
      </c>
      <c r="AT84" s="21">
        <f t="shared" ca="1" si="522"/>
        <v>2658.3213485365859</v>
      </c>
      <c r="AU84" s="21">
        <f t="shared" ca="1" si="522"/>
        <v>2659.3213485365859</v>
      </c>
      <c r="AV84" s="21">
        <f t="shared" ca="1" si="522"/>
        <v>2660.3213485365859</v>
      </c>
      <c r="AW84" s="21">
        <f t="shared" ca="1" si="522"/>
        <v>2661.3213485365859</v>
      </c>
      <c r="AX84" s="21">
        <f t="shared" ca="1" si="522"/>
        <v>2662.3213485365859</v>
      </c>
      <c r="AY84" s="21">
        <f t="shared" ca="1" si="522"/>
        <v>2663.3213485365859</v>
      </c>
      <c r="AZ84" s="21">
        <f t="shared" ca="1" si="522"/>
        <v>2664.3213485365859</v>
      </c>
      <c r="BA84" s="21">
        <f t="shared" ca="1" si="522"/>
        <v>2665.3213485365859</v>
      </c>
    </row>
    <row r="85" spans="2:53" x14ac:dyDescent="0.25">
      <c r="B85" s="55"/>
      <c r="C85" s="89"/>
      <c r="D85" s="89"/>
      <c r="E85" s="6" t="s">
        <v>40</v>
      </c>
      <c r="F85" s="6" t="s">
        <v>0</v>
      </c>
      <c r="G85" s="21">
        <f>G87+G89+G91</f>
        <v>2666.6666666666647</v>
      </c>
      <c r="H85" s="21">
        <f t="shared" ref="H85:I85" ca="1" si="523">H87+H89+H91</f>
        <v>2666.6666666666647</v>
      </c>
      <c r="I85" s="21">
        <f t="shared" ca="1" si="523"/>
        <v>2666.6646726681556</v>
      </c>
      <c r="J85" s="21">
        <f t="shared" ref="J85:S85" ca="1" si="524">J87+J89+J91</f>
        <v>2666.7646726681555</v>
      </c>
      <c r="K85" s="21">
        <f t="shared" ca="1" si="524"/>
        <v>2666.7447313560519</v>
      </c>
      <c r="L85" s="21">
        <f t="shared" ca="1" si="524"/>
        <v>2686.7458978434011</v>
      </c>
      <c r="M85" s="21">
        <f t="shared" ca="1" si="524"/>
        <v>2686.7259568284167</v>
      </c>
      <c r="N85" s="21">
        <f t="shared" ca="1" si="524"/>
        <v>2686.6860756864471</v>
      </c>
      <c r="O85" s="21">
        <f t="shared" ca="1" si="524"/>
        <v>2706.6860756864471</v>
      </c>
      <c r="P85" s="21">
        <f t="shared" ca="1" si="524"/>
        <v>2706.677980767392</v>
      </c>
      <c r="Q85" s="21">
        <f t="shared" ca="1" si="524"/>
        <v>2686.6706876992171</v>
      </c>
      <c r="R85" s="21">
        <f t="shared" ca="1" si="524"/>
        <v>2686.4713109366653</v>
      </c>
      <c r="S85" s="21">
        <f t="shared" ca="1" si="524"/>
        <v>2686.4513748879585</v>
      </c>
      <c r="T85" s="21">
        <f t="shared" ref="T85:BA85" ca="1" si="525">T87+T89+T91</f>
        <v>2686.4493812993619</v>
      </c>
      <c r="U85" s="21">
        <f t="shared" ca="1" si="525"/>
        <v>2686.4473877137243</v>
      </c>
      <c r="V85" s="21">
        <f t="shared" ca="1" si="525"/>
        <v>2693.4473877137243</v>
      </c>
      <c r="W85" s="21">
        <f t="shared" ca="1" si="525"/>
        <v>2691.0447857391455</v>
      </c>
      <c r="X85" s="21">
        <f t="shared" ca="1" si="525"/>
        <v>2687.2494199776243</v>
      </c>
      <c r="Y85" s="21">
        <f t="shared" ca="1" si="525"/>
        <v>2681.2784864077198</v>
      </c>
      <c r="Z85" s="21">
        <f t="shared" ca="1" si="525"/>
        <v>2690.2784864077198</v>
      </c>
      <c r="AA85" s="21">
        <f t="shared" ca="1" si="525"/>
        <v>2692.2784864077198</v>
      </c>
      <c r="AB85" s="21">
        <f t="shared" ca="1" si="525"/>
        <v>2693.2784864077198</v>
      </c>
      <c r="AC85" s="21">
        <f t="shared" ca="1" si="525"/>
        <v>2694.2784864077198</v>
      </c>
      <c r="AD85" s="21">
        <f t="shared" ca="1" si="525"/>
        <v>2692.2748428253572</v>
      </c>
      <c r="AE85" s="21">
        <f t="shared" ca="1" si="525"/>
        <v>2690.2741772449531</v>
      </c>
      <c r="AF85" s="21">
        <f t="shared" ca="1" si="525"/>
        <v>2688.2764830321612</v>
      </c>
      <c r="AG85" s="21">
        <f t="shared" ca="1" si="525"/>
        <v>2686.2817535723279</v>
      </c>
      <c r="AH85" s="21">
        <f t="shared" ca="1" si="525"/>
        <v>2684.2899822704171</v>
      </c>
      <c r="AI85" s="21">
        <f t="shared" ca="1" si="525"/>
        <v>2674.3752686676658</v>
      </c>
      <c r="AJ85" s="21">
        <f t="shared" ca="1" si="525"/>
        <v>2663.2045658143143</v>
      </c>
      <c r="AK85" s="21">
        <f t="shared" ca="1" si="525"/>
        <v>2661.2124245421123</v>
      </c>
      <c r="AL85" s="21">
        <f t="shared" ca="1" si="525"/>
        <v>2651.2958733710889</v>
      </c>
      <c r="AM85" s="21">
        <f t="shared" ca="1" si="525"/>
        <v>2649.3213485365859</v>
      </c>
      <c r="AN85" s="21">
        <f t="shared" ca="1" si="525"/>
        <v>2650.3213485365859</v>
      </c>
      <c r="AO85" s="21">
        <f t="shared" ca="1" si="525"/>
        <v>2652.3213485365859</v>
      </c>
      <c r="AP85" s="21">
        <f t="shared" ca="1" si="525"/>
        <v>2653.3213485365859</v>
      </c>
      <c r="AQ85" s="21">
        <f t="shared" ca="1" si="525"/>
        <v>2656.3213485365859</v>
      </c>
      <c r="AR85" s="21">
        <f t="shared" ca="1" si="525"/>
        <v>2657.3213485365859</v>
      </c>
      <c r="AS85" s="21">
        <f t="shared" ca="1" si="525"/>
        <v>2658.3213485365859</v>
      </c>
      <c r="AT85" s="21">
        <f t="shared" ca="1" si="525"/>
        <v>2659.3213485365859</v>
      </c>
      <c r="AU85" s="21">
        <f t="shared" ca="1" si="525"/>
        <v>2660.3213485365859</v>
      </c>
      <c r="AV85" s="21">
        <f t="shared" ca="1" si="525"/>
        <v>2661.3213485365859</v>
      </c>
      <c r="AW85" s="21">
        <f t="shared" ca="1" si="525"/>
        <v>2662.3213485365859</v>
      </c>
      <c r="AX85" s="21">
        <f t="shared" ca="1" si="525"/>
        <v>2663.3213485365859</v>
      </c>
      <c r="AY85" s="21">
        <f t="shared" ca="1" si="525"/>
        <v>2664.3213485365859</v>
      </c>
      <c r="AZ85" s="21">
        <f t="shared" ca="1" si="525"/>
        <v>2665.3213485365859</v>
      </c>
      <c r="BA85" s="21">
        <f t="shared" ca="1" si="525"/>
        <v>2666.3213485365859</v>
      </c>
    </row>
    <row r="86" spans="2:53" x14ac:dyDescent="0.25">
      <c r="B86" s="55"/>
      <c r="C86" s="89" t="s">
        <v>81</v>
      </c>
      <c r="D86" s="89"/>
      <c r="E86" s="6" t="s">
        <v>39</v>
      </c>
      <c r="F86" s="6" t="s">
        <v>0</v>
      </c>
      <c r="G86" s="107">
        <v>0</v>
      </c>
      <c r="H86" s="104">
        <f>G87</f>
        <v>2666.6666666666647</v>
      </c>
      <c r="I86" s="104">
        <f>H87</f>
        <v>2666.6666666666647</v>
      </c>
      <c r="J86" s="104">
        <f t="shared" ref="J86:BA86" si="526">I87</f>
        <v>2666.6666666666647</v>
      </c>
      <c r="K86" s="104">
        <f t="shared" si="526"/>
        <v>2666.6666666666647</v>
      </c>
      <c r="L86" s="104">
        <f t="shared" si="526"/>
        <v>2666.6666666666647</v>
      </c>
      <c r="M86" s="104">
        <f t="shared" si="526"/>
        <v>2666.6666666666647</v>
      </c>
      <c r="N86" s="104">
        <f t="shared" si="526"/>
        <v>2666.6666666666647</v>
      </c>
      <c r="O86" s="104">
        <f t="shared" si="526"/>
        <v>2666.6666666666647</v>
      </c>
      <c r="P86" s="104">
        <f t="shared" si="526"/>
        <v>2666.6666666666647</v>
      </c>
      <c r="Q86" s="104">
        <f t="shared" si="526"/>
        <v>2666.6666666666647</v>
      </c>
      <c r="R86" s="104">
        <f t="shared" si="526"/>
        <v>2666.6666666666647</v>
      </c>
      <c r="S86" s="104">
        <f t="shared" si="526"/>
        <v>2666.6666666666647</v>
      </c>
      <c r="T86" s="104">
        <f t="shared" si="526"/>
        <v>2666.6666666666647</v>
      </c>
      <c r="U86" s="104">
        <f t="shared" si="526"/>
        <v>2666.6666666666647</v>
      </c>
      <c r="V86" s="104">
        <f t="shared" si="526"/>
        <v>2666.6666666666647</v>
      </c>
      <c r="W86" s="104">
        <f t="shared" si="526"/>
        <v>2666.6666666666647</v>
      </c>
      <c r="X86" s="104">
        <f t="shared" si="526"/>
        <v>2666.6666666666647</v>
      </c>
      <c r="Y86" s="104">
        <f t="shared" si="526"/>
        <v>2666.6666666666647</v>
      </c>
      <c r="Z86" s="104">
        <f t="shared" si="526"/>
        <v>2666.6666666666647</v>
      </c>
      <c r="AA86" s="104">
        <f t="shared" si="526"/>
        <v>2666.6666666666647</v>
      </c>
      <c r="AB86" s="104">
        <f t="shared" si="526"/>
        <v>2666.6666666666647</v>
      </c>
      <c r="AC86" s="104">
        <f t="shared" si="526"/>
        <v>2666.6666666666647</v>
      </c>
      <c r="AD86" s="104">
        <f t="shared" si="526"/>
        <v>2666.6666666666647</v>
      </c>
      <c r="AE86" s="104">
        <f t="shared" si="526"/>
        <v>2666.6666666666647</v>
      </c>
      <c r="AF86" s="104">
        <f t="shared" si="526"/>
        <v>2666.6666666666647</v>
      </c>
      <c r="AG86" s="104">
        <f t="shared" si="526"/>
        <v>2666.6666666666647</v>
      </c>
      <c r="AH86" s="104">
        <f t="shared" si="526"/>
        <v>2666.6666666666647</v>
      </c>
      <c r="AI86" s="104">
        <f t="shared" si="526"/>
        <v>2666.6666666666647</v>
      </c>
      <c r="AJ86" s="104">
        <f t="shared" si="526"/>
        <v>2666.6666666666647</v>
      </c>
      <c r="AK86" s="104">
        <f t="shared" si="526"/>
        <v>2666.6666666666647</v>
      </c>
      <c r="AL86" s="104">
        <f t="shared" si="526"/>
        <v>2666.6666666666647</v>
      </c>
      <c r="AM86" s="104">
        <f t="shared" si="526"/>
        <v>2666.6666666666647</v>
      </c>
      <c r="AN86" s="104">
        <f t="shared" si="526"/>
        <v>2666.6666666666647</v>
      </c>
      <c r="AO86" s="104">
        <f t="shared" si="526"/>
        <v>2666.6666666666647</v>
      </c>
      <c r="AP86" s="104">
        <f t="shared" si="526"/>
        <v>2666.6666666666647</v>
      </c>
      <c r="AQ86" s="104">
        <f t="shared" si="526"/>
        <v>2666.6666666666647</v>
      </c>
      <c r="AR86" s="104">
        <f t="shared" si="526"/>
        <v>2666.6666666666647</v>
      </c>
      <c r="AS86" s="104">
        <f t="shared" si="526"/>
        <v>2666.6666666666647</v>
      </c>
      <c r="AT86" s="104">
        <f t="shared" si="526"/>
        <v>2666.6666666666647</v>
      </c>
      <c r="AU86" s="104">
        <f t="shared" si="526"/>
        <v>2666.6666666666647</v>
      </c>
      <c r="AV86" s="104">
        <f t="shared" si="526"/>
        <v>2666.6666666666647</v>
      </c>
      <c r="AW86" s="104">
        <f t="shared" si="526"/>
        <v>2666.6666666666647</v>
      </c>
      <c r="AX86" s="104">
        <f t="shared" si="526"/>
        <v>2666.6666666666647</v>
      </c>
      <c r="AY86" s="104">
        <f t="shared" si="526"/>
        <v>2666.6666666666647</v>
      </c>
      <c r="AZ86" s="104">
        <f t="shared" si="526"/>
        <v>2666.6666666666647</v>
      </c>
      <c r="BA86" s="104">
        <f t="shared" si="526"/>
        <v>2666.6666666666647</v>
      </c>
    </row>
    <row r="87" spans="2:53" x14ac:dyDescent="0.25">
      <c r="B87" s="55"/>
      <c r="C87" s="89"/>
      <c r="D87" s="89"/>
      <c r="E87" s="6" t="s">
        <v>40</v>
      </c>
      <c r="F87" s="6" t="s">
        <v>0</v>
      </c>
      <c r="G87" s="104">
        <f>G86+G22</f>
        <v>2666.6666666666647</v>
      </c>
      <c r="H87" s="104">
        <f>H86+H22</f>
        <v>2666.6666666666647</v>
      </c>
      <c r="I87" s="104">
        <f>I86+I22</f>
        <v>2666.6666666666647</v>
      </c>
      <c r="J87" s="104">
        <f t="shared" ref="J87:S87" si="527">J86+J22</f>
        <v>2666.6666666666647</v>
      </c>
      <c r="K87" s="104">
        <f t="shared" si="527"/>
        <v>2666.6666666666647</v>
      </c>
      <c r="L87" s="104">
        <f t="shared" si="527"/>
        <v>2666.6666666666647</v>
      </c>
      <c r="M87" s="104">
        <f t="shared" si="527"/>
        <v>2666.6666666666647</v>
      </c>
      <c r="N87" s="104">
        <f t="shared" si="527"/>
        <v>2666.6666666666647</v>
      </c>
      <c r="O87" s="104">
        <f t="shared" si="527"/>
        <v>2666.6666666666647</v>
      </c>
      <c r="P87" s="104">
        <f t="shared" si="527"/>
        <v>2666.6666666666647</v>
      </c>
      <c r="Q87" s="104">
        <f t="shared" si="527"/>
        <v>2666.6666666666647</v>
      </c>
      <c r="R87" s="104">
        <f t="shared" si="527"/>
        <v>2666.6666666666647</v>
      </c>
      <c r="S87" s="104">
        <f t="shared" si="527"/>
        <v>2666.6666666666647</v>
      </c>
      <c r="T87" s="104">
        <f t="shared" ref="T87" si="528">T86+T22</f>
        <v>2666.6666666666647</v>
      </c>
      <c r="U87" s="104">
        <f t="shared" ref="U87" si="529">U86+U22</f>
        <v>2666.6666666666647</v>
      </c>
      <c r="V87" s="104">
        <f t="shared" ref="V87" si="530">V86+V22</f>
        <v>2666.6666666666647</v>
      </c>
      <c r="W87" s="104">
        <f t="shared" ref="W87" si="531">W86+W22</f>
        <v>2666.6666666666647</v>
      </c>
      <c r="X87" s="104">
        <f t="shared" ref="X87" si="532">X86+X22</f>
        <v>2666.6666666666647</v>
      </c>
      <c r="Y87" s="104">
        <f t="shared" ref="Y87" si="533">Y86+Y22</f>
        <v>2666.6666666666647</v>
      </c>
      <c r="Z87" s="104">
        <f t="shared" ref="Z87" si="534">Z86+Z22</f>
        <v>2666.6666666666647</v>
      </c>
      <c r="AA87" s="104">
        <f t="shared" ref="AA87" si="535">AA86+AA22</f>
        <v>2666.6666666666647</v>
      </c>
      <c r="AB87" s="104">
        <f t="shared" ref="AB87" si="536">AB86+AB22</f>
        <v>2666.6666666666647</v>
      </c>
      <c r="AC87" s="104">
        <f t="shared" ref="AC87" si="537">AC86+AC22</f>
        <v>2666.6666666666647</v>
      </c>
      <c r="AD87" s="104">
        <f t="shared" ref="AD87" si="538">AD86+AD22</f>
        <v>2666.6666666666647</v>
      </c>
      <c r="AE87" s="104">
        <f t="shared" ref="AE87" si="539">AE86+AE22</f>
        <v>2666.6666666666647</v>
      </c>
      <c r="AF87" s="104">
        <f t="shared" ref="AF87" si="540">AF86+AF22</f>
        <v>2666.6666666666647</v>
      </c>
      <c r="AG87" s="104">
        <f t="shared" ref="AG87" si="541">AG86+AG22</f>
        <v>2666.6666666666647</v>
      </c>
      <c r="AH87" s="104">
        <f t="shared" ref="AH87" si="542">AH86+AH22</f>
        <v>2666.6666666666647</v>
      </c>
      <c r="AI87" s="104">
        <f t="shared" ref="AI87" si="543">AI86+AI22</f>
        <v>2666.6666666666647</v>
      </c>
      <c r="AJ87" s="104">
        <f t="shared" ref="AJ87" si="544">AJ86+AJ22</f>
        <v>2666.6666666666647</v>
      </c>
      <c r="AK87" s="104">
        <f t="shared" ref="AK87" si="545">AK86+AK22</f>
        <v>2666.6666666666647</v>
      </c>
      <c r="AL87" s="104">
        <f t="shared" ref="AL87" si="546">AL86+AL22</f>
        <v>2666.6666666666647</v>
      </c>
      <c r="AM87" s="104">
        <f t="shared" ref="AM87" si="547">AM86+AM22</f>
        <v>2666.6666666666647</v>
      </c>
      <c r="AN87" s="104">
        <f t="shared" ref="AN87" si="548">AN86+AN22</f>
        <v>2666.6666666666647</v>
      </c>
      <c r="AO87" s="104">
        <f t="shared" ref="AO87" si="549">AO86+AO22</f>
        <v>2666.6666666666647</v>
      </c>
      <c r="AP87" s="104">
        <f t="shared" ref="AP87" si="550">AP86+AP22</f>
        <v>2666.6666666666647</v>
      </c>
      <c r="AQ87" s="104">
        <f t="shared" ref="AQ87" si="551">AQ86+AQ22</f>
        <v>2666.6666666666647</v>
      </c>
      <c r="AR87" s="104">
        <f t="shared" ref="AR87" si="552">AR86+AR22</f>
        <v>2666.6666666666647</v>
      </c>
      <c r="AS87" s="104">
        <f t="shared" ref="AS87" si="553">AS86+AS22</f>
        <v>2666.6666666666647</v>
      </c>
      <c r="AT87" s="104">
        <f t="shared" ref="AT87" si="554">AT86+AT22</f>
        <v>2666.6666666666647</v>
      </c>
      <c r="AU87" s="104">
        <f t="shared" ref="AU87" si="555">AU86+AU22</f>
        <v>2666.6666666666647</v>
      </c>
      <c r="AV87" s="104">
        <f t="shared" ref="AV87" si="556">AV86+AV22</f>
        <v>2666.6666666666647</v>
      </c>
      <c r="AW87" s="104">
        <f t="shared" ref="AW87" si="557">AW86+AW22</f>
        <v>2666.6666666666647</v>
      </c>
      <c r="AX87" s="104">
        <f t="shared" ref="AX87" si="558">AX86+AX22</f>
        <v>2666.6666666666647</v>
      </c>
      <c r="AY87" s="104">
        <f t="shared" ref="AY87" si="559">AY86+AY22</f>
        <v>2666.6666666666647</v>
      </c>
      <c r="AZ87" s="104">
        <f t="shared" ref="AZ87" si="560">AZ86+AZ22</f>
        <v>2666.6666666666647</v>
      </c>
      <c r="BA87" s="104">
        <f t="shared" ref="BA87" si="561">BA86+BA22</f>
        <v>2666.6666666666647</v>
      </c>
    </row>
    <row r="88" spans="2:53" x14ac:dyDescent="0.25">
      <c r="B88" s="55"/>
      <c r="C88" s="89" t="s">
        <v>99</v>
      </c>
      <c r="D88" s="89"/>
      <c r="E88" s="6" t="s">
        <v>39</v>
      </c>
      <c r="F88" s="6" t="s">
        <v>0</v>
      </c>
      <c r="G88" s="106">
        <v>0</v>
      </c>
      <c r="H88" s="105">
        <f>G89</f>
        <v>0</v>
      </c>
      <c r="I88" s="105">
        <f ca="1">H89</f>
        <v>0</v>
      </c>
      <c r="J88" s="105">
        <f t="shared" ref="J88:BA88" ca="1" si="562">I89</f>
        <v>-1.9939985090786649E-3</v>
      </c>
      <c r="K88" s="105">
        <f t="shared" ca="1" si="562"/>
        <v>9.8006001490921341E-2</v>
      </c>
      <c r="L88" s="105">
        <f t="shared" ca="1" si="562"/>
        <v>7.8064689387338154E-2</v>
      </c>
      <c r="M88" s="105">
        <f t="shared" ca="1" si="562"/>
        <v>7.8064689387338154E-2</v>
      </c>
      <c r="N88" s="105">
        <f t="shared" ca="1" si="562"/>
        <v>5.8123674402941111E-2</v>
      </c>
      <c r="O88" s="105">
        <f t="shared" ca="1" si="562"/>
        <v>1.8242532433396269E-2</v>
      </c>
      <c r="P88" s="105">
        <f t="shared" ca="1" si="562"/>
        <v>20.018242532433398</v>
      </c>
      <c r="Q88" s="105">
        <f t="shared" ca="1" si="562"/>
        <v>20.010147613378287</v>
      </c>
      <c r="R88" s="105">
        <f t="shared" ca="1" si="562"/>
        <v>2.8545452033554852E-3</v>
      </c>
      <c r="S88" s="105">
        <f t="shared" ca="1" si="562"/>
        <v>-0.19652221734840936</v>
      </c>
      <c r="T88" s="105">
        <f t="shared" ca="1" si="562"/>
        <v>-0.21645826605517726</v>
      </c>
      <c r="U88" s="105">
        <f t="shared" ca="1" si="562"/>
        <v>-0.21845185465181061</v>
      </c>
      <c r="V88" s="105">
        <f t="shared" ca="1" si="562"/>
        <v>-0.22044544028940294</v>
      </c>
      <c r="W88" s="105">
        <f t="shared" ca="1" si="562"/>
        <v>6.7795545597105971</v>
      </c>
      <c r="X88" s="105">
        <f t="shared" ca="1" si="562"/>
        <v>4.3769525851317681</v>
      </c>
      <c r="Y88" s="105">
        <f t="shared" ca="1" si="562"/>
        <v>0.58158682361054304</v>
      </c>
      <c r="Z88" s="105">
        <f t="shared" ca="1" si="562"/>
        <v>-5.3893467462939029</v>
      </c>
      <c r="AA88" s="105">
        <f t="shared" ca="1" si="562"/>
        <v>3.6106532537060971</v>
      </c>
      <c r="AB88" s="105">
        <f t="shared" ca="1" si="562"/>
        <v>5.6106532537060971</v>
      </c>
      <c r="AC88" s="105">
        <f t="shared" ca="1" si="562"/>
        <v>6.6106532537060971</v>
      </c>
      <c r="AD88" s="105">
        <f t="shared" ca="1" si="562"/>
        <v>7.6106532537060971</v>
      </c>
      <c r="AE88" s="105">
        <f t="shared" ca="1" si="562"/>
        <v>5.607009671343441</v>
      </c>
      <c r="AF88" s="105">
        <f t="shared" ca="1" si="562"/>
        <v>3.6063440909393663</v>
      </c>
      <c r="AG88" s="105">
        <f t="shared" ca="1" si="562"/>
        <v>1.6086498781474816</v>
      </c>
      <c r="AH88" s="105">
        <f t="shared" ca="1" si="562"/>
        <v>-0.38607958168577028</v>
      </c>
      <c r="AI88" s="105">
        <f t="shared" ca="1" si="562"/>
        <v>-2.3778508835966008</v>
      </c>
      <c r="AJ88" s="105">
        <f t="shared" ca="1" si="562"/>
        <v>-12.292564486347963</v>
      </c>
      <c r="AK88" s="105">
        <f t="shared" ca="1" si="562"/>
        <v>-23.463267339699449</v>
      </c>
      <c r="AL88" s="105">
        <f t="shared" ca="1" si="562"/>
        <v>-25.455408611901383</v>
      </c>
      <c r="AM88" s="105">
        <f t="shared" ca="1" si="562"/>
        <v>-35.37195978292484</v>
      </c>
      <c r="AN88" s="105">
        <f t="shared" ca="1" si="562"/>
        <v>-37.346484617427812</v>
      </c>
      <c r="AO88" s="105">
        <f t="shared" ca="1" si="562"/>
        <v>-36.346484617427812</v>
      </c>
      <c r="AP88" s="105">
        <f t="shared" ca="1" si="562"/>
        <v>-34.346484617427812</v>
      </c>
      <c r="AQ88" s="105">
        <f t="shared" ca="1" si="562"/>
        <v>-33.346484617427812</v>
      </c>
      <c r="AR88" s="105">
        <f t="shared" ca="1" si="562"/>
        <v>-30.346484617427812</v>
      </c>
      <c r="AS88" s="105">
        <f t="shared" ca="1" si="562"/>
        <v>-29.346484617427812</v>
      </c>
      <c r="AT88" s="105">
        <f t="shared" ca="1" si="562"/>
        <v>-28.346484617427812</v>
      </c>
      <c r="AU88" s="105">
        <f t="shared" ca="1" si="562"/>
        <v>-27.346484617427812</v>
      </c>
      <c r="AV88" s="105">
        <f t="shared" ca="1" si="562"/>
        <v>-26.346484617427812</v>
      </c>
      <c r="AW88" s="105">
        <f t="shared" ca="1" si="562"/>
        <v>-25.346484617427812</v>
      </c>
      <c r="AX88" s="105">
        <f t="shared" ca="1" si="562"/>
        <v>-24.346484617427812</v>
      </c>
      <c r="AY88" s="105">
        <f t="shared" ca="1" si="562"/>
        <v>-23.346484617427812</v>
      </c>
      <c r="AZ88" s="105">
        <f t="shared" ca="1" si="562"/>
        <v>-22.346484617427812</v>
      </c>
      <c r="BA88" s="105">
        <f t="shared" ca="1" si="562"/>
        <v>-21.346484617427812</v>
      </c>
    </row>
    <row r="89" spans="2:53" x14ac:dyDescent="0.25">
      <c r="B89" s="55"/>
      <c r="C89" s="89"/>
      <c r="D89" s="89"/>
      <c r="E89" s="6" t="s">
        <v>40</v>
      </c>
      <c r="F89" s="6" t="s">
        <v>0</v>
      </c>
      <c r="G89" s="105">
        <f>G14-G16+G88</f>
        <v>0</v>
      </c>
      <c r="H89" s="105">
        <f ca="1">H14-H16+H88</f>
        <v>0</v>
      </c>
      <c r="I89" s="105">
        <f ca="1">I14-I16+I88</f>
        <v>-1.9939985090786649E-3</v>
      </c>
      <c r="J89" s="105">
        <f t="shared" ref="J89:S89" ca="1" si="563">J14-J16+J88</f>
        <v>9.8006001490921341E-2</v>
      </c>
      <c r="K89" s="105">
        <f t="shared" ca="1" si="563"/>
        <v>7.8064689387338154E-2</v>
      </c>
      <c r="L89" s="105">
        <f t="shared" ca="1" si="563"/>
        <v>7.8064689387338154E-2</v>
      </c>
      <c r="M89" s="105">
        <f t="shared" ca="1" si="563"/>
        <v>5.8123674402941111E-2</v>
      </c>
      <c r="N89" s="105">
        <f t="shared" ca="1" si="563"/>
        <v>1.8242532433396269E-2</v>
      </c>
      <c r="O89" s="105">
        <f t="shared" ca="1" si="563"/>
        <v>20.018242532433398</v>
      </c>
      <c r="P89" s="105">
        <f t="shared" ca="1" si="563"/>
        <v>20.010147613378287</v>
      </c>
      <c r="Q89" s="105">
        <f t="shared" ca="1" si="563"/>
        <v>2.8545452033554852E-3</v>
      </c>
      <c r="R89" s="105">
        <f t="shared" ca="1" si="563"/>
        <v>-0.19652221734840936</v>
      </c>
      <c r="S89" s="105">
        <f t="shared" ca="1" si="563"/>
        <v>-0.21645826605517726</v>
      </c>
      <c r="T89" s="105">
        <f t="shared" ref="T89" ca="1" si="564">T14-T16+T88</f>
        <v>-0.21845185465181061</v>
      </c>
      <c r="U89" s="105">
        <f t="shared" ref="U89" ca="1" si="565">U14-U16+U88</f>
        <v>-0.22044544028940294</v>
      </c>
      <c r="V89" s="105">
        <f t="shared" ref="V89" ca="1" si="566">V14-V16+V88</f>
        <v>6.7795545597105971</v>
      </c>
      <c r="W89" s="105">
        <f t="shared" ref="W89" ca="1" si="567">W14-W16+W88</f>
        <v>4.3769525851317681</v>
      </c>
      <c r="X89" s="105">
        <f t="shared" ref="X89" ca="1" si="568">X14-X16+X88</f>
        <v>0.58158682361054304</v>
      </c>
      <c r="Y89" s="105">
        <f t="shared" ref="Y89" ca="1" si="569">Y14-Y16+Y88</f>
        <v>-5.3893467462939029</v>
      </c>
      <c r="Z89" s="105">
        <f t="shared" ref="Z89" ca="1" si="570">Z14-Z16+Z88</f>
        <v>3.6106532537060971</v>
      </c>
      <c r="AA89" s="105">
        <f t="shared" ref="AA89" ca="1" si="571">AA14-AA16+AA88</f>
        <v>5.6106532537060971</v>
      </c>
      <c r="AB89" s="105">
        <f t="shared" ref="AB89" ca="1" si="572">AB14-AB16+AB88</f>
        <v>6.6106532537060971</v>
      </c>
      <c r="AC89" s="105">
        <f t="shared" ref="AC89" ca="1" si="573">AC14-AC16+AC88</f>
        <v>7.6106532537060971</v>
      </c>
      <c r="AD89" s="105">
        <f t="shared" ref="AD89" ca="1" si="574">AD14-AD16+AD88</f>
        <v>5.607009671343441</v>
      </c>
      <c r="AE89" s="105">
        <f t="shared" ref="AE89" ca="1" si="575">AE14-AE16+AE88</f>
        <v>3.6063440909393663</v>
      </c>
      <c r="AF89" s="105">
        <f t="shared" ref="AF89" ca="1" si="576">AF14-AF16+AF88</f>
        <v>1.6086498781474816</v>
      </c>
      <c r="AG89" s="105">
        <f t="shared" ref="AG89" ca="1" si="577">AG14-AG16+AG88</f>
        <v>-0.38607958168577028</v>
      </c>
      <c r="AH89" s="105">
        <f t="shared" ref="AH89" ca="1" si="578">AH14-AH16+AH88</f>
        <v>-2.3778508835966008</v>
      </c>
      <c r="AI89" s="105">
        <f t="shared" ref="AI89" ca="1" si="579">AI14-AI16+AI88</f>
        <v>-12.292564486347963</v>
      </c>
      <c r="AJ89" s="105">
        <f t="shared" ref="AJ89" ca="1" si="580">AJ14-AJ16+AJ88</f>
        <v>-23.463267339699449</v>
      </c>
      <c r="AK89" s="105">
        <f t="shared" ref="AK89" ca="1" si="581">AK14-AK16+AK88</f>
        <v>-25.455408611901383</v>
      </c>
      <c r="AL89" s="105">
        <f t="shared" ref="AL89" ca="1" si="582">AL14-AL16+AL88</f>
        <v>-35.37195978292484</v>
      </c>
      <c r="AM89" s="105">
        <f t="shared" ref="AM89" ca="1" si="583">AM14-AM16+AM88</f>
        <v>-37.346484617427812</v>
      </c>
      <c r="AN89" s="105">
        <f t="shared" ref="AN89" ca="1" si="584">AN14-AN16+AN88</f>
        <v>-36.346484617427812</v>
      </c>
      <c r="AO89" s="105">
        <f t="shared" ref="AO89" ca="1" si="585">AO14-AO16+AO88</f>
        <v>-34.346484617427812</v>
      </c>
      <c r="AP89" s="105">
        <f t="shared" ref="AP89" ca="1" si="586">AP14-AP16+AP88</f>
        <v>-33.346484617427812</v>
      </c>
      <c r="AQ89" s="105">
        <f t="shared" ref="AQ89" ca="1" si="587">AQ14-AQ16+AQ88</f>
        <v>-30.346484617427812</v>
      </c>
      <c r="AR89" s="105">
        <f t="shared" ref="AR89" ca="1" si="588">AR14-AR16+AR88</f>
        <v>-29.346484617427812</v>
      </c>
      <c r="AS89" s="105">
        <f t="shared" ref="AS89" ca="1" si="589">AS14-AS16+AS88</f>
        <v>-28.346484617427812</v>
      </c>
      <c r="AT89" s="105">
        <f t="shared" ref="AT89" ca="1" si="590">AT14-AT16+AT88</f>
        <v>-27.346484617427812</v>
      </c>
      <c r="AU89" s="105">
        <f t="shared" ref="AU89" ca="1" si="591">AU14-AU16+AU88</f>
        <v>-26.346484617427812</v>
      </c>
      <c r="AV89" s="105">
        <f t="shared" ref="AV89" ca="1" si="592">AV14-AV16+AV88</f>
        <v>-25.346484617427812</v>
      </c>
      <c r="AW89" s="105">
        <f t="shared" ref="AW89" ca="1" si="593">AW14-AW16+AW88</f>
        <v>-24.346484617427812</v>
      </c>
      <c r="AX89" s="105">
        <f t="shared" ref="AX89" ca="1" si="594">AX14-AX16+AX88</f>
        <v>-23.346484617427812</v>
      </c>
      <c r="AY89" s="105">
        <f t="shared" ref="AY89" ca="1" si="595">AY14-AY16+AY88</f>
        <v>-22.346484617427812</v>
      </c>
      <c r="AZ89" s="105">
        <f t="shared" ref="AZ89" ca="1" si="596">AZ14-AZ16+AZ88</f>
        <v>-21.346484617427812</v>
      </c>
      <c r="BA89" s="105">
        <f t="shared" ref="BA89" ca="1" si="597">BA14-BA16+BA88</f>
        <v>-20.346484617427812</v>
      </c>
    </row>
    <row r="90" spans="2:53" x14ac:dyDescent="0.25">
      <c r="B90" s="55"/>
      <c r="C90" s="89" t="s">
        <v>100</v>
      </c>
      <c r="D90" s="89"/>
      <c r="E90" s="6" t="s">
        <v>39</v>
      </c>
      <c r="F90" s="6" t="s">
        <v>0</v>
      </c>
      <c r="G90" s="106">
        <v>0</v>
      </c>
      <c r="H90" s="105">
        <f>G91</f>
        <v>0</v>
      </c>
      <c r="I90" s="105">
        <f t="shared" ref="I90:BA90" ca="1" si="598">H91</f>
        <v>0</v>
      </c>
      <c r="J90" s="105">
        <f t="shared" ca="1" si="598"/>
        <v>0</v>
      </c>
      <c r="K90" s="105">
        <f t="shared" ca="1" si="598"/>
        <v>0</v>
      </c>
      <c r="L90" s="105">
        <f t="shared" ca="1" si="598"/>
        <v>0</v>
      </c>
      <c r="M90" s="105">
        <f t="shared" ca="1" si="598"/>
        <v>20.001166487348979</v>
      </c>
      <c r="N90" s="105">
        <f t="shared" ca="1" si="598"/>
        <v>20.001166487348979</v>
      </c>
      <c r="O90" s="105">
        <f t="shared" ca="1" si="598"/>
        <v>20.001166487348979</v>
      </c>
      <c r="P90" s="105">
        <f t="shared" ca="1" si="598"/>
        <v>20.001166487348979</v>
      </c>
      <c r="Q90" s="105">
        <f t="shared" ca="1" si="598"/>
        <v>20.001166487348979</v>
      </c>
      <c r="R90" s="105">
        <f t="shared" ca="1" si="598"/>
        <v>20.001166487348979</v>
      </c>
      <c r="S90" s="105">
        <f t="shared" ca="1" si="598"/>
        <v>20.001166487348979</v>
      </c>
      <c r="T90" s="105">
        <f t="shared" ca="1" si="598"/>
        <v>20.001166487348979</v>
      </c>
      <c r="U90" s="105">
        <f t="shared" ca="1" si="598"/>
        <v>20.001166487348979</v>
      </c>
      <c r="V90" s="105">
        <f t="shared" ca="1" si="598"/>
        <v>20.001166487348979</v>
      </c>
      <c r="W90" s="105">
        <f t="shared" ca="1" si="598"/>
        <v>20.001166487348979</v>
      </c>
      <c r="X90" s="105">
        <f t="shared" ca="1" si="598"/>
        <v>20.001166487348979</v>
      </c>
      <c r="Y90" s="105">
        <f t="shared" ca="1" si="598"/>
        <v>20.001166487348979</v>
      </c>
      <c r="Z90" s="105">
        <f t="shared" ca="1" si="598"/>
        <v>20.001166487348979</v>
      </c>
      <c r="AA90" s="105">
        <f t="shared" ca="1" si="598"/>
        <v>20.001166487348979</v>
      </c>
      <c r="AB90" s="105">
        <f t="shared" ca="1" si="598"/>
        <v>20.001166487348979</v>
      </c>
      <c r="AC90" s="105">
        <f t="shared" ca="1" si="598"/>
        <v>20.001166487348979</v>
      </c>
      <c r="AD90" s="105">
        <f t="shared" ca="1" si="598"/>
        <v>20.001166487348979</v>
      </c>
      <c r="AE90" s="105">
        <f t="shared" ca="1" si="598"/>
        <v>20.001166487348979</v>
      </c>
      <c r="AF90" s="105">
        <f t="shared" ca="1" si="598"/>
        <v>20.001166487348979</v>
      </c>
      <c r="AG90" s="105">
        <f t="shared" ca="1" si="598"/>
        <v>20.001166487348979</v>
      </c>
      <c r="AH90" s="105">
        <f t="shared" ca="1" si="598"/>
        <v>20.001166487348979</v>
      </c>
      <c r="AI90" s="105">
        <f t="shared" ca="1" si="598"/>
        <v>20.001166487348979</v>
      </c>
      <c r="AJ90" s="105">
        <f t="shared" ca="1" si="598"/>
        <v>20.001166487348979</v>
      </c>
      <c r="AK90" s="105">
        <f t="shared" ca="1" si="598"/>
        <v>20.001166487348979</v>
      </c>
      <c r="AL90" s="105">
        <f t="shared" ca="1" si="598"/>
        <v>20.001166487348979</v>
      </c>
      <c r="AM90" s="105">
        <f t="shared" ca="1" si="598"/>
        <v>20.001166487348979</v>
      </c>
      <c r="AN90" s="105">
        <f t="shared" ca="1" si="598"/>
        <v>20.001166487348979</v>
      </c>
      <c r="AO90" s="105">
        <f t="shared" ca="1" si="598"/>
        <v>20.001166487348979</v>
      </c>
      <c r="AP90" s="105">
        <f t="shared" ca="1" si="598"/>
        <v>20.001166487348979</v>
      </c>
      <c r="AQ90" s="105">
        <f t="shared" ca="1" si="598"/>
        <v>20.001166487348979</v>
      </c>
      <c r="AR90" s="105">
        <f t="shared" ca="1" si="598"/>
        <v>20.001166487348979</v>
      </c>
      <c r="AS90" s="105">
        <f t="shared" ca="1" si="598"/>
        <v>20.001166487348979</v>
      </c>
      <c r="AT90" s="105">
        <f t="shared" ca="1" si="598"/>
        <v>20.001166487348979</v>
      </c>
      <c r="AU90" s="105">
        <f t="shared" ca="1" si="598"/>
        <v>20.001166487348979</v>
      </c>
      <c r="AV90" s="105">
        <f t="shared" ca="1" si="598"/>
        <v>20.001166487348979</v>
      </c>
      <c r="AW90" s="105">
        <f t="shared" ca="1" si="598"/>
        <v>20.001166487348979</v>
      </c>
      <c r="AX90" s="105">
        <f t="shared" ca="1" si="598"/>
        <v>20.001166487348979</v>
      </c>
      <c r="AY90" s="105">
        <f t="shared" ca="1" si="598"/>
        <v>20.001166487348979</v>
      </c>
      <c r="AZ90" s="105">
        <f t="shared" ca="1" si="598"/>
        <v>20.001166487348979</v>
      </c>
      <c r="BA90" s="105">
        <f t="shared" ca="1" si="598"/>
        <v>20.001166487348979</v>
      </c>
    </row>
    <row r="91" spans="2:53" x14ac:dyDescent="0.25">
      <c r="B91" s="56"/>
      <c r="C91" s="89"/>
      <c r="D91" s="89"/>
      <c r="E91" s="6" t="s">
        <v>40</v>
      </c>
      <c r="F91" s="6" t="s">
        <v>0</v>
      </c>
      <c r="G91" s="105">
        <f>G90+G18-G20</f>
        <v>0</v>
      </c>
      <c r="H91" s="105">
        <f ca="1">H90+H18-H20</f>
        <v>0</v>
      </c>
      <c r="I91" s="105">
        <f t="shared" ref="I91:S91" ca="1" si="599">I90+I18-I20</f>
        <v>0</v>
      </c>
      <c r="J91" s="105">
        <f t="shared" ca="1" si="599"/>
        <v>0</v>
      </c>
      <c r="K91" s="105">
        <f t="shared" ca="1" si="599"/>
        <v>0</v>
      </c>
      <c r="L91" s="105">
        <f t="shared" ca="1" si="599"/>
        <v>20.001166487348979</v>
      </c>
      <c r="M91" s="105">
        <f t="shared" ca="1" si="599"/>
        <v>20.001166487348979</v>
      </c>
      <c r="N91" s="105">
        <f t="shared" ca="1" si="599"/>
        <v>20.001166487348979</v>
      </c>
      <c r="O91" s="105">
        <f t="shared" ca="1" si="599"/>
        <v>20.001166487348979</v>
      </c>
      <c r="P91" s="105">
        <f t="shared" ca="1" si="599"/>
        <v>20.001166487348979</v>
      </c>
      <c r="Q91" s="105">
        <f t="shared" ca="1" si="599"/>
        <v>20.001166487348979</v>
      </c>
      <c r="R91" s="105">
        <f t="shared" ca="1" si="599"/>
        <v>20.001166487348979</v>
      </c>
      <c r="S91" s="105">
        <f t="shared" ca="1" si="599"/>
        <v>20.001166487348979</v>
      </c>
      <c r="T91" s="105">
        <f t="shared" ref="T91" ca="1" si="600">T90+T18-T20</f>
        <v>20.001166487348979</v>
      </c>
      <c r="U91" s="105">
        <f t="shared" ref="U91" ca="1" si="601">U90+U18-U20</f>
        <v>20.001166487348979</v>
      </c>
      <c r="V91" s="105">
        <f t="shared" ref="V91" ca="1" si="602">V90+V18-V20</f>
        <v>20.001166487348979</v>
      </c>
      <c r="W91" s="105">
        <f t="shared" ref="W91" ca="1" si="603">W90+W18-W20</f>
        <v>20.001166487348979</v>
      </c>
      <c r="X91" s="105">
        <f t="shared" ref="X91" ca="1" si="604">X90+X18-X20</f>
        <v>20.001166487348979</v>
      </c>
      <c r="Y91" s="105">
        <f t="shared" ref="Y91" ca="1" si="605">Y90+Y18-Y20</f>
        <v>20.001166487348979</v>
      </c>
      <c r="Z91" s="105">
        <f t="shared" ref="Z91" ca="1" si="606">Z90+Z18-Z20</f>
        <v>20.001166487348979</v>
      </c>
      <c r="AA91" s="105">
        <f t="shared" ref="AA91" ca="1" si="607">AA90+AA18-AA20</f>
        <v>20.001166487348979</v>
      </c>
      <c r="AB91" s="105">
        <f t="shared" ref="AB91" ca="1" si="608">AB90+AB18-AB20</f>
        <v>20.001166487348979</v>
      </c>
      <c r="AC91" s="105">
        <f t="shared" ref="AC91" ca="1" si="609">AC90+AC18-AC20</f>
        <v>20.001166487348979</v>
      </c>
      <c r="AD91" s="105">
        <f t="shared" ref="AD91" ca="1" si="610">AD90+AD18-AD20</f>
        <v>20.001166487348979</v>
      </c>
      <c r="AE91" s="105">
        <f t="shared" ref="AE91" ca="1" si="611">AE90+AE18-AE20</f>
        <v>20.001166487348979</v>
      </c>
      <c r="AF91" s="105">
        <f t="shared" ref="AF91" ca="1" si="612">AF90+AF18-AF20</f>
        <v>20.001166487348979</v>
      </c>
      <c r="AG91" s="105">
        <f t="shared" ref="AG91" ca="1" si="613">AG90+AG18-AG20</f>
        <v>20.001166487348979</v>
      </c>
      <c r="AH91" s="105">
        <f t="shared" ref="AH91" ca="1" si="614">AH90+AH18-AH20</f>
        <v>20.001166487348979</v>
      </c>
      <c r="AI91" s="105">
        <f t="shared" ref="AI91" ca="1" si="615">AI90+AI18-AI20</f>
        <v>20.001166487348979</v>
      </c>
      <c r="AJ91" s="105">
        <f t="shared" ref="AJ91" ca="1" si="616">AJ90+AJ18-AJ20</f>
        <v>20.001166487348979</v>
      </c>
      <c r="AK91" s="105">
        <f t="shared" ref="AK91" ca="1" si="617">AK90+AK18-AK20</f>
        <v>20.001166487348979</v>
      </c>
      <c r="AL91" s="105">
        <f t="shared" ref="AL91" ca="1" si="618">AL90+AL18-AL20</f>
        <v>20.001166487348979</v>
      </c>
      <c r="AM91" s="105">
        <f t="shared" ref="AM91" ca="1" si="619">AM90+AM18-AM20</f>
        <v>20.001166487348979</v>
      </c>
      <c r="AN91" s="105">
        <f t="shared" ref="AN91" ca="1" si="620">AN90+AN18-AN20</f>
        <v>20.001166487348979</v>
      </c>
      <c r="AO91" s="105">
        <f t="shared" ref="AO91" ca="1" si="621">AO90+AO18-AO20</f>
        <v>20.001166487348979</v>
      </c>
      <c r="AP91" s="105">
        <f t="shared" ref="AP91" ca="1" si="622">AP90+AP18-AP20</f>
        <v>20.001166487348979</v>
      </c>
      <c r="AQ91" s="105">
        <f t="shared" ref="AQ91" ca="1" si="623">AQ90+AQ18-AQ20</f>
        <v>20.001166487348979</v>
      </c>
      <c r="AR91" s="105">
        <f t="shared" ref="AR91" ca="1" si="624">AR90+AR18-AR20</f>
        <v>20.001166487348979</v>
      </c>
      <c r="AS91" s="105">
        <f t="shared" ref="AS91" ca="1" si="625">AS90+AS18-AS20</f>
        <v>20.001166487348979</v>
      </c>
      <c r="AT91" s="105">
        <f t="shared" ref="AT91" ca="1" si="626">AT90+AT18-AT20</f>
        <v>20.001166487348979</v>
      </c>
      <c r="AU91" s="105">
        <f t="shared" ref="AU91" ca="1" si="627">AU90+AU18-AU20</f>
        <v>20.001166487348979</v>
      </c>
      <c r="AV91" s="105">
        <f t="shared" ref="AV91" ca="1" si="628">AV90+AV18-AV20</f>
        <v>20.001166487348979</v>
      </c>
      <c r="AW91" s="105">
        <f t="shared" ref="AW91" ca="1" si="629">AW90+AW18-AW20</f>
        <v>20.001166487348979</v>
      </c>
      <c r="AX91" s="105">
        <f t="shared" ref="AX91" ca="1" si="630">AX90+AX18-AX20</f>
        <v>20.001166487348979</v>
      </c>
      <c r="AY91" s="105">
        <f t="shared" ref="AY91" ca="1" si="631">AY90+AY18-AY20</f>
        <v>20.001166487348979</v>
      </c>
      <c r="AZ91" s="105">
        <f t="shared" ref="AZ91" ca="1" si="632">AZ90+AZ18-AZ20</f>
        <v>20.001166487348979</v>
      </c>
      <c r="BA91" s="105">
        <f t="shared" ref="BA91" ca="1" si="633">BA90+BA18-BA20</f>
        <v>20.001166487348979</v>
      </c>
    </row>
    <row r="92" spans="2:53" x14ac:dyDescent="0.25">
      <c r="B92" s="103"/>
      <c r="C92" s="73"/>
      <c r="D92" s="73"/>
      <c r="E92" s="73"/>
      <c r="F92" s="73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</row>
    <row r="93" spans="2:53" ht="15" customHeight="1" x14ac:dyDescent="0.25">
      <c r="B93" s="95" t="s">
        <v>86</v>
      </c>
      <c r="C93" s="82" t="s">
        <v>63</v>
      </c>
      <c r="D93" s="82"/>
      <c r="E93" s="6" t="s">
        <v>39</v>
      </c>
      <c r="F93" s="6" t="s">
        <v>11</v>
      </c>
      <c r="G93" s="72">
        <v>0</v>
      </c>
      <c r="H93" s="72">
        <f ca="1">G94</f>
        <v>0</v>
      </c>
      <c r="I93" s="72">
        <f t="shared" ref="I93:BA93" ca="1" si="634">H94</f>
        <v>0</v>
      </c>
      <c r="J93" s="72">
        <f t="shared" ca="1" si="634"/>
        <v>-1.4954983226182078E-6</v>
      </c>
      <c r="K93" s="72">
        <f t="shared" ca="1" si="634"/>
        <v>7.3280843589660152E-5</v>
      </c>
      <c r="L93" s="72">
        <f t="shared" ca="1" si="634"/>
        <v>5.8324367448962106E-5</v>
      </c>
      <c r="M93" s="72">
        <f t="shared" ca="1" si="634"/>
        <v>5.8324367448962106E-5</v>
      </c>
      <c r="N93" s="72">
        <f t="shared" ca="1" si="634"/>
        <v>4.347956484304985E-5</v>
      </c>
      <c r="O93" s="72">
        <f t="shared" ca="1" si="634"/>
        <v>1.3790951212608316E-5</v>
      </c>
      <c r="P93" s="72">
        <f t="shared" ca="1" si="634"/>
        <v>1.491264616833971E-2</v>
      </c>
      <c r="Q93" s="72">
        <f t="shared" ca="1" si="634"/>
        <v>1.4906575418916369E-2</v>
      </c>
      <c r="R93" s="72">
        <f t="shared" ca="1" si="634"/>
        <v>-4.2328725961609734E-5</v>
      </c>
      <c r="S93" s="72">
        <f t="shared" ca="1" si="634"/>
        <v>-1.9073947164489728E-4</v>
      </c>
      <c r="T93" s="72">
        <f t="shared" ca="1" si="634"/>
        <v>-2.0557872898474029E-4</v>
      </c>
      <c r="U93" s="72">
        <f t="shared" ca="1" si="634"/>
        <v>-2.0706263654862375E-4</v>
      </c>
      <c r="V93" s="72">
        <f t="shared" ca="1" si="634"/>
        <v>-2.0854654080850951E-4</v>
      </c>
      <c r="W93" s="72">
        <f t="shared" ca="1" si="634"/>
        <v>4.9929436782127166E-3</v>
      </c>
      <c r="X93" s="72">
        <f t="shared" ca="1" si="634"/>
        <v>3.2007468597592282E-3</v>
      </c>
      <c r="Y93" s="72">
        <f t="shared" ca="1" si="634"/>
        <v>3.7289081029098607E-4</v>
      </c>
      <c r="Z93" s="72">
        <f t="shared" ca="1" si="634"/>
        <v>-4.067861370285605E-3</v>
      </c>
      <c r="AA93" s="72">
        <f t="shared" ca="1" si="634"/>
        <v>2.6093444279486067E-3</v>
      </c>
      <c r="AB93" s="72">
        <f t="shared" ca="1" si="634"/>
        <v>4.0961975382668679E-3</v>
      </c>
      <c r="AC93" s="72">
        <f t="shared" ca="1" si="634"/>
        <v>4.8400372206441975E-3</v>
      </c>
      <c r="AD93" s="72">
        <f t="shared" ca="1" si="634"/>
        <v>5.5841523211666317E-3</v>
      </c>
      <c r="AE93" s="72">
        <f t="shared" ca="1" si="634"/>
        <v>4.0890040193222905E-3</v>
      </c>
      <c r="AF93" s="72">
        <f t="shared" ca="1" si="634"/>
        <v>2.5971878220159856E-3</v>
      </c>
      <c r="AG93" s="72">
        <f t="shared" ca="1" si="634"/>
        <v>1.1086938353098343E-3</v>
      </c>
      <c r="AH93" s="72">
        <f t="shared" ca="1" si="634"/>
        <v>-3.7648779803878957E-4</v>
      </c>
      <c r="AI93" s="72">
        <f t="shared" ca="1" si="634"/>
        <v>-1.8583668987411876E-3</v>
      </c>
      <c r="AJ93" s="72">
        <f t="shared" ca="1" si="634"/>
        <v>-9.218565600590525E-3</v>
      </c>
      <c r="AK93" s="72">
        <f t="shared" ca="1" si="634"/>
        <v>-1.7478517982683246E-2</v>
      </c>
      <c r="AL93" s="72">
        <f t="shared" ca="1" si="634"/>
        <v>-1.6730314787328105E-3</v>
      </c>
      <c r="AM93" s="72">
        <f t="shared" ca="1" si="634"/>
        <v>-9.0352764590085829E-3</v>
      </c>
      <c r="AN93" s="72">
        <f t="shared" ca="1" si="634"/>
        <v>-1.0497950209700357E-2</v>
      </c>
      <c r="AO93" s="72">
        <f t="shared" ca="1" si="634"/>
        <v>-9.7595350196737728E-3</v>
      </c>
      <c r="AP93" s="72">
        <f t="shared" ca="1" si="634"/>
        <v>-8.2818783851842069E-3</v>
      </c>
      <c r="AQ93" s="72">
        <f t="shared" ca="1" si="634"/>
        <v>-7.5426369407214418E-3</v>
      </c>
      <c r="AR93" s="72">
        <f t="shared" ca="1" si="634"/>
        <v>-6.8175682654814367E-3</v>
      </c>
      <c r="AS93" s="72">
        <f t="shared" ca="1" si="634"/>
        <v>-6.0777813646816729E-3</v>
      </c>
      <c r="AT93" s="72">
        <f t="shared" ca="1" si="634"/>
        <v>-5.3377190457363707E-3</v>
      </c>
      <c r="AU93" s="72">
        <f t="shared" ca="1" si="634"/>
        <v>0</v>
      </c>
      <c r="AV93" s="72">
        <f t="shared" ca="1" si="634"/>
        <v>0</v>
      </c>
      <c r="AW93" s="72">
        <f t="shared" ca="1" si="634"/>
        <v>0</v>
      </c>
      <c r="AX93" s="72">
        <f t="shared" ca="1" si="634"/>
        <v>0</v>
      </c>
      <c r="AY93" s="72">
        <f t="shared" ca="1" si="634"/>
        <v>0</v>
      </c>
      <c r="AZ93" s="72">
        <f t="shared" ca="1" si="634"/>
        <v>0</v>
      </c>
      <c r="BA93" s="72">
        <f t="shared" ca="1" si="634"/>
        <v>0</v>
      </c>
    </row>
    <row r="94" spans="2:53" x14ac:dyDescent="0.25">
      <c r="B94" s="95"/>
      <c r="C94" s="82"/>
      <c r="D94" s="82"/>
      <c r="E94" s="6" t="s">
        <v>40</v>
      </c>
      <c r="F94" s="6" t="s">
        <v>11</v>
      </c>
      <c r="G94" s="72">
        <f ca="1">IFERROR((G59-G63)/G63,0)*G124</f>
        <v>0</v>
      </c>
      <c r="H94" s="72">
        <f ca="1">IFERROR((H59-H63)/H63,0)*H124</f>
        <v>0</v>
      </c>
      <c r="I94" s="72">
        <f ca="1">IFERROR((I59-I63)/I63,0)*I124</f>
        <v>-1.4954983226182078E-6</v>
      </c>
      <c r="J94" s="72">
        <f ca="1">IFERROR((J59-J63)/J63,0)*J124</f>
        <v>7.3280843589660152E-5</v>
      </c>
      <c r="K94" s="72">
        <f ca="1">IFERROR((K59-K63)/K63,0)*K124</f>
        <v>5.8324367448962106E-5</v>
      </c>
      <c r="L94" s="72">
        <f ca="1">IFERROR((L59-L63)/L63,0)*L124</f>
        <v>5.8324367448962106E-5</v>
      </c>
      <c r="M94" s="72">
        <f ca="1">IFERROR((M59-M63)/M63,0)*M124</f>
        <v>4.347956484304985E-5</v>
      </c>
      <c r="N94" s="72">
        <f ca="1">IFERROR((N59-N63)/N63,0)*N124</f>
        <v>1.3790951212608316E-5</v>
      </c>
      <c r="O94" s="72">
        <f ca="1">IFERROR((O59-O63)/O63,0)*O124</f>
        <v>1.491264616833971E-2</v>
      </c>
      <c r="P94" s="72">
        <f ca="1">IFERROR((P59-P63)/P63,0)*P124</f>
        <v>1.4906575418916369E-2</v>
      </c>
      <c r="Q94" s="72">
        <f ca="1">IFERROR((Q59-Q63)/Q63,0)*Q124</f>
        <v>-4.2328725961609734E-5</v>
      </c>
      <c r="R94" s="72">
        <f ca="1">IFERROR((R59-R63)/R63,0)*R124</f>
        <v>-1.9073947164489728E-4</v>
      </c>
      <c r="S94" s="72">
        <f ca="1">IFERROR((S59-S63)/S63,0)*S124</f>
        <v>-2.0557872898474029E-4</v>
      </c>
      <c r="T94" s="72">
        <f ca="1">IFERROR((T59-T63)/T63,0)*T124</f>
        <v>-2.0706263654862375E-4</v>
      </c>
      <c r="U94" s="72">
        <f ca="1">IFERROR((U59-U63)/U63,0)*U124</f>
        <v>-2.0854654080850951E-4</v>
      </c>
      <c r="V94" s="72">
        <f ca="1">IFERROR((V59-V63)/V63,0)*V124</f>
        <v>4.9929436782127166E-3</v>
      </c>
      <c r="W94" s="72">
        <f ca="1">IFERROR((W59-W63)/W63,0)*W124</f>
        <v>3.2007468597592282E-3</v>
      </c>
      <c r="X94" s="72">
        <f ca="1">IFERROR((X59-X63)/X63,0)*X124</f>
        <v>3.7289081029098607E-4</v>
      </c>
      <c r="Y94" s="72">
        <f ca="1">IFERROR((Y59-Y63)/Y63,0)*Y124</f>
        <v>-4.067861370285605E-3</v>
      </c>
      <c r="Z94" s="72">
        <f ca="1">IFERROR((Z59-Z63)/Z63,0)*Z124</f>
        <v>2.6093444279486067E-3</v>
      </c>
      <c r="AA94" s="72">
        <f ca="1">IFERROR((AA59-AA63)/AA63,0)*AA124</f>
        <v>4.0961975382668679E-3</v>
      </c>
      <c r="AB94" s="72">
        <f ca="1">IFERROR((AB59-AB63)/AB63,0)*AB124</f>
        <v>4.8400372206441975E-3</v>
      </c>
      <c r="AC94" s="72">
        <f ca="1">IFERROR((AC59-AC63)/AC63,0)*AC124</f>
        <v>5.5841523211666317E-3</v>
      </c>
      <c r="AD94" s="72">
        <f ca="1">IFERROR((AD59-AD63)/AD63,0)*AD124</f>
        <v>4.0890040193222905E-3</v>
      </c>
      <c r="AE94" s="72">
        <f ca="1">IFERROR((AE59-AE63)/AE63,0)*AE124</f>
        <v>2.5971878220159856E-3</v>
      </c>
      <c r="AF94" s="72">
        <f ca="1">IFERROR((AF59-AF63)/AF63,0)*AF124</f>
        <v>1.1086938353098343E-3</v>
      </c>
      <c r="AG94" s="72">
        <f ca="1">IFERROR((AG59-AG63)/AG63,0)*AG124</f>
        <v>-3.7648779803878957E-4</v>
      </c>
      <c r="AH94" s="72">
        <f ca="1">IFERROR((AH59-AH63)/AH63,0)*AH124</f>
        <v>-1.8583668987411876E-3</v>
      </c>
      <c r="AI94" s="72">
        <f ca="1">IFERROR((AI59-AI63)/AI63,0)*AI124</f>
        <v>-9.218565600590525E-3</v>
      </c>
      <c r="AJ94" s="72">
        <f ca="1">IFERROR((AJ59-AJ63)/AJ63,0)*AJ124</f>
        <v>-1.7478517982683246E-2</v>
      </c>
      <c r="AK94" s="72">
        <f ca="1">IFERROR((AK59-AK63)/AK63,0)*AK124</f>
        <v>-1.6730314787328105E-3</v>
      </c>
      <c r="AL94" s="72">
        <f ca="1">IFERROR((AL59-AL63)/AL63,0)*AL124</f>
        <v>-9.0352764590085829E-3</v>
      </c>
      <c r="AM94" s="72">
        <f ca="1">IFERROR((AM59-AM63)/AM63,0)*AM124</f>
        <v>-1.0497950209700357E-2</v>
      </c>
      <c r="AN94" s="72">
        <f ca="1">IFERROR((AN59-AN63)/AN63,0)*AN124</f>
        <v>-9.7595350196737728E-3</v>
      </c>
      <c r="AO94" s="72">
        <f ca="1">IFERROR((AO59-AO63)/AO63,0)*AO124</f>
        <v>-8.2818783851842069E-3</v>
      </c>
      <c r="AP94" s="72">
        <f ca="1">IFERROR((AP59-AP63)/AP63,0)*AP124</f>
        <v>-7.5426369407214418E-3</v>
      </c>
      <c r="AQ94" s="72">
        <f ca="1">IFERROR((AQ59-AQ63)/AQ63,0)*AQ124</f>
        <v>-6.8175682654814367E-3</v>
      </c>
      <c r="AR94" s="72">
        <f ca="1">IFERROR((AR59-AR63)/AR63,0)*AR124</f>
        <v>-6.0777813646816729E-3</v>
      </c>
      <c r="AS94" s="72">
        <f ca="1">IFERROR((AS59-AS63)/AS63,0)*AS124</f>
        <v>-5.3377190457363707E-3</v>
      </c>
      <c r="AT94" s="72">
        <f ca="1">IFERROR((AT59-AT63)/AT63,0)*AT124</f>
        <v>0</v>
      </c>
      <c r="AU94" s="72">
        <f ca="1">IFERROR((AU59-AU63)/AU63,0)*AU124</f>
        <v>0</v>
      </c>
      <c r="AV94" s="72">
        <f ca="1">IFERROR((AV59-AV63)/AV63,0)*AV124</f>
        <v>0</v>
      </c>
      <c r="AW94" s="72">
        <f ca="1">IFERROR((AW59-AW63)/AW63,0)*AW124</f>
        <v>0</v>
      </c>
      <c r="AX94" s="72">
        <f ca="1">IFERROR((AX59-AX63)/AX63,0)*AX124</f>
        <v>0</v>
      </c>
      <c r="AY94" s="72">
        <f ca="1">IFERROR((AY59-AY63)/AY63,0)*AY124</f>
        <v>0</v>
      </c>
      <c r="AZ94" s="72">
        <f ca="1">IFERROR((AZ59-AZ63)/AZ63,0)*AZ124</f>
        <v>0</v>
      </c>
      <c r="BA94" s="72">
        <f ca="1">IFERROR((BA59-BA63)/BA63,0)*BA124</f>
        <v>0</v>
      </c>
    </row>
    <row r="95" spans="2:53" x14ac:dyDescent="0.25">
      <c r="B95" s="95"/>
      <c r="C95" s="89" t="s">
        <v>84</v>
      </c>
      <c r="D95" s="89"/>
      <c r="E95" s="6" t="s">
        <v>39</v>
      </c>
      <c r="F95" s="6" t="s">
        <v>54</v>
      </c>
      <c r="G95" s="88">
        <f>ABS(G93)*100</f>
        <v>0</v>
      </c>
      <c r="H95" s="88">
        <f ca="1">ABS(H93)*100</f>
        <v>0</v>
      </c>
      <c r="I95" s="88">
        <f ca="1">ABS(I93)*100</f>
        <v>0</v>
      </c>
      <c r="J95" s="88">
        <f ca="1">ABS(J93)*100</f>
        <v>1.4954983226182078E-4</v>
      </c>
      <c r="K95" s="88">
        <f ca="1">ABS(K93)*100</f>
        <v>7.3280843589660152E-3</v>
      </c>
      <c r="L95" s="88">
        <f ca="1">ABS(L93)*100</f>
        <v>5.8324367448962106E-3</v>
      </c>
      <c r="M95" s="88">
        <f ca="1">ABS(M93)*100</f>
        <v>5.8324367448962106E-3</v>
      </c>
      <c r="N95" s="88">
        <f ca="1">ABS(N93)*100</f>
        <v>4.347956484304985E-3</v>
      </c>
      <c r="O95" s="88">
        <f ca="1">ABS(O93)*100</f>
        <v>1.3790951212608316E-3</v>
      </c>
      <c r="P95" s="88">
        <f ca="1">ABS(P93)*100</f>
        <v>1.4912646168339709</v>
      </c>
      <c r="Q95" s="88">
        <f ca="1">ABS(Q93)*100</f>
        <v>1.4906575418916368</v>
      </c>
      <c r="R95" s="88">
        <f ca="1">ABS(R93)*100</f>
        <v>4.2328725961609734E-3</v>
      </c>
      <c r="S95" s="88">
        <f ca="1">ABS(S93)*100</f>
        <v>1.9073947164489728E-2</v>
      </c>
      <c r="T95" s="88">
        <f ca="1">ABS(T93)*100</f>
        <v>2.0557872898474029E-2</v>
      </c>
      <c r="U95" s="88">
        <f ca="1">ABS(U93)*100</f>
        <v>2.0706263654862375E-2</v>
      </c>
      <c r="V95" s="88">
        <f ca="1">ABS(V93)*100</f>
        <v>2.0854654080850951E-2</v>
      </c>
      <c r="W95" s="88">
        <f ca="1">ABS(W93)*100</f>
        <v>0.49929436782127168</v>
      </c>
      <c r="X95" s="88">
        <f ca="1">ABS(X93)*100</f>
        <v>0.32007468597592281</v>
      </c>
      <c r="Y95" s="88">
        <f ca="1">ABS(Y93)*100</f>
        <v>3.7289081029098607E-2</v>
      </c>
      <c r="Z95" s="88">
        <f ca="1">ABS(Z93)*100</f>
        <v>0.40678613702856048</v>
      </c>
      <c r="AA95" s="88">
        <f ca="1">ABS(AA93)*100</f>
        <v>0.26093444279486067</v>
      </c>
      <c r="AB95" s="88">
        <f ca="1">ABS(AB93)*100</f>
        <v>0.40961975382668681</v>
      </c>
      <c r="AC95" s="88">
        <f ca="1">ABS(AC93)*100</f>
        <v>0.48400372206441977</v>
      </c>
      <c r="AD95" s="88">
        <f ca="1">ABS(AD93)*100</f>
        <v>0.55841523211666322</v>
      </c>
      <c r="AE95" s="88">
        <f ca="1">ABS(AE93)*100</f>
        <v>0.40890040193222904</v>
      </c>
      <c r="AF95" s="88">
        <f ca="1">ABS(AF93)*100</f>
        <v>0.25971878220159855</v>
      </c>
      <c r="AG95" s="88">
        <f ca="1">ABS(AG93)*100</f>
        <v>0.11086938353098344</v>
      </c>
      <c r="AH95" s="88">
        <f ca="1">ABS(AH93)*100</f>
        <v>3.7648779803878957E-2</v>
      </c>
      <c r="AI95" s="88">
        <f ca="1">ABS(AI93)*100</f>
        <v>0.18583668987411875</v>
      </c>
      <c r="AJ95" s="88">
        <f ca="1">ABS(AJ93)*100</f>
        <v>0.92185656005905248</v>
      </c>
      <c r="AK95" s="88">
        <f ca="1">ABS(AK93)*100</f>
        <v>1.7478517982683246</v>
      </c>
      <c r="AL95" s="88">
        <f ca="1">ABS(AL93)*100</f>
        <v>0.16730314787328104</v>
      </c>
      <c r="AM95" s="88">
        <f ca="1">ABS(AM93)*100</f>
        <v>0.90352764590085832</v>
      </c>
      <c r="AN95" s="88">
        <f ca="1">ABS(AN93)*100</f>
        <v>1.0497950209700357</v>
      </c>
      <c r="AO95" s="88">
        <f ca="1">ABS(AO93)*100</f>
        <v>0.97595350196737729</v>
      </c>
      <c r="AP95" s="88">
        <f ca="1">ABS(AP93)*100</f>
        <v>0.8281878385184207</v>
      </c>
      <c r="AQ95" s="88">
        <f ca="1">ABS(AQ93)*100</f>
        <v>0.75426369407214422</v>
      </c>
      <c r="AR95" s="88">
        <f ca="1">ABS(AR93)*100</f>
        <v>0.68175682654814362</v>
      </c>
      <c r="AS95" s="88">
        <f ca="1">ABS(AS93)*100</f>
        <v>0.60777813646816725</v>
      </c>
      <c r="AT95" s="88">
        <f t="shared" ref="AT95:BA95" ca="1" si="635">ABS(AT93)*100</f>
        <v>0.5337719045736371</v>
      </c>
      <c r="AU95" s="88">
        <f t="shared" ca="1" si="635"/>
        <v>0</v>
      </c>
      <c r="AV95" s="88">
        <f t="shared" ca="1" si="635"/>
        <v>0</v>
      </c>
      <c r="AW95" s="88">
        <f t="shared" ca="1" si="635"/>
        <v>0</v>
      </c>
      <c r="AX95" s="88">
        <f t="shared" ca="1" si="635"/>
        <v>0</v>
      </c>
      <c r="AY95" s="88">
        <f t="shared" ca="1" si="635"/>
        <v>0</v>
      </c>
      <c r="AZ95" s="88">
        <f t="shared" ca="1" si="635"/>
        <v>0</v>
      </c>
      <c r="BA95" s="88">
        <f t="shared" ca="1" si="635"/>
        <v>0</v>
      </c>
    </row>
    <row r="96" spans="2:53" x14ac:dyDescent="0.25">
      <c r="B96" s="95"/>
      <c r="C96" s="89"/>
      <c r="D96" s="89"/>
      <c r="E96" s="6" t="s">
        <v>40</v>
      </c>
      <c r="F96" s="6" t="s">
        <v>54</v>
      </c>
      <c r="G96" s="10">
        <f ca="1">ABS(G94)*100</f>
        <v>0</v>
      </c>
      <c r="H96" s="10">
        <f ca="1">ABS(H94)*100</f>
        <v>0</v>
      </c>
      <c r="I96" s="10">
        <f ca="1">ABS(I94)*100</f>
        <v>1.4954983226182078E-4</v>
      </c>
      <c r="J96" s="10">
        <f ca="1">ABS(J94)*100</f>
        <v>7.3280843589660152E-3</v>
      </c>
      <c r="K96" s="10">
        <f ca="1">ABS(K94)*100</f>
        <v>5.8324367448962106E-3</v>
      </c>
      <c r="L96" s="10">
        <f ca="1">ABS(L94)*100</f>
        <v>5.8324367448962106E-3</v>
      </c>
      <c r="M96" s="10">
        <f ca="1">ABS(M94)*100</f>
        <v>4.347956484304985E-3</v>
      </c>
      <c r="N96" s="10">
        <f ca="1">ABS(N94)*100</f>
        <v>1.3790951212608316E-3</v>
      </c>
      <c r="O96" s="10">
        <f ca="1">ABS(O94)*100</f>
        <v>1.4912646168339709</v>
      </c>
      <c r="P96" s="10">
        <f ca="1">ABS(P94)*100</f>
        <v>1.4906575418916368</v>
      </c>
      <c r="Q96" s="10">
        <f ca="1">ABS(Q94)*100</f>
        <v>4.2328725961609734E-3</v>
      </c>
      <c r="R96" s="10">
        <f ca="1">ABS(R94)*100</f>
        <v>1.9073947164489728E-2</v>
      </c>
      <c r="S96" s="10">
        <f ca="1">ABS(S94)*100</f>
        <v>2.0557872898474029E-2</v>
      </c>
      <c r="T96" s="10">
        <f ca="1">ABS(T94)*100</f>
        <v>2.0706263654862375E-2</v>
      </c>
      <c r="U96" s="10">
        <f ca="1">ABS(U94)*100</f>
        <v>2.0854654080850951E-2</v>
      </c>
      <c r="V96" s="10">
        <f ca="1">ABS(V94)*100</f>
        <v>0.49929436782127168</v>
      </c>
      <c r="W96" s="10">
        <f ca="1">ABS(W94)*100</f>
        <v>0.32007468597592281</v>
      </c>
      <c r="X96" s="10">
        <f ca="1">ABS(X94)*100</f>
        <v>3.7289081029098607E-2</v>
      </c>
      <c r="Y96" s="10">
        <f ca="1">ABS(Y94)*100</f>
        <v>0.40678613702856048</v>
      </c>
      <c r="Z96" s="10">
        <f ca="1">ABS(Z94)*100</f>
        <v>0.26093444279486067</v>
      </c>
      <c r="AA96" s="10">
        <f ca="1">ABS(AA94)*100</f>
        <v>0.40961975382668681</v>
      </c>
      <c r="AB96" s="10">
        <f ca="1">ABS(AB94)*100</f>
        <v>0.48400372206441977</v>
      </c>
      <c r="AC96" s="10">
        <f ca="1">ABS(AC94)*100</f>
        <v>0.55841523211666322</v>
      </c>
      <c r="AD96" s="10">
        <f ca="1">ABS(AD94)*100</f>
        <v>0.40890040193222904</v>
      </c>
      <c r="AE96" s="10">
        <f ca="1">ABS(AE94)*100</f>
        <v>0.25971878220159855</v>
      </c>
      <c r="AF96" s="10">
        <f ca="1">ABS(AF94)*100</f>
        <v>0.11086938353098344</v>
      </c>
      <c r="AG96" s="10">
        <f ca="1">ABS(AG94)*100</f>
        <v>3.7648779803878957E-2</v>
      </c>
      <c r="AH96" s="10">
        <f ca="1">ABS(AH94)*100</f>
        <v>0.18583668987411875</v>
      </c>
      <c r="AI96" s="10">
        <f ca="1">ABS(AI94)*100</f>
        <v>0.92185656005905248</v>
      </c>
      <c r="AJ96" s="10">
        <f ca="1">ABS(AJ94)*100</f>
        <v>1.7478517982683246</v>
      </c>
      <c r="AK96" s="10">
        <f ca="1">ABS(AK94)*100</f>
        <v>0.16730314787328104</v>
      </c>
      <c r="AL96" s="10">
        <f ca="1">ABS(AL94)*100</f>
        <v>0.90352764590085832</v>
      </c>
      <c r="AM96" s="10">
        <f ca="1">ABS(AM94)*100</f>
        <v>1.0497950209700357</v>
      </c>
      <c r="AN96" s="10">
        <f ca="1">ABS(AN94)*100</f>
        <v>0.97595350196737729</v>
      </c>
      <c r="AO96" s="10">
        <f ca="1">ABS(AO94)*100</f>
        <v>0.8281878385184207</v>
      </c>
      <c r="AP96" s="10">
        <f ca="1">ABS(AP94)*100</f>
        <v>0.75426369407214422</v>
      </c>
      <c r="AQ96" s="10">
        <f ca="1">ABS(AQ94)*100</f>
        <v>0.68175682654814362</v>
      </c>
      <c r="AR96" s="10">
        <f ca="1">ABS(AR94)*100</f>
        <v>0.60777813646816725</v>
      </c>
      <c r="AS96" s="10">
        <f ca="1">ABS(AS94)*100</f>
        <v>0.5337719045736371</v>
      </c>
      <c r="AT96" s="10">
        <f t="shared" ref="AT96:BA96" ca="1" si="636">ABS(AT94)*100</f>
        <v>0</v>
      </c>
      <c r="AU96" s="10">
        <f t="shared" ca="1" si="636"/>
        <v>0</v>
      </c>
      <c r="AV96" s="10">
        <f t="shared" ca="1" si="636"/>
        <v>0</v>
      </c>
      <c r="AW96" s="10">
        <f t="shared" ca="1" si="636"/>
        <v>0</v>
      </c>
      <c r="AX96" s="10">
        <f t="shared" ca="1" si="636"/>
        <v>0</v>
      </c>
      <c r="AY96" s="10">
        <f t="shared" ca="1" si="636"/>
        <v>0</v>
      </c>
      <c r="AZ96" s="10">
        <f t="shared" ca="1" si="636"/>
        <v>0</v>
      </c>
      <c r="BA96" s="10">
        <f t="shared" ca="1" si="636"/>
        <v>0</v>
      </c>
    </row>
    <row r="97" spans="2:53" ht="15" customHeight="1" x14ac:dyDescent="0.25">
      <c r="B97" s="95"/>
      <c r="C97" s="82" t="s">
        <v>37</v>
      </c>
      <c r="D97" s="82"/>
      <c r="E97" s="6" t="s">
        <v>39</v>
      </c>
      <c r="F97" s="6" t="s">
        <v>23</v>
      </c>
      <c r="G97" s="2">
        <v>0</v>
      </c>
      <c r="H97" s="16">
        <f ca="1">G98*H121</f>
        <v>0</v>
      </c>
      <c r="I97" s="25">
        <f ca="1">H98*I121</f>
        <v>0</v>
      </c>
      <c r="J97" s="25">
        <f ca="1">I98*J121</f>
        <v>0</v>
      </c>
      <c r="K97" s="25">
        <f ca="1">J98*K121</f>
        <v>0</v>
      </c>
      <c r="L97" s="25">
        <f ca="1">K98*L121</f>
        <v>0</v>
      </c>
      <c r="M97" s="25">
        <f ca="1">L98*M121</f>
        <v>0</v>
      </c>
      <c r="N97" s="25">
        <f ca="1">M98*N121</f>
        <v>0</v>
      </c>
      <c r="O97" s="25">
        <f ca="1">N98*O121</f>
        <v>0</v>
      </c>
      <c r="P97" s="25">
        <f ca="1">O98*P121</f>
        <v>0</v>
      </c>
      <c r="Q97" s="25">
        <f ca="1">P98*Q121</f>
        <v>0</v>
      </c>
      <c r="R97" s="25">
        <f ca="1">Q98*R121</f>
        <v>0</v>
      </c>
      <c r="S97" s="25">
        <f ca="1">R98*S121</f>
        <v>1</v>
      </c>
      <c r="T97" s="25">
        <f ca="1">S98*T121</f>
        <v>2</v>
      </c>
      <c r="U97" s="25">
        <f ca="1">T98*U121</f>
        <v>3</v>
      </c>
      <c r="V97" s="25">
        <f ca="1">U98*V121</f>
        <v>4</v>
      </c>
      <c r="W97" s="25">
        <f ca="1">V98*W121</f>
        <v>0</v>
      </c>
      <c r="X97" s="25">
        <f ca="1">W98*X121</f>
        <v>0</v>
      </c>
      <c r="Y97" s="25">
        <f ca="1">X98*Y121</f>
        <v>0</v>
      </c>
      <c r="Z97" s="25">
        <f ca="1">Y98*Z121</f>
        <v>0</v>
      </c>
      <c r="AA97" s="25">
        <f ca="1">Z98*AA121</f>
        <v>0</v>
      </c>
      <c r="AB97" s="25">
        <f ca="1">AA98*AB121</f>
        <v>0</v>
      </c>
      <c r="AC97" s="25">
        <f ca="1">AB98*AC121</f>
        <v>0</v>
      </c>
      <c r="AD97" s="25">
        <f ca="1">AC98*AD121</f>
        <v>0</v>
      </c>
      <c r="AE97" s="25">
        <f ca="1">AD98*AE121</f>
        <v>0</v>
      </c>
      <c r="AF97" s="25">
        <f ca="1">AE98*AF121</f>
        <v>0</v>
      </c>
      <c r="AG97" s="25">
        <f ca="1">AF98*AG121</f>
        <v>0</v>
      </c>
      <c r="AH97" s="25">
        <f ca="1">AG98*AH121</f>
        <v>0</v>
      </c>
      <c r="AI97" s="25">
        <f ca="1">AH98*AI121</f>
        <v>1</v>
      </c>
      <c r="AJ97" s="25">
        <f ca="1">AI98*AJ121</f>
        <v>2</v>
      </c>
      <c r="AK97" s="25">
        <f ca="1">R98*AK121</f>
        <v>1</v>
      </c>
      <c r="AL97" s="25">
        <f ca="1">AK98*AL121</f>
        <v>2</v>
      </c>
      <c r="AM97" s="25">
        <f ca="1">AL98*AM121</f>
        <v>3</v>
      </c>
      <c r="AN97" s="25">
        <f ca="1">AM98*AN121</f>
        <v>4</v>
      </c>
      <c r="AO97" s="25">
        <f ca="1">AN98*AO121</f>
        <v>5</v>
      </c>
      <c r="AP97" s="25">
        <f ca="1">AO98*AP121</f>
        <v>6</v>
      </c>
      <c r="AQ97" s="25">
        <f ca="1">AL98*AQ121</f>
        <v>3</v>
      </c>
      <c r="AR97" s="25">
        <f ca="1">AQ98*AR121</f>
        <v>4</v>
      </c>
      <c r="AS97" s="25">
        <f ca="1">AR98*AS121</f>
        <v>5</v>
      </c>
      <c r="AT97" s="25">
        <f ca="1">AS98*AT121</f>
        <v>0</v>
      </c>
      <c r="AU97" s="25">
        <f>AT98*AU121</f>
        <v>0</v>
      </c>
      <c r="AV97" s="25">
        <f>AU98*AV121</f>
        <v>0</v>
      </c>
      <c r="AW97" s="25">
        <f>AV98*AW121</f>
        <v>0</v>
      </c>
      <c r="AX97" s="25">
        <f>AW98*AX121</f>
        <v>0</v>
      </c>
      <c r="AY97" s="25">
        <f>AX98*AY121</f>
        <v>0</v>
      </c>
      <c r="AZ97" s="25">
        <f>AY98*AZ121</f>
        <v>0</v>
      </c>
      <c r="BA97" s="25">
        <f>AZ98*BA121</f>
        <v>0</v>
      </c>
    </row>
    <row r="98" spans="2:53" ht="15" customHeight="1" x14ac:dyDescent="0.25">
      <c r="B98" s="95"/>
      <c r="C98" s="82"/>
      <c r="D98" s="82"/>
      <c r="E98" s="6" t="s">
        <v>40</v>
      </c>
      <c r="F98" s="6" t="s">
        <v>23</v>
      </c>
      <c r="G98" s="18">
        <f>IF(G121*G122=1,1+G97,IF(G121=1,ABS(G93)+G97,0))</f>
        <v>0</v>
      </c>
      <c r="H98" s="18">
        <f ca="1">IF(H121*H122=1,1+H97,IF(H121=1,ABS(H93)+H97,0))</f>
        <v>0</v>
      </c>
      <c r="I98" s="25">
        <f ca="1">IF(I121*I122=1,1+I97,IF(I121=1,ABS(I93)+I97,0))</f>
        <v>0</v>
      </c>
      <c r="J98" s="25">
        <f ca="1">IF(J121*J122=1,1+J97,IF(J121=1,ABS(J93)+J97,0))</f>
        <v>1.4954983226182078E-6</v>
      </c>
      <c r="K98" s="25">
        <f ca="1">IF(K121*K122=1,1+K97,IF(K121=1,ABS(K93)+K97,0))</f>
        <v>0</v>
      </c>
      <c r="L98" s="25">
        <f ca="1">IF(L121*L122=1,1+L97,IF(L121=1,ABS(L93)+L97,0))</f>
        <v>0</v>
      </c>
      <c r="M98" s="25">
        <f ca="1">IF(M121*M122=1,1+M97,IF(M121=1,ABS(M93)+M97,0))</f>
        <v>0</v>
      </c>
      <c r="N98" s="25">
        <f ca="1">IF(N121*N122=1,1+N97,IF(N121=1,ABS(N93)+N97,0))</f>
        <v>0</v>
      </c>
      <c r="O98" s="25">
        <f ca="1">IF(O121*O122=1,1+O97,IF(O121=1,ABS(O93)+O97,0))</f>
        <v>0</v>
      </c>
      <c r="P98" s="25">
        <f ca="1">IF(P121*P122=1,1+P97,IF(P121=1,ABS(P93)+P97,0))</f>
        <v>0</v>
      </c>
      <c r="Q98" s="25">
        <f ca="1">IF(Q121*Q122=1,1+Q97,IF(Q121=1,ABS(Q93)+Q97,0))</f>
        <v>0</v>
      </c>
      <c r="R98" s="25">
        <f ca="1">IF(R121*R122=1,1+R97,IF(R121=1,ABS(R93)+R97,0))</f>
        <v>1</v>
      </c>
      <c r="S98" s="25">
        <f ca="1">IF(S121*S122=1,1+S97,IF(S121=1,ABS(S93)+S97,0))</f>
        <v>2</v>
      </c>
      <c r="T98" s="25">
        <f ca="1">IF(T121*T122=1,1+T97,IF(T121=1,ABS(T93)+T97,0))</f>
        <v>3</v>
      </c>
      <c r="U98" s="25">
        <f ca="1">IF(U121*U122=1,1+U97,IF(U121=1,ABS(U93)+U97,0))</f>
        <v>4</v>
      </c>
      <c r="V98" s="25">
        <f ca="1">IF(V121*V122=1,1+V97,IF(V121=1,ABS(V93)+V97,0))</f>
        <v>4.0002085465408088</v>
      </c>
      <c r="W98" s="25">
        <f ca="1">IF(W121*W122=1,1+W97,IF(W121=1,ABS(W93)+W97,0))</f>
        <v>0</v>
      </c>
      <c r="X98" s="25">
        <f ca="1">IF(X121*X122=1,1+X97,IF(X121=1,ABS(X93)+X97,0))</f>
        <v>0</v>
      </c>
      <c r="Y98" s="25">
        <f ca="1">IF(Y121*Y122=1,1+Y97,IF(Y121=1,ABS(Y93)+Y97,0))</f>
        <v>0</v>
      </c>
      <c r="Z98" s="25">
        <f ca="1">IF(Z121*Z122=1,1+Z97,IF(Z121=1,ABS(Z93)+Z97,0))</f>
        <v>4.067861370285605E-3</v>
      </c>
      <c r="AA98" s="25">
        <f ca="1">IF(AA121*AA122=1,1+AA97,IF(AA121=1,ABS(AA93)+AA97,0))</f>
        <v>0</v>
      </c>
      <c r="AB98" s="25">
        <f ca="1">IF(AB121*AB122=1,1+AB97,IF(AB121=1,ABS(AB93)+AB97,0))</f>
        <v>0</v>
      </c>
      <c r="AC98" s="25">
        <f ca="1">IF(AC121*AC122=1,1+AC97,IF(AC121=1,ABS(AC93)+AC97,0))</f>
        <v>0</v>
      </c>
      <c r="AD98" s="25">
        <f ca="1">IF(AD121*AD122=1,1+AD97,IF(AD121=1,ABS(AD93)+AD97,0))</f>
        <v>0</v>
      </c>
      <c r="AE98" s="25">
        <f ca="1">IF(AE121*AE122=1,1+AE97,IF(AE121=1,ABS(AE93)+AE97,0))</f>
        <v>0</v>
      </c>
      <c r="AF98" s="25">
        <f ca="1">IF(AF121*AF122=1,1+AF97,IF(AF121=1,ABS(AF93)+AF97,0))</f>
        <v>0</v>
      </c>
      <c r="AG98" s="25">
        <f ca="1">IF(AG121*AG122=1,1+AG97,IF(AG121=1,ABS(AG93)+AG97,0))</f>
        <v>0</v>
      </c>
      <c r="AH98" s="25">
        <f ca="1">IF(AH121*AH122=1,1+AH97,IF(AH121=1,ABS(AH93)+AH97,0))</f>
        <v>1</v>
      </c>
      <c r="AI98" s="25">
        <f ca="1">IF(AI121*AI122=1,1+AI97,IF(AI121=1,ABS(AI93)+AI97,0))</f>
        <v>2</v>
      </c>
      <c r="AJ98" s="25">
        <f ca="1">IF(AJ121*AJ122=1,1+AJ97,IF(AJ121=1,ABS(AJ93)+AJ97,0))</f>
        <v>3</v>
      </c>
      <c r="AK98" s="25">
        <f ca="1">IF(AK121*AK122=1,1+AK97,IF(AK121=1,ABS(AK93)+AK97,0))</f>
        <v>2</v>
      </c>
      <c r="AL98" s="25">
        <f ca="1">IF(AL121*AL122=1,1+AL97,IF(AL121=1,ABS(AL93)+AL97,0))</f>
        <v>3</v>
      </c>
      <c r="AM98" s="25">
        <f ca="1">IF(AM121*AM122=1,1+AM97,IF(AM121=1,ABS(AM93)+AM97,0))</f>
        <v>4</v>
      </c>
      <c r="AN98" s="25">
        <f ca="1">IF(AN121*AN122=1,1+AN97,IF(AN121=1,ABS(AN93)+AN97,0))</f>
        <v>5</v>
      </c>
      <c r="AO98" s="25">
        <f ca="1">IF(AO121*AO122=1,1+AO97,IF(AO121=1,ABS(AO93)+AO97,0))</f>
        <v>6</v>
      </c>
      <c r="AP98" s="25">
        <f ca="1">IF(AP121*AP122=1,1+AP97,IF(AP121=1,ABS(AP93)+AP97,0))</f>
        <v>7</v>
      </c>
      <c r="AQ98" s="25">
        <f ca="1">IF(AQ121*AQ122=1,1+AQ97,IF(AQ121=1,ABS(AQ93)+AQ97,0))</f>
        <v>4</v>
      </c>
      <c r="AR98" s="25">
        <f ca="1">IF(AR121*AR122=1,1+AR97,IF(AR121=1,ABS(AR93)+AR97,0))</f>
        <v>5</v>
      </c>
      <c r="AS98" s="25">
        <f ca="1">IF(AS121*AS122=1,1+AS97,IF(AS121=1,ABS(AS93)+AS97,0))</f>
        <v>6</v>
      </c>
      <c r="AT98" s="25">
        <f>IF(AT121*AT122=1,1+AT97,IF(AT121=1,ABS(AT93)+AT97,0))</f>
        <v>0</v>
      </c>
      <c r="AU98" s="25">
        <f>IF(AU121*AU122=1,1+AU97,IF(AU121=1,ABS(AU93)+AU97,0))</f>
        <v>0</v>
      </c>
      <c r="AV98" s="25">
        <f>IF(AV121*AV122=1,1+AV97,IF(AV121=1,ABS(AV93)+AV97,0))</f>
        <v>0</v>
      </c>
      <c r="AW98" s="25">
        <f>IF(AW121*AW122=1,1+AW97,IF(AW121=1,ABS(AW93)+AW97,0))</f>
        <v>0</v>
      </c>
      <c r="AX98" s="25">
        <f>IF(AX121*AX122=1,1+AX97,IF(AX121=1,ABS(AX93)+AX97,0))</f>
        <v>0</v>
      </c>
      <c r="AY98" s="25">
        <f>IF(AY121*AY122=1,1+AY97,IF(AY121=1,ABS(AY93)+AY97,0))</f>
        <v>0</v>
      </c>
      <c r="AZ98" s="25">
        <f>IF(AZ121*AZ122=1,1+AZ97,IF(AZ121=1,ABS(AZ93)+AZ97,0))</f>
        <v>0</v>
      </c>
      <c r="BA98" s="25">
        <f>IF(BA121*BA122=1,1+BA97,IF(BA121=1,ABS(BA93)+BA97,0))</f>
        <v>0</v>
      </c>
    </row>
    <row r="99" spans="2:53" x14ac:dyDescent="0.25">
      <c r="B99" s="95"/>
      <c r="C99" s="82"/>
      <c r="D99" s="82"/>
      <c r="E99" s="6" t="s">
        <v>40</v>
      </c>
      <c r="F99" s="6" t="s">
        <v>24</v>
      </c>
      <c r="G99" s="18">
        <f t="shared" ref="G99:J99" si="637">G98*15/60</f>
        <v>0</v>
      </c>
      <c r="H99" s="18">
        <f t="shared" ca="1" si="637"/>
        <v>0</v>
      </c>
      <c r="I99" s="18">
        <f t="shared" ca="1" si="637"/>
        <v>0</v>
      </c>
      <c r="J99" s="18">
        <f t="shared" ca="1" si="637"/>
        <v>3.7387458065455195E-7</v>
      </c>
      <c r="K99" s="18">
        <f t="shared" ref="K99" ca="1" si="638">K98*15/60</f>
        <v>0</v>
      </c>
      <c r="L99" s="18">
        <f t="shared" ref="L99" ca="1" si="639">L98*15/60</f>
        <v>0</v>
      </c>
      <c r="M99" s="18">
        <f t="shared" ref="M99:AR99" ca="1" si="640">M98*15/60</f>
        <v>0</v>
      </c>
      <c r="N99" s="18">
        <f t="shared" ca="1" si="640"/>
        <v>0</v>
      </c>
      <c r="O99" s="18">
        <f t="shared" ca="1" si="640"/>
        <v>0</v>
      </c>
      <c r="P99" s="18">
        <f t="shared" ca="1" si="640"/>
        <v>0</v>
      </c>
      <c r="Q99" s="18">
        <f t="shared" ca="1" si="640"/>
        <v>0</v>
      </c>
      <c r="R99" s="18">
        <f t="shared" ca="1" si="640"/>
        <v>0.25</v>
      </c>
      <c r="S99" s="18">
        <f t="shared" ref="S99:AJ99" ca="1" si="641">S98*15/60</f>
        <v>0.5</v>
      </c>
      <c r="T99" s="18">
        <f t="shared" ca="1" si="641"/>
        <v>0.75</v>
      </c>
      <c r="U99" s="18">
        <f t="shared" ca="1" si="641"/>
        <v>1</v>
      </c>
      <c r="V99" s="18">
        <f t="shared" ca="1" si="641"/>
        <v>1.0000521366352022</v>
      </c>
      <c r="W99" s="18">
        <f t="shared" ca="1" si="641"/>
        <v>0</v>
      </c>
      <c r="X99" s="18">
        <f t="shared" ca="1" si="641"/>
        <v>0</v>
      </c>
      <c r="Y99" s="18">
        <f t="shared" ca="1" si="641"/>
        <v>0</v>
      </c>
      <c r="Z99" s="18">
        <f t="shared" ca="1" si="641"/>
        <v>1.0169653425714013E-3</v>
      </c>
      <c r="AA99" s="18">
        <f t="shared" ca="1" si="641"/>
        <v>0</v>
      </c>
      <c r="AB99" s="18">
        <f t="shared" ca="1" si="641"/>
        <v>0</v>
      </c>
      <c r="AC99" s="18">
        <f t="shared" ca="1" si="641"/>
        <v>0</v>
      </c>
      <c r="AD99" s="18">
        <f t="shared" ca="1" si="641"/>
        <v>0</v>
      </c>
      <c r="AE99" s="18">
        <f t="shared" ca="1" si="641"/>
        <v>0</v>
      </c>
      <c r="AF99" s="18">
        <f t="shared" ca="1" si="641"/>
        <v>0</v>
      </c>
      <c r="AG99" s="18">
        <f t="shared" ca="1" si="641"/>
        <v>0</v>
      </c>
      <c r="AH99" s="18">
        <f t="shared" ca="1" si="641"/>
        <v>0.25</v>
      </c>
      <c r="AI99" s="18">
        <f t="shared" ca="1" si="641"/>
        <v>0.5</v>
      </c>
      <c r="AJ99" s="18">
        <f t="shared" ca="1" si="641"/>
        <v>0.75</v>
      </c>
      <c r="AK99" s="18">
        <f t="shared" ca="1" si="640"/>
        <v>0.5</v>
      </c>
      <c r="AL99" s="18">
        <f t="shared" ca="1" si="640"/>
        <v>0.75</v>
      </c>
      <c r="AM99" s="18">
        <f t="shared" ref="AM99:AP99" ca="1" si="642">AM98*15/60</f>
        <v>1</v>
      </c>
      <c r="AN99" s="18">
        <f t="shared" ca="1" si="642"/>
        <v>1.25</v>
      </c>
      <c r="AO99" s="18">
        <f t="shared" ca="1" si="642"/>
        <v>1.5</v>
      </c>
      <c r="AP99" s="18">
        <f t="shared" ca="1" si="642"/>
        <v>1.75</v>
      </c>
      <c r="AQ99" s="18">
        <f t="shared" ca="1" si="640"/>
        <v>1</v>
      </c>
      <c r="AR99" s="18">
        <f t="shared" ca="1" si="640"/>
        <v>1.25</v>
      </c>
      <c r="AS99" s="18">
        <f t="shared" ref="AS99" ca="1" si="643">AS98*15/60</f>
        <v>1.5</v>
      </c>
      <c r="AT99" s="18">
        <f t="shared" ref="AT99:BA99" si="644">AT98*15/60</f>
        <v>0</v>
      </c>
      <c r="AU99" s="18">
        <f t="shared" si="644"/>
        <v>0</v>
      </c>
      <c r="AV99" s="18">
        <f t="shared" si="644"/>
        <v>0</v>
      </c>
      <c r="AW99" s="18">
        <f t="shared" si="644"/>
        <v>0</v>
      </c>
      <c r="AX99" s="18">
        <f t="shared" si="644"/>
        <v>0</v>
      </c>
      <c r="AY99" s="18">
        <f t="shared" si="644"/>
        <v>0</v>
      </c>
      <c r="AZ99" s="18">
        <f t="shared" si="644"/>
        <v>0</v>
      </c>
      <c r="BA99" s="18">
        <f t="shared" si="644"/>
        <v>0</v>
      </c>
    </row>
    <row r="100" spans="2:53" x14ac:dyDescent="0.25">
      <c r="B100" s="95"/>
      <c r="C100" s="82"/>
      <c r="D100" s="82"/>
      <c r="E100" s="6" t="s">
        <v>40</v>
      </c>
      <c r="F100" s="6" t="s">
        <v>8</v>
      </c>
      <c r="G100" s="18">
        <f>G99/60</f>
        <v>0</v>
      </c>
      <c r="H100" s="18">
        <f t="shared" ref="H100:AS100" ca="1" si="645">H99/60</f>
        <v>0</v>
      </c>
      <c r="I100" s="18">
        <f t="shared" ca="1" si="645"/>
        <v>0</v>
      </c>
      <c r="J100" s="18">
        <f t="shared" ca="1" si="645"/>
        <v>6.2312430109091989E-9</v>
      </c>
      <c r="K100" s="18">
        <f t="shared" ca="1" si="645"/>
        <v>0</v>
      </c>
      <c r="L100" s="18">
        <f t="shared" ca="1" si="645"/>
        <v>0</v>
      </c>
      <c r="M100" s="18">
        <f t="shared" ca="1" si="645"/>
        <v>0</v>
      </c>
      <c r="N100" s="18">
        <f t="shared" ca="1" si="645"/>
        <v>0</v>
      </c>
      <c r="O100" s="18">
        <f t="shared" ca="1" si="645"/>
        <v>0</v>
      </c>
      <c r="P100" s="18">
        <f t="shared" ca="1" si="645"/>
        <v>0</v>
      </c>
      <c r="Q100" s="18">
        <f t="shared" ca="1" si="645"/>
        <v>0</v>
      </c>
      <c r="R100" s="18">
        <f t="shared" ca="1" si="645"/>
        <v>4.1666666666666666E-3</v>
      </c>
      <c r="S100" s="18">
        <f t="shared" ref="S100" ca="1" si="646">S99/60</f>
        <v>8.3333333333333332E-3</v>
      </c>
      <c r="T100" s="18">
        <f t="shared" ref="T100" ca="1" si="647">T99/60</f>
        <v>1.2500000000000001E-2</v>
      </c>
      <c r="U100" s="18">
        <f t="shared" ref="U100" ca="1" si="648">U99/60</f>
        <v>1.6666666666666666E-2</v>
      </c>
      <c r="V100" s="18">
        <f t="shared" ref="V100" ca="1" si="649">V99/60</f>
        <v>1.6667535610586703E-2</v>
      </c>
      <c r="W100" s="18">
        <f t="shared" ref="W100" ca="1" si="650">W99/60</f>
        <v>0</v>
      </c>
      <c r="X100" s="18">
        <f t="shared" ref="X100" ca="1" si="651">X99/60</f>
        <v>0</v>
      </c>
      <c r="Y100" s="18">
        <f t="shared" ref="Y100" ca="1" si="652">Y99/60</f>
        <v>0</v>
      </c>
      <c r="Z100" s="18">
        <f t="shared" ref="Z100" ca="1" si="653">Z99/60</f>
        <v>1.694942237619002E-5</v>
      </c>
      <c r="AA100" s="18">
        <f t="shared" ref="AA100" ca="1" si="654">AA99/60</f>
        <v>0</v>
      </c>
      <c r="AB100" s="18">
        <f t="shared" ref="AB100" ca="1" si="655">AB99/60</f>
        <v>0</v>
      </c>
      <c r="AC100" s="18">
        <f t="shared" ref="AC100" ca="1" si="656">AC99/60</f>
        <v>0</v>
      </c>
      <c r="AD100" s="18">
        <f t="shared" ref="AD100" ca="1" si="657">AD99/60</f>
        <v>0</v>
      </c>
      <c r="AE100" s="18">
        <f t="shared" ref="AE100" ca="1" si="658">AE99/60</f>
        <v>0</v>
      </c>
      <c r="AF100" s="18">
        <f t="shared" ref="AF100" ca="1" si="659">AF99/60</f>
        <v>0</v>
      </c>
      <c r="AG100" s="18">
        <f t="shared" ref="AG100" ca="1" si="660">AG99/60</f>
        <v>0</v>
      </c>
      <c r="AH100" s="18">
        <f t="shared" ref="AH100" ca="1" si="661">AH99/60</f>
        <v>4.1666666666666666E-3</v>
      </c>
      <c r="AI100" s="18">
        <f t="shared" ref="AI100" ca="1" si="662">AI99/60</f>
        <v>8.3333333333333332E-3</v>
      </c>
      <c r="AJ100" s="18">
        <f t="shared" ref="AJ100" ca="1" si="663">AJ99/60</f>
        <v>1.2500000000000001E-2</v>
      </c>
      <c r="AK100" s="18">
        <f t="shared" ca="1" si="645"/>
        <v>8.3333333333333332E-3</v>
      </c>
      <c r="AL100" s="18">
        <f t="shared" ca="1" si="645"/>
        <v>1.2500000000000001E-2</v>
      </c>
      <c r="AM100" s="18">
        <f t="shared" ref="AM100" ca="1" si="664">AM99/60</f>
        <v>1.6666666666666666E-2</v>
      </c>
      <c r="AN100" s="18">
        <f t="shared" ref="AN100" ca="1" si="665">AN99/60</f>
        <v>2.0833333333333332E-2</v>
      </c>
      <c r="AO100" s="18">
        <f t="shared" ref="AO100" ca="1" si="666">AO99/60</f>
        <v>2.5000000000000001E-2</v>
      </c>
      <c r="AP100" s="18">
        <f t="shared" ref="AP100" ca="1" si="667">AP99/60</f>
        <v>2.9166666666666667E-2</v>
      </c>
      <c r="AQ100" s="18">
        <f t="shared" ca="1" si="645"/>
        <v>1.6666666666666666E-2</v>
      </c>
      <c r="AR100" s="18">
        <f t="shared" ca="1" si="645"/>
        <v>2.0833333333333332E-2</v>
      </c>
      <c r="AS100" s="18">
        <f t="shared" ca="1" si="645"/>
        <v>2.5000000000000001E-2</v>
      </c>
      <c r="AT100" s="18">
        <f t="shared" ref="AT100" si="668">AT99/60</f>
        <v>0</v>
      </c>
      <c r="AU100" s="18">
        <f t="shared" ref="AU100" si="669">AU99/60</f>
        <v>0</v>
      </c>
      <c r="AV100" s="18">
        <f t="shared" ref="AV100" si="670">AV99/60</f>
        <v>0</v>
      </c>
      <c r="AW100" s="18">
        <f t="shared" ref="AW100" si="671">AW99/60</f>
        <v>0</v>
      </c>
      <c r="AX100" s="18">
        <f t="shared" ref="AX100" si="672">AX99/60</f>
        <v>0</v>
      </c>
      <c r="AY100" s="18">
        <f t="shared" ref="AY100" si="673">AY99/60</f>
        <v>0</v>
      </c>
      <c r="AZ100" s="18">
        <f t="shared" ref="AZ100" si="674">AZ99/60</f>
        <v>0</v>
      </c>
      <c r="BA100" s="18">
        <f t="shared" ref="BA100" si="675">BA99/60</f>
        <v>0</v>
      </c>
    </row>
    <row r="101" spans="2:53" x14ac:dyDescent="0.25">
      <c r="B101" s="95"/>
      <c r="C101" s="89" t="s">
        <v>38</v>
      </c>
      <c r="D101" s="89"/>
      <c r="E101" s="6" t="s">
        <v>39</v>
      </c>
      <c r="F101" s="6" t="s">
        <v>54</v>
      </c>
      <c r="G101" s="87">
        <f>G97*$F$142</f>
        <v>0</v>
      </c>
      <c r="H101" s="87">
        <f ca="1">H97*$F$142</f>
        <v>0</v>
      </c>
      <c r="I101" s="87">
        <f ca="1">I97*$F$142</f>
        <v>0</v>
      </c>
      <c r="J101" s="87">
        <f ca="1">J97*$F$142</f>
        <v>0</v>
      </c>
      <c r="K101" s="87">
        <f ca="1">K97*$F$142</f>
        <v>0</v>
      </c>
      <c r="L101" s="87">
        <f ca="1">L97*$F$142</f>
        <v>0</v>
      </c>
      <c r="M101" s="87">
        <f ca="1">M97*$F$142</f>
        <v>0</v>
      </c>
      <c r="N101" s="87">
        <f ca="1">N97*$F$142</f>
        <v>0</v>
      </c>
      <c r="O101" s="87">
        <f ca="1">O97*$F$142</f>
        <v>0</v>
      </c>
      <c r="P101" s="87">
        <f ca="1">P97*$F$142</f>
        <v>0</v>
      </c>
      <c r="Q101" s="87">
        <f ca="1">Q97*$F$142</f>
        <v>0</v>
      </c>
      <c r="R101" s="87">
        <f ca="1">R97*$F$142</f>
        <v>0</v>
      </c>
      <c r="S101" s="87">
        <f ca="1">S97*$F$142</f>
        <v>8.3333333333333339E-4</v>
      </c>
      <c r="T101" s="87">
        <f ca="1">T97*$F$142</f>
        <v>1.6666666666666668E-3</v>
      </c>
      <c r="U101" s="87">
        <f ca="1">U97*$F$142</f>
        <v>2.5000000000000001E-3</v>
      </c>
      <c r="V101" s="87">
        <f ca="1">V97*$F$142</f>
        <v>3.3333333333333335E-3</v>
      </c>
      <c r="W101" s="87">
        <f ca="1">W97*$F$142</f>
        <v>0</v>
      </c>
      <c r="X101" s="87">
        <f ca="1">X97*$F$142</f>
        <v>0</v>
      </c>
      <c r="Y101" s="87">
        <f ca="1">Y97*$F$142</f>
        <v>0</v>
      </c>
      <c r="Z101" s="87">
        <f ca="1">Z97*$F$142</f>
        <v>0</v>
      </c>
      <c r="AA101" s="87">
        <f ca="1">AA97*$F$142</f>
        <v>0</v>
      </c>
      <c r="AB101" s="87">
        <f ca="1">AB97*$F$142</f>
        <v>0</v>
      </c>
      <c r="AC101" s="87">
        <f ca="1">AC97*$F$142</f>
        <v>0</v>
      </c>
      <c r="AD101" s="87">
        <f ca="1">AD97*$F$142</f>
        <v>0</v>
      </c>
      <c r="AE101" s="87">
        <f ca="1">AE97*$F$142</f>
        <v>0</v>
      </c>
      <c r="AF101" s="87">
        <f ca="1">AF97*$F$142</f>
        <v>0</v>
      </c>
      <c r="AG101" s="87">
        <f ca="1">AG97*$F$142</f>
        <v>0</v>
      </c>
      <c r="AH101" s="87">
        <f ca="1">AH97*$F$142</f>
        <v>0</v>
      </c>
      <c r="AI101" s="87">
        <f ca="1">AI97*$F$142</f>
        <v>8.3333333333333339E-4</v>
      </c>
      <c r="AJ101" s="87">
        <f ca="1">AJ97*$F$142</f>
        <v>1.6666666666666668E-3</v>
      </c>
      <c r="AK101" s="87">
        <f ca="1">AK97*$F$142</f>
        <v>8.3333333333333339E-4</v>
      </c>
      <c r="AL101" s="87">
        <f ca="1">AL97*$F$142</f>
        <v>1.6666666666666668E-3</v>
      </c>
      <c r="AM101" s="87">
        <f ca="1">AM97*$F$142</f>
        <v>2.5000000000000001E-3</v>
      </c>
      <c r="AN101" s="87">
        <f ca="1">AN97*$F$142</f>
        <v>3.3333333333333335E-3</v>
      </c>
      <c r="AO101" s="87">
        <f ca="1">AO97*$F$142</f>
        <v>4.1666666666666666E-3</v>
      </c>
      <c r="AP101" s="87">
        <f ca="1">AP97*$F$142</f>
        <v>5.0000000000000001E-3</v>
      </c>
      <c r="AQ101" s="87">
        <f ca="1">AQ97*$F$142</f>
        <v>2.5000000000000001E-3</v>
      </c>
      <c r="AR101" s="87">
        <f ca="1">AR97*$F$142</f>
        <v>3.3333333333333335E-3</v>
      </c>
      <c r="AS101" s="87">
        <f ca="1">AS97*$F$142</f>
        <v>4.1666666666666666E-3</v>
      </c>
      <c r="AT101" s="87">
        <f ca="1">AT97*$F$142</f>
        <v>0</v>
      </c>
      <c r="AU101" s="87">
        <f>AU97*$F$142</f>
        <v>0</v>
      </c>
      <c r="AV101" s="87">
        <f>AV97*$F$142</f>
        <v>0</v>
      </c>
      <c r="AW101" s="87">
        <f>AW97*$F$142</f>
        <v>0</v>
      </c>
      <c r="AX101" s="87">
        <f>AX97*$F$142</f>
        <v>0</v>
      </c>
      <c r="AY101" s="87">
        <f>AY97*$F$142</f>
        <v>0</v>
      </c>
      <c r="AZ101" s="87">
        <f>AZ97*$F$142</f>
        <v>0</v>
      </c>
      <c r="BA101" s="87">
        <f>BA97*$F$142</f>
        <v>0</v>
      </c>
    </row>
    <row r="102" spans="2:53" x14ac:dyDescent="0.25">
      <c r="B102" s="95"/>
      <c r="C102" s="89"/>
      <c r="D102" s="89"/>
      <c r="E102" s="6" t="s">
        <v>40</v>
      </c>
      <c r="F102" s="6" t="s">
        <v>54</v>
      </c>
      <c r="G102" s="10">
        <f>G98*$F$142</f>
        <v>0</v>
      </c>
      <c r="H102" s="10">
        <f ca="1">H98*$F$142</f>
        <v>0</v>
      </c>
      <c r="I102" s="10">
        <f ca="1">I98*$F$142</f>
        <v>0</v>
      </c>
      <c r="J102" s="10">
        <f ca="1">J98*$F$142</f>
        <v>1.2462486021818399E-9</v>
      </c>
      <c r="K102" s="10">
        <f ca="1">K98*$F$142</f>
        <v>0</v>
      </c>
      <c r="L102" s="10">
        <f ca="1">L98*$F$142</f>
        <v>0</v>
      </c>
      <c r="M102" s="10">
        <f ca="1">M98*$F$142</f>
        <v>0</v>
      </c>
      <c r="N102" s="10">
        <f ca="1">N98*$F$142</f>
        <v>0</v>
      </c>
      <c r="O102" s="10">
        <f ca="1">O98*$F$142</f>
        <v>0</v>
      </c>
      <c r="P102" s="10">
        <f ca="1">P98*$F$142</f>
        <v>0</v>
      </c>
      <c r="Q102" s="10">
        <f ca="1">Q98*$F$142</f>
        <v>0</v>
      </c>
      <c r="R102" s="10">
        <f ca="1">R98*$F$142</f>
        <v>8.3333333333333339E-4</v>
      </c>
      <c r="S102" s="10">
        <f ca="1">S98*$F$142</f>
        <v>1.6666666666666668E-3</v>
      </c>
      <c r="T102" s="10">
        <f ca="1">T98*$F$142</f>
        <v>2.5000000000000001E-3</v>
      </c>
      <c r="U102" s="10">
        <f ca="1">U98*$F$142</f>
        <v>3.3333333333333335E-3</v>
      </c>
      <c r="V102" s="10">
        <f ca="1">V98*$F$142</f>
        <v>3.3335071221173409E-3</v>
      </c>
      <c r="W102" s="10">
        <f ca="1">W98*$F$142</f>
        <v>0</v>
      </c>
      <c r="X102" s="10">
        <f ca="1">X98*$F$142</f>
        <v>0</v>
      </c>
      <c r="Y102" s="10">
        <f ca="1">Y98*$F$142</f>
        <v>0</v>
      </c>
      <c r="Z102" s="10">
        <f ca="1">Z98*$F$142</f>
        <v>3.3898844752380045E-6</v>
      </c>
      <c r="AA102" s="10">
        <f ca="1">AA98*$F$142</f>
        <v>0</v>
      </c>
      <c r="AB102" s="10">
        <f ca="1">AB98*$F$142</f>
        <v>0</v>
      </c>
      <c r="AC102" s="10">
        <f ca="1">AC98*$F$142</f>
        <v>0</v>
      </c>
      <c r="AD102" s="10">
        <f ca="1">AD98*$F$142</f>
        <v>0</v>
      </c>
      <c r="AE102" s="10">
        <f ca="1">AE98*$F$142</f>
        <v>0</v>
      </c>
      <c r="AF102" s="10">
        <f ca="1">AF98*$F$142</f>
        <v>0</v>
      </c>
      <c r="AG102" s="10">
        <f ca="1">AG98*$F$142</f>
        <v>0</v>
      </c>
      <c r="AH102" s="10">
        <f ca="1">AH98*$F$142</f>
        <v>8.3333333333333339E-4</v>
      </c>
      <c r="AI102" s="10">
        <f ca="1">AI98*$F$142</f>
        <v>1.6666666666666668E-3</v>
      </c>
      <c r="AJ102" s="10">
        <f ca="1">AJ98*$F$142</f>
        <v>2.5000000000000001E-3</v>
      </c>
      <c r="AK102" s="10">
        <f ca="1">AK98*$F$142</f>
        <v>1.6666666666666668E-3</v>
      </c>
      <c r="AL102" s="10">
        <f ca="1">AL98*$F$142</f>
        <v>2.5000000000000001E-3</v>
      </c>
      <c r="AM102" s="10">
        <f ca="1">AM98*$F$142</f>
        <v>3.3333333333333335E-3</v>
      </c>
      <c r="AN102" s="10">
        <f ca="1">AN98*$F$142</f>
        <v>4.1666666666666666E-3</v>
      </c>
      <c r="AO102" s="10">
        <f ca="1">AO98*$F$142</f>
        <v>5.0000000000000001E-3</v>
      </c>
      <c r="AP102" s="10">
        <f ca="1">AP98*$F$142</f>
        <v>5.8333333333333336E-3</v>
      </c>
      <c r="AQ102" s="10">
        <f ca="1">AQ98*$F$142</f>
        <v>3.3333333333333335E-3</v>
      </c>
      <c r="AR102" s="10">
        <f ca="1">AR98*$F$142</f>
        <v>4.1666666666666666E-3</v>
      </c>
      <c r="AS102" s="10">
        <f ca="1">AS98*$F$142</f>
        <v>5.0000000000000001E-3</v>
      </c>
      <c r="AT102" s="10">
        <f>AT98*$F$142</f>
        <v>0</v>
      </c>
      <c r="AU102" s="10">
        <f>AU98*$F$142</f>
        <v>0</v>
      </c>
      <c r="AV102" s="10">
        <f>AV98*$F$142</f>
        <v>0</v>
      </c>
      <c r="AW102" s="10">
        <f>AW98*$F$142</f>
        <v>0</v>
      </c>
      <c r="AX102" s="10">
        <f>AX98*$F$142</f>
        <v>0</v>
      </c>
      <c r="AY102" s="10">
        <f>AY98*$F$142</f>
        <v>0</v>
      </c>
      <c r="AZ102" s="10">
        <f>AZ98*$F$142</f>
        <v>0</v>
      </c>
      <c r="BA102" s="10">
        <f>BA98*$F$142</f>
        <v>0</v>
      </c>
    </row>
    <row r="103" spans="2:53" x14ac:dyDescent="0.25">
      <c r="B103" s="95"/>
      <c r="C103" s="96" t="s">
        <v>69</v>
      </c>
      <c r="D103" s="97"/>
      <c r="E103" s="6" t="s">
        <v>92</v>
      </c>
      <c r="F103" s="6" t="s">
        <v>71</v>
      </c>
      <c r="G103" s="26">
        <f>ABS(G102*G93*G3*G121)</f>
        <v>0</v>
      </c>
      <c r="H103" s="26">
        <f ca="1">ABS(H102*H93*H3*H121)</f>
        <v>0</v>
      </c>
      <c r="I103" s="26">
        <f ca="1">ABS(I102*I93*I3*I121)</f>
        <v>0</v>
      </c>
      <c r="J103" s="26">
        <f ca="1">ABS(J102*J93*J3*J121)</f>
        <v>1.8637626941282279E-15</v>
      </c>
      <c r="K103" s="26">
        <f ca="1">ABS(K102*K93*K3*K121)</f>
        <v>0</v>
      </c>
      <c r="L103" s="26">
        <f ca="1">ABS(L102*L93*L3*L121)</f>
        <v>0</v>
      </c>
      <c r="M103" s="26">
        <f ca="1">ABS(M102*M93*M3*M121)</f>
        <v>0</v>
      </c>
      <c r="N103" s="26">
        <f ca="1">ABS(N102*N93*N3*N121)</f>
        <v>0</v>
      </c>
      <c r="O103" s="26">
        <f ca="1">ABS(O102*O93*O3*O121)</f>
        <v>0</v>
      </c>
      <c r="P103" s="26">
        <f ca="1">ABS(P102*P93*P3*P121)</f>
        <v>0</v>
      </c>
      <c r="Q103" s="26">
        <f ca="1">ABS(Q102*Q93*Q3*Q121)</f>
        <v>0</v>
      </c>
      <c r="R103" s="26">
        <f ca="1">ABS(R102*R93*R3*R121)</f>
        <v>0</v>
      </c>
      <c r="S103" s="26">
        <f ca="1">ABS(S102*S93*S3*S121)</f>
        <v>0</v>
      </c>
      <c r="T103" s="26">
        <f ca="1">ABS(T102*T93*T3*T121)</f>
        <v>0</v>
      </c>
      <c r="U103" s="26">
        <f ca="1">ABS(U102*U93*U3*U121)</f>
        <v>0</v>
      </c>
      <c r="V103" s="26">
        <f ca="1">ABS(V102*V93*V3*V121)</f>
        <v>6.9519137907810109E-7</v>
      </c>
      <c r="W103" s="26">
        <f ca="1">ABS(W102*W93*W3*W121)</f>
        <v>0</v>
      </c>
      <c r="X103" s="26">
        <f ca="1">ABS(X102*X93*X3*X121)</f>
        <v>0</v>
      </c>
      <c r="Y103" s="26">
        <f ca="1">ABS(Y102*Y93*Y3*Y121)</f>
        <v>0</v>
      </c>
      <c r="Z103" s="26">
        <f ca="1">ABS(Z102*Z93*Z3*Z121)</f>
        <v>1.3789580106551568E-8</v>
      </c>
      <c r="AA103" s="26">
        <f ca="1">ABS(AA102*AA93*AA3*AA121)</f>
        <v>0</v>
      </c>
      <c r="AB103" s="26">
        <f ca="1">ABS(AB102*AB93*AB3*AB121)</f>
        <v>0</v>
      </c>
      <c r="AC103" s="26">
        <f ca="1">ABS(AC102*AC93*AC3*AC121)</f>
        <v>0</v>
      </c>
      <c r="AD103" s="26">
        <f ca="1">ABS(AD102*AD93*AD3*AD121)</f>
        <v>0</v>
      </c>
      <c r="AE103" s="26">
        <f ca="1">ABS(AE102*AE93*AE3*AE121)</f>
        <v>0</v>
      </c>
      <c r="AF103" s="26">
        <f ca="1">ABS(AF102*AF93*AF3*AF121)</f>
        <v>0</v>
      </c>
      <c r="AG103" s="26">
        <f ca="1">ABS(AG102*AG93*AG3*AG121)</f>
        <v>0</v>
      </c>
      <c r="AH103" s="26">
        <f ca="1">ABS(AH102*AH93*AH3*AH121)</f>
        <v>0</v>
      </c>
      <c r="AI103" s="26">
        <f ca="1">ABS(AI102*AI93*AI3*AI121)</f>
        <v>0</v>
      </c>
      <c r="AJ103" s="26">
        <f ca="1">ABS(AJ102*AJ93*AJ3*AJ121)</f>
        <v>0</v>
      </c>
      <c r="AK103" s="26">
        <f ca="1">ABS(AK102*AK93*AK3*AK121)</f>
        <v>0</v>
      </c>
      <c r="AL103" s="26">
        <f ca="1">ABS(AL102*AL93*AL3*AL121)</f>
        <v>0</v>
      </c>
      <c r="AM103" s="26">
        <f ca="1">ABS(AM102*AM93*AM3*AM121)</f>
        <v>0</v>
      </c>
      <c r="AN103" s="26">
        <f ca="1">ABS(AN102*AN93*AN3*AN121)</f>
        <v>4.374145920708482E-5</v>
      </c>
      <c r="AO103" s="26">
        <f ca="1">ABS(AO102*AO93*AO3*AO121)</f>
        <v>4.8797675098368864E-5</v>
      </c>
      <c r="AP103" s="26">
        <f ca="1">ABS(AP102*AP93*AP3*AP121)</f>
        <v>4.8310957246907876E-5</v>
      </c>
      <c r="AQ103" s="26">
        <f ca="1">ABS(AQ102*AQ93*AQ3*AQ121)</f>
        <v>2.5142123135738142E-5</v>
      </c>
      <c r="AR103" s="26">
        <f ca="1">ABS(AR102*AR93*AR3*AR121)</f>
        <v>2.8406534439505985E-5</v>
      </c>
      <c r="AS103" s="26">
        <f ca="1">ABS(AS102*AS93*AS3*AS121)</f>
        <v>3.0388906823408364E-5</v>
      </c>
      <c r="AT103" s="26">
        <f ca="1">ABS(AT102*AT93*AT3*AT121)</f>
        <v>0</v>
      </c>
      <c r="AU103" s="26">
        <f ca="1">ABS(AU102*AU93*AU3*AU121)</f>
        <v>0</v>
      </c>
      <c r="AV103" s="26">
        <f ca="1">ABS(AV102*AV93*AV3*AV121)</f>
        <v>0</v>
      </c>
      <c r="AW103" s="26">
        <f ca="1">ABS(AW102*AW93*AW3*AW121)</f>
        <v>0</v>
      </c>
      <c r="AX103" s="26">
        <f ca="1">ABS(AX102*AX93*AX3*AX121)</f>
        <v>0</v>
      </c>
      <c r="AY103" s="26">
        <f ca="1">ABS(AY102*AY93*AY3*AY121)</f>
        <v>0</v>
      </c>
      <c r="AZ103" s="26">
        <f ca="1">ABS(AZ102*AZ93*AZ3*AZ121)</f>
        <v>0</v>
      </c>
      <c r="BA103" s="26">
        <f ca="1">ABS(BA102*BA93*BA3*BA121)</f>
        <v>0</v>
      </c>
    </row>
    <row r="104" spans="2:53" x14ac:dyDescent="0.25">
      <c r="B104" s="95"/>
      <c r="C104" s="92"/>
      <c r="D104" s="98"/>
      <c r="E104" s="6" t="s">
        <v>39</v>
      </c>
      <c r="F104" s="6" t="s">
        <v>5</v>
      </c>
      <c r="G104" s="10">
        <v>0</v>
      </c>
      <c r="H104" s="10">
        <f>G106</f>
        <v>0</v>
      </c>
      <c r="I104" s="10">
        <f t="shared" ref="I104:AS104" ca="1" si="676">H106</f>
        <v>0</v>
      </c>
      <c r="J104" s="10">
        <f t="shared" ca="1" si="676"/>
        <v>0</v>
      </c>
      <c r="K104" s="10">
        <f t="shared" ca="1" si="676"/>
        <v>9.2905235750025862E-14</v>
      </c>
      <c r="L104" s="10">
        <f t="shared" ca="1" si="676"/>
        <v>9.2905235750025862E-14</v>
      </c>
      <c r="M104" s="10">
        <f t="shared" ca="1" si="676"/>
        <v>9.2905235750025862E-14</v>
      </c>
      <c r="N104" s="10">
        <f t="shared" ca="1" si="676"/>
        <v>9.2905235750025862E-14</v>
      </c>
      <c r="O104" s="10">
        <f t="shared" ca="1" si="676"/>
        <v>9.2905235750025862E-14</v>
      </c>
      <c r="P104" s="10">
        <f t="shared" ca="1" si="676"/>
        <v>9.2905235750025862E-14</v>
      </c>
      <c r="Q104" s="10">
        <f t="shared" ca="1" si="676"/>
        <v>9.2905235750025862E-14</v>
      </c>
      <c r="R104" s="10">
        <f t="shared" ca="1" si="676"/>
        <v>9.2905235750025862E-14</v>
      </c>
      <c r="S104" s="10">
        <f t="shared" ca="1" si="676"/>
        <v>9.2905235750025862E-14</v>
      </c>
      <c r="T104" s="10">
        <f t="shared" ca="1" si="676"/>
        <v>9.2905235750025862E-14</v>
      </c>
      <c r="U104" s="10">
        <f t="shared" ca="1" si="676"/>
        <v>9.2905235750025862E-14</v>
      </c>
      <c r="V104" s="10">
        <f t="shared" ca="1" si="676"/>
        <v>9.2905235750025862E-14</v>
      </c>
      <c r="W104" s="10">
        <f t="shared" ca="1" si="676"/>
        <v>2.1992691147769382E-3</v>
      </c>
      <c r="X104" s="10">
        <f t="shared" ca="1" si="676"/>
        <v>2.1992691147769382E-3</v>
      </c>
      <c r="Y104" s="10">
        <f t="shared" ca="1" si="676"/>
        <v>2.1992691147769382E-3</v>
      </c>
      <c r="Z104" s="10">
        <f t="shared" ca="1" si="676"/>
        <v>2.1992691147769382E-3</v>
      </c>
      <c r="AA104" s="10">
        <f t="shared" ca="1" si="676"/>
        <v>2.2611815614003291E-3</v>
      </c>
      <c r="AB104" s="10">
        <f t="shared" ca="1" si="676"/>
        <v>2.2611815614003291E-3</v>
      </c>
      <c r="AC104" s="10">
        <f t="shared" ca="1" si="676"/>
        <v>2.2611815614003291E-3</v>
      </c>
      <c r="AD104" s="10">
        <f t="shared" ca="1" si="676"/>
        <v>2.2611815614003291E-3</v>
      </c>
      <c r="AE104" s="10">
        <f t="shared" ca="1" si="676"/>
        <v>2.2611815614003291E-3</v>
      </c>
      <c r="AF104" s="10">
        <f t="shared" ca="1" si="676"/>
        <v>2.2611815614003291E-3</v>
      </c>
      <c r="AG104" s="10">
        <f t="shared" ca="1" si="676"/>
        <v>2.2611815614003291E-3</v>
      </c>
      <c r="AH104" s="10">
        <f t="shared" ca="1" si="676"/>
        <v>2.2611815614003291E-3</v>
      </c>
      <c r="AI104" s="10">
        <f t="shared" ca="1" si="676"/>
        <v>2.2611815614003291E-3</v>
      </c>
      <c r="AJ104" s="10">
        <f t="shared" ca="1" si="676"/>
        <v>2.2611815614003291E-3</v>
      </c>
      <c r="AK104" s="10">
        <f t="shared" ca="1" si="676"/>
        <v>2.2611815614003291E-3</v>
      </c>
      <c r="AL104" s="10">
        <f t="shared" ca="1" si="676"/>
        <v>2.2611815614003291E-3</v>
      </c>
      <c r="AM104" s="10">
        <f t="shared" ca="1" si="676"/>
        <v>2.2611815614003291E-3</v>
      </c>
      <c r="AN104" s="10">
        <f t="shared" ca="1" si="676"/>
        <v>2.2611815614003291E-3</v>
      </c>
      <c r="AO104" s="10">
        <f t="shared" ca="1" si="676"/>
        <v>2.4289418838509699E-2</v>
      </c>
      <c r="AP104" s="10">
        <f t="shared" ca="1" si="676"/>
        <v>7.33835784476429E-2</v>
      </c>
      <c r="AQ104" s="10">
        <f t="shared" ca="1" si="676"/>
        <v>9.7658663030684836E-2</v>
      </c>
      <c r="AR104" s="10">
        <f t="shared" ca="1" si="676"/>
        <v>0.13555914690972376</v>
      </c>
      <c r="AS104" s="10">
        <f t="shared" ca="1" si="676"/>
        <v>0.14981170114415909</v>
      </c>
      <c r="AT104" s="10">
        <f t="shared" ref="AT104:BA104" ca="1" si="677">AS106</f>
        <v>0.16504753457607765</v>
      </c>
      <c r="AU104" s="10">
        <f t="shared" ca="1" si="677"/>
        <v>0.16504753457607765</v>
      </c>
      <c r="AV104" s="10">
        <f t="shared" ca="1" si="677"/>
        <v>0.16504753457607765</v>
      </c>
      <c r="AW104" s="10">
        <f t="shared" ca="1" si="677"/>
        <v>0.16504753457607765</v>
      </c>
      <c r="AX104" s="10">
        <f t="shared" ca="1" si="677"/>
        <v>0.16504753457607765</v>
      </c>
      <c r="AY104" s="10">
        <f t="shared" ca="1" si="677"/>
        <v>0.16504753457607765</v>
      </c>
      <c r="AZ104" s="10">
        <f t="shared" ca="1" si="677"/>
        <v>0.16504753457607765</v>
      </c>
      <c r="BA104" s="10">
        <f t="shared" ca="1" si="677"/>
        <v>0.16504753457607765</v>
      </c>
    </row>
    <row r="105" spans="2:53" x14ac:dyDescent="0.25">
      <c r="B105" s="95"/>
      <c r="C105" s="92"/>
      <c r="D105" s="98"/>
      <c r="E105" s="6" t="s">
        <v>92</v>
      </c>
      <c r="F105" s="6" t="s">
        <v>5</v>
      </c>
      <c r="G105" s="10">
        <f>MIN(G103*G15,G119-G118)</f>
        <v>0</v>
      </c>
      <c r="H105" s="10">
        <f ca="1">MIN(H103*H15,H119-H118)</f>
        <v>0</v>
      </c>
      <c r="I105" s="10">
        <f ca="1">MIN(I103*I15,I119-I118)</f>
        <v>0</v>
      </c>
      <c r="J105" s="10">
        <f ca="1">MIN(J103*J15,J119-J118)</f>
        <v>9.2905235750025862E-14</v>
      </c>
      <c r="K105" s="10">
        <f ca="1">MIN(K103*K15,K119-K118)</f>
        <v>0</v>
      </c>
      <c r="L105" s="10">
        <f ca="1">MIN(L103*L15,L119-L118)</f>
        <v>0</v>
      </c>
      <c r="M105" s="10">
        <f ca="1">MIN(M103*M15,M119-M118)</f>
        <v>0</v>
      </c>
      <c r="N105" s="10">
        <f ca="1">MIN(N103*N15,N119-N118)</f>
        <v>0</v>
      </c>
      <c r="O105" s="10">
        <f ca="1">MIN(O103*O15,O119-O118)</f>
        <v>0</v>
      </c>
      <c r="P105" s="10">
        <f ca="1">MIN(P103*P15,P119-P118)</f>
        <v>0</v>
      </c>
      <c r="Q105" s="10">
        <f ca="1">MIN(Q103*Q15,Q119-Q118)</f>
        <v>0</v>
      </c>
      <c r="R105" s="10">
        <f ca="1">MIN(R103*R15,R119-R118)</f>
        <v>0</v>
      </c>
      <c r="S105" s="10">
        <f ca="1">MIN(S103*S15,S119-S118)</f>
        <v>0</v>
      </c>
      <c r="T105" s="10">
        <f ca="1">MIN(T103*T15,T119-T118)</f>
        <v>0</v>
      </c>
      <c r="U105" s="10">
        <f ca="1">MIN(U103*U15,U119-U118)</f>
        <v>0</v>
      </c>
      <c r="V105" s="10">
        <f ca="1">MIN(V103*V15,V119-V118)</f>
        <v>2.1992691146840329E-3</v>
      </c>
      <c r="W105" s="10">
        <f ca="1">MIN(W103*W15,W119-W118)</f>
        <v>0</v>
      </c>
      <c r="X105" s="10">
        <f ca="1">MIN(X103*X15,X119-X118)</f>
        <v>0</v>
      </c>
      <c r="Y105" s="10">
        <f ca="1">MIN(Y103*Y15,Y119-Y118)</f>
        <v>0</v>
      </c>
      <c r="Z105" s="10">
        <f ca="1">MIN(Z103*Z15,Z119-Z118)</f>
        <v>6.1912446623391034E-5</v>
      </c>
      <c r="AA105" s="10">
        <f ca="1">MIN(AA103*AA15,AA119-AA118)</f>
        <v>0</v>
      </c>
      <c r="AB105" s="10">
        <f ca="1">MIN(AB103*AB15,AB119-AB118)</f>
        <v>0</v>
      </c>
      <c r="AC105" s="10">
        <f ca="1">MIN(AC103*AC15,AC119-AC118)</f>
        <v>0</v>
      </c>
      <c r="AD105" s="10">
        <f ca="1">MIN(AD103*AD15,AD119-AD118)</f>
        <v>0</v>
      </c>
      <c r="AE105" s="10">
        <f ca="1">MIN(AE103*AE15,AE119-AE118)</f>
        <v>0</v>
      </c>
      <c r="AF105" s="10">
        <f ca="1">MIN(AF103*AF15,AF119-AF118)</f>
        <v>0</v>
      </c>
      <c r="AG105" s="10">
        <f ca="1">MIN(AG103*AG15,AG119-AG118)</f>
        <v>0</v>
      </c>
      <c r="AH105" s="10">
        <f ca="1">MIN(AH103*AH15,AH119-AH118)</f>
        <v>0</v>
      </c>
      <c r="AI105" s="10">
        <f ca="1">MIN(AI103*AI15,AI119-AI118)</f>
        <v>0</v>
      </c>
      <c r="AJ105" s="10">
        <f ca="1">MIN(AJ103*AJ15,AJ119-AJ118)</f>
        <v>0</v>
      </c>
      <c r="AK105" s="10">
        <f ca="1">MIN(AK103*AK15,AK119-AK118)</f>
        <v>0</v>
      </c>
      <c r="AL105" s="10">
        <f ca="1">MIN(AL103*AL15,AL119-AL118)</f>
        <v>0</v>
      </c>
      <c r="AM105" s="10">
        <f ca="1">MIN(AM103*AM15,AM119-AM118)</f>
        <v>0</v>
      </c>
      <c r="AN105" s="10">
        <f ca="1">MIN(AN103*AN15,AN119-AN118)</f>
        <v>2.2028237277109369E-2</v>
      </c>
      <c r="AO105" s="10">
        <f ca="1">MIN(AO103*AO15,AO119-AO118)</f>
        <v>4.9094159609133207E-2</v>
      </c>
      <c r="AP105" s="10">
        <f ca="1">MIN(AP103*AP15,AP119-AP118)</f>
        <v>2.4275084583041937E-2</v>
      </c>
      <c r="AQ105" s="10">
        <f ca="1">MIN(AQ103*AQ15,AQ119-AQ118)</f>
        <v>3.7900483879038924E-2</v>
      </c>
      <c r="AR105" s="10">
        <f ca="1">MIN(AR103*AR15,AR119-AR118)</f>
        <v>1.4252554234435345E-2</v>
      </c>
      <c r="AS105" s="10">
        <f ca="1">MIN(AS103*AS15,AS119-AS118)</f>
        <v>1.5235833431918562E-2</v>
      </c>
      <c r="AT105" s="10">
        <f ca="1">MIN(AT103*AT15,AT119-AT118)</f>
        <v>0</v>
      </c>
      <c r="AU105" s="10">
        <f ca="1">MIN(AU103*AU15,AU119-AU118)</f>
        <v>0</v>
      </c>
      <c r="AV105" s="10">
        <f ca="1">MIN(AV103*AV15,AV119-AV118)</f>
        <v>0</v>
      </c>
      <c r="AW105" s="10">
        <f ca="1">MIN(AW103*AW15,AW119-AW118)</f>
        <v>0</v>
      </c>
      <c r="AX105" s="10">
        <f ca="1">MIN(AX103*AX15,AX119-AX118)</f>
        <v>0</v>
      </c>
      <c r="AY105" s="10">
        <f ca="1">MIN(AY103*AY15,AY119-AY118)</f>
        <v>0</v>
      </c>
      <c r="AZ105" s="10">
        <f ca="1">MIN(AZ103*AZ15,AZ119-AZ118)</f>
        <v>0</v>
      </c>
      <c r="BA105" s="10">
        <f ca="1">MIN(BA103*BA15,BA119-BA118)</f>
        <v>0</v>
      </c>
    </row>
    <row r="106" spans="2:53" x14ac:dyDescent="0.25">
      <c r="B106" s="95"/>
      <c r="C106" s="99"/>
      <c r="D106" s="100"/>
      <c r="E106" s="6" t="s">
        <v>40</v>
      </c>
      <c r="F106" s="6" t="s">
        <v>5</v>
      </c>
      <c r="G106" s="10">
        <f>G104+G105</f>
        <v>0</v>
      </c>
      <c r="H106" s="10">
        <f ca="1">H104+H105</f>
        <v>0</v>
      </c>
      <c r="I106" s="10">
        <f t="shared" ref="I106:AS106" ca="1" si="678">I104+I105</f>
        <v>0</v>
      </c>
      <c r="J106" s="10">
        <f t="shared" ca="1" si="678"/>
        <v>9.2905235750025862E-14</v>
      </c>
      <c r="K106" s="10">
        <f t="shared" ca="1" si="678"/>
        <v>9.2905235750025862E-14</v>
      </c>
      <c r="L106" s="10">
        <f t="shared" ca="1" si="678"/>
        <v>9.2905235750025862E-14</v>
      </c>
      <c r="M106" s="10">
        <f t="shared" ca="1" si="678"/>
        <v>9.2905235750025862E-14</v>
      </c>
      <c r="N106" s="10">
        <f t="shared" ca="1" si="678"/>
        <v>9.2905235750025862E-14</v>
      </c>
      <c r="O106" s="10">
        <f t="shared" ca="1" si="678"/>
        <v>9.2905235750025862E-14</v>
      </c>
      <c r="P106" s="10">
        <f t="shared" ca="1" si="678"/>
        <v>9.2905235750025862E-14</v>
      </c>
      <c r="Q106" s="10">
        <f t="shared" ca="1" si="678"/>
        <v>9.2905235750025862E-14</v>
      </c>
      <c r="R106" s="10">
        <f t="shared" ca="1" si="678"/>
        <v>9.2905235750025862E-14</v>
      </c>
      <c r="S106" s="10">
        <f t="shared" ca="1" si="678"/>
        <v>9.2905235750025862E-14</v>
      </c>
      <c r="T106" s="10">
        <f t="shared" ca="1" si="678"/>
        <v>9.2905235750025862E-14</v>
      </c>
      <c r="U106" s="10">
        <f t="shared" ca="1" si="678"/>
        <v>9.2905235750025862E-14</v>
      </c>
      <c r="V106" s="10">
        <f t="shared" ca="1" si="678"/>
        <v>2.1992691147769382E-3</v>
      </c>
      <c r="W106" s="10">
        <f t="shared" ca="1" si="678"/>
        <v>2.1992691147769382E-3</v>
      </c>
      <c r="X106" s="10">
        <f t="shared" ca="1" si="678"/>
        <v>2.1992691147769382E-3</v>
      </c>
      <c r="Y106" s="10">
        <f t="shared" ca="1" si="678"/>
        <v>2.1992691147769382E-3</v>
      </c>
      <c r="Z106" s="10">
        <f t="shared" ca="1" si="678"/>
        <v>2.2611815614003291E-3</v>
      </c>
      <c r="AA106" s="10">
        <f t="shared" ca="1" si="678"/>
        <v>2.2611815614003291E-3</v>
      </c>
      <c r="AB106" s="10">
        <f t="shared" ca="1" si="678"/>
        <v>2.2611815614003291E-3</v>
      </c>
      <c r="AC106" s="10">
        <f t="shared" ca="1" si="678"/>
        <v>2.2611815614003291E-3</v>
      </c>
      <c r="AD106" s="10">
        <f t="shared" ca="1" si="678"/>
        <v>2.2611815614003291E-3</v>
      </c>
      <c r="AE106" s="10">
        <f t="shared" ca="1" si="678"/>
        <v>2.2611815614003291E-3</v>
      </c>
      <c r="AF106" s="10">
        <f t="shared" ca="1" si="678"/>
        <v>2.2611815614003291E-3</v>
      </c>
      <c r="AG106" s="10">
        <f t="shared" ca="1" si="678"/>
        <v>2.2611815614003291E-3</v>
      </c>
      <c r="AH106" s="10">
        <f t="shared" ca="1" si="678"/>
        <v>2.2611815614003291E-3</v>
      </c>
      <c r="AI106" s="10">
        <f t="shared" ca="1" si="678"/>
        <v>2.2611815614003291E-3</v>
      </c>
      <c r="AJ106" s="10">
        <f t="shared" ca="1" si="678"/>
        <v>2.2611815614003291E-3</v>
      </c>
      <c r="AK106" s="10">
        <f t="shared" ca="1" si="678"/>
        <v>2.2611815614003291E-3</v>
      </c>
      <c r="AL106" s="10">
        <f t="shared" ca="1" si="678"/>
        <v>2.2611815614003291E-3</v>
      </c>
      <c r="AM106" s="10">
        <f t="shared" ca="1" si="678"/>
        <v>2.2611815614003291E-3</v>
      </c>
      <c r="AN106" s="10">
        <f t="shared" ca="1" si="678"/>
        <v>2.4289418838509699E-2</v>
      </c>
      <c r="AO106" s="10">
        <f t="shared" ca="1" si="678"/>
        <v>7.33835784476429E-2</v>
      </c>
      <c r="AP106" s="10">
        <f t="shared" ca="1" si="678"/>
        <v>9.7658663030684836E-2</v>
      </c>
      <c r="AQ106" s="10">
        <f t="shared" ca="1" si="678"/>
        <v>0.13555914690972376</v>
      </c>
      <c r="AR106" s="10">
        <f t="shared" ca="1" si="678"/>
        <v>0.14981170114415909</v>
      </c>
      <c r="AS106" s="10">
        <f t="shared" ca="1" si="678"/>
        <v>0.16504753457607765</v>
      </c>
      <c r="AT106" s="10">
        <f t="shared" ref="AT106" ca="1" si="679">AT104+AT105</f>
        <v>0.16504753457607765</v>
      </c>
      <c r="AU106" s="10">
        <f t="shared" ref="AU106" ca="1" si="680">AU104+AU105</f>
        <v>0.16504753457607765</v>
      </c>
      <c r="AV106" s="10">
        <f t="shared" ref="AV106" ca="1" si="681">AV104+AV105</f>
        <v>0.16504753457607765</v>
      </c>
      <c r="AW106" s="10">
        <f t="shared" ref="AW106" ca="1" si="682">AW104+AW105</f>
        <v>0.16504753457607765</v>
      </c>
      <c r="AX106" s="10">
        <f t="shared" ref="AX106" ca="1" si="683">AX104+AX105</f>
        <v>0.16504753457607765</v>
      </c>
      <c r="AY106" s="10">
        <f t="shared" ref="AY106" ca="1" si="684">AY104+AY105</f>
        <v>0.16504753457607765</v>
      </c>
      <c r="AZ106" s="10">
        <f t="shared" ref="AZ106" ca="1" si="685">AZ104+AZ105</f>
        <v>0.16504753457607765</v>
      </c>
      <c r="BA106" s="10">
        <f t="shared" ref="BA106" ca="1" si="686">BA104+BA105</f>
        <v>0.16504753457607765</v>
      </c>
    </row>
    <row r="107" spans="2:53" x14ac:dyDescent="0.25">
      <c r="B107" s="95"/>
      <c r="C107" s="96" t="s">
        <v>70</v>
      </c>
      <c r="D107" s="97"/>
      <c r="E107" s="6" t="s">
        <v>92</v>
      </c>
      <c r="F107" s="6" t="s">
        <v>71</v>
      </c>
      <c r="G107" s="26">
        <f ca="1">MIN(G94^2*100*G2*G122)</f>
        <v>0</v>
      </c>
      <c r="H107" s="26">
        <f ca="1">MIN(H94^2*100*H2*H122)</f>
        <v>0</v>
      </c>
      <c r="I107" s="26">
        <f ca="1">MIN(I94^2*100*I2*I122)</f>
        <v>2.2365152329538731E-10</v>
      </c>
      <c r="J107" s="26">
        <f ca="1">MIN(J94^2*100*J2*J122)</f>
        <v>0</v>
      </c>
      <c r="K107" s="26">
        <f ca="1">MIN(K94^2*100*K2*K122)</f>
        <v>0</v>
      </c>
      <c r="L107" s="26">
        <f ca="1">MIN(L94^2*100*L2*L122)</f>
        <v>0</v>
      </c>
      <c r="M107" s="26">
        <f ca="1">MIN(M94^2*100*M2*M122)</f>
        <v>0</v>
      </c>
      <c r="N107" s="26">
        <f ca="1">MIN(N94^2*100*N2*N122)</f>
        <v>0</v>
      </c>
      <c r="O107" s="26">
        <f ca="1">MIN(O94^2*100*O2*O122)</f>
        <v>0</v>
      </c>
      <c r="P107" s="26">
        <f ca="1">MIN(P94^2*100*P2*P122)</f>
        <v>0</v>
      </c>
      <c r="Q107" s="26">
        <f ca="1">MIN(Q94^2*100*Q2*Q122)</f>
        <v>1.7917210415330538E-7</v>
      </c>
      <c r="R107" s="26">
        <f ca="1">MIN(R94^2*100*R2*R122)</f>
        <v>3.6381546043374573E-6</v>
      </c>
      <c r="S107" s="26">
        <f ca="1">MIN(S94^2*100*S2*S122)</f>
        <v>4.2262613810981297E-6</v>
      </c>
      <c r="T107" s="26">
        <f ca="1">MIN(T94^2*100*T2*T122)</f>
        <v>4.2874935454467453E-6</v>
      </c>
      <c r="U107" s="26">
        <f ca="1">MIN(U94^2*100*U2*U122)</f>
        <v>4.3491659683195322E-6</v>
      </c>
      <c r="V107" s="26">
        <f ca="1">MIN(V94^2*100*V2*V122)</f>
        <v>0</v>
      </c>
      <c r="W107" s="26">
        <f ca="1">MIN(W94^2*100*W2*W122)</f>
        <v>0</v>
      </c>
      <c r="X107" s="26">
        <f ca="1">MIN(X94^2*100*X2*X122)</f>
        <v>0</v>
      </c>
      <c r="Y107" s="26">
        <f ca="1">MIN(Y94^2*100*Y2*Y122)</f>
        <v>1.654749612786188E-3</v>
      </c>
      <c r="Z107" s="26">
        <f ca="1">MIN(Z94^2*100*Z2*Z122)</f>
        <v>0</v>
      </c>
      <c r="AA107" s="26">
        <f ca="1">MIN(AA94^2*100*AA2*AA122)</f>
        <v>0</v>
      </c>
      <c r="AB107" s="26">
        <f ca="1">MIN(AB94^2*100*AB2*AB122)</f>
        <v>0</v>
      </c>
      <c r="AC107" s="26">
        <f ca="1">MIN(AC94^2*100*AC2*AC122)</f>
        <v>0</v>
      </c>
      <c r="AD107" s="26">
        <f ca="1">MIN(AD94^2*100*AD2*AD122)</f>
        <v>0</v>
      </c>
      <c r="AE107" s="26">
        <f ca="1">MIN(AE94^2*100*AE2*AE122)</f>
        <v>0</v>
      </c>
      <c r="AF107" s="26">
        <f ca="1">MIN(AF94^2*100*AF2*AF122)</f>
        <v>0</v>
      </c>
      <c r="AG107" s="26">
        <f ca="1">MIN(AG94^2*100*AG2*AG122)</f>
        <v>1.4174306207209642E-5</v>
      </c>
      <c r="AH107" s="26">
        <f ca="1">MIN(AH94^2*100*AH2*AH122)</f>
        <v>3.4535275303369394E-4</v>
      </c>
      <c r="AI107" s="26">
        <f ca="1">MIN(AI94^2*100*AI2*AI122)</f>
        <v>8.4981951732390933E-3</v>
      </c>
      <c r="AJ107" s="26">
        <f ca="1">MIN(AJ94^2*100*AJ2*AJ122)</f>
        <v>3.0549859087098161E-2</v>
      </c>
      <c r="AK107" s="26">
        <f ca="1">MIN(AK94^2*100*AK2*AK122)</f>
        <v>2.7990343288308947E-4</v>
      </c>
      <c r="AL107" s="26">
        <f ca="1">MIN(AL94^2*100*AL2*AL122)</f>
        <v>8.1636220690714679E-3</v>
      </c>
      <c r="AM107" s="26">
        <f ca="1">MIN(AM94^2*100*AM2*AM122)</f>
        <v>1.1020695860534776E-2</v>
      </c>
      <c r="AN107" s="26">
        <f ca="1">MIN(AN94^2*100*AN2*AN122)</f>
        <v>0</v>
      </c>
      <c r="AO107" s="26">
        <f ca="1">MIN(AO94^2*100*AO2*AO122)</f>
        <v>0</v>
      </c>
      <c r="AP107" s="26">
        <f ca="1">MIN(AP94^2*100*AP2*AP122)</f>
        <v>0</v>
      </c>
      <c r="AQ107" s="26">
        <f ca="1">MIN(AQ94^2*100*AQ2*AQ122)</f>
        <v>0</v>
      </c>
      <c r="AR107" s="26">
        <f ca="1">MIN(AR94^2*100*AR2*AR122)</f>
        <v>0</v>
      </c>
      <c r="AS107" s="26">
        <f ca="1">MIN(AS94^2*100*AS2*AS122)</f>
        <v>0</v>
      </c>
      <c r="AT107" s="26">
        <f ca="1">MIN(AT94^2*100*AT2*AT122)</f>
        <v>0</v>
      </c>
      <c r="AU107" s="26">
        <f ca="1">MIN(AU94^2*100*AU2*AU122)</f>
        <v>0</v>
      </c>
      <c r="AV107" s="26">
        <f ca="1">MIN(AV94^2*100*AV2*AV122)</f>
        <v>0</v>
      </c>
      <c r="AW107" s="26">
        <f ca="1">MIN(AW94^2*100*AW2*AW122)</f>
        <v>0</v>
      </c>
      <c r="AX107" s="26">
        <f ca="1">MIN(AX94^2*100*AX2*AX122)</f>
        <v>0</v>
      </c>
      <c r="AY107" s="26">
        <f ca="1">MIN(AY94^2*100*AY2*AY122)</f>
        <v>0</v>
      </c>
      <c r="AZ107" s="26">
        <f ca="1">MIN(AZ94^2*100*AZ2*AZ122)</f>
        <v>0</v>
      </c>
      <c r="BA107" s="26">
        <f ca="1">MIN(BA94^2*100*BA2*BA122)</f>
        <v>0</v>
      </c>
    </row>
    <row r="108" spans="2:53" x14ac:dyDescent="0.25">
      <c r="B108" s="95"/>
      <c r="C108" s="92"/>
      <c r="D108" s="98"/>
      <c r="E108" s="6" t="s">
        <v>39</v>
      </c>
      <c r="F108" s="6" t="s">
        <v>5</v>
      </c>
      <c r="G108" s="10">
        <v>0</v>
      </c>
      <c r="H108" s="10">
        <f ca="1">G110</f>
        <v>0</v>
      </c>
      <c r="I108" s="10">
        <f t="shared" ref="I108:AS108" ca="1" si="687">H110</f>
        <v>0</v>
      </c>
      <c r="J108" s="10">
        <f t="shared" ca="1" si="687"/>
        <v>2.2365152329538731E-10</v>
      </c>
      <c r="K108" s="10">
        <f t="shared" ca="1" si="687"/>
        <v>2.2365152329538731E-10</v>
      </c>
      <c r="L108" s="10">
        <f t="shared" ca="1" si="687"/>
        <v>2.2365152329538731E-10</v>
      </c>
      <c r="M108" s="10">
        <f t="shared" ca="1" si="687"/>
        <v>2.2365152329538731E-10</v>
      </c>
      <c r="N108" s="10">
        <f t="shared" ca="1" si="687"/>
        <v>2.2365152329538731E-10</v>
      </c>
      <c r="O108" s="10">
        <f t="shared" ca="1" si="687"/>
        <v>2.2365152329538731E-10</v>
      </c>
      <c r="P108" s="10">
        <f t="shared" ca="1" si="687"/>
        <v>2.2365152329538731E-10</v>
      </c>
      <c r="Q108" s="10">
        <f t="shared" ca="1" si="687"/>
        <v>2.2365152329538731E-10</v>
      </c>
      <c r="R108" s="10">
        <f t="shared" ca="1" si="687"/>
        <v>1.7845543810184449E-3</v>
      </c>
      <c r="S108" s="10">
        <f t="shared" ca="1" si="687"/>
        <v>2.1483698414521907E-3</v>
      </c>
      <c r="T108" s="10">
        <f t="shared" ca="1" si="687"/>
        <v>2.1906324552631719E-3</v>
      </c>
      <c r="U108" s="10">
        <f t="shared" ca="1" si="687"/>
        <v>2.1949199488086185E-3</v>
      </c>
      <c r="V108" s="10">
        <f t="shared" ca="1" si="687"/>
        <v>2.1992691147769382E-3</v>
      </c>
      <c r="W108" s="10">
        <f t="shared" ca="1" si="687"/>
        <v>2.1992691147769382E-3</v>
      </c>
      <c r="X108" s="10">
        <f t="shared" ca="1" si="687"/>
        <v>2.1992691147769382E-3</v>
      </c>
      <c r="Y108" s="10">
        <f t="shared" ca="1" si="687"/>
        <v>2.1992691147769382E-3</v>
      </c>
      <c r="Z108" s="10">
        <f t="shared" ca="1" si="687"/>
        <v>4.9664481074733402</v>
      </c>
      <c r="AA108" s="10">
        <f t="shared" ca="1" si="687"/>
        <v>4.9664481074733402</v>
      </c>
      <c r="AB108" s="10">
        <f t="shared" ca="1" si="687"/>
        <v>4.9664481074733402</v>
      </c>
      <c r="AC108" s="10">
        <f t="shared" ca="1" si="687"/>
        <v>4.9664481074733402</v>
      </c>
      <c r="AD108" s="10">
        <f t="shared" ca="1" si="687"/>
        <v>4.9664481074733402</v>
      </c>
      <c r="AE108" s="10">
        <f t="shared" ca="1" si="687"/>
        <v>4.9664481074733402</v>
      </c>
      <c r="AF108" s="10">
        <f t="shared" ca="1" si="687"/>
        <v>4.9664481074733402</v>
      </c>
      <c r="AG108" s="10">
        <f t="shared" ca="1" si="687"/>
        <v>4.9664481074733402</v>
      </c>
      <c r="AH108" s="10">
        <f t="shared" ca="1" si="687"/>
        <v>4.9806224136805497</v>
      </c>
      <c r="AI108" s="10">
        <f t="shared" ca="1" si="687"/>
        <v>5.3259751667142439</v>
      </c>
      <c r="AJ108" s="10">
        <f t="shared" ca="1" si="687"/>
        <v>47.816951032909714</v>
      </c>
      <c r="AK108" s="10">
        <f t="shared" ca="1" si="687"/>
        <v>221.27905092945306</v>
      </c>
      <c r="AL108" s="10">
        <f t="shared" ca="1" si="687"/>
        <v>221.55895436233615</v>
      </c>
      <c r="AM108" s="10">
        <f t="shared" ca="1" si="687"/>
        <v>262.37706470769348</v>
      </c>
      <c r="AN108" s="10">
        <f t="shared" ca="1" si="687"/>
        <v>273.39776056822825</v>
      </c>
      <c r="AO108" s="10">
        <f t="shared" ca="1" si="687"/>
        <v>273.39776056822825</v>
      </c>
      <c r="AP108" s="10">
        <f t="shared" ca="1" si="687"/>
        <v>273.39776056822825</v>
      </c>
      <c r="AQ108" s="10">
        <f t="shared" ca="1" si="687"/>
        <v>273.39776056822825</v>
      </c>
      <c r="AR108" s="10">
        <f t="shared" ca="1" si="687"/>
        <v>273.39776056822825</v>
      </c>
      <c r="AS108" s="10">
        <f t="shared" ca="1" si="687"/>
        <v>273.39776056822825</v>
      </c>
      <c r="AT108" s="10">
        <f t="shared" ref="AT108:BA108" ca="1" si="688">AS110</f>
        <v>273.39776056822825</v>
      </c>
      <c r="AU108" s="10">
        <f t="shared" ca="1" si="688"/>
        <v>273.39776056822825</v>
      </c>
      <c r="AV108" s="10">
        <f t="shared" ca="1" si="688"/>
        <v>273.39776056822825</v>
      </c>
      <c r="AW108" s="10">
        <f t="shared" ca="1" si="688"/>
        <v>273.39776056822825</v>
      </c>
      <c r="AX108" s="10">
        <f t="shared" ca="1" si="688"/>
        <v>273.39776056822825</v>
      </c>
      <c r="AY108" s="10">
        <f t="shared" ca="1" si="688"/>
        <v>273.39776056822825</v>
      </c>
      <c r="AZ108" s="10">
        <f t="shared" ca="1" si="688"/>
        <v>273.39776056822825</v>
      </c>
      <c r="BA108" s="10">
        <f t="shared" ca="1" si="688"/>
        <v>273.39776056822825</v>
      </c>
    </row>
    <row r="109" spans="2:53" x14ac:dyDescent="0.25">
      <c r="B109" s="95"/>
      <c r="C109" s="92"/>
      <c r="D109" s="98"/>
      <c r="E109" s="6" t="s">
        <v>92</v>
      </c>
      <c r="F109" s="6" t="s">
        <v>5</v>
      </c>
      <c r="G109" s="10">
        <f ca="1">G107*G13</f>
        <v>0</v>
      </c>
      <c r="H109" s="10">
        <f ca="1">H107*H13</f>
        <v>0</v>
      </c>
      <c r="I109" s="10">
        <f ca="1">I107*I13</f>
        <v>2.2365152329538731E-10</v>
      </c>
      <c r="J109" s="10">
        <f ca="1">J107*J13</f>
        <v>0</v>
      </c>
      <c r="K109" s="10">
        <f ca="1">K107*K13</f>
        <v>0</v>
      </c>
      <c r="L109" s="10">
        <f ca="1">L107*L13</f>
        <v>0</v>
      </c>
      <c r="M109" s="10">
        <f ca="1">M107*M13</f>
        <v>0</v>
      </c>
      <c r="N109" s="10">
        <f ca="1">N107*N13</f>
        <v>0</v>
      </c>
      <c r="O109" s="10">
        <f ca="1">O107*O13</f>
        <v>0</v>
      </c>
      <c r="P109" s="10">
        <f ca="1">P107*P13</f>
        <v>0</v>
      </c>
      <c r="Q109" s="10">
        <f ca="1">Q107*Q13</f>
        <v>1.7845541573669216E-3</v>
      </c>
      <c r="R109" s="10">
        <f ca="1">R107*R13</f>
        <v>3.6381546043374574E-4</v>
      </c>
      <c r="S109" s="10">
        <f ca="1">S107*S13</f>
        <v>4.22626138109813E-5</v>
      </c>
      <c r="T109" s="10">
        <f ca="1">T107*T13</f>
        <v>4.2874935454467453E-6</v>
      </c>
      <c r="U109" s="10">
        <f ca="1">U107*U13</f>
        <v>4.3491659683195322E-6</v>
      </c>
      <c r="V109" s="10">
        <f ca="1">V107*V13</f>
        <v>0</v>
      </c>
      <c r="W109" s="10">
        <f ca="1">W107*W13</f>
        <v>0</v>
      </c>
      <c r="X109" s="10">
        <f ca="1">X107*X13</f>
        <v>0</v>
      </c>
      <c r="Y109" s="10">
        <f ca="1">Y107*Y13</f>
        <v>4.9642488383585635</v>
      </c>
      <c r="Z109" s="10">
        <f ca="1">Z107*Z13</f>
        <v>0</v>
      </c>
      <c r="AA109" s="10">
        <f ca="1">AA107*AA13</f>
        <v>0</v>
      </c>
      <c r="AB109" s="10">
        <f ca="1">AB107*AB13</f>
        <v>0</v>
      </c>
      <c r="AC109" s="10">
        <f ca="1">AC107*AC13</f>
        <v>0</v>
      </c>
      <c r="AD109" s="10">
        <f ca="1">AD107*AD13</f>
        <v>0</v>
      </c>
      <c r="AE109" s="10">
        <f ca="1">AE107*AE13</f>
        <v>0</v>
      </c>
      <c r="AF109" s="10">
        <f ca="1">AF107*AF13</f>
        <v>0</v>
      </c>
      <c r="AG109" s="10">
        <f ca="1">AG107*AG13</f>
        <v>1.4174306207209641E-2</v>
      </c>
      <c r="AH109" s="10">
        <f ca="1">AH107*AH13</f>
        <v>0.34535275303369395</v>
      </c>
      <c r="AI109" s="10">
        <f ca="1">AI107*AI13</f>
        <v>42.49097586619547</v>
      </c>
      <c r="AJ109" s="10">
        <f ca="1">AJ107*AJ13</f>
        <v>173.46209989654335</v>
      </c>
      <c r="AK109" s="10">
        <f ca="1">AK107*AK13</f>
        <v>0.2799034328830895</v>
      </c>
      <c r="AL109" s="10">
        <f ca="1">AL107*AL13</f>
        <v>40.81811034535734</v>
      </c>
      <c r="AM109" s="10">
        <f ca="1">AM107*AM13</f>
        <v>11.020695860534776</v>
      </c>
      <c r="AN109" s="10">
        <f ca="1">AN107*AN13</f>
        <v>0</v>
      </c>
      <c r="AO109" s="10">
        <f ca="1">AO107*AO13</f>
        <v>0</v>
      </c>
      <c r="AP109" s="10">
        <f ca="1">AP107*AP13</f>
        <v>0</v>
      </c>
      <c r="AQ109" s="10">
        <f ca="1">AQ107*AQ13</f>
        <v>0</v>
      </c>
      <c r="AR109" s="10">
        <f ca="1">AR107*AR13</f>
        <v>0</v>
      </c>
      <c r="AS109" s="10">
        <f ca="1">AS107*AS13</f>
        <v>0</v>
      </c>
      <c r="AT109" s="10">
        <f ca="1">AT107*AT13</f>
        <v>0</v>
      </c>
      <c r="AU109" s="10">
        <f ca="1">AU107*AU13</f>
        <v>0</v>
      </c>
      <c r="AV109" s="10">
        <f ca="1">AV107*AV13</f>
        <v>0</v>
      </c>
      <c r="AW109" s="10">
        <f ca="1">AW107*AW13</f>
        <v>0</v>
      </c>
      <c r="AX109" s="10">
        <f ca="1">AX107*AX13</f>
        <v>0</v>
      </c>
      <c r="AY109" s="10">
        <f ca="1">AY107*AY13</f>
        <v>0</v>
      </c>
      <c r="AZ109" s="10">
        <f ca="1">AZ107*AZ13</f>
        <v>0</v>
      </c>
      <c r="BA109" s="10">
        <f ca="1">BA107*BA13</f>
        <v>0</v>
      </c>
    </row>
    <row r="110" spans="2:53" x14ac:dyDescent="0.25">
      <c r="B110" s="95"/>
      <c r="C110" s="99"/>
      <c r="D110" s="100"/>
      <c r="E110" s="6" t="s">
        <v>40</v>
      </c>
      <c r="F110" s="6" t="s">
        <v>5</v>
      </c>
      <c r="G110" s="10">
        <f ca="1">G108+G109</f>
        <v>0</v>
      </c>
      <c r="H110" s="10">
        <f ca="1">H108+H109</f>
        <v>0</v>
      </c>
      <c r="I110" s="10">
        <f t="shared" ref="I110:AS110" ca="1" si="689">I108+I109</f>
        <v>2.2365152329538731E-10</v>
      </c>
      <c r="J110" s="10">
        <f t="shared" ca="1" si="689"/>
        <v>2.2365152329538731E-10</v>
      </c>
      <c r="K110" s="10">
        <f t="shared" ca="1" si="689"/>
        <v>2.2365152329538731E-10</v>
      </c>
      <c r="L110" s="10">
        <f t="shared" ca="1" si="689"/>
        <v>2.2365152329538731E-10</v>
      </c>
      <c r="M110" s="10">
        <f t="shared" ca="1" si="689"/>
        <v>2.2365152329538731E-10</v>
      </c>
      <c r="N110" s="10">
        <f t="shared" ca="1" si="689"/>
        <v>2.2365152329538731E-10</v>
      </c>
      <c r="O110" s="10">
        <f t="shared" ca="1" si="689"/>
        <v>2.2365152329538731E-10</v>
      </c>
      <c r="P110" s="10">
        <f t="shared" ca="1" si="689"/>
        <v>2.2365152329538731E-10</v>
      </c>
      <c r="Q110" s="10">
        <f t="shared" ca="1" si="689"/>
        <v>1.7845543810184449E-3</v>
      </c>
      <c r="R110" s="10">
        <f t="shared" ca="1" si="689"/>
        <v>2.1483698414521907E-3</v>
      </c>
      <c r="S110" s="10">
        <f t="shared" ca="1" si="689"/>
        <v>2.1906324552631719E-3</v>
      </c>
      <c r="T110" s="10">
        <f t="shared" ca="1" si="689"/>
        <v>2.1949199488086185E-3</v>
      </c>
      <c r="U110" s="10">
        <f t="shared" ca="1" si="689"/>
        <v>2.1992691147769382E-3</v>
      </c>
      <c r="V110" s="10">
        <f t="shared" ca="1" si="689"/>
        <v>2.1992691147769382E-3</v>
      </c>
      <c r="W110" s="10">
        <f t="shared" ca="1" si="689"/>
        <v>2.1992691147769382E-3</v>
      </c>
      <c r="X110" s="10">
        <f t="shared" ca="1" si="689"/>
        <v>2.1992691147769382E-3</v>
      </c>
      <c r="Y110" s="10">
        <f t="shared" ca="1" si="689"/>
        <v>4.9664481074733402</v>
      </c>
      <c r="Z110" s="10">
        <f t="shared" ca="1" si="689"/>
        <v>4.9664481074733402</v>
      </c>
      <c r="AA110" s="10">
        <f t="shared" ca="1" si="689"/>
        <v>4.9664481074733402</v>
      </c>
      <c r="AB110" s="10">
        <f t="shared" ca="1" si="689"/>
        <v>4.9664481074733402</v>
      </c>
      <c r="AC110" s="10">
        <f t="shared" ca="1" si="689"/>
        <v>4.9664481074733402</v>
      </c>
      <c r="AD110" s="10">
        <f t="shared" ca="1" si="689"/>
        <v>4.9664481074733402</v>
      </c>
      <c r="AE110" s="10">
        <f t="shared" ca="1" si="689"/>
        <v>4.9664481074733402</v>
      </c>
      <c r="AF110" s="10">
        <f t="shared" ca="1" si="689"/>
        <v>4.9664481074733402</v>
      </c>
      <c r="AG110" s="10">
        <f t="shared" ca="1" si="689"/>
        <v>4.9806224136805497</v>
      </c>
      <c r="AH110" s="10">
        <f t="shared" ca="1" si="689"/>
        <v>5.3259751667142439</v>
      </c>
      <c r="AI110" s="10">
        <f t="shared" ca="1" si="689"/>
        <v>47.816951032909714</v>
      </c>
      <c r="AJ110" s="10">
        <f t="shared" ca="1" si="689"/>
        <v>221.27905092945306</v>
      </c>
      <c r="AK110" s="10">
        <f t="shared" ca="1" si="689"/>
        <v>221.55895436233615</v>
      </c>
      <c r="AL110" s="10">
        <f t="shared" ca="1" si="689"/>
        <v>262.37706470769348</v>
      </c>
      <c r="AM110" s="10">
        <f t="shared" ca="1" si="689"/>
        <v>273.39776056822825</v>
      </c>
      <c r="AN110" s="10">
        <f t="shared" ca="1" si="689"/>
        <v>273.39776056822825</v>
      </c>
      <c r="AO110" s="10">
        <f t="shared" ca="1" si="689"/>
        <v>273.39776056822825</v>
      </c>
      <c r="AP110" s="10">
        <f t="shared" ca="1" si="689"/>
        <v>273.39776056822825</v>
      </c>
      <c r="AQ110" s="10">
        <f t="shared" ca="1" si="689"/>
        <v>273.39776056822825</v>
      </c>
      <c r="AR110" s="10">
        <f t="shared" ca="1" si="689"/>
        <v>273.39776056822825</v>
      </c>
      <c r="AS110" s="10">
        <f t="shared" ca="1" si="689"/>
        <v>273.39776056822825</v>
      </c>
      <c r="AT110" s="10">
        <f t="shared" ref="AT110" ca="1" si="690">AT108+AT109</f>
        <v>273.39776056822825</v>
      </c>
      <c r="AU110" s="10">
        <f t="shared" ref="AU110" ca="1" si="691">AU108+AU109</f>
        <v>273.39776056822825</v>
      </c>
      <c r="AV110" s="10">
        <f t="shared" ref="AV110" ca="1" si="692">AV108+AV109</f>
        <v>273.39776056822825</v>
      </c>
      <c r="AW110" s="10">
        <f t="shared" ref="AW110" ca="1" si="693">AW108+AW109</f>
        <v>273.39776056822825</v>
      </c>
      <c r="AX110" s="10">
        <f t="shared" ref="AX110" ca="1" si="694">AX108+AX109</f>
        <v>273.39776056822825</v>
      </c>
      <c r="AY110" s="10">
        <f t="shared" ref="AY110" ca="1" si="695">AY108+AY109</f>
        <v>273.39776056822825</v>
      </c>
      <c r="AZ110" s="10">
        <f t="shared" ref="AZ110" ca="1" si="696">AZ108+AZ109</f>
        <v>273.39776056822825</v>
      </c>
      <c r="BA110" s="10">
        <f t="shared" ref="BA110" ca="1" si="697">BA108+BA109</f>
        <v>273.39776056822825</v>
      </c>
    </row>
    <row r="111" spans="2:53" x14ac:dyDescent="0.25">
      <c r="B111" s="95"/>
      <c r="C111" s="102" t="s">
        <v>74</v>
      </c>
      <c r="D111" s="93" t="s">
        <v>44</v>
      </c>
      <c r="E111" s="6" t="s">
        <v>39</v>
      </c>
      <c r="F111" s="6" t="s">
        <v>5</v>
      </c>
      <c r="G111" s="10">
        <f>G114+G116</f>
        <v>0</v>
      </c>
      <c r="H111" s="10">
        <f t="shared" ref="H111:BA111" ca="1" si="698">H114+H116</f>
        <v>0</v>
      </c>
      <c r="I111" s="10">
        <f t="shared" ca="1" si="698"/>
        <v>0</v>
      </c>
      <c r="J111" s="10">
        <f t="shared" ca="1" si="698"/>
        <v>2.2365152329538731E-10</v>
      </c>
      <c r="K111" s="10">
        <f t="shared" ca="1" si="698"/>
        <v>2.2355861805963728E-10</v>
      </c>
      <c r="L111" s="10">
        <f t="shared" ca="1" si="698"/>
        <v>2.2355861805963728E-10</v>
      </c>
      <c r="M111" s="10">
        <f t="shared" ca="1" si="698"/>
        <v>2.2355861805963728E-10</v>
      </c>
      <c r="N111" s="10">
        <f t="shared" ca="1" si="698"/>
        <v>2.2355861805963728E-10</v>
      </c>
      <c r="O111" s="10">
        <f t="shared" ca="1" si="698"/>
        <v>2.2355861805963728E-10</v>
      </c>
      <c r="P111" s="10">
        <f t="shared" ca="1" si="698"/>
        <v>2.2355861805963728E-10</v>
      </c>
      <c r="Q111" s="10">
        <f t="shared" ca="1" si="698"/>
        <v>2.2355861805963728E-10</v>
      </c>
      <c r="R111" s="10">
        <f t="shared" ca="1" si="698"/>
        <v>1.7845543809255396E-3</v>
      </c>
      <c r="S111" s="10">
        <f t="shared" ca="1" si="698"/>
        <v>2.1483698413592854E-3</v>
      </c>
      <c r="T111" s="10">
        <f t="shared" ca="1" si="698"/>
        <v>2.1906324551702666E-3</v>
      </c>
      <c r="U111" s="10">
        <f t="shared" ca="1" si="698"/>
        <v>2.1949199487157132E-3</v>
      </c>
      <c r="V111" s="10">
        <f t="shared" ca="1" si="698"/>
        <v>2.1992691146840329E-3</v>
      </c>
      <c r="W111" s="10">
        <f t="shared" ca="1" si="698"/>
        <v>0</v>
      </c>
      <c r="X111" s="10">
        <f t="shared" ca="1" si="698"/>
        <v>0</v>
      </c>
      <c r="Y111" s="10">
        <f t="shared" ca="1" si="698"/>
        <v>0</v>
      </c>
      <c r="Z111" s="10">
        <f t="shared" ca="1" si="698"/>
        <v>4.9642488383585635</v>
      </c>
      <c r="AA111" s="10">
        <f t="shared" ca="1" si="698"/>
        <v>4.9641869259119398</v>
      </c>
      <c r="AB111" s="10">
        <f t="shared" ca="1" si="698"/>
        <v>4.9641869259119398</v>
      </c>
      <c r="AC111" s="10">
        <f t="shared" ca="1" si="698"/>
        <v>4.9641869259119398</v>
      </c>
      <c r="AD111" s="10">
        <f t="shared" ca="1" si="698"/>
        <v>4.9641869259119398</v>
      </c>
      <c r="AE111" s="10">
        <f t="shared" ca="1" si="698"/>
        <v>4.9641869259119398</v>
      </c>
      <c r="AF111" s="10">
        <f t="shared" ca="1" si="698"/>
        <v>4.9641869259119398</v>
      </c>
      <c r="AG111" s="10">
        <f t="shared" ca="1" si="698"/>
        <v>4.9641869259119398</v>
      </c>
      <c r="AH111" s="10">
        <f t="shared" ca="1" si="698"/>
        <v>4.9783612321191493</v>
      </c>
      <c r="AI111" s="10">
        <f t="shared" ca="1" si="698"/>
        <v>5.3237139851528434</v>
      </c>
      <c r="AJ111" s="10">
        <f t="shared" ca="1" si="698"/>
        <v>47.814689851348312</v>
      </c>
      <c r="AK111" s="10">
        <f t="shared" ca="1" si="698"/>
        <v>221.27678974789166</v>
      </c>
      <c r="AL111" s="10">
        <f t="shared" ca="1" si="698"/>
        <v>221.55669318077474</v>
      </c>
      <c r="AM111" s="10">
        <f t="shared" ca="1" si="698"/>
        <v>262.3748035261321</v>
      </c>
      <c r="AN111" s="10">
        <f t="shared" ca="1" si="698"/>
        <v>273.39549938666687</v>
      </c>
      <c r="AO111" s="10">
        <f t="shared" ca="1" si="698"/>
        <v>273.37347114938979</v>
      </c>
      <c r="AP111" s="10">
        <f t="shared" ca="1" si="698"/>
        <v>273.32437698978066</v>
      </c>
      <c r="AQ111" s="10">
        <f t="shared" ca="1" si="698"/>
        <v>273.30010190519761</v>
      </c>
      <c r="AR111" s="10">
        <f t="shared" ca="1" si="698"/>
        <v>273.26220142131859</v>
      </c>
      <c r="AS111" s="10">
        <f t="shared" ca="1" si="698"/>
        <v>273.24794886708418</v>
      </c>
      <c r="AT111" s="10">
        <f t="shared" ca="1" si="698"/>
        <v>273.23271303365226</v>
      </c>
      <c r="AU111" s="10">
        <f t="shared" ca="1" si="698"/>
        <v>273.23271303365226</v>
      </c>
      <c r="AV111" s="10">
        <f t="shared" ca="1" si="698"/>
        <v>273.23271303365226</v>
      </c>
      <c r="AW111" s="10">
        <f t="shared" ca="1" si="698"/>
        <v>273.23271303365226</v>
      </c>
      <c r="AX111" s="10">
        <f t="shared" ca="1" si="698"/>
        <v>273.23271303365226</v>
      </c>
      <c r="AY111" s="10">
        <f t="shared" ca="1" si="698"/>
        <v>273.23271303365226</v>
      </c>
      <c r="AZ111" s="10">
        <f t="shared" ca="1" si="698"/>
        <v>273.23271303365226</v>
      </c>
      <c r="BA111" s="10">
        <f t="shared" ca="1" si="698"/>
        <v>273.23271303365226</v>
      </c>
    </row>
    <row r="112" spans="2:53" x14ac:dyDescent="0.25">
      <c r="B112" s="95"/>
      <c r="C112" s="102"/>
      <c r="D112" s="93"/>
      <c r="E112" s="6" t="s">
        <v>40</v>
      </c>
      <c r="F112" s="6" t="s">
        <v>5</v>
      </c>
      <c r="G112" s="10">
        <f ca="1">G115+G117</f>
        <v>0</v>
      </c>
      <c r="H112" s="10">
        <f t="shared" ref="H112:BA112" ca="1" si="699">H115+H117</f>
        <v>0</v>
      </c>
      <c r="I112" s="10">
        <f t="shared" ca="1" si="699"/>
        <v>2.2365152329538731E-10</v>
      </c>
      <c r="J112" s="10">
        <f t="shared" ca="1" si="699"/>
        <v>2.2355861805963728E-10</v>
      </c>
      <c r="K112" s="10">
        <f t="shared" ca="1" si="699"/>
        <v>2.2355861805963728E-10</v>
      </c>
      <c r="L112" s="10">
        <f t="shared" ca="1" si="699"/>
        <v>2.2355861805963728E-10</v>
      </c>
      <c r="M112" s="10">
        <f t="shared" ca="1" si="699"/>
        <v>2.2355861805963728E-10</v>
      </c>
      <c r="N112" s="10">
        <f t="shared" ca="1" si="699"/>
        <v>2.2355861805963728E-10</v>
      </c>
      <c r="O112" s="10">
        <f t="shared" ca="1" si="699"/>
        <v>2.2355861805963728E-10</v>
      </c>
      <c r="P112" s="10">
        <f t="shared" ca="1" si="699"/>
        <v>2.2355861805963728E-10</v>
      </c>
      <c r="Q112" s="10">
        <f t="shared" ca="1" si="699"/>
        <v>1.7845543809255396E-3</v>
      </c>
      <c r="R112" s="10">
        <f t="shared" ca="1" si="699"/>
        <v>2.1483698413592854E-3</v>
      </c>
      <c r="S112" s="10">
        <f t="shared" ca="1" si="699"/>
        <v>2.1906324551702666E-3</v>
      </c>
      <c r="T112" s="10">
        <f t="shared" ca="1" si="699"/>
        <v>2.1949199487157132E-3</v>
      </c>
      <c r="U112" s="10">
        <f t="shared" ca="1" si="699"/>
        <v>2.1992691146840329E-3</v>
      </c>
      <c r="V112" s="10">
        <f t="shared" ca="1" si="699"/>
        <v>0</v>
      </c>
      <c r="W112" s="10">
        <f t="shared" ca="1" si="699"/>
        <v>0</v>
      </c>
      <c r="X112" s="10">
        <f t="shared" ca="1" si="699"/>
        <v>0</v>
      </c>
      <c r="Y112" s="10">
        <f t="shared" ca="1" si="699"/>
        <v>4.9642488383585635</v>
      </c>
      <c r="Z112" s="10">
        <f t="shared" ca="1" si="699"/>
        <v>4.9641869259119398</v>
      </c>
      <c r="AA112" s="10">
        <f t="shared" ca="1" si="699"/>
        <v>4.9641869259119398</v>
      </c>
      <c r="AB112" s="10">
        <f t="shared" ca="1" si="699"/>
        <v>4.9641869259119398</v>
      </c>
      <c r="AC112" s="10">
        <f t="shared" ca="1" si="699"/>
        <v>4.9641869259119398</v>
      </c>
      <c r="AD112" s="10">
        <f t="shared" ca="1" si="699"/>
        <v>4.9641869259119398</v>
      </c>
      <c r="AE112" s="10">
        <f t="shared" ca="1" si="699"/>
        <v>4.9641869259119398</v>
      </c>
      <c r="AF112" s="10">
        <f t="shared" ca="1" si="699"/>
        <v>4.9641869259119398</v>
      </c>
      <c r="AG112" s="10">
        <f t="shared" ca="1" si="699"/>
        <v>4.9783612321191493</v>
      </c>
      <c r="AH112" s="10">
        <f t="shared" ca="1" si="699"/>
        <v>5.3237139851528434</v>
      </c>
      <c r="AI112" s="10">
        <f t="shared" ca="1" si="699"/>
        <v>47.814689851348312</v>
      </c>
      <c r="AJ112" s="10">
        <f t="shared" ca="1" si="699"/>
        <v>221.27678974789166</v>
      </c>
      <c r="AK112" s="10">
        <f t="shared" ca="1" si="699"/>
        <v>221.55669318077474</v>
      </c>
      <c r="AL112" s="10">
        <f t="shared" ca="1" si="699"/>
        <v>262.3748035261321</v>
      </c>
      <c r="AM112" s="10">
        <f t="shared" ca="1" si="699"/>
        <v>273.39549938666687</v>
      </c>
      <c r="AN112" s="10">
        <f t="shared" ca="1" si="699"/>
        <v>273.37347114938979</v>
      </c>
      <c r="AO112" s="10">
        <f t="shared" ca="1" si="699"/>
        <v>273.32437698978066</v>
      </c>
      <c r="AP112" s="10">
        <f t="shared" ca="1" si="699"/>
        <v>273.30010190519761</v>
      </c>
      <c r="AQ112" s="10">
        <f t="shared" ca="1" si="699"/>
        <v>273.26220142131859</v>
      </c>
      <c r="AR112" s="10">
        <f t="shared" ca="1" si="699"/>
        <v>273.24794886708418</v>
      </c>
      <c r="AS112" s="10">
        <f t="shared" ca="1" si="699"/>
        <v>273.23271303365226</v>
      </c>
      <c r="AT112" s="10">
        <f t="shared" ca="1" si="699"/>
        <v>273.23271303365226</v>
      </c>
      <c r="AU112" s="10">
        <f t="shared" ca="1" si="699"/>
        <v>273.23271303365226</v>
      </c>
      <c r="AV112" s="10">
        <f t="shared" ca="1" si="699"/>
        <v>273.23271303365226</v>
      </c>
      <c r="AW112" s="10">
        <f t="shared" ca="1" si="699"/>
        <v>273.23271303365226</v>
      </c>
      <c r="AX112" s="10">
        <f t="shared" ca="1" si="699"/>
        <v>273.23271303365226</v>
      </c>
      <c r="AY112" s="10">
        <f t="shared" ca="1" si="699"/>
        <v>273.23271303365226</v>
      </c>
      <c r="AZ112" s="10">
        <f t="shared" ca="1" si="699"/>
        <v>273.23271303365226</v>
      </c>
      <c r="BA112" s="10">
        <f t="shared" ca="1" si="699"/>
        <v>273.23271303365226</v>
      </c>
    </row>
    <row r="113" spans="2:53" x14ac:dyDescent="0.25">
      <c r="B113" s="95"/>
      <c r="C113" s="102"/>
      <c r="D113" s="93"/>
      <c r="E113" s="6" t="s">
        <v>40</v>
      </c>
      <c r="F113" s="6" t="s">
        <v>76</v>
      </c>
      <c r="G113" s="101">
        <f ca="1">G112/G66</f>
        <v>0</v>
      </c>
      <c r="H113" s="101">
        <f ca="1">H112/H66</f>
        <v>0</v>
      </c>
      <c r="I113" s="101">
        <f ca="1">I112/I66</f>
        <v>1.9733957943051991E-17</v>
      </c>
      <c r="J113" s="101">
        <f ca="1">J112/J66</f>
        <v>1.9725760422248346E-17</v>
      </c>
      <c r="K113" s="101">
        <f ca="1">K112/K66</f>
        <v>1.9725760474463594E-17</v>
      </c>
      <c r="L113" s="101">
        <f ca="1">L112/L66</f>
        <v>1.9725760474463594E-17</v>
      </c>
      <c r="M113" s="101">
        <f ca="1">M112/M66</f>
        <v>1.9725760526678846E-17</v>
      </c>
      <c r="N113" s="101">
        <f ca="1">N112/N66</f>
        <v>1.9725760631109341E-17</v>
      </c>
      <c r="O113" s="101">
        <f ca="1">O112/O66</f>
        <v>1.9725760631109344E-17</v>
      </c>
      <c r="P113" s="101">
        <f ca="1">P112/P66</f>
        <v>1.9725760651995444E-17</v>
      </c>
      <c r="Q113" s="101">
        <f ca="1">Q112/Q66</f>
        <v>1.5746109771188699E-10</v>
      </c>
      <c r="R113" s="101">
        <f ca="1">R112/R66</f>
        <v>1.8956255191370272E-10</v>
      </c>
      <c r="S113" s="101">
        <f ca="1">S112/S66</f>
        <v>1.9329161656127672E-10</v>
      </c>
      <c r="T113" s="101">
        <f ca="1">T112/T66</f>
        <v>1.9366992587962186E-10</v>
      </c>
      <c r="U113" s="101">
        <f ca="1">U112/U66</f>
        <v>1.9405367689711389E-10</v>
      </c>
      <c r="V113" s="101">
        <f ca="1">V112/V66</f>
        <v>0</v>
      </c>
      <c r="W113" s="101">
        <f ca="1">W112/W66</f>
        <v>0</v>
      </c>
      <c r="X113" s="101">
        <f ca="1">X112/X66</f>
        <v>0</v>
      </c>
      <c r="Y113" s="101">
        <f ca="1">Y112/Y66</f>
        <v>4.3802402851110439E-7</v>
      </c>
      <c r="Z113" s="101">
        <f ca="1">Z112/Z66</f>
        <v>4.3801856561993064E-7</v>
      </c>
      <c r="AA113" s="101">
        <f ca="1">AA112/AA66</f>
        <v>4.3801856561993059E-7</v>
      </c>
      <c r="AB113" s="101">
        <f ca="1">AB112/AB66</f>
        <v>4.3801856561993059E-7</v>
      </c>
      <c r="AC113" s="101">
        <f ca="1">AC112/AC66</f>
        <v>4.3801856561993059E-7</v>
      </c>
      <c r="AD113" s="101">
        <f ca="1">AD112/AD66</f>
        <v>4.3801868156660065E-7</v>
      </c>
      <c r="AE113" s="101">
        <f ca="1">AE112/AE66</f>
        <v>4.3801879751333223E-7</v>
      </c>
      <c r="AF113" s="101">
        <f ca="1">AF112/AF66</f>
        <v>4.3801891346012505E-7</v>
      </c>
      <c r="AG113" s="101">
        <f ca="1">AG112/AG66</f>
        <v>4.3926971127438621E-7</v>
      </c>
      <c r="AH113" s="101">
        <f ca="1">AH112/AH66</f>
        <v>4.6974232813196238E-7</v>
      </c>
      <c r="AI113" s="101">
        <f ca="1">AI112/AI66</f>
        <v>4.2189903007823981E-6</v>
      </c>
      <c r="AJ113" s="101">
        <f ca="1">AJ112/AJ66</f>
        <v>1.9524968683845043E-5</v>
      </c>
      <c r="AK113" s="101">
        <f ca="1">AK112/AK66</f>
        <v>1.9569993148596082E-5</v>
      </c>
      <c r="AL113" s="101">
        <f ca="1">AL112/AL66</f>
        <v>2.3175550915208639E-5</v>
      </c>
      <c r="AM113" s="101">
        <f ca="1">AM112/AM66</f>
        <v>2.4149038237652403E-5</v>
      </c>
      <c r="AN113" s="101">
        <f ca="1">AN112/AN66</f>
        <v>2.4147092435359345E-5</v>
      </c>
      <c r="AO113" s="101">
        <f ca="1">AO112/AO66</f>
        <v>2.4142755841080768E-5</v>
      </c>
      <c r="AP113" s="101">
        <f ca="1">AP112/AP66</f>
        <v>2.4140611569886986E-5</v>
      </c>
      <c r="AQ113" s="101">
        <f ca="1">AQ112/AQ66</f>
        <v>2.4135099580161488E-5</v>
      </c>
      <c r="AR113" s="101">
        <f ca="1">AR112/AR66</f>
        <v>2.4133840733838604E-5</v>
      </c>
      <c r="AS113" s="101">
        <f ca="1">AS112/AS66</f>
        <v>2.4132495040110557E-5</v>
      </c>
      <c r="AT113" s="101">
        <f ca="1">AT112/AT66</f>
        <v>2.4132495040110557E-5</v>
      </c>
      <c r="AU113" s="101">
        <f ca="1">AU112/AU66</f>
        <v>2.4132495040110557E-5</v>
      </c>
      <c r="AV113" s="101">
        <f ca="1">AV112/AV66</f>
        <v>2.4132495040110553E-5</v>
      </c>
      <c r="AW113" s="101">
        <f ca="1">AW112/AW66</f>
        <v>2.4132495040110557E-5</v>
      </c>
      <c r="AX113" s="101">
        <f ca="1">AX112/AX66</f>
        <v>2.4132495040110553E-5</v>
      </c>
      <c r="AY113" s="101">
        <f ca="1">AY112/AY66</f>
        <v>2.413249504011055E-5</v>
      </c>
      <c r="AZ113" s="101">
        <f ca="1">AZ112/AZ66</f>
        <v>2.4132495040110553E-5</v>
      </c>
      <c r="BA113" s="101">
        <f ca="1">BA112/BA66</f>
        <v>2.413249504011055E-5</v>
      </c>
    </row>
    <row r="114" spans="2:53" x14ac:dyDescent="0.25">
      <c r="B114" s="95"/>
      <c r="C114" s="102"/>
      <c r="D114" s="93" t="s">
        <v>93</v>
      </c>
      <c r="E114" s="6" t="s">
        <v>39</v>
      </c>
      <c r="F114" s="6" t="s">
        <v>5</v>
      </c>
      <c r="G114" s="10">
        <v>0</v>
      </c>
      <c r="H114" s="10">
        <f ca="1">G115</f>
        <v>0</v>
      </c>
      <c r="I114" s="10">
        <f t="shared" ref="I114:BA114" ca="1" si="700">H115</f>
        <v>0</v>
      </c>
      <c r="J114" s="10">
        <f t="shared" ca="1" si="700"/>
        <v>2.2365152329538731E-10</v>
      </c>
      <c r="K114" s="10">
        <f t="shared" ca="1" si="700"/>
        <v>2.2355861805963728E-10</v>
      </c>
      <c r="L114" s="10">
        <f t="shared" ca="1" si="700"/>
        <v>2.2355861805963728E-10</v>
      </c>
      <c r="M114" s="10">
        <f t="shared" ca="1" si="700"/>
        <v>2.2355861805963728E-10</v>
      </c>
      <c r="N114" s="10">
        <f t="shared" ca="1" si="700"/>
        <v>2.2355861805963728E-10</v>
      </c>
      <c r="O114" s="10">
        <f t="shared" ca="1" si="700"/>
        <v>2.2355861805963728E-10</v>
      </c>
      <c r="P114" s="10">
        <f t="shared" ca="1" si="700"/>
        <v>2.2355861805963728E-10</v>
      </c>
      <c r="Q114" s="10">
        <f t="shared" ca="1" si="700"/>
        <v>2.2355861805963728E-10</v>
      </c>
      <c r="R114" s="10">
        <f t="shared" ca="1" si="700"/>
        <v>1.7845543809255396E-3</v>
      </c>
      <c r="S114" s="10">
        <f t="shared" ca="1" si="700"/>
        <v>2.1483698413592854E-3</v>
      </c>
      <c r="T114" s="10">
        <f t="shared" ca="1" si="700"/>
        <v>2.1906324551702666E-3</v>
      </c>
      <c r="U114" s="10">
        <f t="shared" ca="1" si="700"/>
        <v>2.1949199487157132E-3</v>
      </c>
      <c r="V114" s="10">
        <f t="shared" ca="1" si="700"/>
        <v>2.1992691146840329E-3</v>
      </c>
      <c r="W114" s="10">
        <f t="shared" ca="1" si="700"/>
        <v>0</v>
      </c>
      <c r="X114" s="10">
        <f t="shared" ca="1" si="700"/>
        <v>0</v>
      </c>
      <c r="Y114" s="10">
        <f t="shared" ca="1" si="700"/>
        <v>0</v>
      </c>
      <c r="Z114" s="10">
        <f t="shared" ca="1" si="700"/>
        <v>4.9642488383585635</v>
      </c>
      <c r="AA114" s="10">
        <f t="shared" ca="1" si="700"/>
        <v>4.9641869259119398</v>
      </c>
      <c r="AB114" s="10">
        <f t="shared" ca="1" si="700"/>
        <v>4.9641869259119398</v>
      </c>
      <c r="AC114" s="10">
        <f t="shared" ca="1" si="700"/>
        <v>4.9641869259119398</v>
      </c>
      <c r="AD114" s="10">
        <f t="shared" ca="1" si="700"/>
        <v>4.9641869259119398</v>
      </c>
      <c r="AE114" s="10">
        <f t="shared" ca="1" si="700"/>
        <v>4.9641869259119398</v>
      </c>
      <c r="AF114" s="10">
        <f t="shared" ca="1" si="700"/>
        <v>4.9641869259119398</v>
      </c>
      <c r="AG114" s="10">
        <f t="shared" ca="1" si="700"/>
        <v>4.9641869259119398</v>
      </c>
      <c r="AH114" s="10">
        <f t="shared" ca="1" si="700"/>
        <v>4.9783612321191493</v>
      </c>
      <c r="AI114" s="10">
        <f t="shared" ca="1" si="700"/>
        <v>5.3237139851528434</v>
      </c>
      <c r="AJ114" s="10">
        <f t="shared" ca="1" si="700"/>
        <v>47.814689851348312</v>
      </c>
      <c r="AK114" s="10">
        <f t="shared" ca="1" si="700"/>
        <v>221.27678974789166</v>
      </c>
      <c r="AL114" s="10">
        <f t="shared" ca="1" si="700"/>
        <v>221.55669318077474</v>
      </c>
      <c r="AM114" s="10">
        <f t="shared" ca="1" si="700"/>
        <v>262.3748035261321</v>
      </c>
      <c r="AN114" s="10">
        <f t="shared" ca="1" si="700"/>
        <v>273.39549938666687</v>
      </c>
      <c r="AO114" s="10">
        <f t="shared" ca="1" si="700"/>
        <v>273.37347114938979</v>
      </c>
      <c r="AP114" s="10">
        <f t="shared" ca="1" si="700"/>
        <v>273.32437698978066</v>
      </c>
      <c r="AQ114" s="10">
        <f t="shared" ca="1" si="700"/>
        <v>273.30010190519761</v>
      </c>
      <c r="AR114" s="10">
        <f t="shared" ca="1" si="700"/>
        <v>273.26220142131859</v>
      </c>
      <c r="AS114" s="10">
        <f t="shared" ca="1" si="700"/>
        <v>273.24794886708418</v>
      </c>
      <c r="AT114" s="10">
        <f t="shared" ca="1" si="700"/>
        <v>273.23271303365226</v>
      </c>
      <c r="AU114" s="10">
        <f t="shared" ca="1" si="700"/>
        <v>273.23271303365226</v>
      </c>
      <c r="AV114" s="10">
        <f t="shared" ca="1" si="700"/>
        <v>273.23271303365226</v>
      </c>
      <c r="AW114" s="10">
        <f t="shared" ca="1" si="700"/>
        <v>273.23271303365226</v>
      </c>
      <c r="AX114" s="10">
        <f t="shared" ca="1" si="700"/>
        <v>273.23271303365226</v>
      </c>
      <c r="AY114" s="10">
        <f t="shared" ca="1" si="700"/>
        <v>273.23271303365226</v>
      </c>
      <c r="AZ114" s="10">
        <f t="shared" ca="1" si="700"/>
        <v>273.23271303365226</v>
      </c>
      <c r="BA114" s="10">
        <f t="shared" ca="1" si="700"/>
        <v>273.23271303365226</v>
      </c>
    </row>
    <row r="115" spans="2:53" x14ac:dyDescent="0.25">
      <c r="B115" s="95"/>
      <c r="C115" s="102"/>
      <c r="D115" s="93"/>
      <c r="E115" s="6" t="s">
        <v>40</v>
      </c>
      <c r="F115" s="6" t="s">
        <v>5</v>
      </c>
      <c r="G115" s="10">
        <f ca="1">G114+G109-G105</f>
        <v>0</v>
      </c>
      <c r="H115" s="10">
        <f ca="1">H114+H109-H105</f>
        <v>0</v>
      </c>
      <c r="I115" s="10">
        <f ca="1">I114+I109-I105</f>
        <v>2.2365152329538731E-10</v>
      </c>
      <c r="J115" s="10">
        <f ca="1">J114+J109-J105</f>
        <v>2.2355861805963728E-10</v>
      </c>
      <c r="K115" s="10">
        <f ca="1">K114+K109-K105</f>
        <v>2.2355861805963728E-10</v>
      </c>
      <c r="L115" s="10">
        <f ca="1">L114+L109-L105</f>
        <v>2.2355861805963728E-10</v>
      </c>
      <c r="M115" s="10">
        <f ca="1">M114+M109-M105</f>
        <v>2.2355861805963728E-10</v>
      </c>
      <c r="N115" s="10">
        <f ca="1">N114+N109-N105</f>
        <v>2.2355861805963728E-10</v>
      </c>
      <c r="O115" s="10">
        <f ca="1">O114+O109-O105</f>
        <v>2.2355861805963728E-10</v>
      </c>
      <c r="P115" s="10">
        <f ca="1">P114+P109-P105</f>
        <v>2.2355861805963728E-10</v>
      </c>
      <c r="Q115" s="10">
        <f ca="1">Q114+Q109-Q105</f>
        <v>1.7845543809255396E-3</v>
      </c>
      <c r="R115" s="10">
        <f ca="1">R114+R109-R105</f>
        <v>2.1483698413592854E-3</v>
      </c>
      <c r="S115" s="10">
        <f ca="1">S114+S109-S105</f>
        <v>2.1906324551702666E-3</v>
      </c>
      <c r="T115" s="10">
        <f ca="1">T114+T109-T105</f>
        <v>2.1949199487157132E-3</v>
      </c>
      <c r="U115" s="10">
        <f ca="1">U114+U109-U105</f>
        <v>2.1992691146840329E-3</v>
      </c>
      <c r="V115" s="10">
        <f ca="1">V114+V109-V105</f>
        <v>0</v>
      </c>
      <c r="W115" s="10">
        <f ca="1">W114+W109-W105</f>
        <v>0</v>
      </c>
      <c r="X115" s="10">
        <f ca="1">X114+X109-X105</f>
        <v>0</v>
      </c>
      <c r="Y115" s="10">
        <f ca="1">Y114+Y109-Y105</f>
        <v>4.9642488383585635</v>
      </c>
      <c r="Z115" s="10">
        <f ca="1">Z114+Z109-Z105</f>
        <v>4.9641869259119398</v>
      </c>
      <c r="AA115" s="10">
        <f ca="1">AA114+AA109-AA105</f>
        <v>4.9641869259119398</v>
      </c>
      <c r="AB115" s="10">
        <f ca="1">AB114+AB109-AB105</f>
        <v>4.9641869259119398</v>
      </c>
      <c r="AC115" s="10">
        <f ca="1">AC114+AC109-AC105</f>
        <v>4.9641869259119398</v>
      </c>
      <c r="AD115" s="10">
        <f ca="1">AD114+AD109-AD105</f>
        <v>4.9641869259119398</v>
      </c>
      <c r="AE115" s="10">
        <f ca="1">AE114+AE109-AE105</f>
        <v>4.9641869259119398</v>
      </c>
      <c r="AF115" s="10">
        <f ca="1">AF114+AF109-AF105</f>
        <v>4.9641869259119398</v>
      </c>
      <c r="AG115" s="10">
        <f ca="1">AG114+AG109-AG105</f>
        <v>4.9783612321191493</v>
      </c>
      <c r="AH115" s="10">
        <f ca="1">AH114+AH109-AH105</f>
        <v>5.3237139851528434</v>
      </c>
      <c r="AI115" s="10">
        <f ca="1">AI114+AI109-AI105</f>
        <v>47.814689851348312</v>
      </c>
      <c r="AJ115" s="10">
        <f ca="1">AJ114+AJ109-AJ105</f>
        <v>221.27678974789166</v>
      </c>
      <c r="AK115" s="10">
        <f ca="1">AK114+AK109-AK105</f>
        <v>221.55669318077474</v>
      </c>
      <c r="AL115" s="10">
        <f ca="1">AL114+AL109-AL105</f>
        <v>262.3748035261321</v>
      </c>
      <c r="AM115" s="10">
        <f ca="1">AM114+AM109-AM105</f>
        <v>273.39549938666687</v>
      </c>
      <c r="AN115" s="10">
        <f ca="1">AN114+AN109-AN105</f>
        <v>273.37347114938979</v>
      </c>
      <c r="AO115" s="10">
        <f ca="1">AO114+AO109-AO105</f>
        <v>273.32437698978066</v>
      </c>
      <c r="AP115" s="10">
        <f ca="1">AP114+AP109-AP105</f>
        <v>273.30010190519761</v>
      </c>
      <c r="AQ115" s="10">
        <f ca="1">AQ114+AQ109-AQ105</f>
        <v>273.26220142131859</v>
      </c>
      <c r="AR115" s="10">
        <f ca="1">AR114+AR109-AR105</f>
        <v>273.24794886708418</v>
      </c>
      <c r="AS115" s="10">
        <f ca="1">AS114+AS109-AS105</f>
        <v>273.23271303365226</v>
      </c>
      <c r="AT115" s="10">
        <f ca="1">AT114+AT109-AT105</f>
        <v>273.23271303365226</v>
      </c>
      <c r="AU115" s="10">
        <f ca="1">AU114+AU109-AU105</f>
        <v>273.23271303365226</v>
      </c>
      <c r="AV115" s="10">
        <f ca="1">AV114+AV109-AV105</f>
        <v>273.23271303365226</v>
      </c>
      <c r="AW115" s="10">
        <f ca="1">AW114+AW109-AW105</f>
        <v>273.23271303365226</v>
      </c>
      <c r="AX115" s="10">
        <f ca="1">AX114+AX109-AX105</f>
        <v>273.23271303365226</v>
      </c>
      <c r="AY115" s="10">
        <f ca="1">AY114+AY109-AY105</f>
        <v>273.23271303365226</v>
      </c>
      <c r="AZ115" s="10">
        <f ca="1">AZ114+AZ109-AZ105</f>
        <v>273.23271303365226</v>
      </c>
      <c r="BA115" s="10">
        <f ca="1">BA114+BA109-BA105</f>
        <v>273.23271303365226</v>
      </c>
    </row>
    <row r="116" spans="2:53" x14ac:dyDescent="0.25">
      <c r="B116" s="95"/>
      <c r="C116" s="102"/>
      <c r="D116" s="93" t="s">
        <v>16</v>
      </c>
      <c r="E116" s="6" t="s">
        <v>39</v>
      </c>
      <c r="F116" s="6" t="s">
        <v>5</v>
      </c>
      <c r="G116" s="75">
        <v>0</v>
      </c>
      <c r="H116" s="10">
        <f>G117</f>
        <v>0</v>
      </c>
      <c r="I116" s="10">
        <f t="shared" ref="I116:BA116" si="701">H117</f>
        <v>0</v>
      </c>
      <c r="J116" s="10">
        <f t="shared" si="701"/>
        <v>0</v>
      </c>
      <c r="K116" s="10">
        <f t="shared" ca="1" si="701"/>
        <v>0</v>
      </c>
      <c r="L116" s="10">
        <f t="shared" ca="1" si="701"/>
        <v>0</v>
      </c>
      <c r="M116" s="10">
        <f t="shared" ca="1" si="701"/>
        <v>0</v>
      </c>
      <c r="N116" s="10">
        <f t="shared" ca="1" si="701"/>
        <v>0</v>
      </c>
      <c r="O116" s="10">
        <f t="shared" ca="1" si="701"/>
        <v>0</v>
      </c>
      <c r="P116" s="10">
        <f t="shared" ca="1" si="701"/>
        <v>0</v>
      </c>
      <c r="Q116" s="10">
        <f t="shared" ca="1" si="701"/>
        <v>0</v>
      </c>
      <c r="R116" s="10">
        <f t="shared" ca="1" si="701"/>
        <v>0</v>
      </c>
      <c r="S116" s="10">
        <f t="shared" ca="1" si="701"/>
        <v>0</v>
      </c>
      <c r="T116" s="10">
        <f t="shared" ca="1" si="701"/>
        <v>0</v>
      </c>
      <c r="U116" s="10">
        <f t="shared" ca="1" si="701"/>
        <v>0</v>
      </c>
      <c r="V116" s="10">
        <f t="shared" ca="1" si="701"/>
        <v>0</v>
      </c>
      <c r="W116" s="10">
        <f t="shared" ca="1" si="701"/>
        <v>0</v>
      </c>
      <c r="X116" s="10">
        <f t="shared" ca="1" si="701"/>
        <v>0</v>
      </c>
      <c r="Y116" s="10">
        <f t="shared" ca="1" si="701"/>
        <v>0</v>
      </c>
      <c r="Z116" s="10">
        <f t="shared" ca="1" si="701"/>
        <v>0</v>
      </c>
      <c r="AA116" s="10">
        <f t="shared" ca="1" si="701"/>
        <v>0</v>
      </c>
      <c r="AB116" s="10">
        <f t="shared" ca="1" si="701"/>
        <v>0</v>
      </c>
      <c r="AC116" s="10">
        <f t="shared" ca="1" si="701"/>
        <v>0</v>
      </c>
      <c r="AD116" s="10">
        <f t="shared" ca="1" si="701"/>
        <v>0</v>
      </c>
      <c r="AE116" s="10">
        <f t="shared" ca="1" si="701"/>
        <v>0</v>
      </c>
      <c r="AF116" s="10">
        <f t="shared" ca="1" si="701"/>
        <v>0</v>
      </c>
      <c r="AG116" s="10">
        <f t="shared" ca="1" si="701"/>
        <v>0</v>
      </c>
      <c r="AH116" s="10">
        <f t="shared" ca="1" si="701"/>
        <v>0</v>
      </c>
      <c r="AI116" s="10">
        <f t="shared" ca="1" si="701"/>
        <v>0</v>
      </c>
      <c r="AJ116" s="10">
        <f t="shared" ca="1" si="701"/>
        <v>0</v>
      </c>
      <c r="AK116" s="10">
        <f t="shared" ca="1" si="701"/>
        <v>0</v>
      </c>
      <c r="AL116" s="10">
        <f t="shared" ca="1" si="701"/>
        <v>0</v>
      </c>
      <c r="AM116" s="10">
        <f t="shared" ca="1" si="701"/>
        <v>0</v>
      </c>
      <c r="AN116" s="10">
        <f t="shared" ca="1" si="701"/>
        <v>0</v>
      </c>
      <c r="AO116" s="10">
        <f t="shared" ca="1" si="701"/>
        <v>0</v>
      </c>
      <c r="AP116" s="10">
        <f t="shared" ca="1" si="701"/>
        <v>0</v>
      </c>
      <c r="AQ116" s="10">
        <f t="shared" ca="1" si="701"/>
        <v>0</v>
      </c>
      <c r="AR116" s="10">
        <f t="shared" ca="1" si="701"/>
        <v>0</v>
      </c>
      <c r="AS116" s="10">
        <f t="shared" ca="1" si="701"/>
        <v>0</v>
      </c>
      <c r="AT116" s="10">
        <f t="shared" ca="1" si="701"/>
        <v>0</v>
      </c>
      <c r="AU116" s="10">
        <f t="shared" ca="1" si="701"/>
        <v>0</v>
      </c>
      <c r="AV116" s="10">
        <f t="shared" ca="1" si="701"/>
        <v>0</v>
      </c>
      <c r="AW116" s="10">
        <f t="shared" ca="1" si="701"/>
        <v>0</v>
      </c>
      <c r="AX116" s="10">
        <f t="shared" ca="1" si="701"/>
        <v>0</v>
      </c>
      <c r="AY116" s="10">
        <f t="shared" ca="1" si="701"/>
        <v>0</v>
      </c>
      <c r="AZ116" s="10">
        <f t="shared" ca="1" si="701"/>
        <v>0</v>
      </c>
      <c r="BA116" s="10">
        <f t="shared" ca="1" si="701"/>
        <v>0</v>
      </c>
    </row>
    <row r="117" spans="2:53" x14ac:dyDescent="0.25">
      <c r="B117" s="95"/>
      <c r="C117" s="102"/>
      <c r="D117" s="93"/>
      <c r="E117" s="6" t="s">
        <v>40</v>
      </c>
      <c r="F117" s="6" t="s">
        <v>5</v>
      </c>
      <c r="G117" s="10">
        <f>G116+G32</f>
        <v>0</v>
      </c>
      <c r="H117" s="10">
        <f>H116+H32</f>
        <v>0</v>
      </c>
      <c r="I117" s="10">
        <f>I116+I32</f>
        <v>0</v>
      </c>
      <c r="J117" s="10">
        <f ca="1">J116+J32</f>
        <v>0</v>
      </c>
      <c r="K117" s="10">
        <f ca="1">K116+K32</f>
        <v>0</v>
      </c>
      <c r="L117" s="10">
        <f ca="1">L116+L32</f>
        <v>0</v>
      </c>
      <c r="M117" s="10">
        <f ca="1">M116+M32</f>
        <v>0</v>
      </c>
      <c r="N117" s="10">
        <f ca="1">N116+N32</f>
        <v>0</v>
      </c>
      <c r="O117" s="10">
        <f ca="1">O116+O32</f>
        <v>0</v>
      </c>
      <c r="P117" s="10">
        <f ca="1">P116+P32</f>
        <v>0</v>
      </c>
      <c r="Q117" s="10">
        <f ca="1">Q116+Q32</f>
        <v>0</v>
      </c>
      <c r="R117" s="10">
        <f ca="1">R116+R32</f>
        <v>0</v>
      </c>
      <c r="S117" s="10">
        <f ca="1">S116+S32</f>
        <v>0</v>
      </c>
      <c r="T117" s="10">
        <f ca="1">T116+T32</f>
        <v>0</v>
      </c>
      <c r="U117" s="10">
        <f ca="1">U116+U32</f>
        <v>0</v>
      </c>
      <c r="V117" s="10">
        <f ca="1">V116+V32</f>
        <v>0</v>
      </c>
      <c r="W117" s="10">
        <f ca="1">W116+W32</f>
        <v>0</v>
      </c>
      <c r="X117" s="10">
        <f ca="1">X116+X32</f>
        <v>0</v>
      </c>
      <c r="Y117" s="10">
        <f ca="1">Y116+Y32</f>
        <v>0</v>
      </c>
      <c r="Z117" s="10">
        <f ca="1">Z116+Z32</f>
        <v>0</v>
      </c>
      <c r="AA117" s="10">
        <f ca="1">AA116+AA32</f>
        <v>0</v>
      </c>
      <c r="AB117" s="10">
        <f ca="1">AB116+AB32</f>
        <v>0</v>
      </c>
      <c r="AC117" s="10">
        <f ca="1">AC116+AC32</f>
        <v>0</v>
      </c>
      <c r="AD117" s="10">
        <f ca="1">AD116+AD32</f>
        <v>0</v>
      </c>
      <c r="AE117" s="10">
        <f ca="1">AE116+AE32</f>
        <v>0</v>
      </c>
      <c r="AF117" s="10">
        <f ca="1">AF116+AF32</f>
        <v>0</v>
      </c>
      <c r="AG117" s="10">
        <f ca="1">AG116+AG32</f>
        <v>0</v>
      </c>
      <c r="AH117" s="10">
        <f ca="1">AH116+AH32</f>
        <v>0</v>
      </c>
      <c r="AI117" s="10">
        <f ca="1">AI116+AI32</f>
        <v>0</v>
      </c>
      <c r="AJ117" s="10">
        <f ca="1">AJ116+AJ32</f>
        <v>0</v>
      </c>
      <c r="AK117" s="10">
        <f ca="1">AK116+AK32</f>
        <v>0</v>
      </c>
      <c r="AL117" s="10">
        <f ca="1">AL116+AL32</f>
        <v>0</v>
      </c>
      <c r="AM117" s="10">
        <f ca="1">AM116+AM32</f>
        <v>0</v>
      </c>
      <c r="AN117" s="10">
        <f ca="1">AN116+AN32</f>
        <v>0</v>
      </c>
      <c r="AO117" s="10">
        <f ca="1">AO116+AO32</f>
        <v>0</v>
      </c>
      <c r="AP117" s="10">
        <f ca="1">AP116+AP32</f>
        <v>0</v>
      </c>
      <c r="AQ117" s="10">
        <f ca="1">AQ116+AQ32</f>
        <v>0</v>
      </c>
      <c r="AR117" s="10">
        <f ca="1">AR116+AR32</f>
        <v>0</v>
      </c>
      <c r="AS117" s="10">
        <f ca="1">AS116+AS32</f>
        <v>0</v>
      </c>
      <c r="AT117" s="10">
        <f ca="1">AT116+AT32</f>
        <v>0</v>
      </c>
      <c r="AU117" s="10">
        <f ca="1">AU116+AU32</f>
        <v>0</v>
      </c>
      <c r="AV117" s="10">
        <f ca="1">AV116+AV32</f>
        <v>0</v>
      </c>
      <c r="AW117" s="10">
        <f ca="1">AW116+AW32</f>
        <v>0</v>
      </c>
      <c r="AX117" s="10">
        <f ca="1">AX116+AX32</f>
        <v>0</v>
      </c>
      <c r="AY117" s="10">
        <f ca="1">AY116+AY32</f>
        <v>0</v>
      </c>
      <c r="AZ117" s="10">
        <f ca="1">AZ116+AZ32</f>
        <v>0</v>
      </c>
      <c r="BA117" s="10">
        <f ca="1">BA116+BA32</f>
        <v>0</v>
      </c>
    </row>
    <row r="118" spans="2:53" x14ac:dyDescent="0.25">
      <c r="B118" s="95"/>
      <c r="C118" s="82" t="s">
        <v>96</v>
      </c>
      <c r="D118" s="89" t="s">
        <v>69</v>
      </c>
      <c r="E118" s="89"/>
      <c r="F118" s="6" t="s">
        <v>5</v>
      </c>
      <c r="G118" s="94">
        <f>G104*G121</f>
        <v>0</v>
      </c>
      <c r="H118" s="94">
        <f ca="1">H104*H121</f>
        <v>0</v>
      </c>
      <c r="I118" s="94">
        <f ca="1">I104*I121</f>
        <v>0</v>
      </c>
      <c r="J118" s="94">
        <f ca="1">J104*J121</f>
        <v>0</v>
      </c>
      <c r="K118" s="94">
        <f ca="1">K104*K121</f>
        <v>0</v>
      </c>
      <c r="L118" s="94">
        <f ca="1">L104*L121</f>
        <v>0</v>
      </c>
      <c r="M118" s="94">
        <f ca="1">M104*M121</f>
        <v>0</v>
      </c>
      <c r="N118" s="94">
        <f ca="1">N104*N121</f>
        <v>0</v>
      </c>
      <c r="O118" s="94">
        <f ca="1">O104*O121</f>
        <v>0</v>
      </c>
      <c r="P118" s="94">
        <f ca="1">P104*P121</f>
        <v>0</v>
      </c>
      <c r="Q118" s="94">
        <f ca="1">Q104*Q121</f>
        <v>0</v>
      </c>
      <c r="R118" s="94">
        <f ca="1">R104*R121</f>
        <v>9.2905235750025862E-14</v>
      </c>
      <c r="S118" s="94">
        <f ca="1">S104*S121</f>
        <v>9.2905235750025862E-14</v>
      </c>
      <c r="T118" s="94">
        <f ca="1">T104*T121</f>
        <v>9.2905235750025862E-14</v>
      </c>
      <c r="U118" s="94">
        <f ca="1">U104*U121</f>
        <v>9.2905235750025862E-14</v>
      </c>
      <c r="V118" s="94">
        <f ca="1">V104*V121</f>
        <v>9.2905235750025862E-14</v>
      </c>
      <c r="W118" s="94">
        <f ca="1">W104*W121</f>
        <v>0</v>
      </c>
      <c r="X118" s="94">
        <f ca="1">X104*X121</f>
        <v>0</v>
      </c>
      <c r="Y118" s="94">
        <f ca="1">Y104*Y121</f>
        <v>0</v>
      </c>
      <c r="Z118" s="94">
        <f ca="1">Z104*Z121</f>
        <v>2.1992691147769382E-3</v>
      </c>
      <c r="AA118" s="94">
        <f ca="1">AA104*AA121</f>
        <v>0</v>
      </c>
      <c r="AB118" s="94">
        <f ca="1">AB104*AB121</f>
        <v>0</v>
      </c>
      <c r="AC118" s="94">
        <f ca="1">AC104*AC121</f>
        <v>0</v>
      </c>
      <c r="AD118" s="94">
        <f ca="1">AD104*AD121</f>
        <v>0</v>
      </c>
      <c r="AE118" s="94">
        <f ca="1">AE104*AE121</f>
        <v>0</v>
      </c>
      <c r="AF118" s="94">
        <f ca="1">AF104*AF121</f>
        <v>0</v>
      </c>
      <c r="AG118" s="94">
        <f ca="1">AG104*AG121</f>
        <v>0</v>
      </c>
      <c r="AH118" s="94">
        <f ca="1">AH104*AH121</f>
        <v>2.2611815614003291E-3</v>
      </c>
      <c r="AI118" s="94">
        <f ca="1">AI104*AI121</f>
        <v>2.2611815614003291E-3</v>
      </c>
      <c r="AJ118" s="94">
        <f ca="1">AJ104*AJ121</f>
        <v>2.2611815614003291E-3</v>
      </c>
      <c r="AK118" s="94">
        <f ca="1">AK104*AK121</f>
        <v>2.2611815614003291E-3</v>
      </c>
      <c r="AL118" s="94">
        <f ca="1">AL104*AL121</f>
        <v>2.2611815614003291E-3</v>
      </c>
      <c r="AM118" s="94">
        <f ca="1">AM104*AM121</f>
        <v>2.2611815614003291E-3</v>
      </c>
      <c r="AN118" s="94">
        <f ca="1">AN104*AN121</f>
        <v>2.2611815614003291E-3</v>
      </c>
      <c r="AO118" s="94">
        <f ca="1">AO104*AO121</f>
        <v>2.4289418838509699E-2</v>
      </c>
      <c r="AP118" s="94">
        <f ca="1">AP104*AP121</f>
        <v>7.33835784476429E-2</v>
      </c>
      <c r="AQ118" s="94">
        <f ca="1">AQ104*AQ121</f>
        <v>9.7658663030684836E-2</v>
      </c>
      <c r="AR118" s="94">
        <f ca="1">AR104*AR121</f>
        <v>0.13555914690972376</v>
      </c>
      <c r="AS118" s="94">
        <f ca="1">AS104*AS121</f>
        <v>0.14981170114415909</v>
      </c>
      <c r="AT118" s="94">
        <f ca="1">AT104*AT121</f>
        <v>0</v>
      </c>
      <c r="AU118" s="94">
        <f ca="1">AU104*AU121</f>
        <v>0</v>
      </c>
      <c r="AV118" s="94">
        <f ca="1">AV104*AV121</f>
        <v>0</v>
      </c>
      <c r="AW118" s="94">
        <f ca="1">AW104*AW121</f>
        <v>0</v>
      </c>
      <c r="AX118" s="94">
        <f ca="1">AX104*AX121</f>
        <v>0</v>
      </c>
      <c r="AY118" s="94">
        <f ca="1">AY104*AY121</f>
        <v>0</v>
      </c>
      <c r="AZ118" s="94">
        <f ca="1">AZ104*AZ121</f>
        <v>0</v>
      </c>
      <c r="BA118" s="94">
        <f ca="1">BA104*BA121</f>
        <v>0</v>
      </c>
    </row>
    <row r="119" spans="2:53" x14ac:dyDescent="0.25">
      <c r="B119" s="95"/>
      <c r="C119" s="82"/>
      <c r="D119" s="89" t="s">
        <v>70</v>
      </c>
      <c r="E119" s="89"/>
      <c r="F119" s="6" t="s">
        <v>5</v>
      </c>
      <c r="G119" s="94">
        <f>G108*G121</f>
        <v>0</v>
      </c>
      <c r="H119" s="94">
        <f ca="1">H108*H121</f>
        <v>0</v>
      </c>
      <c r="I119" s="94">
        <f ca="1">I108*I121</f>
        <v>0</v>
      </c>
      <c r="J119" s="94">
        <f ca="1">J108*J121</f>
        <v>2.2365152329538731E-10</v>
      </c>
      <c r="K119" s="94">
        <f ca="1">K108*K121</f>
        <v>0</v>
      </c>
      <c r="L119" s="94">
        <f ca="1">L108*L121</f>
        <v>0</v>
      </c>
      <c r="M119" s="94">
        <f ca="1">M108*M121</f>
        <v>0</v>
      </c>
      <c r="N119" s="94">
        <f ca="1">N108*N121</f>
        <v>0</v>
      </c>
      <c r="O119" s="94">
        <f ca="1">O108*O121</f>
        <v>0</v>
      </c>
      <c r="P119" s="94">
        <f ca="1">P108*P121</f>
        <v>0</v>
      </c>
      <c r="Q119" s="94">
        <f ca="1">Q108*Q121</f>
        <v>0</v>
      </c>
      <c r="R119" s="94">
        <f ca="1">R108*R121</f>
        <v>1.7845543810184449E-3</v>
      </c>
      <c r="S119" s="94">
        <f ca="1">S108*S121</f>
        <v>2.1483698414521907E-3</v>
      </c>
      <c r="T119" s="94">
        <f ca="1">T108*T121</f>
        <v>2.1906324552631719E-3</v>
      </c>
      <c r="U119" s="94">
        <f ca="1">U108*U121</f>
        <v>2.1949199488086185E-3</v>
      </c>
      <c r="V119" s="94">
        <f ca="1">V108*V121</f>
        <v>2.1992691147769382E-3</v>
      </c>
      <c r="W119" s="94">
        <f ca="1">W108*W121</f>
        <v>0</v>
      </c>
      <c r="X119" s="94">
        <f ca="1">X108*X121</f>
        <v>0</v>
      </c>
      <c r="Y119" s="94">
        <f ca="1">Y108*Y121</f>
        <v>0</v>
      </c>
      <c r="Z119" s="94">
        <f ca="1">Z108*Z121</f>
        <v>4.9664481074733402</v>
      </c>
      <c r="AA119" s="94">
        <f ca="1">AA108*AA121</f>
        <v>0</v>
      </c>
      <c r="AB119" s="94">
        <f ca="1">AB108*AB121</f>
        <v>0</v>
      </c>
      <c r="AC119" s="94">
        <f ca="1">AC108*AC121</f>
        <v>0</v>
      </c>
      <c r="AD119" s="94">
        <f ca="1">AD108*AD121</f>
        <v>0</v>
      </c>
      <c r="AE119" s="94">
        <f ca="1">AE108*AE121</f>
        <v>0</v>
      </c>
      <c r="AF119" s="94">
        <f ca="1">AF108*AF121</f>
        <v>0</v>
      </c>
      <c r="AG119" s="94">
        <f ca="1">AG108*AG121</f>
        <v>0</v>
      </c>
      <c r="AH119" s="94">
        <f ca="1">AH108*AH121</f>
        <v>4.9806224136805497</v>
      </c>
      <c r="AI119" s="94">
        <f ca="1">AI108*AI121</f>
        <v>5.3259751667142439</v>
      </c>
      <c r="AJ119" s="94">
        <f ca="1">AJ108*AJ121</f>
        <v>47.816951032909714</v>
      </c>
      <c r="AK119" s="94">
        <f ca="1">AK108*AK121</f>
        <v>221.27905092945306</v>
      </c>
      <c r="AL119" s="94">
        <f ca="1">AL108*AL121</f>
        <v>221.55895436233615</v>
      </c>
      <c r="AM119" s="94">
        <f ca="1">AM108*AM121</f>
        <v>262.37706470769348</v>
      </c>
      <c r="AN119" s="94">
        <f ca="1">AN108*AN121</f>
        <v>273.39776056822825</v>
      </c>
      <c r="AO119" s="94">
        <f ca="1">AO108*AO121</f>
        <v>273.39776056822825</v>
      </c>
      <c r="AP119" s="94">
        <f ca="1">AP108*AP121</f>
        <v>273.39776056822825</v>
      </c>
      <c r="AQ119" s="94">
        <f ca="1">AQ108*AQ121</f>
        <v>273.39776056822825</v>
      </c>
      <c r="AR119" s="94">
        <f ca="1">AR108*AR121</f>
        <v>273.39776056822825</v>
      </c>
      <c r="AS119" s="94">
        <f ca="1">AS108*AS121</f>
        <v>273.39776056822825</v>
      </c>
      <c r="AT119" s="94">
        <f ca="1">AT108*AT121</f>
        <v>0</v>
      </c>
      <c r="AU119" s="94">
        <f ca="1">AU108*AU121</f>
        <v>0</v>
      </c>
      <c r="AV119" s="94">
        <f ca="1">AV108*AV121</f>
        <v>0</v>
      </c>
      <c r="AW119" s="94">
        <f ca="1">AW108*AW121</f>
        <v>0</v>
      </c>
      <c r="AX119" s="94">
        <f ca="1">AX108*AX121</f>
        <v>0</v>
      </c>
      <c r="AY119" s="94">
        <f ca="1">AY108*AY121</f>
        <v>0</v>
      </c>
      <c r="AZ119" s="94">
        <f ca="1">AZ108*AZ121</f>
        <v>0</v>
      </c>
      <c r="BA119" s="94">
        <f ca="1">BA108*BA121</f>
        <v>0</v>
      </c>
    </row>
    <row r="121" spans="2:53" ht="15" customHeight="1" x14ac:dyDescent="0.25">
      <c r="B121" s="54" t="s">
        <v>62</v>
      </c>
      <c r="C121" s="60" t="s">
        <v>55</v>
      </c>
      <c r="D121" s="61"/>
      <c r="E121" s="19" t="s">
        <v>39</v>
      </c>
      <c r="F121" s="6" t="s">
        <v>17</v>
      </c>
      <c r="G121" s="2">
        <v>0</v>
      </c>
      <c r="H121" s="1">
        <f ca="1">IF(H58&lt;H$63,1,0)</f>
        <v>1</v>
      </c>
      <c r="I121" s="1">
        <f ca="1">IF(I58&lt;I$63,1,0)</f>
        <v>0</v>
      </c>
      <c r="J121" s="1">
        <f ca="1">IF(J58&lt;J$63,1,0)</f>
        <v>1</v>
      </c>
      <c r="K121" s="1">
        <f ca="1">IF(K58&lt;K$63,1,0)</f>
        <v>0</v>
      </c>
      <c r="L121" s="1">
        <f ca="1">IF(L58&lt;L$63,1,0)</f>
        <v>0</v>
      </c>
      <c r="M121" s="1">
        <f ca="1">IF(M58&lt;M$63,1,0)</f>
        <v>0</v>
      </c>
      <c r="N121" s="1">
        <f ca="1">IF(N58&lt;N$63,1,0)</f>
        <v>0</v>
      </c>
      <c r="O121" s="1">
        <f ca="1">IF(O58&lt;O$63,1,0)</f>
        <v>0</v>
      </c>
      <c r="P121" s="1">
        <f ca="1">IF(P58&lt;P$63,1,0)</f>
        <v>0</v>
      </c>
      <c r="Q121" s="1">
        <f ca="1">IF(Q58&lt;Q$63,1,0)</f>
        <v>0</v>
      </c>
      <c r="R121" s="1">
        <f ca="1">IF(R58&lt;R$63,1,0)</f>
        <v>1</v>
      </c>
      <c r="S121" s="1">
        <f ca="1">IF(S58&lt;S$63,1,0)</f>
        <v>1</v>
      </c>
      <c r="T121" s="1">
        <f ca="1">IF(T58&lt;T$63,1,0)</f>
        <v>1</v>
      </c>
      <c r="U121" s="1">
        <f ca="1">IF(U58&lt;U$63,1,0)</f>
        <v>1</v>
      </c>
      <c r="V121" s="1">
        <f ca="1">IF(V58&lt;V$63,1,0)</f>
        <v>1</v>
      </c>
      <c r="W121" s="1">
        <f ca="1">IF(W58&lt;W$63,1,0)</f>
        <v>0</v>
      </c>
      <c r="X121" s="1">
        <f ca="1">IF(X58&lt;X$63,1,0)</f>
        <v>0</v>
      </c>
      <c r="Y121" s="1">
        <f ca="1">IF(Y58&lt;Y$63,1,0)</f>
        <v>0</v>
      </c>
      <c r="Z121" s="1">
        <f ca="1">IF(Z58&lt;Z$63,1,0)</f>
        <v>1</v>
      </c>
      <c r="AA121" s="1">
        <f ca="1">IF(AA58&lt;AA$63,1,0)</f>
        <v>0</v>
      </c>
      <c r="AB121" s="1">
        <f ca="1">IF(AB58&lt;AB$63,1,0)</f>
        <v>0</v>
      </c>
      <c r="AC121" s="1">
        <f ca="1">IF(AC58&lt;AC$63,1,0)</f>
        <v>0</v>
      </c>
      <c r="AD121" s="1">
        <f ca="1">IF(AD58&lt;AD$63,1,0)</f>
        <v>0</v>
      </c>
      <c r="AE121" s="1">
        <f ca="1">IF(AE58&lt;AE$63,1,0)</f>
        <v>0</v>
      </c>
      <c r="AF121" s="1">
        <f ca="1">IF(AF58&lt;AF$63,1,0)</f>
        <v>0</v>
      </c>
      <c r="AG121" s="1">
        <f ca="1">IF(AG58&lt;AG$63,1,0)</f>
        <v>0</v>
      </c>
      <c r="AH121" s="1">
        <f ca="1">IF(AH58&lt;AH$63,1,0)</f>
        <v>1</v>
      </c>
      <c r="AI121" s="1">
        <f ca="1">IF(AI58&lt;AI$63,1,0)</f>
        <v>1</v>
      </c>
      <c r="AJ121" s="1">
        <f ca="1">IF(AJ58&lt;AJ$63,1,0)</f>
        <v>1</v>
      </c>
      <c r="AK121" s="1">
        <f ca="1">IF(AK58&lt;AK$63,1,0)</f>
        <v>1</v>
      </c>
      <c r="AL121" s="1">
        <f ca="1">IF(AL58&lt;AL$63,1,0)</f>
        <v>1</v>
      </c>
      <c r="AM121" s="1">
        <f ca="1">IF(AM58&lt;AM$63,1,0)</f>
        <v>1</v>
      </c>
      <c r="AN121" s="1">
        <f ca="1">IF(AN58&lt;AN$63,1,0)</f>
        <v>1</v>
      </c>
      <c r="AO121" s="1">
        <f ca="1">IF(AO58&lt;AO$63,1,0)</f>
        <v>1</v>
      </c>
      <c r="AP121" s="1">
        <f ca="1">IF(AP58&lt;AP$63,1,0)</f>
        <v>1</v>
      </c>
      <c r="AQ121" s="1">
        <f ca="1">IF(AQ58&lt;AQ$63,1,0)</f>
        <v>1</v>
      </c>
      <c r="AR121" s="1">
        <f ca="1">IF(AR58&lt;AR$63,1,0)</f>
        <v>1</v>
      </c>
      <c r="AS121" s="1">
        <f ca="1">IF(AS58&lt;AS$63,1,0)</f>
        <v>1</v>
      </c>
    </row>
    <row r="122" spans="2:53" ht="15" customHeight="1" x14ac:dyDescent="0.25">
      <c r="B122" s="55"/>
      <c r="C122" s="62"/>
      <c r="D122" s="63"/>
      <c r="E122" s="19" t="s">
        <v>40</v>
      </c>
      <c r="F122" s="6" t="s">
        <v>17</v>
      </c>
      <c r="G122" s="2">
        <v>0</v>
      </c>
      <c r="H122" s="1">
        <f ca="1">IF(H59&lt;H$63,1,0)</f>
        <v>0</v>
      </c>
      <c r="I122" s="1">
        <f ca="1">IF(I59&lt;I$63,1,0)</f>
        <v>1</v>
      </c>
      <c r="J122" s="1">
        <f ca="1">IF(J59&lt;J$63,1,0)</f>
        <v>0</v>
      </c>
      <c r="K122" s="1">
        <f ca="1">IF(K59&lt;K$63,1,0)</f>
        <v>0</v>
      </c>
      <c r="L122" s="1">
        <f ca="1">IF(L59&lt;L$63,1,0)</f>
        <v>0</v>
      </c>
      <c r="M122" s="1">
        <f ca="1">IF(M59&lt;M$63,1,0)</f>
        <v>0</v>
      </c>
      <c r="N122" s="1">
        <f ca="1">IF(N59&lt;N$63,1,0)</f>
        <v>0</v>
      </c>
      <c r="O122" s="1">
        <f ca="1">IF(O59&lt;O$63,1,0)</f>
        <v>0</v>
      </c>
      <c r="P122" s="1">
        <f ca="1">IF(P59&lt;P$63,1,0)</f>
        <v>0</v>
      </c>
      <c r="Q122" s="1">
        <f ca="1">IF(Q59&lt;Q$63,1,0)</f>
        <v>1</v>
      </c>
      <c r="R122" s="1">
        <f ca="1">IF(R59&lt;R$63,1,0)</f>
        <v>1</v>
      </c>
      <c r="S122" s="1">
        <f ca="1">IF(S59&lt;S$63,1,0)</f>
        <v>1</v>
      </c>
      <c r="T122" s="1">
        <f ca="1">IF(T59&lt;T$63,1,0)</f>
        <v>1</v>
      </c>
      <c r="U122" s="1">
        <f ca="1">IF(U59&lt;U$63,1,0)</f>
        <v>1</v>
      </c>
      <c r="V122" s="1">
        <f ca="1">IF(V59&lt;V$63,1,0)</f>
        <v>0</v>
      </c>
      <c r="W122" s="1">
        <f ca="1">IF(W59&lt;W$63,1,0)</f>
        <v>0</v>
      </c>
      <c r="X122" s="1">
        <f ca="1">IF(X59&lt;X$63,1,0)</f>
        <v>0</v>
      </c>
      <c r="Y122" s="1">
        <f ca="1">IF(Y59&lt;Y$63,1,0)</f>
        <v>1</v>
      </c>
      <c r="Z122" s="1">
        <f ca="1">IF(Z59&lt;Z$63,1,0)</f>
        <v>0</v>
      </c>
      <c r="AA122" s="1">
        <f ca="1">IF(AA59&lt;AA$63,1,0)</f>
        <v>0</v>
      </c>
      <c r="AB122" s="1">
        <f ca="1">IF(AB59&lt;AB$63,1,0)</f>
        <v>0</v>
      </c>
      <c r="AC122" s="1">
        <f ca="1">IF(AC59&lt;AC$63,1,0)</f>
        <v>0</v>
      </c>
      <c r="AD122" s="1">
        <f ca="1">IF(AD59&lt;AD$63,1,0)</f>
        <v>0</v>
      </c>
      <c r="AE122" s="1">
        <f ca="1">IF(AE59&lt;AE$63,1,0)</f>
        <v>0</v>
      </c>
      <c r="AF122" s="1">
        <f ca="1">IF(AF59&lt;AF$63,1,0)</f>
        <v>0</v>
      </c>
      <c r="AG122" s="1">
        <f ca="1">IF(AG59&lt;AG$63,1,0)</f>
        <v>1</v>
      </c>
      <c r="AH122" s="1">
        <f ca="1">IF(AH59&lt;AH$63,1,0)</f>
        <v>1</v>
      </c>
      <c r="AI122" s="1">
        <f ca="1">IF(AI59&lt;AI$63,1,0)</f>
        <v>1</v>
      </c>
      <c r="AJ122" s="1">
        <f ca="1">IF(AJ59&lt;AJ$63,1,0)</f>
        <v>1</v>
      </c>
      <c r="AK122" s="1">
        <f ca="1">IF(AK59&lt;AK$63,1,0)</f>
        <v>1</v>
      </c>
      <c r="AL122" s="1">
        <f ca="1">IF(AL59&lt;AL$63,1,0)</f>
        <v>1</v>
      </c>
      <c r="AM122" s="1">
        <f ca="1">IF(AM59&lt;AM$63,1,0)</f>
        <v>1</v>
      </c>
      <c r="AN122" s="1">
        <f ca="1">IF(AN59&lt;AN$63,1,0)</f>
        <v>1</v>
      </c>
      <c r="AO122" s="1">
        <f ca="1">IF(AO59&lt;AO$63,1,0)</f>
        <v>1</v>
      </c>
      <c r="AP122" s="1">
        <f ca="1">IF(AP59&lt;AP$63,1,0)</f>
        <v>1</v>
      </c>
      <c r="AQ122" s="1">
        <f ca="1">IF(AQ59&lt;AQ$63,1,0)</f>
        <v>1</v>
      </c>
      <c r="AR122" s="1">
        <f ca="1">IF(AR59&lt;AR$63,1,0)</f>
        <v>1</v>
      </c>
      <c r="AS122" s="1">
        <f ca="1">IF(AS59&lt;AS$63,1,0)</f>
        <v>1</v>
      </c>
    </row>
    <row r="123" spans="2:53" ht="15" customHeight="1" x14ac:dyDescent="0.25">
      <c r="B123" s="55"/>
      <c r="C123" s="60" t="s">
        <v>85</v>
      </c>
      <c r="D123" s="61"/>
      <c r="E123" s="19" t="s">
        <v>39</v>
      </c>
      <c r="F123" s="6" t="s">
        <v>17</v>
      </c>
      <c r="G123" s="2">
        <f>IF(G35=0,0,1)</f>
        <v>0</v>
      </c>
      <c r="H123" s="2">
        <f ca="1">IF(H35=0,0,1)</f>
        <v>0</v>
      </c>
      <c r="I123" s="2">
        <f ca="1">IF(I35=0,0,1)</f>
        <v>1</v>
      </c>
      <c r="J123" s="2">
        <f ca="1">IF(J35=0,0,1)</f>
        <v>1</v>
      </c>
      <c r="K123" s="2">
        <f ca="1">IF(K35=0,0,1)</f>
        <v>1</v>
      </c>
      <c r="L123" s="2">
        <f ca="1">IF(L35=0,0,1)</f>
        <v>1</v>
      </c>
      <c r="M123" s="2">
        <f ca="1">IF(M35=0,0,1)</f>
        <v>1</v>
      </c>
      <c r="N123" s="2">
        <f ca="1">IF(N35=0,0,1)</f>
        <v>1</v>
      </c>
      <c r="O123" s="2">
        <f ca="1">IF(O35=0,0,1)</f>
        <v>1</v>
      </c>
      <c r="P123" s="2">
        <f ca="1">IF(P35=0,0,1)</f>
        <v>1</v>
      </c>
      <c r="Q123" s="2">
        <f ca="1">IF(Q35=0,0,1)</f>
        <v>1</v>
      </c>
      <c r="R123" s="2">
        <f ca="1">IF(R35=0,0,1)</f>
        <v>1</v>
      </c>
      <c r="S123" s="2">
        <f ca="1">IF(S35=0,0,1)</f>
        <v>1</v>
      </c>
      <c r="T123" s="2">
        <f ca="1">IF(T35=0,0,1)</f>
        <v>1</v>
      </c>
      <c r="U123" s="2">
        <f ca="1">IF(U35=0,0,1)</f>
        <v>1</v>
      </c>
      <c r="V123" s="2">
        <f ca="1">IF(V35=0,0,1)</f>
        <v>1</v>
      </c>
      <c r="W123" s="2">
        <f ca="1">IF(W35=0,0,1)</f>
        <v>1</v>
      </c>
      <c r="X123" s="2">
        <f ca="1">IF(X35=0,0,1)</f>
        <v>1</v>
      </c>
      <c r="Y123" s="2">
        <f ca="1">IF(Y35=0,0,1)</f>
        <v>1</v>
      </c>
      <c r="Z123" s="2">
        <f ca="1">IF(Z35=0,0,1)</f>
        <v>1</v>
      </c>
      <c r="AA123" s="2">
        <f ca="1">IF(AA35=0,0,1)</f>
        <v>1</v>
      </c>
      <c r="AB123" s="2">
        <f ca="1">IF(AB35=0,0,1)</f>
        <v>1</v>
      </c>
      <c r="AC123" s="2">
        <f ca="1">IF(AC35=0,0,1)</f>
        <v>1</v>
      </c>
      <c r="AD123" s="2">
        <f ca="1">IF(AD35=0,0,1)</f>
        <v>1</v>
      </c>
      <c r="AE123" s="2">
        <f ca="1">IF(AE35=0,0,1)</f>
        <v>1</v>
      </c>
      <c r="AF123" s="2">
        <f ca="1">IF(AF35=0,0,1)</f>
        <v>1</v>
      </c>
      <c r="AG123" s="2">
        <f ca="1">IF(AG35=0,0,1)</f>
        <v>1</v>
      </c>
      <c r="AH123" s="2">
        <f ca="1">IF(AH35=0,0,1)</f>
        <v>1</v>
      </c>
      <c r="AI123" s="2">
        <f ca="1">IF(AI35=0,0,1)</f>
        <v>1</v>
      </c>
      <c r="AJ123" s="2">
        <f ca="1">IF(AJ35=0,0,1)</f>
        <v>1</v>
      </c>
      <c r="AK123" s="2">
        <f ca="1">IF(AK35=0,0,1)</f>
        <v>1</v>
      </c>
      <c r="AL123" s="2">
        <f ca="1">IF(AL35=0,0,1)</f>
        <v>1</v>
      </c>
      <c r="AM123" s="2">
        <f ca="1">IF(AM35=0,0,1)</f>
        <v>1</v>
      </c>
      <c r="AN123" s="2">
        <f ca="1">IF(AN35=0,0,1)</f>
        <v>1</v>
      </c>
      <c r="AO123" s="2">
        <f ca="1">IF(AO35=0,0,1)</f>
        <v>1</v>
      </c>
      <c r="AP123" s="2">
        <f ca="1">IF(AP35=0,0,1)</f>
        <v>1</v>
      </c>
      <c r="AQ123" s="2">
        <f ca="1">IF(AQ35=0,0,1)</f>
        <v>1</v>
      </c>
      <c r="AR123" s="2">
        <f ca="1">IF(AR35=0,0,1)</f>
        <v>1</v>
      </c>
      <c r="AS123" s="2">
        <f ca="1">IF(AS35=0,0,1)</f>
        <v>1</v>
      </c>
    </row>
    <row r="124" spans="2:53" ht="15" customHeight="1" x14ac:dyDescent="0.25">
      <c r="B124" s="55"/>
      <c r="C124" s="62"/>
      <c r="D124" s="63"/>
      <c r="E124" s="19" t="s">
        <v>40</v>
      </c>
      <c r="F124" s="6" t="s">
        <v>17</v>
      </c>
      <c r="G124" s="2">
        <f ca="1">IF(G38=0,0,1)</f>
        <v>0</v>
      </c>
      <c r="H124" s="2">
        <f ca="1">IF(H38=0,0,1)</f>
        <v>1</v>
      </c>
      <c r="I124" s="2">
        <f ca="1">IF(I38=0,0,1)</f>
        <v>1</v>
      </c>
      <c r="J124" s="2">
        <f ca="1">IF(J38=0,0,1)</f>
        <v>1</v>
      </c>
      <c r="K124" s="2">
        <f ca="1">IF(K38=0,0,1)</f>
        <v>1</v>
      </c>
      <c r="L124" s="2">
        <f ca="1">IF(L38=0,0,1)</f>
        <v>1</v>
      </c>
      <c r="M124" s="2">
        <f ca="1">IF(M38=0,0,1)</f>
        <v>1</v>
      </c>
      <c r="N124" s="2">
        <f ca="1">IF(N38=0,0,1)</f>
        <v>1</v>
      </c>
      <c r="O124" s="2">
        <f ca="1">IF(O38=0,0,1)</f>
        <v>1</v>
      </c>
      <c r="P124" s="2">
        <f ca="1">IF(P38=0,0,1)</f>
        <v>1</v>
      </c>
      <c r="Q124" s="2">
        <f ca="1">IF(Q38=0,0,1)</f>
        <v>1</v>
      </c>
      <c r="R124" s="2">
        <f ca="1">IF(R38=0,0,1)</f>
        <v>1</v>
      </c>
      <c r="S124" s="2">
        <f ca="1">IF(S38=0,0,1)</f>
        <v>1</v>
      </c>
      <c r="T124" s="2">
        <f ca="1">IF(T38=0,0,1)</f>
        <v>1</v>
      </c>
      <c r="U124" s="2">
        <f ca="1">IF(U38=0,0,1)</f>
        <v>1</v>
      </c>
      <c r="V124" s="2">
        <f ca="1">IF(V38=0,0,1)</f>
        <v>1</v>
      </c>
      <c r="W124" s="2">
        <f ca="1">IF(W38=0,0,1)</f>
        <v>1</v>
      </c>
      <c r="X124" s="2">
        <f ca="1">IF(X38=0,0,1)</f>
        <v>1</v>
      </c>
      <c r="Y124" s="2">
        <f ca="1">IF(Y38=0,0,1)</f>
        <v>1</v>
      </c>
      <c r="Z124" s="2">
        <f ca="1">IF(Z38=0,0,1)</f>
        <v>1</v>
      </c>
      <c r="AA124" s="2">
        <f ca="1">IF(AA38=0,0,1)</f>
        <v>1</v>
      </c>
      <c r="AB124" s="2">
        <f ca="1">IF(AB38=0,0,1)</f>
        <v>1</v>
      </c>
      <c r="AC124" s="2">
        <f ca="1">IF(AC38=0,0,1)</f>
        <v>1</v>
      </c>
      <c r="AD124" s="2">
        <f ca="1">IF(AD38=0,0,1)</f>
        <v>1</v>
      </c>
      <c r="AE124" s="2">
        <f ca="1">IF(AE38=0,0,1)</f>
        <v>1</v>
      </c>
      <c r="AF124" s="2">
        <f ca="1">IF(AF38=0,0,1)</f>
        <v>1</v>
      </c>
      <c r="AG124" s="2">
        <f ca="1">IF(AG38=0,0,1)</f>
        <v>1</v>
      </c>
      <c r="AH124" s="2">
        <f ca="1">IF(AH38=0,0,1)</f>
        <v>1</v>
      </c>
      <c r="AI124" s="2">
        <f ca="1">IF(AI38=0,0,1)</f>
        <v>1</v>
      </c>
      <c r="AJ124" s="2">
        <f ca="1">IF(AJ38=0,0,1)</f>
        <v>1</v>
      </c>
      <c r="AK124" s="2">
        <f ca="1">IF(AK38=0,0,1)</f>
        <v>1</v>
      </c>
      <c r="AL124" s="2">
        <f ca="1">IF(AL38=0,0,1)</f>
        <v>1</v>
      </c>
      <c r="AM124" s="2">
        <f ca="1">IF(AM38=0,0,1)</f>
        <v>1</v>
      </c>
      <c r="AN124" s="2">
        <f ca="1">IF(AN38=0,0,1)</f>
        <v>1</v>
      </c>
      <c r="AO124" s="2">
        <f ca="1">IF(AO38=0,0,1)</f>
        <v>1</v>
      </c>
      <c r="AP124" s="2">
        <f ca="1">IF(AP38=0,0,1)</f>
        <v>1</v>
      </c>
      <c r="AQ124" s="2">
        <f ca="1">IF(AQ38=0,0,1)</f>
        <v>1</v>
      </c>
      <c r="AR124" s="2">
        <f ca="1">IF(AR38=0,0,1)</f>
        <v>1</v>
      </c>
      <c r="AS124" s="2">
        <f ca="1">IF(AS38=0,0,1)</f>
        <v>1</v>
      </c>
    </row>
    <row r="125" spans="2:53" x14ac:dyDescent="0.25">
      <c r="B125" s="55"/>
      <c r="C125" s="37" t="s">
        <v>49</v>
      </c>
      <c r="D125" s="38"/>
      <c r="E125" s="39"/>
      <c r="F125" s="6" t="s">
        <v>17</v>
      </c>
      <c r="G125" s="2">
        <f>IF(G68&gt;=$F$141,1,0)</f>
        <v>0</v>
      </c>
      <c r="H125" s="2">
        <f>IF(H68&gt;=$F$141,1,0)</f>
        <v>0</v>
      </c>
      <c r="I125" s="2">
        <f>IF(I68&gt;=$F$141,1,0)</f>
        <v>0</v>
      </c>
      <c r="J125" s="2">
        <f>IF(J68&gt;=$F$141,1,0)</f>
        <v>0</v>
      </c>
      <c r="K125" s="2">
        <f>IF(K68&gt;=$F$141,1,0)</f>
        <v>0</v>
      </c>
      <c r="L125" s="2">
        <f>IF(L68&gt;=$F$141,1,0)</f>
        <v>0</v>
      </c>
      <c r="M125" s="2">
        <f>IF(M68&gt;=$F$141,1,0)</f>
        <v>0</v>
      </c>
      <c r="N125" s="2">
        <f>IF(N68&gt;=$F$141,1,0)</f>
        <v>0</v>
      </c>
      <c r="O125" s="2">
        <f>IF(O68&gt;=$F$141,1,0)</f>
        <v>0</v>
      </c>
      <c r="P125" s="2">
        <f>IF(P68&gt;=$F$141,1,0)</f>
        <v>0</v>
      </c>
      <c r="Q125" s="2">
        <f>IF(Q68&gt;=$F$141,1,0)</f>
        <v>0</v>
      </c>
      <c r="R125" s="2">
        <f>IF(R68&gt;=$F$141,1,0)</f>
        <v>0</v>
      </c>
      <c r="S125" s="2">
        <f>IF(S68&gt;=$F$141,1,0)</f>
        <v>0</v>
      </c>
      <c r="T125" s="2">
        <f>IF(T68&gt;=$F$141,1,0)</f>
        <v>0</v>
      </c>
      <c r="U125" s="2">
        <f>IF(U68&gt;=$F$141,1,0)</f>
        <v>0</v>
      </c>
      <c r="V125" s="2">
        <f>IF(V68&gt;=$F$141,1,0)</f>
        <v>0</v>
      </c>
      <c r="W125" s="2">
        <f>IF(W68&gt;=$F$141,1,0)</f>
        <v>0</v>
      </c>
      <c r="X125" s="2">
        <f>IF(X68&gt;=$F$141,1,0)</f>
        <v>0</v>
      </c>
      <c r="Y125" s="2">
        <f>IF(Y68&gt;=$F$141,1,0)</f>
        <v>0</v>
      </c>
      <c r="Z125" s="2">
        <f>IF(Z68&gt;=$F$141,1,0)</f>
        <v>0</v>
      </c>
      <c r="AA125" s="2">
        <f>IF(AA68&gt;=$F$141,1,0)</f>
        <v>0</v>
      </c>
      <c r="AB125" s="2">
        <f>IF(AB68&gt;=$F$141,1,0)</f>
        <v>0</v>
      </c>
      <c r="AC125" s="2">
        <f>IF(AC68&gt;=$F$141,1,0)</f>
        <v>0</v>
      </c>
      <c r="AD125" s="2">
        <f>IF(AD68&gt;=$F$141,1,0)</f>
        <v>0</v>
      </c>
      <c r="AE125" s="2">
        <f>IF(AE68&gt;=$F$141,1,0)</f>
        <v>0</v>
      </c>
      <c r="AF125" s="2">
        <f>IF(AF68&gt;=$F$141,1,0)</f>
        <v>0</v>
      </c>
      <c r="AG125" s="2">
        <f>IF(AG68&gt;=$F$141,1,0)</f>
        <v>0</v>
      </c>
      <c r="AH125" s="2">
        <f>IF(AH68&gt;=$F$141,1,0)</f>
        <v>0</v>
      </c>
      <c r="AI125" s="2">
        <f>IF(AI68&gt;=$F$141,1,0)</f>
        <v>0</v>
      </c>
      <c r="AJ125" s="2">
        <f>IF(AJ68&gt;=$F$141,1,0)</f>
        <v>0</v>
      </c>
      <c r="AK125" s="2">
        <f>IF(AK68&gt;=$F$141,1,0)</f>
        <v>0</v>
      </c>
      <c r="AL125" s="2">
        <f>IF(AL68&gt;=$F$141,1,0)</f>
        <v>0</v>
      </c>
      <c r="AM125" s="2">
        <f>IF(AM68&gt;=$F$141,1,0)</f>
        <v>0</v>
      </c>
      <c r="AN125" s="2">
        <f>IF(AN68&gt;=$F$141,1,0)</f>
        <v>0</v>
      </c>
      <c r="AO125" s="2">
        <f>IF(AO68&gt;=$F$141,1,0)</f>
        <v>0</v>
      </c>
      <c r="AP125" s="2">
        <f>IF(AP68&gt;=$F$141,1,0)</f>
        <v>0</v>
      </c>
      <c r="AQ125" s="2">
        <f>IF(AQ68&gt;=$F$141,1,0)</f>
        <v>0</v>
      </c>
      <c r="AR125" s="2">
        <f>IF(AR68&gt;=$F$141,1,0)</f>
        <v>0</v>
      </c>
      <c r="AS125" s="2">
        <f>IF(AS68&gt;=$F$141,1,0)</f>
        <v>0</v>
      </c>
    </row>
    <row r="126" spans="2:53" x14ac:dyDescent="0.25">
      <c r="B126" s="55"/>
      <c r="C126" s="37" t="s">
        <v>97</v>
      </c>
      <c r="D126" s="38"/>
      <c r="E126" s="39"/>
      <c r="F126" s="6" t="s">
        <v>17</v>
      </c>
      <c r="G126" s="2">
        <f>IF(AND(G118&gt;=G119,G118&gt;0,G119&gt;0),1,0)</f>
        <v>0</v>
      </c>
      <c r="H126" s="2">
        <f ca="1">IF(AND(H118&gt;=H119,H118&gt;0,H119&gt;0),1,0)</f>
        <v>0</v>
      </c>
      <c r="I126" s="2">
        <f ca="1">IF(AND(I118&gt;=I119,I118&gt;0,I119&gt;0),1,0)</f>
        <v>0</v>
      </c>
      <c r="J126" s="2">
        <f ca="1">IF(AND(J118&gt;=J119,J118&gt;0,J119&gt;0),1,0)</f>
        <v>0</v>
      </c>
      <c r="K126" s="2">
        <f ca="1">IF(AND(K118&gt;=K119,K118&gt;0,K119&gt;0),1,0)</f>
        <v>0</v>
      </c>
      <c r="L126" s="2">
        <f ca="1">IF(AND(L118&gt;=L119,L118&gt;0,L119&gt;0),1,0)</f>
        <v>0</v>
      </c>
      <c r="M126" s="2">
        <f ca="1">IF(AND(M118&gt;=M119,M118&gt;0,M119&gt;0),1,0)</f>
        <v>0</v>
      </c>
      <c r="N126" s="2">
        <f ca="1">IF(AND(N118&gt;=N119,N118&gt;0,N119&gt;0),1,0)</f>
        <v>0</v>
      </c>
      <c r="O126" s="2">
        <f ca="1">IF(AND(O118&gt;=O119,O118&gt;0,O119&gt;0),1,0)</f>
        <v>0</v>
      </c>
      <c r="P126" s="2">
        <f ca="1">IF(AND(P118&gt;=P119,P118&gt;0,P119&gt;0),1,0)</f>
        <v>0</v>
      </c>
      <c r="Q126" s="2">
        <f ca="1">IF(AND(Q118&gt;=Q119,Q118&gt;0,Q119&gt;0),1,0)</f>
        <v>0</v>
      </c>
      <c r="R126" s="2">
        <f ca="1">IF(AND(R118&gt;=R119,R118&gt;0,R119&gt;0),1,0)</f>
        <v>0</v>
      </c>
      <c r="S126" s="2">
        <f ca="1">IF(AND(S118&gt;=S119,S118&gt;0,S119&gt;0),1,0)</f>
        <v>0</v>
      </c>
      <c r="T126" s="2">
        <f ca="1">IF(AND(T118&gt;=T119,T118&gt;0,T119&gt;0),1,0)</f>
        <v>0</v>
      </c>
      <c r="U126" s="2">
        <f ca="1">IF(AND(U118&gt;=U119,U118&gt;0,U119&gt;0),1,0)</f>
        <v>0</v>
      </c>
      <c r="V126" s="2">
        <f ca="1">IF(AND(V118&gt;=V119,V118&gt;0,V119&gt;0),1,0)</f>
        <v>0</v>
      </c>
      <c r="W126" s="2">
        <f ca="1">IF(AND(W118&gt;=W119,W118&gt;0,W119&gt;0),1,0)</f>
        <v>0</v>
      </c>
      <c r="X126" s="2">
        <f ca="1">IF(AND(X118&gt;=X119,X118&gt;0,X119&gt;0),1,0)</f>
        <v>0</v>
      </c>
      <c r="Y126" s="2">
        <f ca="1">IF(AND(Y118&gt;=Y119,Y118&gt;0,Y119&gt;0),1,0)</f>
        <v>0</v>
      </c>
      <c r="Z126" s="2">
        <f ca="1">IF(AND(Z118&gt;=Z119,Z118&gt;0,Z119&gt;0),1,0)</f>
        <v>0</v>
      </c>
      <c r="AA126" s="2">
        <f ca="1">IF(AND(AA118&gt;=AA119,AA118&gt;0,AA119&gt;0),1,0)</f>
        <v>0</v>
      </c>
      <c r="AB126" s="2">
        <f ca="1">IF(AND(AB118&gt;=AB119,AB118&gt;0,AB119&gt;0),1,0)</f>
        <v>0</v>
      </c>
      <c r="AC126" s="2">
        <f ca="1">IF(AND(AC118&gt;=AC119,AC118&gt;0,AC119&gt;0),1,0)</f>
        <v>0</v>
      </c>
      <c r="AD126" s="2">
        <f ca="1">IF(AND(AD118&gt;=AD119,AD118&gt;0,AD119&gt;0),1,0)</f>
        <v>0</v>
      </c>
      <c r="AE126" s="2">
        <f ca="1">IF(AND(AE118&gt;=AE119,AE118&gt;0,AE119&gt;0),1,0)</f>
        <v>0</v>
      </c>
      <c r="AF126" s="2">
        <f ca="1">IF(AND(AF118&gt;=AF119,AF118&gt;0,AF119&gt;0),1,0)</f>
        <v>0</v>
      </c>
      <c r="AG126" s="2">
        <f ca="1">IF(AND(AG118&gt;=AG119,AG118&gt;0,AG119&gt;0),1,0)</f>
        <v>0</v>
      </c>
      <c r="AH126" s="2">
        <f ca="1">IF(AND(AH118&gt;=AH119,AH118&gt;0,AH119&gt;0),1,0)</f>
        <v>0</v>
      </c>
      <c r="AI126" s="2">
        <f ca="1">IF(AND(AI118&gt;=AI119,AI118&gt;0,AI119&gt;0),1,0)</f>
        <v>0</v>
      </c>
      <c r="AJ126" s="2">
        <f ca="1">IF(AND(AJ118&gt;=AJ119,AJ118&gt;0,AJ119&gt;0),1,0)</f>
        <v>0</v>
      </c>
      <c r="AK126" s="2">
        <f ca="1">IF(AND(AK118&gt;=AK119,AK118&gt;0,AK119&gt;0),1,0)</f>
        <v>0</v>
      </c>
      <c r="AL126" s="2">
        <f ca="1">IF(AND(AL118&gt;=AL119,AL118&gt;0,AL119&gt;0),1,0)</f>
        <v>0</v>
      </c>
      <c r="AM126" s="2">
        <f ca="1">IF(AND(AM118&gt;=AM119,AM118&gt;0,AM119&gt;0),1,0)</f>
        <v>0</v>
      </c>
      <c r="AN126" s="2">
        <f ca="1">IF(AND(AN118&gt;=AN119,AN118&gt;0,AN119&gt;0),1,0)</f>
        <v>0</v>
      </c>
      <c r="AO126" s="2">
        <f ca="1">IF(AND(AO118&gt;=AO119,AO118&gt;0,AO119&gt;0),1,0)</f>
        <v>0</v>
      </c>
      <c r="AP126" s="2">
        <f ca="1">IF(AND(AP118&gt;=AP119,AP118&gt;0,AP119&gt;0),1,0)</f>
        <v>0</v>
      </c>
      <c r="AQ126" s="2">
        <f ca="1">IF(AND(AQ118&gt;=AQ119,AQ118&gt;0,AQ119&gt;0),1,0)</f>
        <v>0</v>
      </c>
      <c r="AR126" s="2">
        <f ca="1">IF(AND(AR118&gt;=AR119,AR118&gt;0,AR119&gt;0),1,0)</f>
        <v>0</v>
      </c>
      <c r="AS126" s="2">
        <f ca="1">IF(AND(AS118&gt;=AS119,AS118&gt;0,AS119&gt;0),1,0)</f>
        <v>0</v>
      </c>
    </row>
    <row r="127" spans="2:53" x14ac:dyDescent="0.25">
      <c r="B127" s="55"/>
      <c r="C127" s="77" t="s">
        <v>47</v>
      </c>
      <c r="D127" s="78"/>
      <c r="E127" s="79"/>
      <c r="F127" s="80" t="s">
        <v>17</v>
      </c>
      <c r="G127" s="81">
        <v>0</v>
      </c>
      <c r="H127" s="81">
        <f ca="1">IF(H58&gt;1/H60*($F$144+$F$143),1,0)</f>
        <v>0</v>
      </c>
      <c r="I127" s="81">
        <f ca="1">IF(I58&gt;1/I60*($F$144+$F$143),1,0)</f>
        <v>0</v>
      </c>
      <c r="J127" s="81">
        <f ca="1">IF(J58&gt;1/J60*($F$144+$F$143),1,0)</f>
        <v>0</v>
      </c>
      <c r="K127" s="81">
        <f ca="1">IF(K58&gt;1/K60*($F$144+$F$143),1,0)</f>
        <v>0</v>
      </c>
      <c r="L127" s="81">
        <f ca="1">IF(L58&gt;1/L60*($F$144+$F$143),1,0)</f>
        <v>0</v>
      </c>
      <c r="M127" s="81">
        <f ca="1">IF(M58&gt;1/M60*($F$144+$F$143),1,0)</f>
        <v>0</v>
      </c>
      <c r="N127" s="81">
        <f ca="1">IF(N58&gt;1/N60*($F$144+$F$143),1,0)</f>
        <v>0</v>
      </c>
      <c r="O127" s="81">
        <f ca="1">IF(O58&gt;1/O60*($F$144+$F$143),1,0)</f>
        <v>0</v>
      </c>
      <c r="P127" s="81">
        <f ca="1">IF(P58&gt;1/P60*($F$144+$F$143),1,0)</f>
        <v>0</v>
      </c>
      <c r="Q127" s="81">
        <f ca="1">IF(Q58&gt;1/Q60*($F$144+$F$143),1,0)</f>
        <v>0</v>
      </c>
      <c r="R127" s="81">
        <f ca="1">IF(R58&gt;1/R60*($F$144+$F$143),1,0)</f>
        <v>0</v>
      </c>
      <c r="S127" s="81">
        <f ca="1">IF(S58&gt;1/S60*($F$144+$F$143),1,0)</f>
        <v>0</v>
      </c>
      <c r="T127" s="81">
        <f ca="1">IF(T58&gt;1/T60*($F$144+$F$143),1,0)</f>
        <v>0</v>
      </c>
      <c r="U127" s="81">
        <f ca="1">IF(U58&gt;1/U60*($F$144+$F$143),1,0)</f>
        <v>0</v>
      </c>
      <c r="V127" s="81">
        <f ca="1">IF(V58&gt;1/V60*($F$144+$F$143),1,0)</f>
        <v>0</v>
      </c>
      <c r="W127" s="81">
        <f ca="1">IF(W58&gt;1/W60*($F$144+$F$143),1,0)</f>
        <v>0</v>
      </c>
      <c r="X127" s="81">
        <f ca="1">IF(X58&gt;1/X60*($F$144+$F$143),1,0)</f>
        <v>0</v>
      </c>
      <c r="Y127" s="81">
        <f ca="1">IF(Y58&gt;1/Y60*($F$144+$F$143),1,0)</f>
        <v>0</v>
      </c>
      <c r="Z127" s="81">
        <f ca="1">IF(Z58&gt;1/Z60*($F$144+$F$143),1,0)</f>
        <v>0</v>
      </c>
      <c r="AA127" s="81">
        <f ca="1">IF(AA58&gt;1/AA60*($F$144+$F$143),1,0)</f>
        <v>0</v>
      </c>
      <c r="AB127" s="81">
        <f ca="1">IF(AB58&gt;1/AB60*($F$144+$F$143),1,0)</f>
        <v>0</v>
      </c>
      <c r="AC127" s="81">
        <f ca="1">IF(AC58&gt;1/AC60*($F$144+$F$143),1,0)</f>
        <v>0</v>
      </c>
      <c r="AD127" s="81">
        <f ca="1">IF(AD58&gt;1/AD60*($F$144+$F$143),1,0)</f>
        <v>0</v>
      </c>
      <c r="AE127" s="81">
        <f ca="1">IF(AE58&gt;1/AE60*($F$144+$F$143),1,0)</f>
        <v>0</v>
      </c>
      <c r="AF127" s="81">
        <f ca="1">IF(AF58&gt;1/AF60*($F$144+$F$143),1,0)</f>
        <v>0</v>
      </c>
      <c r="AG127" s="81">
        <f ca="1">IF(AG58&gt;1/AG60*($F$144+$F$143),1,0)</f>
        <v>0</v>
      </c>
      <c r="AH127" s="81">
        <f ca="1">IF(AH58&gt;1/AH60*($F$144+$F$143),1,0)</f>
        <v>0</v>
      </c>
      <c r="AI127" s="81">
        <f ca="1">IF(AI58&gt;1/AI60*($F$144+$F$143),1,0)</f>
        <v>0</v>
      </c>
      <c r="AJ127" s="81">
        <f ca="1">IF(AJ58&gt;1/AJ60*($F$144+$F$143),1,0)</f>
        <v>0</v>
      </c>
      <c r="AK127" s="81">
        <f ca="1">IF(AK58&gt;1/AK60*($F$144+$F$143),1,0)</f>
        <v>0</v>
      </c>
      <c r="AL127" s="81">
        <f ca="1">IF(AL58&gt;1/AL60*($F$144+$F$143),1,0)</f>
        <v>0</v>
      </c>
      <c r="AM127" s="81">
        <f ca="1">IF(AM58&gt;1/AM60*($F$144+$F$143),1,0)</f>
        <v>0</v>
      </c>
      <c r="AN127" s="81">
        <f ca="1">IF(AN58&gt;1/AN60*($F$144+$F$143),1,0)</f>
        <v>0</v>
      </c>
      <c r="AO127" s="81">
        <f ca="1">IF(AO58&gt;1/AO60*($F$144+$F$143),1,0)</f>
        <v>0</v>
      </c>
      <c r="AP127" s="81">
        <f ca="1">IF(AP58&gt;1/AP60*($F$144+$F$143),1,0)</f>
        <v>0</v>
      </c>
      <c r="AQ127" s="81">
        <f ca="1">IF(AQ58&gt;1/AQ60*($F$144+$F$143),1,0)</f>
        <v>0</v>
      </c>
      <c r="AR127" s="81">
        <f ca="1">IF(AR58&gt;1/AR60*($F$144+$F$143),1,0)</f>
        <v>0</v>
      </c>
      <c r="AS127" s="81">
        <f ca="1">IF(AS58&gt;1/AS60*($F$144+$F$143),1,0)</f>
        <v>0</v>
      </c>
    </row>
    <row r="128" spans="2:53" x14ac:dyDescent="0.25">
      <c r="B128" s="55"/>
      <c r="C128" s="57" t="s">
        <v>48</v>
      </c>
      <c r="D128" s="58"/>
      <c r="E128" s="59"/>
      <c r="F128" s="6" t="s">
        <v>17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</row>
    <row r="129" spans="2:45" x14ac:dyDescent="0.25">
      <c r="B129" s="55"/>
      <c r="C129" s="82" t="s">
        <v>42</v>
      </c>
      <c r="D129" s="82"/>
      <c r="E129" s="27" t="s">
        <v>39</v>
      </c>
      <c r="F129" s="6" t="s">
        <v>17</v>
      </c>
      <c r="G129" s="30">
        <f>IF(AND(SUM(C130:F130)=1,C130=0,D130=0,E130=0),F130,0)</f>
        <v>0</v>
      </c>
      <c r="H129" s="30">
        <f t="shared" ref="H129:AS129" si="702">IF(AND(SUM(D130:G130)=1,D130=0,E130=0,F130=0),G130,0)</f>
        <v>0</v>
      </c>
      <c r="I129" s="30">
        <f t="shared" ca="1" si="702"/>
        <v>0</v>
      </c>
      <c r="J129" s="30">
        <f t="shared" ca="1" si="702"/>
        <v>0</v>
      </c>
      <c r="K129" s="30">
        <f t="shared" ca="1" si="702"/>
        <v>0</v>
      </c>
      <c r="L129" s="30">
        <f t="shared" ca="1" si="702"/>
        <v>0</v>
      </c>
      <c r="M129" s="30">
        <f t="shared" ca="1" si="702"/>
        <v>0</v>
      </c>
      <c r="N129" s="30">
        <f t="shared" ca="1" si="702"/>
        <v>0</v>
      </c>
      <c r="O129" s="30">
        <f t="shared" ca="1" si="702"/>
        <v>0</v>
      </c>
      <c r="P129" s="30">
        <f t="shared" ca="1" si="702"/>
        <v>0</v>
      </c>
      <c r="Q129" s="30">
        <f t="shared" ca="1" si="702"/>
        <v>0</v>
      </c>
      <c r="R129" s="30">
        <f t="shared" ca="1" si="702"/>
        <v>0</v>
      </c>
      <c r="S129" s="30">
        <f t="shared" ca="1" si="702"/>
        <v>0</v>
      </c>
      <c r="T129" s="30">
        <f t="shared" ca="1" si="702"/>
        <v>0</v>
      </c>
      <c r="U129" s="30">
        <f t="shared" ca="1" si="702"/>
        <v>0</v>
      </c>
      <c r="V129" s="30">
        <f t="shared" ca="1" si="702"/>
        <v>0</v>
      </c>
      <c r="W129" s="30">
        <f t="shared" ca="1" si="702"/>
        <v>0</v>
      </c>
      <c r="X129" s="30">
        <f t="shared" ca="1" si="702"/>
        <v>0</v>
      </c>
      <c r="Y129" s="30">
        <f t="shared" ca="1" si="702"/>
        <v>0</v>
      </c>
      <c r="Z129" s="30">
        <f t="shared" ca="1" si="702"/>
        <v>0</v>
      </c>
      <c r="AA129" s="30">
        <f t="shared" ca="1" si="702"/>
        <v>0</v>
      </c>
      <c r="AB129" s="30">
        <f t="shared" ca="1" si="702"/>
        <v>0</v>
      </c>
      <c r="AC129" s="30">
        <f t="shared" ca="1" si="702"/>
        <v>0</v>
      </c>
      <c r="AD129" s="30">
        <f t="shared" ca="1" si="702"/>
        <v>0</v>
      </c>
      <c r="AE129" s="30">
        <f t="shared" ca="1" si="702"/>
        <v>0</v>
      </c>
      <c r="AF129" s="30">
        <f t="shared" ca="1" si="702"/>
        <v>0</v>
      </c>
      <c r="AG129" s="30">
        <f t="shared" ca="1" si="702"/>
        <v>0</v>
      </c>
      <c r="AH129" s="30">
        <f t="shared" ca="1" si="702"/>
        <v>0</v>
      </c>
      <c r="AI129" s="30">
        <f t="shared" ca="1" si="702"/>
        <v>0</v>
      </c>
      <c r="AJ129" s="30">
        <f t="shared" ca="1" si="702"/>
        <v>0</v>
      </c>
      <c r="AK129" s="30">
        <f t="shared" ca="1" si="702"/>
        <v>0</v>
      </c>
      <c r="AL129" s="30">
        <f t="shared" ca="1" si="702"/>
        <v>0</v>
      </c>
      <c r="AM129" s="30">
        <f t="shared" ca="1" si="702"/>
        <v>0</v>
      </c>
      <c r="AN129" s="30">
        <f t="shared" ca="1" si="702"/>
        <v>0</v>
      </c>
      <c r="AO129" s="30">
        <f t="shared" ca="1" si="702"/>
        <v>0</v>
      </c>
      <c r="AP129" s="30">
        <f t="shared" ca="1" si="702"/>
        <v>0</v>
      </c>
      <c r="AQ129" s="30">
        <f t="shared" ca="1" si="702"/>
        <v>0</v>
      </c>
      <c r="AR129" s="30">
        <f t="shared" ca="1" si="702"/>
        <v>0</v>
      </c>
      <c r="AS129" s="30">
        <f t="shared" ca="1" si="702"/>
        <v>0</v>
      </c>
    </row>
    <row r="130" spans="2:45" x14ac:dyDescent="0.25">
      <c r="B130" s="55"/>
      <c r="C130" s="82"/>
      <c r="D130" s="82"/>
      <c r="E130" s="27" t="s">
        <v>40</v>
      </c>
      <c r="F130" s="6" t="s">
        <v>17</v>
      </c>
      <c r="G130" s="81">
        <f>IF(AND(G93&lt;0,G101&gt;=G95),1,0)</f>
        <v>0</v>
      </c>
      <c r="H130" s="81">
        <f ca="1">IF(AND(H93&lt;0,H102&gt;=H96),1,0)</f>
        <v>0</v>
      </c>
      <c r="I130" s="81">
        <f ca="1">IF(AND(I93&lt;0,I102&gt;=I96),1,0)</f>
        <v>0</v>
      </c>
      <c r="J130" s="81">
        <f ca="1">IF(AND(J93&lt;0,J102&gt;=J96),1,0)</f>
        <v>0</v>
      </c>
      <c r="K130" s="81">
        <f ca="1">IF(AND(K93&lt;0,K102&gt;=K96),1,0)</f>
        <v>0</v>
      </c>
      <c r="L130" s="81">
        <f ca="1">IF(AND(L93&lt;0,L102&gt;=L96),1,0)</f>
        <v>0</v>
      </c>
      <c r="M130" s="81">
        <f ca="1">IF(AND(M93&lt;0,M102&gt;=M96),1,0)</f>
        <v>0</v>
      </c>
      <c r="N130" s="81">
        <f ca="1">IF(AND(N93&lt;0,N102&gt;=N96),1,0)</f>
        <v>0</v>
      </c>
      <c r="O130" s="81">
        <f ca="1">IF(AND(O93&lt;0,O102&gt;=O96),1,0)</f>
        <v>0</v>
      </c>
      <c r="P130" s="81">
        <f ca="1">IF(AND(P93&lt;0,P102&gt;=P96),1,0)</f>
        <v>0</v>
      </c>
      <c r="Q130" s="81">
        <f ca="1">IF(AND(Q93&lt;0,Q102&gt;=Q96),1,0)</f>
        <v>0</v>
      </c>
      <c r="R130" s="81">
        <f ca="1">IF(AND(R93&lt;0,R102&gt;=R96),1,0)</f>
        <v>0</v>
      </c>
      <c r="S130" s="81">
        <f ca="1">IF(AND(S93&lt;0,S102&gt;=S96),1,0)</f>
        <v>0</v>
      </c>
      <c r="T130" s="81">
        <f ca="1">IF(AND(T93&lt;0,T102&gt;=T96),1,0)</f>
        <v>0</v>
      </c>
      <c r="U130" s="81">
        <f ca="1">IF(AND(U93&lt;0,U102&gt;=U96),1,0)</f>
        <v>0</v>
      </c>
      <c r="V130" s="81">
        <f ca="1">IF(AND(V93&lt;0,V102&gt;=V96),1,0)</f>
        <v>0</v>
      </c>
      <c r="W130" s="81">
        <f ca="1">IF(AND(W93&lt;0,W102&gt;=W96),1,0)</f>
        <v>0</v>
      </c>
      <c r="X130" s="81">
        <f ca="1">IF(AND(X93&lt;0,X102&gt;=X96),1,0)</f>
        <v>0</v>
      </c>
      <c r="Y130" s="81">
        <f ca="1">IF(AND(Y93&lt;0,Y102&gt;=Y96),1,0)</f>
        <v>0</v>
      </c>
      <c r="Z130" s="81">
        <f ca="1">IF(AND(Z93&lt;0,Z102&gt;=Z96),1,0)</f>
        <v>0</v>
      </c>
      <c r="AA130" s="81">
        <f ca="1">IF(AND(AA93&lt;0,AA102&gt;=AA96),1,0)</f>
        <v>0</v>
      </c>
      <c r="AB130" s="81">
        <f ca="1">IF(AND(AB93&lt;0,AB102&gt;=AB96),1,0)</f>
        <v>0</v>
      </c>
      <c r="AC130" s="81">
        <f ca="1">IF(AND(AC93&lt;0,AC102&gt;=AC96),1,0)</f>
        <v>0</v>
      </c>
      <c r="AD130" s="81">
        <f ca="1">IF(AND(AD93&lt;0,AD102&gt;=AD96),1,0)</f>
        <v>0</v>
      </c>
      <c r="AE130" s="81">
        <f ca="1">IF(AND(AE93&lt;0,AE102&gt;=AE96),1,0)</f>
        <v>0</v>
      </c>
      <c r="AF130" s="81">
        <f ca="1">IF(AND(AF93&lt;0,AF102&gt;=AF96),1,0)</f>
        <v>0</v>
      </c>
      <c r="AG130" s="81">
        <f ca="1">IF(AND(AG93&lt;0,AG102&gt;=AG96),1,0)</f>
        <v>0</v>
      </c>
      <c r="AH130" s="81">
        <f ca="1">IF(AND(AH93&lt;0,AH102&gt;=AH96),1,0)</f>
        <v>0</v>
      </c>
      <c r="AI130" s="81">
        <f ca="1">IF(AND(AI93&lt;0,AI102&gt;=AI96),1,0)</f>
        <v>0</v>
      </c>
      <c r="AJ130" s="81">
        <f ca="1">IF(AND(AJ93&lt;0,AJ102&gt;=AJ96),1,0)</f>
        <v>0</v>
      </c>
      <c r="AK130" s="81">
        <f ca="1">IF(AND(AK93&lt;0,AK102&gt;=AK96),1,0)</f>
        <v>0</v>
      </c>
      <c r="AL130" s="81">
        <f ca="1">IF(AND(AL93&lt;0,AL102&gt;=AL96),1,0)</f>
        <v>0</v>
      </c>
      <c r="AM130" s="81">
        <f ca="1">IF(AND(AM93&lt;0,AM102&gt;=AM96),1,0)</f>
        <v>0</v>
      </c>
      <c r="AN130" s="81">
        <f ca="1">IF(AND(AN93&lt;0,AN102&gt;=AN96),1,0)</f>
        <v>0</v>
      </c>
      <c r="AO130" s="81">
        <f ca="1">IF(AND(AO93&lt;0,AO102&gt;=AO96),1,0)</f>
        <v>0</v>
      </c>
      <c r="AP130" s="81">
        <f ca="1">IF(AND(AP93&lt;0,AP102&gt;=AP96),1,0)</f>
        <v>0</v>
      </c>
      <c r="AQ130" s="81">
        <f ca="1">IF(AND(AQ93&lt;0,AQ102&gt;=AQ96),1,0)</f>
        <v>0</v>
      </c>
      <c r="AR130" s="81">
        <f ca="1">IF(AND(AR93&lt;0,AR102&gt;=AR96),1,0)</f>
        <v>0</v>
      </c>
      <c r="AS130" s="81">
        <f ca="1">IF(AND(AS93&lt;0,AS102&gt;=AS96),1,0)</f>
        <v>0</v>
      </c>
    </row>
    <row r="131" spans="2:45" x14ac:dyDescent="0.25">
      <c r="B131" s="55"/>
      <c r="C131" s="57" t="s">
        <v>43</v>
      </c>
      <c r="D131" s="58"/>
      <c r="E131" s="59"/>
      <c r="F131" s="6" t="s">
        <v>17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</row>
    <row r="132" spans="2:45" x14ac:dyDescent="0.25">
      <c r="B132" s="55"/>
      <c r="C132" s="57" t="s">
        <v>59</v>
      </c>
      <c r="D132" s="58"/>
      <c r="E132" s="59"/>
      <c r="F132" s="6" t="s">
        <v>17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</row>
    <row r="133" spans="2:45" x14ac:dyDescent="0.25">
      <c r="B133" s="56"/>
      <c r="C133" s="57" t="s">
        <v>87</v>
      </c>
      <c r="D133" s="58"/>
      <c r="E133" s="59"/>
      <c r="F133" s="6" t="s">
        <v>17</v>
      </c>
      <c r="G133" s="2">
        <v>0</v>
      </c>
      <c r="H133" s="2">
        <f ca="1">G133+IF(AND(H8=1,H38=0),-1,0)</f>
        <v>0</v>
      </c>
      <c r="I133" s="2">
        <f ca="1">H133+IF(AND(I8=1,I38=0),-1,0)</f>
        <v>0</v>
      </c>
      <c r="J133" s="2">
        <f ca="1">I133+IF(AND(J8=1,J38=0),-1,0)</f>
        <v>0</v>
      </c>
      <c r="K133" s="2">
        <f ca="1">J133+IF(AND(K8=1,K38=0),-1,0)</f>
        <v>0</v>
      </c>
      <c r="L133" s="2">
        <f ca="1">K133+IF(AND(L8=1,L38=0),-1,0)</f>
        <v>0</v>
      </c>
      <c r="M133" s="2">
        <f ca="1">L133+IF(AND(M8=1,M38=0),-1,0)</f>
        <v>0</v>
      </c>
      <c r="N133" s="2">
        <f ca="1">M133+IF(AND(N8=1,N38=0),-1,0)</f>
        <v>0</v>
      </c>
      <c r="O133" s="2">
        <f ca="1">N133+IF(AND(O8=1,O38=0),-1,0)</f>
        <v>0</v>
      </c>
      <c r="P133" s="2">
        <f ca="1">O133+IF(AND(P8=1,P38=0),-1,0)</f>
        <v>0</v>
      </c>
      <c r="Q133" s="2">
        <f ca="1">P133+IF(AND(Q8=1,Q38=0),-1,0)</f>
        <v>0</v>
      </c>
      <c r="R133" s="2">
        <f ca="1">Q133+IF(AND(R8=1,R38=0),-1,0)</f>
        <v>0</v>
      </c>
      <c r="S133" s="2">
        <f ca="1">R133+IF(AND(S8=1,S38=0),-1,0)</f>
        <v>0</v>
      </c>
      <c r="T133" s="2">
        <f ca="1">S133+IF(AND(T8=1,T38=0),-1,0)</f>
        <v>0</v>
      </c>
      <c r="U133" s="2">
        <f ca="1">T133+IF(AND(U8=1,U38=0),-1,0)</f>
        <v>0</v>
      </c>
      <c r="V133" s="2">
        <f ca="1">U133+IF(AND(V8=1,V38=0),-1,0)</f>
        <v>0</v>
      </c>
      <c r="W133" s="2">
        <f ca="1">V133+IF(AND(W8=1,W38=0),-1,0)</f>
        <v>0</v>
      </c>
      <c r="X133" s="2">
        <f ca="1">W133+IF(AND(X8=1,X38=0),-1,0)</f>
        <v>0</v>
      </c>
      <c r="Y133" s="2">
        <f ca="1">X133+IF(AND(Y8=1,Y38=0),-1,0)</f>
        <v>0</v>
      </c>
      <c r="Z133" s="2">
        <f ca="1">Y133+IF(AND(Z8=1,Z38=0),-1,0)</f>
        <v>0</v>
      </c>
      <c r="AA133" s="2">
        <f ca="1">Z133+IF(AND(AA8=1,AA38=0),-1,0)</f>
        <v>0</v>
      </c>
      <c r="AB133" s="2">
        <f ca="1">AA133+IF(AND(AB8=1,AB38=0),-1,0)</f>
        <v>0</v>
      </c>
      <c r="AC133" s="2">
        <f ca="1">AB133+IF(AND(AC8=1,AC38=0),-1,0)</f>
        <v>0</v>
      </c>
      <c r="AD133" s="2">
        <f ca="1">AC133+IF(AND(AD8=1,AD38=0),-1,0)</f>
        <v>0</v>
      </c>
      <c r="AE133" s="2">
        <f ca="1">AD133+IF(AND(AE8=1,AE38=0),-1,0)</f>
        <v>0</v>
      </c>
      <c r="AF133" s="2">
        <f ca="1">AE133+IF(AND(AF8=1,AF38=0),-1,0)</f>
        <v>0</v>
      </c>
      <c r="AG133" s="2">
        <f ca="1">AF133+IF(AND(AG8=1,AG38=0),-1,0)</f>
        <v>0</v>
      </c>
      <c r="AH133" s="2">
        <f ca="1">AG133+IF(AND(AH8=1,AH38=0),-1,0)</f>
        <v>0</v>
      </c>
      <c r="AI133" s="2">
        <f ca="1">AH133+IF(AND(AI8=1,AI38=0),-1,0)</f>
        <v>0</v>
      </c>
      <c r="AJ133" s="2">
        <f ca="1">AI133+IF(AND(AJ8=1,AJ38=0),-1,0)</f>
        <v>0</v>
      </c>
      <c r="AK133" s="2">
        <f ca="1">AJ133+IF(AND(AK8=1,AK38=0),-1,0)</f>
        <v>0</v>
      </c>
      <c r="AL133" s="2">
        <f ca="1">AK133+IF(AND(AL8=1,AL38=0),-1,0)</f>
        <v>0</v>
      </c>
      <c r="AM133" s="2">
        <f ca="1">AL133+IF(AND(AM8=1,AM38=0),-1,0)</f>
        <v>0</v>
      </c>
      <c r="AN133" s="2">
        <f ca="1">AM133+IF(AND(AN8=1,AN38=0),-1,0)</f>
        <v>0</v>
      </c>
      <c r="AO133" s="2">
        <f ca="1">AN133+IF(AND(AO8=1,AO38=0),-1,0)</f>
        <v>0</v>
      </c>
      <c r="AP133" s="2">
        <f ca="1">AO133+IF(AND(AP8=1,AP38=0),-1,0)</f>
        <v>0</v>
      </c>
      <c r="AQ133" s="2">
        <f ca="1">AP133+IF(AND(AQ8=1,AQ38=0),-1,0)</f>
        <v>0</v>
      </c>
      <c r="AR133" s="2">
        <f ca="1">AQ133+IF(AND(AR8=1,AR38=0),-1,0)</f>
        <v>0</v>
      </c>
      <c r="AS133" s="2">
        <f ca="1">AR133+IF(AND(AS8=1,AS38=0),-1,0)</f>
        <v>0</v>
      </c>
    </row>
    <row r="135" spans="2:45" x14ac:dyDescent="0.25">
      <c r="B135" s="34" t="s">
        <v>72</v>
      </c>
      <c r="C135" s="40" t="s">
        <v>73</v>
      </c>
      <c r="D135" s="41"/>
      <c r="E135" s="42"/>
      <c r="F135" s="6" t="s">
        <v>103</v>
      </c>
      <c r="G135" s="1">
        <f>IF(SUM(G2:G11)=1,0,1)</f>
        <v>0</v>
      </c>
      <c r="H135" s="1">
        <f>IF(SUM(H2:H11)=1,0,1)</f>
        <v>0</v>
      </c>
      <c r="I135" s="1">
        <f ca="1">IF(SUM(I2:I11)=1,0,1)</f>
        <v>0</v>
      </c>
      <c r="J135" s="1">
        <f ca="1">IF(SUM(J2:J11)=1,0,1)</f>
        <v>0</v>
      </c>
      <c r="K135" s="1">
        <f ca="1">IF(SUM(K2:K11)=1,0,1)</f>
        <v>0</v>
      </c>
      <c r="L135" s="1">
        <f ca="1">IF(SUM(L2:L11)=1,0,1)</f>
        <v>0</v>
      </c>
      <c r="M135" s="1">
        <f ca="1">IF(SUM(M2:M11)=1,0,1)</f>
        <v>0</v>
      </c>
      <c r="N135" s="1">
        <f ca="1">IF(SUM(N2:N11)=1,0,1)</f>
        <v>0</v>
      </c>
      <c r="O135" s="1">
        <f ca="1">IF(SUM(O2:O11)=1,0,1)</f>
        <v>0</v>
      </c>
      <c r="P135" s="1">
        <f ca="1">IF(SUM(P2:P11)=1,0,1)</f>
        <v>0</v>
      </c>
      <c r="Q135" s="1">
        <f ca="1">IF(SUM(Q2:Q11)=1,0,1)</f>
        <v>0</v>
      </c>
      <c r="R135" s="1">
        <f ca="1">IF(SUM(R2:R11)=1,0,1)</f>
        <v>0</v>
      </c>
      <c r="S135" s="1">
        <f ca="1">IF(SUM(S2:S11)=1,0,1)</f>
        <v>0</v>
      </c>
      <c r="T135" s="1">
        <f ca="1">IF(SUM(T2:T11)=1,0,1)</f>
        <v>0</v>
      </c>
      <c r="U135" s="1">
        <f ca="1">IF(SUM(U2:U11)=1,0,1)</f>
        <v>0</v>
      </c>
      <c r="V135" s="1">
        <f ca="1">IF(SUM(V2:V11)=1,0,1)</f>
        <v>0</v>
      </c>
      <c r="W135" s="1">
        <f ca="1">IF(SUM(W2:W11)=1,0,1)</f>
        <v>0</v>
      </c>
      <c r="X135" s="1">
        <f ca="1">IF(SUM(X2:X11)=1,0,1)</f>
        <v>0</v>
      </c>
      <c r="Y135" s="1">
        <f ca="1">IF(SUM(Y2:Y11)=1,0,1)</f>
        <v>0</v>
      </c>
      <c r="Z135" s="1">
        <f ca="1">IF(SUM(Z2:Z11)=1,0,1)</f>
        <v>0</v>
      </c>
      <c r="AA135" s="1">
        <f ca="1">IF(SUM(AA2:AA11)=1,0,1)</f>
        <v>0</v>
      </c>
      <c r="AB135" s="1">
        <f ca="1">IF(SUM(AB2:AB11)=1,0,1)</f>
        <v>0</v>
      </c>
      <c r="AC135" s="1">
        <f ca="1">IF(SUM(AC2:AC11)=1,0,1)</f>
        <v>0</v>
      </c>
      <c r="AD135" s="1">
        <f ca="1">IF(SUM(AD2:AD11)=1,0,1)</f>
        <v>0</v>
      </c>
      <c r="AE135" s="1">
        <f ca="1">IF(SUM(AE2:AE11)=1,0,1)</f>
        <v>0</v>
      </c>
      <c r="AF135" s="1">
        <f ca="1">IF(SUM(AF2:AF11)=1,0,1)</f>
        <v>0</v>
      </c>
      <c r="AG135" s="1">
        <f ca="1">IF(SUM(AG2:AG11)=1,0,1)</f>
        <v>0</v>
      </c>
      <c r="AH135" s="1">
        <f ca="1">IF(SUM(AH2:AH11)=1,0,1)</f>
        <v>0</v>
      </c>
      <c r="AI135" s="1">
        <f ca="1">IF(SUM(AI2:AI11)=1,0,1)</f>
        <v>0</v>
      </c>
      <c r="AJ135" s="1">
        <f ca="1">IF(SUM(AJ2:AJ11)=1,0,1)</f>
        <v>0</v>
      </c>
      <c r="AK135" s="1">
        <f ca="1">IF(SUM(AK2:AK11)=1,0,1)</f>
        <v>0</v>
      </c>
      <c r="AL135" s="1">
        <f ca="1">IF(SUM(AL2:AL11)=1,0,1)</f>
        <v>0</v>
      </c>
      <c r="AM135" s="1">
        <f ca="1">IF(SUM(AM2:AM11)=1,0,1)</f>
        <v>0</v>
      </c>
      <c r="AN135" s="1">
        <f ca="1">IF(SUM(AN2:AN11)=1,0,1)</f>
        <v>0</v>
      </c>
      <c r="AO135" s="1">
        <f ca="1">IF(SUM(AO2:AO11)=1,0,1)</f>
        <v>0</v>
      </c>
      <c r="AP135" s="1">
        <f ca="1">IF(SUM(AP2:AP11)=1,0,1)</f>
        <v>0</v>
      </c>
      <c r="AQ135" s="1">
        <f ca="1">IF(SUM(AQ2:AQ11)=1,0,1)</f>
        <v>0</v>
      </c>
      <c r="AR135" s="1">
        <f ca="1">IF(SUM(AR2:AR11)=1,0,1)</f>
        <v>0</v>
      </c>
      <c r="AS135" s="1">
        <f ca="1">IF(SUM(AS2:AS11)=1,0,1)</f>
        <v>0</v>
      </c>
    </row>
    <row r="136" spans="2:45" x14ac:dyDescent="0.25">
      <c r="B136" s="35"/>
      <c r="C136" s="37" t="s">
        <v>106</v>
      </c>
      <c r="D136" s="38"/>
      <c r="E136" s="39"/>
      <c r="F136" s="6" t="s">
        <v>103</v>
      </c>
      <c r="G136" s="1">
        <f>IF(AND(G5&gt;G4,SUM($G$4:G4)=0),1,0)</f>
        <v>0</v>
      </c>
      <c r="H136" s="1">
        <f>IF(AND(H5&gt;H4,SUM($G$4:H4)=0),1,0)</f>
        <v>0</v>
      </c>
      <c r="I136" s="1">
        <f>IF(AND(I5&gt;I4,SUM($G$4:I4)=0),1,0)</f>
        <v>0</v>
      </c>
      <c r="J136" s="1">
        <f>IF(AND(J5&gt;J4,SUM($G$4:J4)=0),1,0)</f>
        <v>0</v>
      </c>
      <c r="K136" s="1">
        <f>IF(AND(K5&gt;K4,SUM($G$4:K4)=0),1,0)</f>
        <v>0</v>
      </c>
      <c r="L136" s="1">
        <f>IF(AND(L5&gt;L4,SUM($G$4:L4)=0),1,0)</f>
        <v>0</v>
      </c>
      <c r="M136" s="1">
        <f>IF(AND(M5&gt;M4,SUM($G$4:M4)=0),1,0)</f>
        <v>0</v>
      </c>
      <c r="N136" s="1">
        <f>IF(AND(N5&gt;N4,SUM($G$4:N4)=0),1,0)</f>
        <v>0</v>
      </c>
      <c r="O136" s="1">
        <f>IF(AND(O5&gt;O4,SUM($G$4:O4)=0),1,0)</f>
        <v>0</v>
      </c>
      <c r="P136" s="1">
        <f>IF(AND(P5&gt;P4,SUM($G$4:P4)=0),1,0)</f>
        <v>0</v>
      </c>
      <c r="Q136" s="1">
        <f>IF(AND(Q5&gt;Q4,SUM($G$4:Q4)=0),1,0)</f>
        <v>0</v>
      </c>
      <c r="R136" s="1">
        <f>IF(AND(R5&gt;R4,SUM($G$4:R4)=0),1,0)</f>
        <v>0</v>
      </c>
      <c r="S136" s="1">
        <f>IF(AND(S5&gt;S4,SUM($G$4:S4)=0),1,0)</f>
        <v>0</v>
      </c>
      <c r="T136" s="1">
        <f>IF(AND(T5&gt;T4,SUM($G$4:T4)=0),1,0)</f>
        <v>0</v>
      </c>
      <c r="U136" s="1">
        <f>IF(AND(U5&gt;U4,SUM($G$4:U4)=0),1,0)</f>
        <v>0</v>
      </c>
      <c r="V136" s="1">
        <f>IF(AND(V5&gt;V4,SUM($G$4:V4)=0),1,0)</f>
        <v>0</v>
      </c>
      <c r="W136" s="1">
        <f>IF(AND(W5&gt;W4,SUM($G$4:W4)=0),1,0)</f>
        <v>0</v>
      </c>
      <c r="X136" s="1">
        <f>IF(AND(X5&gt;X4,SUM($G$4:X4)=0),1,0)</f>
        <v>0</v>
      </c>
      <c r="Y136" s="1">
        <f>IF(AND(Y5&gt;Y4,SUM($G$4:Y4)=0),1,0)</f>
        <v>0</v>
      </c>
      <c r="Z136" s="1">
        <f>IF(AND(Z5&gt;Z4,SUM($G$4:Z4)=0),1,0)</f>
        <v>0</v>
      </c>
      <c r="AA136" s="1">
        <f>IF(AND(AA5&gt;AA4,SUM($G$4:AA4)=0),1,0)</f>
        <v>0</v>
      </c>
      <c r="AB136" s="1">
        <f>IF(AND(AB5&gt;AB4,SUM($G$4:AB4)=0),1,0)</f>
        <v>0</v>
      </c>
      <c r="AC136" s="1">
        <f>IF(AND(AC5&gt;AC4,SUM($G$4:AC4)=0),1,0)</f>
        <v>0</v>
      </c>
      <c r="AD136" s="1">
        <f>IF(AND(AD5&gt;AD4,SUM($G$4:AD4)=0),1,0)</f>
        <v>0</v>
      </c>
      <c r="AE136" s="1">
        <f>IF(AND(AE5&gt;AE4,SUM($G$4:AE4)=0),1,0)</f>
        <v>0</v>
      </c>
      <c r="AF136" s="1">
        <f>IF(AND(AF5&gt;AF4,SUM($G$4:AF4)=0),1,0)</f>
        <v>0</v>
      </c>
      <c r="AG136" s="1">
        <f>IF(AND(AG5&gt;AG4,SUM($G$4:AG4)=0),1,0)</f>
        <v>0</v>
      </c>
      <c r="AH136" s="1">
        <f>IF(AND(AH5&gt;AH4,SUM($G$4:AH4)=0),1,0)</f>
        <v>0</v>
      </c>
      <c r="AI136" s="1">
        <f>IF(AND(AI5&gt;AI4,SUM($G$4:AI4)=0),1,0)</f>
        <v>0</v>
      </c>
      <c r="AJ136" s="1">
        <f>IF(AND(AJ5&gt;AJ4,SUM($G$4:AJ4)=0),1,0)</f>
        <v>0</v>
      </c>
      <c r="AK136" s="1">
        <f>IF(AND(AK5&gt;AK4,SUM($G$4:AK4)=0),1,0)</f>
        <v>0</v>
      </c>
      <c r="AL136" s="1">
        <f>IF(AND(AL5&gt;AL4,SUM($G$4:AL4)=0),1,0)</f>
        <v>0</v>
      </c>
      <c r="AM136" s="1">
        <f>IF(AND(AM5&gt;AM4,SUM($G$4:AM4)=0),1,0)</f>
        <v>0</v>
      </c>
      <c r="AN136" s="1">
        <f>IF(AND(AN5&gt;AN4,SUM($G$4:AN4)=0),1,0)</f>
        <v>0</v>
      </c>
      <c r="AO136" s="1">
        <f>IF(AND(AO5&gt;AO4,SUM($G$4:AO4)=0),1,0)</f>
        <v>0</v>
      </c>
      <c r="AP136" s="1">
        <f>IF(AND(AP5&gt;AP4,SUM($G$4:AP4)=0),1,0)</f>
        <v>0</v>
      </c>
      <c r="AQ136" s="1">
        <f>IF(AND(AQ5&gt;AQ4,SUM($G$4:AQ4)=0),1,0)</f>
        <v>0</v>
      </c>
      <c r="AR136" s="1">
        <f>IF(AND(AR5&gt;AR4,SUM($G$4:AR4)=0),1,0)</f>
        <v>0</v>
      </c>
      <c r="AS136" s="1">
        <f>IF(AND(AS5&gt;AS4,SUM($G$4:AS4)=0),1,0)</f>
        <v>0</v>
      </c>
    </row>
    <row r="137" spans="2:45" x14ac:dyDescent="0.25">
      <c r="B137" s="35"/>
      <c r="C137" s="37" t="s">
        <v>104</v>
      </c>
      <c r="D137" s="38"/>
      <c r="E137" s="39"/>
      <c r="F137" s="6" t="s">
        <v>103</v>
      </c>
      <c r="G137" s="1">
        <f>IF(G71&gt;=G17,0,1)</f>
        <v>0</v>
      </c>
      <c r="H137" s="1">
        <f>IF(H71&gt;=H17,0,1)</f>
        <v>0</v>
      </c>
      <c r="I137" s="1">
        <f ca="1">IF(I71&gt;=I17,0,1)</f>
        <v>0</v>
      </c>
      <c r="J137" s="1">
        <f ca="1">IF(J71&gt;=J17,0,1)</f>
        <v>0</v>
      </c>
      <c r="K137" s="1">
        <f ca="1">IF(K71&gt;=K17,0,1)</f>
        <v>0</v>
      </c>
      <c r="L137" s="1">
        <f ca="1">IF(L71&gt;=L17,0,1)</f>
        <v>0</v>
      </c>
      <c r="M137" s="1">
        <f ca="1">IF(M71&gt;=M17,0,1)</f>
        <v>0</v>
      </c>
      <c r="N137" s="1">
        <f ca="1">IF(N71&gt;=N17,0,1)</f>
        <v>0</v>
      </c>
      <c r="O137" s="1">
        <f ca="1">IF(O71&gt;=O17,0,1)</f>
        <v>0</v>
      </c>
      <c r="P137" s="1">
        <f ca="1">IF(P71&gt;=P17,0,1)</f>
        <v>0</v>
      </c>
      <c r="Q137" s="1">
        <f ca="1">IF(Q71&gt;=Q17,0,1)</f>
        <v>0</v>
      </c>
      <c r="R137" s="1">
        <f ca="1">IF(R71&gt;=R17,0,1)</f>
        <v>0</v>
      </c>
      <c r="S137" s="1">
        <f ca="1">IF(S71&gt;=S17,0,1)</f>
        <v>0</v>
      </c>
      <c r="T137" s="1">
        <f ca="1">IF(T71&gt;=T17,0,1)</f>
        <v>0</v>
      </c>
      <c r="U137" s="1">
        <f ca="1">IF(U71&gt;=U17,0,1)</f>
        <v>0</v>
      </c>
      <c r="V137" s="1">
        <f ca="1">IF(V71&gt;=V17,0,1)</f>
        <v>0</v>
      </c>
      <c r="W137" s="1">
        <f ca="1">IF(W71&gt;=W17,0,1)</f>
        <v>0</v>
      </c>
      <c r="X137" s="1">
        <f ca="1">IF(X71&gt;=X17,0,1)</f>
        <v>0</v>
      </c>
      <c r="Y137" s="1">
        <f ca="1">IF(Y71&gt;=Y17,0,1)</f>
        <v>0</v>
      </c>
      <c r="Z137" s="1">
        <f ca="1">IF(Z71&gt;=Z17,0,1)</f>
        <v>0</v>
      </c>
      <c r="AA137" s="1">
        <f ca="1">IF(AA71&gt;=AA17,0,1)</f>
        <v>0</v>
      </c>
      <c r="AB137" s="1">
        <f ca="1">IF(AB71&gt;=AB17,0,1)</f>
        <v>0</v>
      </c>
      <c r="AC137" s="1">
        <f ca="1">IF(AC71&gt;=AC17,0,1)</f>
        <v>0</v>
      </c>
      <c r="AD137" s="1">
        <f ca="1">IF(AD71&gt;=AD17,0,1)</f>
        <v>0</v>
      </c>
      <c r="AE137" s="1">
        <f ca="1">IF(AE71&gt;=AE17,0,1)</f>
        <v>0</v>
      </c>
      <c r="AF137" s="1">
        <f ca="1">IF(AF71&gt;=AF17,0,1)</f>
        <v>0</v>
      </c>
      <c r="AG137" s="1">
        <f ca="1">IF(AG71&gt;=AG17,0,1)</f>
        <v>0</v>
      </c>
      <c r="AH137" s="1">
        <f ca="1">IF(AH71&gt;=AH17,0,1)</f>
        <v>0</v>
      </c>
      <c r="AI137" s="1">
        <f ca="1">IF(AI71&gt;=AI17,0,1)</f>
        <v>0</v>
      </c>
      <c r="AJ137" s="1">
        <f ca="1">IF(AJ71&gt;=AJ17,0,1)</f>
        <v>0</v>
      </c>
      <c r="AK137" s="1">
        <f ca="1">IF(AK71&gt;=AK17,0,1)</f>
        <v>0</v>
      </c>
      <c r="AL137" s="1">
        <f ca="1">IF(AL71&gt;=AL17,0,1)</f>
        <v>0</v>
      </c>
      <c r="AM137" s="1">
        <f ca="1">IF(AM71&gt;=AM17,0,1)</f>
        <v>0</v>
      </c>
      <c r="AN137" s="1">
        <f ca="1">IF(AN71&gt;=AN17,0,1)</f>
        <v>0</v>
      </c>
      <c r="AO137" s="1">
        <f ca="1">IF(AO71&gt;=AO17,0,1)</f>
        <v>0</v>
      </c>
      <c r="AP137" s="1">
        <f ca="1">IF(AP71&gt;=AP17,0,1)</f>
        <v>0</v>
      </c>
      <c r="AQ137" s="1">
        <f ca="1">IF(AQ71&gt;=AQ17,0,1)</f>
        <v>0</v>
      </c>
      <c r="AR137" s="1">
        <f ca="1">IF(AR71&gt;=AR17,0,1)</f>
        <v>0</v>
      </c>
      <c r="AS137" s="1">
        <f ca="1">IF(AS71&gt;=AS17,0,1)</f>
        <v>0</v>
      </c>
    </row>
    <row r="138" spans="2:45" x14ac:dyDescent="0.25">
      <c r="B138" s="35"/>
      <c r="C138" s="37" t="s">
        <v>107</v>
      </c>
      <c r="D138" s="38"/>
      <c r="E138" s="39"/>
      <c r="F138" s="6" t="s">
        <v>103</v>
      </c>
      <c r="G138" s="1">
        <f ca="1">IF(G71&gt;=G13+G109,0,1)</f>
        <v>0</v>
      </c>
      <c r="H138" s="1">
        <f ca="1">IF(H71&gt;=H13+H109,0,1)</f>
        <v>0</v>
      </c>
      <c r="I138" s="1">
        <f ca="1">IF(I71&gt;=I13+I109,0,1)</f>
        <v>0</v>
      </c>
      <c r="J138" s="1">
        <f ca="1">IF(J71&gt;=J13+J109,0,1)</f>
        <v>0</v>
      </c>
      <c r="K138" s="1">
        <f ca="1">IF(K71&gt;=K13+K109,0,1)</f>
        <v>0</v>
      </c>
      <c r="L138" s="1">
        <f ca="1">IF(L71&gt;=L13+L109,0,1)</f>
        <v>0</v>
      </c>
      <c r="M138" s="1">
        <f ca="1">IF(M71&gt;=M13+M109,0,1)</f>
        <v>0</v>
      </c>
      <c r="N138" s="1">
        <f ca="1">IF(N71&gt;=N13+N109,0,1)</f>
        <v>0</v>
      </c>
      <c r="O138" s="1">
        <f ca="1">IF(O71&gt;=O13+O109,0,1)</f>
        <v>0</v>
      </c>
      <c r="P138" s="1">
        <f ca="1">IF(P71&gt;=P13+P109,0,1)</f>
        <v>0</v>
      </c>
      <c r="Q138" s="1">
        <f ca="1">IF(Q71&gt;=Q13+Q109,0,1)</f>
        <v>0</v>
      </c>
      <c r="R138" s="1">
        <f ca="1">IF(R71&gt;=R13+R109,0,1)</f>
        <v>0</v>
      </c>
      <c r="S138" s="1">
        <f ca="1">IF(S71&gt;=S13+S109,0,1)</f>
        <v>0</v>
      </c>
      <c r="T138" s="1">
        <f t="shared" ref="T138:AS138" ca="1" si="703">IF(T71&gt;=T13+T109,0,1)</f>
        <v>0</v>
      </c>
      <c r="U138" s="1">
        <f t="shared" ca="1" si="703"/>
        <v>0</v>
      </c>
      <c r="V138" s="1">
        <f t="shared" ca="1" si="703"/>
        <v>0</v>
      </c>
      <c r="W138" s="1">
        <f t="shared" ca="1" si="703"/>
        <v>0</v>
      </c>
      <c r="X138" s="1">
        <f t="shared" ca="1" si="703"/>
        <v>0</v>
      </c>
      <c r="Y138" s="1">
        <f t="shared" ca="1" si="703"/>
        <v>0</v>
      </c>
      <c r="Z138" s="1">
        <f t="shared" ca="1" si="703"/>
        <v>0</v>
      </c>
      <c r="AA138" s="1">
        <f t="shared" ca="1" si="703"/>
        <v>0</v>
      </c>
      <c r="AB138" s="1">
        <f t="shared" ca="1" si="703"/>
        <v>0</v>
      </c>
      <c r="AC138" s="1">
        <f t="shared" ca="1" si="703"/>
        <v>0</v>
      </c>
      <c r="AD138" s="1">
        <f t="shared" ca="1" si="703"/>
        <v>0</v>
      </c>
      <c r="AE138" s="1">
        <f t="shared" ca="1" si="703"/>
        <v>0</v>
      </c>
      <c r="AF138" s="1">
        <f t="shared" ca="1" si="703"/>
        <v>0</v>
      </c>
      <c r="AG138" s="1">
        <f t="shared" ca="1" si="703"/>
        <v>0</v>
      </c>
      <c r="AH138" s="1">
        <f t="shared" ca="1" si="703"/>
        <v>0</v>
      </c>
      <c r="AI138" s="1">
        <f t="shared" ca="1" si="703"/>
        <v>0</v>
      </c>
      <c r="AJ138" s="1">
        <f t="shared" ca="1" si="703"/>
        <v>0</v>
      </c>
      <c r="AK138" s="1">
        <f t="shared" ca="1" si="703"/>
        <v>0</v>
      </c>
      <c r="AL138" s="1">
        <f t="shared" ca="1" si="703"/>
        <v>0</v>
      </c>
      <c r="AM138" s="1">
        <f t="shared" ca="1" si="703"/>
        <v>0</v>
      </c>
      <c r="AN138" s="1">
        <f t="shared" ca="1" si="703"/>
        <v>0</v>
      </c>
      <c r="AO138" s="1">
        <f t="shared" ca="1" si="703"/>
        <v>0</v>
      </c>
      <c r="AP138" s="1">
        <f t="shared" ca="1" si="703"/>
        <v>0</v>
      </c>
      <c r="AQ138" s="1">
        <f t="shared" ca="1" si="703"/>
        <v>0</v>
      </c>
      <c r="AR138" s="1">
        <f t="shared" ca="1" si="703"/>
        <v>0</v>
      </c>
      <c r="AS138" s="1">
        <f t="shared" ca="1" si="703"/>
        <v>0</v>
      </c>
    </row>
    <row r="139" spans="2:45" x14ac:dyDescent="0.25">
      <c r="B139" s="36"/>
      <c r="C139" s="40" t="s">
        <v>105</v>
      </c>
      <c r="D139" s="41"/>
      <c r="E139" s="42"/>
      <c r="F139" s="6" t="s">
        <v>103</v>
      </c>
      <c r="G139" s="108">
        <f ca="1">SUM(G135:G138)</f>
        <v>0</v>
      </c>
      <c r="H139" s="108">
        <f ca="1">SUM(H135:H138)</f>
        <v>0</v>
      </c>
      <c r="I139" s="108">
        <f ca="1">SUM(I135:I138)</f>
        <v>0</v>
      </c>
      <c r="J139" s="108">
        <f ca="1">SUM(J135:J138)</f>
        <v>0</v>
      </c>
      <c r="K139" s="108">
        <f ca="1">SUM(K135:K138)</f>
        <v>0</v>
      </c>
      <c r="L139" s="108">
        <f ca="1">SUM(L135:L138)</f>
        <v>0</v>
      </c>
      <c r="M139" s="108">
        <f ca="1">SUM(M135:M138)</f>
        <v>0</v>
      </c>
      <c r="N139" s="108">
        <f ca="1">SUM(N135:N138)</f>
        <v>0</v>
      </c>
      <c r="O139" s="108">
        <f ca="1">SUM(O135:O138)</f>
        <v>0</v>
      </c>
      <c r="P139" s="108">
        <f ca="1">SUM(P135:P138)</f>
        <v>0</v>
      </c>
      <c r="Q139" s="108">
        <f ca="1">SUM(Q135:Q138)</f>
        <v>0</v>
      </c>
      <c r="R139" s="108">
        <f ca="1">SUM(R135:R138)</f>
        <v>0</v>
      </c>
      <c r="S139" s="108">
        <f ca="1">SUM(S135:S138)</f>
        <v>0</v>
      </c>
      <c r="T139" s="108">
        <f ca="1">SUM(T135:T138)</f>
        <v>0</v>
      </c>
      <c r="U139" s="108">
        <f ca="1">SUM(U135:U138)</f>
        <v>0</v>
      </c>
      <c r="V139" s="108">
        <f ca="1">SUM(V135:V138)</f>
        <v>0</v>
      </c>
      <c r="W139" s="108">
        <f ca="1">SUM(W135:W138)</f>
        <v>0</v>
      </c>
      <c r="X139" s="108">
        <f ca="1">SUM(X135:X138)</f>
        <v>0</v>
      </c>
      <c r="Y139" s="108">
        <f ca="1">SUM(Y135:Y138)</f>
        <v>0</v>
      </c>
      <c r="Z139" s="108">
        <f ca="1">SUM(Z135:Z138)</f>
        <v>0</v>
      </c>
      <c r="AA139" s="108">
        <f ca="1">SUM(AA135:AA138)</f>
        <v>0</v>
      </c>
      <c r="AB139" s="108">
        <f ca="1">SUM(AB135:AB138)</f>
        <v>0</v>
      </c>
      <c r="AC139" s="108">
        <f ca="1">SUM(AC135:AC138)</f>
        <v>0</v>
      </c>
      <c r="AD139" s="108">
        <f ca="1">SUM(AD135:AD138)</f>
        <v>0</v>
      </c>
      <c r="AE139" s="108">
        <f ca="1">SUM(AE135:AE138)</f>
        <v>0</v>
      </c>
      <c r="AF139" s="108">
        <f ca="1">SUM(AF135:AF138)</f>
        <v>0</v>
      </c>
      <c r="AG139" s="108">
        <f ca="1">SUM(AG135:AG138)</f>
        <v>0</v>
      </c>
      <c r="AH139" s="108">
        <f ca="1">SUM(AH135:AH138)</f>
        <v>0</v>
      </c>
      <c r="AI139" s="108">
        <f ca="1">SUM(AI135:AI138)</f>
        <v>0</v>
      </c>
      <c r="AJ139" s="108">
        <f ca="1">SUM(AJ135:AJ138)</f>
        <v>0</v>
      </c>
      <c r="AK139" s="108">
        <f ca="1">SUM(AK135:AK138)</f>
        <v>0</v>
      </c>
      <c r="AL139" s="108">
        <f ca="1">SUM(AL135:AL138)</f>
        <v>0</v>
      </c>
      <c r="AM139" s="108">
        <f ca="1">SUM(AM135:AM138)</f>
        <v>0</v>
      </c>
      <c r="AN139" s="108">
        <f ca="1">SUM(AN135:AN138)</f>
        <v>0</v>
      </c>
      <c r="AO139" s="108">
        <f ca="1">SUM(AO135:AO138)</f>
        <v>0</v>
      </c>
      <c r="AP139" s="108">
        <f ca="1">SUM(AP135:AP138)</f>
        <v>0</v>
      </c>
      <c r="AQ139" s="108">
        <f ca="1">SUM(AQ135:AQ138)</f>
        <v>0</v>
      </c>
      <c r="AR139" s="108">
        <f ca="1">SUM(AR135:AR138)</f>
        <v>0</v>
      </c>
      <c r="AS139" s="108">
        <f ca="1">SUM(AS135:AS138)</f>
        <v>0</v>
      </c>
    </row>
    <row r="141" spans="2:45" x14ac:dyDescent="0.25">
      <c r="B141" s="34" t="s">
        <v>33</v>
      </c>
      <c r="C141" s="37" t="s">
        <v>6</v>
      </c>
      <c r="D141" s="38"/>
      <c r="E141" s="39"/>
      <c r="F141" s="15">
        <v>250000000</v>
      </c>
    </row>
    <row r="142" spans="2:45" x14ac:dyDescent="0.25">
      <c r="B142" s="35"/>
      <c r="C142" s="37" t="s">
        <v>7</v>
      </c>
      <c r="D142" s="38"/>
      <c r="E142" s="39"/>
      <c r="F142" s="74">
        <v>8.3333333333333339E-4</v>
      </c>
    </row>
    <row r="143" spans="2:45" x14ac:dyDescent="0.25">
      <c r="B143" s="35"/>
      <c r="C143" s="40" t="s">
        <v>34</v>
      </c>
      <c r="D143" s="41"/>
      <c r="E143" s="42"/>
      <c r="F143" s="6">
        <v>0.05</v>
      </c>
    </row>
    <row r="144" spans="2:45" x14ac:dyDescent="0.25">
      <c r="B144" s="35"/>
      <c r="C144" s="40" t="s">
        <v>36</v>
      </c>
      <c r="D144" s="41"/>
      <c r="E144" s="42"/>
      <c r="F144" s="6">
        <v>1</v>
      </c>
    </row>
    <row r="145" spans="2:9" x14ac:dyDescent="0.25">
      <c r="B145" s="35"/>
      <c r="C145" s="40" t="s">
        <v>35</v>
      </c>
      <c r="D145" s="41"/>
      <c r="E145" s="42"/>
      <c r="F145" s="6">
        <v>3.0000000000000001E-3</v>
      </c>
    </row>
    <row r="146" spans="2:9" x14ac:dyDescent="0.25">
      <c r="B146" s="36"/>
      <c r="C146" s="40" t="s">
        <v>105</v>
      </c>
      <c r="D146" s="41"/>
      <c r="E146" s="42"/>
      <c r="F146" s="6">
        <f ca="1">SUM(G139:AS139)</f>
        <v>0</v>
      </c>
    </row>
    <row r="152" spans="2:9" x14ac:dyDescent="0.25">
      <c r="I152" s="10"/>
    </row>
    <row r="164" spans="7:7" x14ac:dyDescent="0.25">
      <c r="G164" s="91"/>
    </row>
    <row r="165" spans="7:7" x14ac:dyDescent="0.25">
      <c r="G165" s="91"/>
    </row>
  </sheetData>
  <mergeCells count="113">
    <mergeCell ref="C86:D87"/>
    <mergeCell ref="C88:D89"/>
    <mergeCell ref="C90:D91"/>
    <mergeCell ref="B84:B91"/>
    <mergeCell ref="C146:E146"/>
    <mergeCell ref="C129:D130"/>
    <mergeCell ref="C133:E133"/>
    <mergeCell ref="C84:D85"/>
    <mergeCell ref="C75:C80"/>
    <mergeCell ref="D75:D76"/>
    <mergeCell ref="D77:D78"/>
    <mergeCell ref="D79:D80"/>
    <mergeCell ref="C111:C117"/>
    <mergeCell ref="D111:D113"/>
    <mergeCell ref="D114:D115"/>
    <mergeCell ref="D116:D117"/>
    <mergeCell ref="D118:E118"/>
    <mergeCell ref="D119:E119"/>
    <mergeCell ref="C126:E126"/>
    <mergeCell ref="B93:B119"/>
    <mergeCell ref="D22:E22"/>
    <mergeCell ref="D21:E21"/>
    <mergeCell ref="C97:D100"/>
    <mergeCell ref="C69:C74"/>
    <mergeCell ref="D69:D70"/>
    <mergeCell ref="D71:D72"/>
    <mergeCell ref="D34:D39"/>
    <mergeCell ref="E34:E36"/>
    <mergeCell ref="E37:E39"/>
    <mergeCell ref="E40:E41"/>
    <mergeCell ref="E46:E47"/>
    <mergeCell ref="C26:C32"/>
    <mergeCell ref="D23:E23"/>
    <mergeCell ref="D30:E31"/>
    <mergeCell ref="D32:E32"/>
    <mergeCell ref="C23:C25"/>
    <mergeCell ref="D24:E25"/>
    <mergeCell ref="C8:C11"/>
    <mergeCell ref="D8:E8"/>
    <mergeCell ref="D9:E9"/>
    <mergeCell ref="D10:E10"/>
    <mergeCell ref="D11:E11"/>
    <mergeCell ref="C6:C7"/>
    <mergeCell ref="D6:E6"/>
    <mergeCell ref="D7:E7"/>
    <mergeCell ref="B2:B11"/>
    <mergeCell ref="C2:E2"/>
    <mergeCell ref="C3:E3"/>
    <mergeCell ref="C4:E4"/>
    <mergeCell ref="C5:E5"/>
    <mergeCell ref="C128:E128"/>
    <mergeCell ref="C127:E127"/>
    <mergeCell ref="E42:E43"/>
    <mergeCell ref="E44:E45"/>
    <mergeCell ref="D40:D43"/>
    <mergeCell ref="D44:D47"/>
    <mergeCell ref="C82:E82"/>
    <mergeCell ref="D73:D74"/>
    <mergeCell ref="C93:D94"/>
    <mergeCell ref="C48:D49"/>
    <mergeCell ref="C67:D68"/>
    <mergeCell ref="C121:D122"/>
    <mergeCell ref="C101:D102"/>
    <mergeCell ref="C95:D96"/>
    <mergeCell ref="C123:D124"/>
    <mergeCell ref="C55:D56"/>
    <mergeCell ref="C103:D106"/>
    <mergeCell ref="C107:D110"/>
    <mergeCell ref="B58:B63"/>
    <mergeCell ref="C63:E63"/>
    <mergeCell ref="D58:D59"/>
    <mergeCell ref="D60:E60"/>
    <mergeCell ref="C58:C60"/>
    <mergeCell ref="C61:E61"/>
    <mergeCell ref="B54:B56"/>
    <mergeCell ref="C54:E54"/>
    <mergeCell ref="C62:E62"/>
    <mergeCell ref="B13:B22"/>
    <mergeCell ref="C13:C16"/>
    <mergeCell ref="C17:C20"/>
    <mergeCell ref="C21:C22"/>
    <mergeCell ref="B34:B52"/>
    <mergeCell ref="B23:B32"/>
    <mergeCell ref="C51:E52"/>
    <mergeCell ref="C34:C47"/>
    <mergeCell ref="D15:E16"/>
    <mergeCell ref="D13:E14"/>
    <mergeCell ref="D26:E27"/>
    <mergeCell ref="D28:E28"/>
    <mergeCell ref="D29:E29"/>
    <mergeCell ref="D17:E18"/>
    <mergeCell ref="D19:E20"/>
    <mergeCell ref="C50:E50"/>
    <mergeCell ref="B141:B146"/>
    <mergeCell ref="C141:E141"/>
    <mergeCell ref="C142:E142"/>
    <mergeCell ref="C145:E145"/>
    <mergeCell ref="C143:E143"/>
    <mergeCell ref="C144:E144"/>
    <mergeCell ref="B65:B82"/>
    <mergeCell ref="B135:B139"/>
    <mergeCell ref="C136:E136"/>
    <mergeCell ref="C137:E137"/>
    <mergeCell ref="C135:E135"/>
    <mergeCell ref="C138:E138"/>
    <mergeCell ref="C139:E139"/>
    <mergeCell ref="C118:C119"/>
    <mergeCell ref="C125:E125"/>
    <mergeCell ref="B121:B133"/>
    <mergeCell ref="C131:E131"/>
    <mergeCell ref="C132:E132"/>
    <mergeCell ref="C81:E81"/>
    <mergeCell ref="C65:D66"/>
  </mergeCells>
  <conditionalFormatting sqref="G13:XFD13">
    <cfRule type="expression" dxfId="15" priority="95">
      <formula>G$2=1</formula>
    </cfRule>
  </conditionalFormatting>
  <conditionalFormatting sqref="G14:XFD14">
    <cfRule type="expression" dxfId="14" priority="83">
      <formula>G$3=1</formula>
    </cfRule>
  </conditionalFormatting>
  <conditionalFormatting sqref="G28:XFD28">
    <cfRule type="expression" dxfId="13" priority="96">
      <formula>G$9=1</formula>
    </cfRule>
  </conditionalFormatting>
  <conditionalFormatting sqref="G17:XFD17">
    <cfRule type="expression" dxfId="12" priority="13">
      <formula>G$4=1</formula>
    </cfRule>
  </conditionalFormatting>
  <conditionalFormatting sqref="G19:XFD19">
    <cfRule type="expression" dxfId="11" priority="14">
      <formula>G$5=1</formula>
    </cfRule>
  </conditionalFormatting>
  <conditionalFormatting sqref="G21:XFD21">
    <cfRule type="expression" dxfId="10" priority="12">
      <formula>G$6=1</formula>
    </cfRule>
  </conditionalFormatting>
  <conditionalFormatting sqref="D75:D76">
    <cfRule type="cellIs" dxfId="9" priority="11" operator="lessThan">
      <formula>0</formula>
    </cfRule>
  </conditionalFormatting>
  <conditionalFormatting sqref="G103 G107:XFD107 H108:XFD133 G80 G84:XFD85 H86:XFD106 H2:XFD83">
    <cfRule type="expression" dxfId="8" priority="1">
      <formula>OFFSET(G$129,0,-1)=1</formula>
    </cfRule>
  </conditionalFormatting>
  <conditionalFormatting sqref="E104 E106:E107">
    <cfRule type="cellIs" dxfId="7" priority="10" operator="lessThan">
      <formula>0</formula>
    </cfRule>
  </conditionalFormatting>
  <conditionalFormatting sqref="G103:BA103">
    <cfRule type="expression" dxfId="6" priority="9">
      <formula>OFFSET(G$129,0,-1)=1</formula>
    </cfRule>
  </conditionalFormatting>
  <conditionalFormatting sqref="H58:BA58 I2:XFD133">
    <cfRule type="expression" dxfId="5" priority="7">
      <formula>OFFSET(H$129,0,-2)=1</formula>
    </cfRule>
  </conditionalFormatting>
  <conditionalFormatting sqref="T141:XFD146 G147:XFD147 AT148:XFD148 G149:XFD149 G152:XFD1048576 AT150:XFD151 G1:XFD140">
    <cfRule type="expression" dxfId="4" priority="110">
      <formula>G$133=-1</formula>
    </cfRule>
    <cfRule type="expression" dxfId="3" priority="112" stopIfTrue="1">
      <formula>_xlfn.ISFORMULA(G1)</formula>
    </cfRule>
  </conditionalFormatting>
  <conditionalFormatting sqref="J2:XFD133">
    <cfRule type="expression" dxfId="2" priority="4">
      <formula>OFFSET(J$129,0,-3)=1</formula>
    </cfRule>
  </conditionalFormatting>
  <conditionalFormatting sqref="G2:XFD133">
    <cfRule type="expression" dxfId="1" priority="3">
      <formula>G$129=1</formula>
    </cfRule>
    <cfRule type="cellIs" dxfId="0" priority="113" operator="less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C.Gurel</dc:creator>
  <cp:lastModifiedBy>C.Gurel</cp:lastModifiedBy>
  <dcterms:created xsi:type="dcterms:W3CDTF">2020-08-13T20:09:54Z</dcterms:created>
  <dcterms:modified xsi:type="dcterms:W3CDTF">2021-01-20T11:49:43Z</dcterms:modified>
</cp:coreProperties>
</file>