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tables/table1.xml" ContentType="application/vnd.openxmlformats-officedocument.spreadsheetml.table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custom-properties" Target="docProps/custom.xml"/><Relationship  Id="rId4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 date1904="0"/>
  <workbookProtection/>
  <bookViews>
    <workbookView xWindow="360" yWindow="15" windowWidth="20955" windowHeight="9720" activeTab="0"/>
  </bookViews>
  <sheets>
    <sheet name="431" sheetId="1" state="visible" r:id="rId1"/>
  </sheets>
  <calcPr refMode="A1" iterate="0" iterateCount="100" iterateDelta="0.0001"/>
</workbook>
</file>

<file path=xl/sharedStrings.xml><?xml version="1.0" encoding="utf-8"?>
<sst xmlns="http://schemas.openxmlformats.org/spreadsheetml/2006/main" count="72" uniqueCount="72">
  <si>
    <t>Дата:</t>
  </si>
  <si>
    <t xml:space="preserve">431 группа</t>
  </si>
  <si>
    <t>Успехи</t>
  </si>
  <si>
    <t>Баллы</t>
  </si>
  <si>
    <t xml:space="preserve">Ответы на экзамене</t>
  </si>
  <si>
    <t>ФИО</t>
  </si>
  <si>
    <t>Лекции</t>
  </si>
  <si>
    <t>ГПСЧ</t>
  </si>
  <si>
    <t>Распределения</t>
  </si>
  <si>
    <t>Критерии</t>
  </si>
  <si>
    <t xml:space="preserve">Контрольная работа</t>
  </si>
  <si>
    <t xml:space="preserve">Работа на занятиях</t>
  </si>
  <si>
    <t>Отчет</t>
  </si>
  <si>
    <t xml:space="preserve">Лекции (б)</t>
  </si>
  <si>
    <t xml:space="preserve"> Лабораторные (б)</t>
  </si>
  <si>
    <t xml:space="preserve">Самостоятельная работа (б)</t>
  </si>
  <si>
    <t xml:space="preserve">Другие виды уч.  деятельности (б)</t>
  </si>
  <si>
    <t xml:space="preserve">Промежуточная аттестация (б)</t>
  </si>
  <si>
    <t>Итого</t>
  </si>
  <si>
    <t>Вопрос1</t>
  </si>
  <si>
    <t>Вопрос2</t>
  </si>
  <si>
    <t>Вопрос3</t>
  </si>
  <si>
    <t>Вопрос4</t>
  </si>
  <si>
    <t>Вопрос5</t>
  </si>
  <si>
    <t>Вопрос6</t>
  </si>
  <si>
    <t>Комментарий</t>
  </si>
  <si>
    <t>Оценка</t>
  </si>
  <si>
    <t xml:space="preserve">Богатова Екатерина</t>
  </si>
  <si>
    <t xml:space="preserve">Бочкарев Матвей</t>
  </si>
  <si>
    <t xml:space="preserve">Гендляр Сергей</t>
  </si>
  <si>
    <t xml:space="preserve">Дунаев Михаил</t>
  </si>
  <si>
    <t xml:space="preserve">Дусалиев Тахир</t>
  </si>
  <si>
    <t xml:space="preserve">Ежова Елена</t>
  </si>
  <si>
    <t xml:space="preserve">Змеева Вероника</t>
  </si>
  <si>
    <t xml:space="preserve">Иванова Ксения</t>
  </si>
  <si>
    <t xml:space="preserve">Кайдышева Дарья</t>
  </si>
  <si>
    <t xml:space="preserve">Костенко Владислав</t>
  </si>
  <si>
    <t xml:space="preserve">Кузнецов Егор</t>
  </si>
  <si>
    <t xml:space="preserve">Курдупов Никита</t>
  </si>
  <si>
    <t xml:space="preserve">Кухта Вероника</t>
  </si>
  <si>
    <t xml:space="preserve">Логинов Александр</t>
  </si>
  <si>
    <t xml:space="preserve">Муха Семён</t>
  </si>
  <si>
    <t xml:space="preserve">Мызников Сегрей</t>
  </si>
  <si>
    <t xml:space="preserve">Назаров Кирилл</t>
  </si>
  <si>
    <t xml:space="preserve">Романов Роман</t>
  </si>
  <si>
    <t xml:space="preserve">Сенокосов Владислав</t>
  </si>
  <si>
    <t xml:space="preserve">Сергеев Сергей</t>
  </si>
  <si>
    <t xml:space="preserve">Сметанкин Никита</t>
  </si>
  <si>
    <t xml:space="preserve">Торопова Татьяна</t>
  </si>
  <si>
    <t xml:space="preserve">Ухов Александр</t>
  </si>
  <si>
    <t xml:space="preserve">Фельк Елизавета</t>
  </si>
  <si>
    <t xml:space="preserve">Цыпин Андрей</t>
  </si>
  <si>
    <t xml:space="preserve">Черватюк Сергей</t>
  </si>
  <si>
    <t xml:space="preserve">Шашков Николай</t>
  </si>
  <si>
    <t xml:space="preserve">Щербакова Снежана</t>
  </si>
  <si>
    <t xml:space="preserve">Яшин Максим</t>
  </si>
  <si>
    <t xml:space="preserve">Всего лекций:</t>
  </si>
  <si>
    <t xml:space="preserve">Количество оценок</t>
  </si>
  <si>
    <t xml:space="preserve">Количество 5:</t>
  </si>
  <si>
    <t xml:space="preserve">Лабораторные занятия (ГПСЧ)</t>
  </si>
  <si>
    <t xml:space="preserve">Количество 4:</t>
  </si>
  <si>
    <t xml:space="preserve">Самостоятельная работа (Распределения-20)</t>
  </si>
  <si>
    <t xml:space="preserve">Количество 3:</t>
  </si>
  <si>
    <t xml:space="preserve">Другие виды уч. деятельности (Отчет-5, Контрольная-5, работа на занятиях-5)</t>
  </si>
  <si>
    <t xml:space="preserve">Количество 2:</t>
  </si>
  <si>
    <t xml:space="preserve">Промежуточная аттестация (экзамен - 6 вопросов по 5 баллов)</t>
  </si>
  <si>
    <t>от</t>
  </si>
  <si>
    <t>до</t>
  </si>
  <si>
    <t>"отлично"</t>
  </si>
  <si>
    <t>"хорошо"</t>
  </si>
  <si>
    <t>"удовлетворительно"</t>
  </si>
  <si>
    <t xml:space="preserve">"не удовлетворительно"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</si>
</sst>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2">
    <numFmt numFmtId="164" formatCode="dd/mm/yyyy"/>
    <numFmt numFmtId="165" formatCode="0.0"/>
  </numFmts>
  <fonts count="6">
    <font>
      <sz val="11.000000"/>
      <color theme="1"/>
      <name val="Calibri"/>
    </font>
    <font>
      <sz val="10.000000"/>
      <name val="Arial"/>
    </font>
    <font>
      <b/>
      <sz val="11.000000"/>
      <color theme="1"/>
      <name val="Calibri"/>
    </font>
    <font>
      <b/>
      <sz val="18.000000"/>
      <color theme="1"/>
      <name val="Calibri"/>
    </font>
    <font>
      <sz val="11.000000"/>
      <name val="Calibri"/>
    </font>
    <font>
      <sz val="10.000000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theme="6" tint="0.39989999999999998"/>
        <bgColor indexed="47"/>
      </patternFill>
    </fill>
  </fills>
  <borders count="12">
    <border>
      <left style="none"/>
      <right style="none"/>
      <top style="none"/>
      <bottom style="none"/>
      <diagonal style="none"/>
    </border>
    <border>
      <left style="thin">
        <color theme="1"/>
      </left>
      <right style="none"/>
      <top style="thin">
        <color theme="1"/>
      </top>
      <bottom style="thin">
        <color theme="1"/>
      </bottom>
      <diagonal style="none"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 style="none"/>
    </border>
    <border>
      <left style="none"/>
      <right style="none"/>
      <top style="thin">
        <color theme="1"/>
      </top>
      <bottom style="thin">
        <color theme="1"/>
      </bottom>
      <diagonal style="none"/>
    </border>
    <border>
      <left style="none"/>
      <right style="thin">
        <color theme="1"/>
      </right>
      <top style="thin">
        <color theme="1"/>
      </top>
      <bottom style="thin">
        <color theme="1"/>
      </bottom>
      <diagonal style="none"/>
    </border>
    <border>
      <left style="thin">
        <color theme="1"/>
      </left>
      <right style="none"/>
      <top style="none"/>
      <bottom style="none"/>
      <diagonal style="none"/>
    </border>
    <border>
      <left style="none"/>
      <right style="thin">
        <color theme="1"/>
      </right>
      <top style="none"/>
      <bottom style="none"/>
      <diagonal style="none"/>
    </border>
    <border>
      <left style="none"/>
      <right style="none"/>
      <top style="none"/>
      <bottom style="thin">
        <color theme="1"/>
      </bottom>
      <diagonal style="none"/>
    </border>
    <border>
      <left style="thin">
        <color theme="1"/>
      </left>
      <right style="thin">
        <color theme="1"/>
      </right>
      <top style="none"/>
      <bottom style="none"/>
      <diagonal style="none"/>
    </border>
    <border>
      <left style="none"/>
      <right style="thin">
        <color theme="1"/>
      </right>
      <top style="thin">
        <color theme="1"/>
      </top>
      <bottom style="none"/>
      <diagonal style="none"/>
    </border>
    <border>
      <left style="thin">
        <color theme="1"/>
      </left>
      <right style="thin">
        <color theme="1"/>
      </right>
      <top style="thin">
        <color theme="1"/>
      </top>
      <bottom style="none"/>
      <diagonal style="none"/>
    </border>
    <border>
      <left style="thin">
        <color theme="1"/>
      </left>
      <right style="none"/>
      <top style="thin">
        <color theme="1"/>
      </top>
      <bottom style="none"/>
      <diagonal style="none"/>
    </border>
  </borders>
  <cellStyleXfs count="6">
    <xf fontId="0" fillId="0" borderId="0" numFmtId="0" applyNumberFormat="1" applyFont="1" applyFill="1" applyBorder="1" applyProtection="1">
      <protection hidden="0" locked="1"/>
    </xf>
    <xf fontId="1" fillId="0" borderId="0" numFmtId="43" applyNumberFormat="1" applyFont="1" applyFill="1" applyBorder="0" applyProtection="0"/>
    <xf fontId="1" fillId="0" borderId="0" numFmtId="41" applyNumberFormat="1" applyFont="1" applyFill="1" applyBorder="0" applyProtection="0"/>
    <xf fontId="1" fillId="0" borderId="0" numFmtId="44" applyNumberFormat="1" applyFont="1" applyFill="1" applyBorder="0" applyProtection="0"/>
    <xf fontId="1" fillId="0" borderId="0" numFmtId="42" applyNumberFormat="1" applyFont="1" applyFill="1" applyBorder="0" applyProtection="0"/>
    <xf fontId="1" fillId="0" borderId="0" numFmtId="9" applyNumberFormat="1" applyFont="1" applyFill="1" applyBorder="0" applyProtection="0"/>
  </cellStyleXfs>
  <cellXfs count="35">
    <xf fontId="0" fillId="0" borderId="0" numFmtId="0" xfId="0" applyProtection="0">
      <protection hidden="0" locked="1"/>
    </xf>
    <xf fontId="0" fillId="0" borderId="0" numFmtId="0" xfId="0" applyProtection="1">
      <protection hidden="0" locked="1"/>
    </xf>
    <xf fontId="0" fillId="0" borderId="0" numFmtId="0" xfId="0" applyAlignment="1" applyProtection="1">
      <alignment horizontal="center" vertical="center"/>
      <protection hidden="0" locked="1"/>
    </xf>
    <xf fontId="2" fillId="0" borderId="0" numFmtId="164" xfId="0" applyNumberFormat="1" applyFont="1" applyProtection="1">
      <protection hidden="0" locked="1"/>
    </xf>
    <xf fontId="3" fillId="0" borderId="0" numFmtId="0" xfId="0" applyFont="1" applyAlignment="1" applyProtection="1">
      <alignment horizontal="center"/>
      <protection hidden="0" locked="1"/>
    </xf>
    <xf fontId="0" fillId="2" borderId="1" numFmtId="0" xfId="0" applyFill="1" applyBorder="1" applyAlignment="1" applyProtection="1">
      <alignment vertical="top"/>
      <protection hidden="0" locked="1"/>
    </xf>
    <xf fontId="2" fillId="2" borderId="2" numFmtId="0" xfId="0" applyFont="1" applyFill="1" applyBorder="1" applyAlignment="1" applyProtection="1">
      <alignment horizontal="center" vertical="top"/>
      <protection hidden="0" locked="1"/>
    </xf>
    <xf fontId="2" fillId="2" borderId="1" numFmtId="0" xfId="0" applyFont="1" applyFill="1" applyBorder="1" applyAlignment="1" applyProtection="1">
      <alignment horizontal="center" vertical="top"/>
      <protection hidden="0" locked="1"/>
    </xf>
    <xf fontId="0" fillId="2" borderId="3" numFmtId="0" xfId="0" applyFill="1" applyBorder="1" applyProtection="1">
      <protection hidden="0" locked="1"/>
    </xf>
    <xf fontId="0" fillId="2" borderId="4" numFmtId="0" xfId="0" applyFill="1" applyBorder="1" applyAlignment="1" applyProtection="1">
      <alignment horizontal="center" vertical="center"/>
      <protection hidden="0" locked="1"/>
    </xf>
    <xf fontId="0" fillId="0" borderId="5" numFmtId="0" xfId="0" applyBorder="1" applyAlignment="1" applyProtection="1">
      <alignment horizontal="center" vertical="center" wrapText="1"/>
      <protection hidden="0" locked="1"/>
    </xf>
    <xf fontId="0" fillId="0" borderId="0" numFmtId="0" xfId="0" applyAlignment="1" applyProtection="1">
      <alignment horizontal="center" vertical="center" wrapText="1"/>
      <protection hidden="0" locked="1"/>
    </xf>
    <xf fontId="0" fillId="0" borderId="6" numFmtId="0" xfId="0" applyBorder="1" applyAlignment="1" applyProtection="1">
      <alignment horizontal="center" vertical="center" wrapText="1"/>
      <protection hidden="0" locked="1"/>
    </xf>
    <xf fontId="0" fillId="0" borderId="2" numFmtId="0" xfId="0" applyBorder="1" applyAlignment="1" applyProtection="0">
      <alignment wrapText="1"/>
      <protection hidden="0" locked="1"/>
    </xf>
    <xf fontId="0" fillId="0" borderId="0" numFmtId="165" xfId="0" applyNumberFormat="1" applyAlignment="1" applyProtection="1">
      <alignment horizontal="center" vertical="center"/>
      <protection hidden="0" locked="1"/>
    </xf>
    <xf fontId="4" fillId="0" borderId="2" numFmtId="0" xfId="0" applyFont="1" applyBorder="1" applyAlignment="1" applyProtection="0">
      <alignment wrapText="1"/>
      <protection hidden="0" locked="1"/>
    </xf>
    <xf fontId="0" fillId="0" borderId="0" numFmtId="0" xfId="0" applyAlignment="1" applyProtection="1">
      <alignment horizontal="center" vertical="center"/>
      <protection hidden="0" locked="1"/>
    </xf>
    <xf fontId="5" fillId="0" borderId="2" numFmtId="0" xfId="0" applyFont="1" applyBorder="1" applyAlignment="1" applyProtection="0">
      <alignment wrapText="1"/>
      <protection hidden="0" locked="1"/>
    </xf>
    <xf fontId="2" fillId="0" borderId="0" numFmtId="0" xfId="0" applyFont="1" applyProtection="1">
      <protection hidden="0" locked="1"/>
    </xf>
    <xf fontId="2" fillId="0" borderId="0" numFmtId="0" xfId="0" applyFont="1" applyAlignment="1" applyProtection="1">
      <alignment horizontal="center"/>
      <protection hidden="0" locked="1"/>
    </xf>
    <xf fontId="2" fillId="0" borderId="0" numFmtId="0" xfId="0" applyFont="1" applyAlignment="1" applyProtection="1">
      <alignment vertical="top"/>
      <protection hidden="0" locked="1"/>
    </xf>
    <xf fontId="2" fillId="0" borderId="7" numFmtId="0" xfId="0" applyFont="1" applyBorder="1" applyAlignment="1" applyProtection="1">
      <alignment horizontal="center"/>
      <protection hidden="0" locked="1"/>
    </xf>
    <xf fontId="2" fillId="0" borderId="2" numFmtId="0" xfId="0" applyFont="1" applyBorder="1" applyAlignment="1" applyProtection="1">
      <alignment horizontal="left" vertical="top" wrapText="1"/>
      <protection hidden="0" locked="1"/>
    </xf>
    <xf fontId="2" fillId="0" borderId="2" numFmtId="0" xfId="0" applyFont="1" applyBorder="1" applyAlignment="1" applyProtection="1">
      <alignment horizontal="center" vertical="top" wrapText="1"/>
      <protection hidden="0" locked="1"/>
    </xf>
    <xf fontId="0" fillId="0" borderId="2" numFmtId="0" xfId="0" applyBorder="1" applyProtection="1">
      <protection hidden="0" locked="1"/>
    </xf>
    <xf fontId="2" fillId="0" borderId="2" numFmtId="0" xfId="0" applyFont="1" applyBorder="1" applyAlignment="1" applyProtection="1">
      <alignment horizontal="right"/>
      <protection hidden="0" locked="1"/>
    </xf>
    <xf fontId="2" fillId="0" borderId="6" numFmtId="0" xfId="0" applyFont="1" applyBorder="1" applyAlignment="1" applyProtection="1">
      <alignment horizontal="center" vertical="center" wrapText="1"/>
      <protection hidden="0" locked="1"/>
    </xf>
    <xf fontId="2" fillId="0" borderId="8" numFmtId="0" xfId="0" applyFont="1" applyBorder="1" applyAlignment="1" applyProtection="1">
      <alignment horizontal="center" vertical="center"/>
      <protection hidden="0" locked="1"/>
    </xf>
    <xf fontId="2" fillId="0" borderId="5" numFmtId="0" xfId="0" applyFont="1" applyBorder="1" applyAlignment="1" applyProtection="1">
      <alignment horizontal="center" vertical="center"/>
      <protection hidden="0" locked="1"/>
    </xf>
    <xf fontId="2" fillId="0" borderId="4" numFmtId="0" xfId="0" applyFont="1" applyBorder="1" applyAlignment="1" applyProtection="1">
      <alignment horizontal="center" vertical="center" wrapText="1"/>
      <protection hidden="0" locked="1"/>
    </xf>
    <xf fontId="2" fillId="0" borderId="2" numFmtId="0" xfId="0" applyFont="1" applyBorder="1" applyAlignment="1" applyProtection="1">
      <alignment horizontal="center" vertical="center" wrapText="1"/>
      <protection hidden="0" locked="1"/>
    </xf>
    <xf fontId="2" fillId="0" borderId="1" numFmtId="0" xfId="0" applyFont="1" applyBorder="1" applyAlignment="1" applyProtection="1">
      <alignment horizontal="center" vertical="center" wrapText="1"/>
      <protection hidden="0" locked="1"/>
    </xf>
    <xf fontId="2" fillId="0" borderId="9" numFmtId="0" xfId="0" applyFont="1" applyBorder="1" applyAlignment="1" applyProtection="1">
      <alignment horizontal="center" vertical="center" wrapText="1"/>
      <protection hidden="0" locked="1"/>
    </xf>
    <xf fontId="2" fillId="0" borderId="10" numFmtId="0" xfId="0" applyFont="1" applyBorder="1" applyAlignment="1" applyProtection="1">
      <alignment horizontal="center" vertical="center" wrapText="1"/>
      <protection hidden="0" locked="1"/>
    </xf>
    <xf fontId="2" fillId="0" borderId="11" numFmtId="0" xfId="0" applyFont="1" applyBorder="1" applyAlignment="1" applyProtection="1">
      <alignment horizontal="center" vertical="center" wrapText="1"/>
      <protection hidden="0" locked="1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theme" Target="theme/theme1.xml"/><Relationship  Id="rId3" Type="http://schemas.openxmlformats.org/officeDocument/2006/relationships/sharedStrings" Target="sharedStrings.xml"/><Relationship 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displayName="Таблица1" ref="A47:C51" headerRowCount="1" totalsRowCount="0">
  <autoFilter ref="A47:C51"/>
  <tableColumns count="3">
    <tableColumn id="1" name="Оценка"/>
    <tableColumn id="2" name="от"/>
    <tableColumn id="3" name="до"/>
  </tableColumns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displayName="Таблица3" ref="A4:V29" headerRowCount="1" totalsRowCount="0">
  <tableColumns count="22">
    <tableColumn id="1" name="ФИО"/>
    <tableColumn id="2" name="Лекции"/>
    <tableColumn id="3" name="ГПСЧ"/>
    <tableColumn id="4" name="Распределения"/>
    <tableColumn id="5" name="Критерии"/>
    <tableColumn id="6" name="Контрольная работа"/>
    <tableColumn id="7" name="Работа на занятиях"/>
    <tableColumn id="8" name="Отчет"/>
    <tableColumn id="9" name="Лекции (б)"/>
    <tableColumn id="10" name=" Лабораторные (б)"/>
    <tableColumn id="11" name="Самостоятельная работа (б)"/>
    <tableColumn id="12" name="Другие виды уч.  деятельности (б)"/>
    <tableColumn id="13" name="Промежуточная аттестация (б)"/>
    <tableColumn id="14" name="Итого"/>
    <tableColumn id="15" name="Вопрос1"/>
    <tableColumn id="16" name="Вопрос2"/>
    <tableColumn id="17" name="Вопрос3"/>
    <tableColumn id="18" name="Вопрос4"/>
    <tableColumn id="19" name="Вопрос5"/>
    <tableColumn id="20" name="Вопрос6"/>
    <tableColumn id="21" name="Комментарий"/>
    <tableColumn id="22" name="Оценка"/>
  </tableColumns>
</table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Тема Office">
  <a:themeElements>
    <a:clrScheme name="Стандартная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"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table" Target="../tables/table1.xml"/><Relationship  Id="rId2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ummaryBelow="1" summaryRight="1" showOutlineSymbols="1"/>
    <pageSetUpPr autoPageBreaks="1" fitToPage="0"/>
  </sheetPr>
  <sheetViews>
    <sheetView showFormulas="0" showGridLines="1" showRowColHeaders="1" showZeros="1" view="normal" zoomScale="85" workbookViewId="0">
      <selection activeCell="H14" activeCellId="0" sqref="H14"/>
    </sheetView>
  </sheetViews>
  <sheetFormatPr defaultColWidth="8.54296875" defaultRowHeight="14.25"/>
  <cols>
    <col customWidth="1" min="1" max="1" style="1" width="37.670000000000002"/>
    <col customWidth="1" min="2" max="2" style="1" width="10.44"/>
    <col customWidth="1" min="3" max="3" style="1" width="9.8800000000000008"/>
    <col customWidth="1" min="4" max="4" style="1" width="11.33"/>
    <col customWidth="1" min="5" max="5" style="1" width="10.44"/>
    <col customWidth="1" min="6" max="8" style="1" width="11.33"/>
    <col customWidth="1" min="9" max="13" style="1" width="16.440000000000001"/>
    <col customWidth="1" min="14" max="21" style="1" width="13.76"/>
    <col customWidth="1" min="22" max="22" style="2" width="13.76"/>
  </cols>
  <sheetData>
    <row r="1" ht="14.25">
      <c r="A1" s="3" t="s">
        <v>0</v>
      </c>
    </row>
    <row r="2" ht="20.25" customHeight="1">
      <c r="A2" s="4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ht="18" customHeight="1">
      <c r="A3" s="5"/>
      <c r="B3" s="6" t="s">
        <v>2</v>
      </c>
      <c r="C3" s="6"/>
      <c r="D3" s="6"/>
      <c r="E3" s="6"/>
      <c r="F3" s="6"/>
      <c r="G3" s="6"/>
      <c r="H3" s="6"/>
      <c r="I3" s="7" t="s">
        <v>3</v>
      </c>
      <c r="J3" s="7"/>
      <c r="K3" s="7"/>
      <c r="L3" s="7"/>
      <c r="M3" s="7"/>
      <c r="N3" s="7"/>
      <c r="O3" s="7" t="s">
        <v>4</v>
      </c>
      <c r="P3" s="7"/>
      <c r="Q3" s="7"/>
      <c r="R3" s="7"/>
      <c r="S3" s="7"/>
      <c r="T3" s="7"/>
      <c r="U3" s="8"/>
      <c r="V3" s="9"/>
    </row>
    <row r="4" ht="47.25" customHeight="1">
      <c r="A4" s="2" t="s">
        <v>5</v>
      </c>
      <c r="B4" s="10" t="s">
        <v>6</v>
      </c>
      <c r="C4" s="11" t="s">
        <v>7</v>
      </c>
      <c r="D4" s="11" t="s">
        <v>8</v>
      </c>
      <c r="E4" s="11" t="s">
        <v>9</v>
      </c>
      <c r="F4" s="11" t="s">
        <v>10</v>
      </c>
      <c r="G4" s="11" t="s">
        <v>11</v>
      </c>
      <c r="H4" s="12" t="s">
        <v>12</v>
      </c>
      <c r="I4" s="10" t="s">
        <v>13</v>
      </c>
      <c r="J4" s="11" t="s">
        <v>14</v>
      </c>
      <c r="K4" s="11" t="s">
        <v>15</v>
      </c>
      <c r="L4" s="11" t="s">
        <v>16</v>
      </c>
      <c r="M4" s="11" t="s">
        <v>17</v>
      </c>
      <c r="N4" s="12" t="s">
        <v>18</v>
      </c>
      <c r="O4" s="11" t="s">
        <v>19</v>
      </c>
      <c r="P4" s="11" t="s">
        <v>20</v>
      </c>
      <c r="Q4" s="11" t="s">
        <v>21</v>
      </c>
      <c r="R4" s="11" t="s">
        <v>22</v>
      </c>
      <c r="S4" s="11" t="s">
        <v>23</v>
      </c>
      <c r="T4" s="11" t="s">
        <v>24</v>
      </c>
      <c r="U4" s="11" t="s">
        <v>25</v>
      </c>
      <c r="V4" s="11" t="s">
        <v>26</v>
      </c>
    </row>
    <row r="5" ht="13.800000000000001">
      <c r="A5" s="13" t="s">
        <v>27</v>
      </c>
      <c r="B5" s="2"/>
      <c r="C5" s="14"/>
      <c r="D5" s="14"/>
      <c r="E5" s="14"/>
      <c r="F5" s="2">
        <v>1</v>
      </c>
      <c r="G5" s="2"/>
      <c r="H5" s="2"/>
      <c r="I5" s="2">
        <f t="shared" ref="I5:I9" si="0">ROUND(B5/$B$36*$B$38,0)</f>
        <v>0</v>
      </c>
      <c r="J5" s="2">
        <f t="shared" ref="J5:J9" si="1">ROUNDUP(C5*$B$39,0)</f>
        <v>0</v>
      </c>
      <c r="K5" s="2">
        <f t="shared" ref="K5:K9" si="2">D5*$B$40</f>
        <v>0</v>
      </c>
      <c r="L5" s="2">
        <f>Таблица3[[#This Row],[Контрольная работа]]*$C$41+Таблица3[[#This Row],[Работа на занятиях]]*$D$41+ H5*$B$41</f>
        <v>5</v>
      </c>
      <c r="M5" s="2">
        <f>SUM(Таблица3[[#This Row],[Вопрос1]:[Вопрос6]])</f>
        <v>0</v>
      </c>
      <c r="N5" s="2">
        <f t="shared" ref="N5:N9" si="3">ROUND(SUM(I5:M5),0)</f>
        <v>5</v>
      </c>
      <c r="O5" s="2"/>
      <c r="P5" s="2"/>
      <c r="Q5" s="2"/>
      <c r="R5" s="2"/>
      <c r="S5" s="2"/>
      <c r="T5" s="2"/>
      <c r="U5" s="2"/>
      <c r="V5" s="2"/>
    </row>
    <row r="6" ht="13.800000000000001">
      <c r="A6" s="13" t="s">
        <v>28</v>
      </c>
      <c r="B6" s="2"/>
      <c r="C6" s="14"/>
      <c r="D6" s="14"/>
      <c r="E6" s="14"/>
      <c r="F6" s="2">
        <v>1</v>
      </c>
      <c r="G6" s="2"/>
      <c r="H6" s="2"/>
      <c r="I6" s="2">
        <f t="shared" si="0"/>
        <v>0</v>
      </c>
      <c r="J6" s="2">
        <f t="shared" si="1"/>
        <v>0</v>
      </c>
      <c r="K6" s="2">
        <f t="shared" si="2"/>
        <v>0</v>
      </c>
      <c r="L6" s="2">
        <f>Таблица3[[#This Row],[Контрольная работа]]*$C$41+Таблица3[[#This Row],[Работа на занятиях]]*$D$41+H6*$B$41</f>
        <v>5</v>
      </c>
      <c r="M6" s="2">
        <f>SUM(Таблица3[[#This Row],[Вопрос1]:[Вопрос6]])</f>
        <v>0</v>
      </c>
      <c r="N6" s="2">
        <f t="shared" si="3"/>
        <v>5</v>
      </c>
      <c r="O6" s="2"/>
      <c r="P6" s="2"/>
      <c r="Q6" s="2"/>
      <c r="R6" s="2"/>
      <c r="S6" s="2"/>
      <c r="T6" s="2"/>
      <c r="U6" s="2"/>
      <c r="V6" s="2"/>
    </row>
    <row r="7" ht="13.800000000000001">
      <c r="A7" s="15" t="s">
        <v>29</v>
      </c>
      <c r="B7" s="2"/>
      <c r="C7" s="14"/>
      <c r="D7" s="14"/>
      <c r="E7" s="14"/>
      <c r="F7" s="2">
        <v>1</v>
      </c>
      <c r="G7" s="2"/>
      <c r="H7" s="2"/>
      <c r="I7" s="2">
        <f t="shared" si="0"/>
        <v>0</v>
      </c>
      <c r="J7" s="2">
        <f t="shared" si="1"/>
        <v>0</v>
      </c>
      <c r="K7" s="2">
        <f t="shared" si="2"/>
        <v>0</v>
      </c>
      <c r="L7" s="2">
        <f>Таблица3[[#This Row],[Контрольная работа]]*$C$41+Таблица3[[#This Row],[Работа на занятиях]]*$D$41+H7*$B$41</f>
        <v>5</v>
      </c>
      <c r="M7" s="2">
        <f>SUM(Таблица3[[#This Row],[Вопрос1]:[Вопрос6]])</f>
        <v>0</v>
      </c>
      <c r="N7" s="2">
        <f t="shared" si="3"/>
        <v>5</v>
      </c>
      <c r="O7" s="2"/>
      <c r="P7" s="2"/>
      <c r="Q7" s="2"/>
      <c r="R7" s="2"/>
      <c r="S7" s="2"/>
      <c r="T7" s="2"/>
      <c r="U7" s="2"/>
      <c r="V7" s="2"/>
    </row>
    <row r="8" ht="13.800000000000001">
      <c r="A8" s="13" t="s">
        <v>30</v>
      </c>
      <c r="B8" s="2"/>
      <c r="C8" s="14"/>
      <c r="D8" s="14"/>
      <c r="E8" s="14"/>
      <c r="F8" s="2">
        <v>1</v>
      </c>
      <c r="G8" s="2"/>
      <c r="H8" s="2"/>
      <c r="I8" s="2">
        <f t="shared" si="0"/>
        <v>0</v>
      </c>
      <c r="J8" s="2">
        <f t="shared" si="1"/>
        <v>0</v>
      </c>
      <c r="K8" s="2">
        <f t="shared" si="2"/>
        <v>0</v>
      </c>
      <c r="L8" s="2">
        <f>Таблица3[[#This Row],[Контрольная работа]]*$C$41+Таблица3[[#This Row],[Работа на занятиях]]*$D$41+H8*$B$41</f>
        <v>5</v>
      </c>
      <c r="M8" s="2">
        <f>SUM(Таблица3[[#This Row],[Вопрос1]:[Вопрос6]])</f>
        <v>0</v>
      </c>
      <c r="N8" s="2">
        <f t="shared" si="3"/>
        <v>5</v>
      </c>
      <c r="O8" s="2"/>
      <c r="P8" s="2"/>
      <c r="Q8" s="2"/>
      <c r="R8" s="2"/>
      <c r="S8" s="2"/>
      <c r="T8" s="2"/>
      <c r="U8" s="2"/>
      <c r="V8" s="2"/>
    </row>
    <row r="9" ht="13.800000000000001">
      <c r="A9" s="13" t="s">
        <v>31</v>
      </c>
      <c r="B9" s="2"/>
      <c r="C9" s="14"/>
      <c r="D9" s="14"/>
      <c r="E9" s="14"/>
      <c r="F9" s="2">
        <v>1</v>
      </c>
      <c r="G9" s="2"/>
      <c r="H9" s="2"/>
      <c r="I9" s="2">
        <f t="shared" si="0"/>
        <v>0</v>
      </c>
      <c r="J9" s="2">
        <f t="shared" si="1"/>
        <v>0</v>
      </c>
      <c r="K9" s="2">
        <f t="shared" si="2"/>
        <v>0</v>
      </c>
      <c r="L9" s="2">
        <f>Таблица3[[#This Row],[Контрольная работа]]*$C$41+Таблица3[[#This Row],[Работа на занятиях]]*$D$41+H9*$B$41</f>
        <v>5</v>
      </c>
      <c r="M9" s="2">
        <f>SUM(Таблица3[[#This Row],[Вопрос1]:[Вопрос6]])</f>
        <v>0</v>
      </c>
      <c r="N9" s="2">
        <f t="shared" si="3"/>
        <v>5</v>
      </c>
      <c r="O9" s="2"/>
      <c r="P9" s="2"/>
      <c r="Q9" s="2"/>
      <c r="R9" s="2"/>
      <c r="S9" s="2"/>
      <c r="T9" s="2"/>
      <c r="U9" s="2"/>
      <c r="V9" s="2"/>
    </row>
    <row r="10" ht="13.800000000000001">
      <c r="A10" s="13" t="s">
        <v>32</v>
      </c>
      <c r="B10" s="2"/>
      <c r="C10" s="14"/>
      <c r="D10" s="14"/>
      <c r="E10" s="14"/>
      <c r="F10" s="2">
        <v>1</v>
      </c>
      <c r="G10" s="2"/>
      <c r="H10" s="2"/>
      <c r="I10" s="2">
        <f t="shared" ref="I10:I33" si="4">ROUND(B10/$B$36*$B$38,0)</f>
        <v>0</v>
      </c>
      <c r="J10" s="2">
        <f t="shared" ref="J10:J33" si="5">ROUNDUP(C10*$B$39,0)</f>
        <v>0</v>
      </c>
      <c r="K10" s="2">
        <f t="shared" ref="K10:K33" si="6">D10*$B$40</f>
        <v>0</v>
      </c>
      <c r="L10" s="2">
        <f>Таблица3[[#This Row],[Контрольная работа]]*$C$41+Таблица3[[#This Row],[Работа на занятиях]]*$D$41+ H10*$B$41</f>
        <v>5</v>
      </c>
      <c r="M10" s="2">
        <f>SUM(Таблица3[[#This Row],[Вопрос1]:[Вопрос6]])</f>
        <v>0</v>
      </c>
      <c r="N10" s="2">
        <f t="shared" ref="N10:N33" si="7">ROUND(SUM(I10:M10),0)</f>
        <v>5</v>
      </c>
      <c r="O10" s="2"/>
      <c r="P10" s="2"/>
      <c r="Q10" s="2"/>
      <c r="R10" s="2"/>
      <c r="S10" s="2"/>
      <c r="T10" s="2"/>
      <c r="U10" s="2"/>
      <c r="V10" s="2"/>
    </row>
    <row r="11" ht="13.800000000000001">
      <c r="A11" s="13" t="s">
        <v>33</v>
      </c>
      <c r="B11" s="2"/>
      <c r="C11" s="14"/>
      <c r="D11" s="14"/>
      <c r="E11" s="14"/>
      <c r="F11" s="2">
        <v>1</v>
      </c>
      <c r="G11" s="2"/>
      <c r="H11" s="2"/>
      <c r="I11" s="2">
        <f t="shared" si="4"/>
        <v>0</v>
      </c>
      <c r="J11" s="2">
        <f t="shared" si="5"/>
        <v>0</v>
      </c>
      <c r="K11" s="2">
        <f t="shared" si="6"/>
        <v>0</v>
      </c>
      <c r="L11" s="2">
        <f>Таблица3[[#This Row],[Контрольная работа]]*$C$41+Таблица3[[#This Row],[Работа на занятиях]]*$D$41+H11*$B$41</f>
        <v>5</v>
      </c>
      <c r="M11" s="2">
        <f>SUM(Таблица3[[#This Row],[Вопрос1]:[Вопрос6]])</f>
        <v>0</v>
      </c>
      <c r="N11" s="2">
        <f t="shared" si="7"/>
        <v>5</v>
      </c>
      <c r="O11" s="2"/>
      <c r="P11" s="2"/>
      <c r="Q11" s="2"/>
      <c r="R11" s="2"/>
      <c r="S11" s="2"/>
      <c r="T11" s="2"/>
      <c r="U11" s="2"/>
      <c r="V11" s="2"/>
    </row>
    <row r="12" ht="13.800000000000001">
      <c r="A12" s="13" t="s">
        <v>34</v>
      </c>
      <c r="B12" s="2"/>
      <c r="C12" s="14"/>
      <c r="D12" s="14"/>
      <c r="E12" s="14"/>
      <c r="F12" s="2">
        <v>1</v>
      </c>
      <c r="G12" s="2"/>
      <c r="H12" s="2"/>
      <c r="I12" s="2">
        <f t="shared" si="4"/>
        <v>0</v>
      </c>
      <c r="J12" s="2">
        <f t="shared" si="5"/>
        <v>0</v>
      </c>
      <c r="K12" s="2">
        <f t="shared" si="6"/>
        <v>0</v>
      </c>
      <c r="L12" s="2">
        <f>Таблица3[[#This Row],[Контрольная работа]]*$C$41+Таблица3[[#This Row],[Работа на занятиях]]*$D$41+H12*$B$41</f>
        <v>5</v>
      </c>
      <c r="M12" s="2">
        <f>SUM(Таблица3[[#This Row],[Вопрос1]:[Вопрос6]])</f>
        <v>0</v>
      </c>
      <c r="N12" s="2">
        <f t="shared" si="7"/>
        <v>5</v>
      </c>
      <c r="O12" s="2"/>
      <c r="P12" s="2"/>
      <c r="Q12" s="2"/>
      <c r="R12" s="2"/>
      <c r="S12" s="2"/>
      <c r="T12" s="2"/>
      <c r="U12" s="2"/>
      <c r="V12" s="2"/>
    </row>
    <row r="13" ht="13.800000000000001">
      <c r="A13" s="13" t="s">
        <v>35</v>
      </c>
      <c r="B13" s="2"/>
      <c r="C13" s="14"/>
      <c r="D13" s="14"/>
      <c r="E13" s="14"/>
      <c r="F13" s="2">
        <v>1</v>
      </c>
      <c r="G13" s="2"/>
      <c r="H13" s="2"/>
      <c r="I13" s="2">
        <f t="shared" si="4"/>
        <v>0</v>
      </c>
      <c r="J13" s="2">
        <f t="shared" si="5"/>
        <v>0</v>
      </c>
      <c r="K13" s="2">
        <f t="shared" si="6"/>
        <v>0</v>
      </c>
      <c r="L13" s="2">
        <f>Таблица3[[#This Row],[Контрольная работа]]*$C$41+Таблица3[[#This Row],[Работа на занятиях]]*$D$41+H13*$B$41</f>
        <v>5</v>
      </c>
      <c r="M13" s="2">
        <f>SUM(Таблица3[[#This Row],[Вопрос1]:[Вопрос6]])</f>
        <v>0</v>
      </c>
      <c r="N13" s="2">
        <f t="shared" si="7"/>
        <v>5</v>
      </c>
      <c r="O13" s="2"/>
      <c r="P13" s="2"/>
      <c r="Q13" s="2"/>
      <c r="R13" s="2"/>
      <c r="S13" s="2"/>
      <c r="T13" s="2"/>
      <c r="U13" s="2"/>
      <c r="V13" s="2"/>
    </row>
    <row r="14" ht="13.800000000000001">
      <c r="A14" s="13" t="s">
        <v>36</v>
      </c>
      <c r="B14" s="2"/>
      <c r="C14" s="14"/>
      <c r="D14" s="14"/>
      <c r="E14" s="14"/>
      <c r="F14" s="2">
        <v>1</v>
      </c>
      <c r="G14" s="2"/>
      <c r="H14" s="2"/>
      <c r="I14" s="2">
        <f t="shared" si="4"/>
        <v>0</v>
      </c>
      <c r="J14" s="2">
        <f t="shared" si="5"/>
        <v>0</v>
      </c>
      <c r="K14" s="2">
        <f t="shared" si="6"/>
        <v>0</v>
      </c>
      <c r="L14" s="2">
        <f>Таблица3[[#This Row],[Контрольная работа]]*$C$41+Таблица3[[#This Row],[Работа на занятиях]]*$D$41+H14*$B$41</f>
        <v>5</v>
      </c>
      <c r="M14" s="2">
        <f>SUM(Таблица3[[#This Row],[Вопрос1]:[Вопрос6]])</f>
        <v>0</v>
      </c>
      <c r="N14" s="2">
        <f t="shared" si="7"/>
        <v>5</v>
      </c>
      <c r="O14" s="2"/>
      <c r="P14" s="2"/>
      <c r="Q14" s="2"/>
      <c r="R14" s="2"/>
      <c r="S14" s="2"/>
      <c r="T14" s="2"/>
      <c r="U14" s="2"/>
      <c r="V14" s="2"/>
    </row>
    <row r="15" ht="13.800000000000001">
      <c r="A15" s="13" t="s">
        <v>37</v>
      </c>
      <c r="B15" s="2"/>
      <c r="C15" s="14"/>
      <c r="D15" s="14"/>
      <c r="E15" s="14"/>
      <c r="F15" s="2">
        <v>1</v>
      </c>
      <c r="G15" s="2"/>
      <c r="H15" s="2"/>
      <c r="I15" s="2">
        <f t="shared" si="4"/>
        <v>0</v>
      </c>
      <c r="J15" s="2">
        <f t="shared" si="5"/>
        <v>0</v>
      </c>
      <c r="K15" s="2">
        <f t="shared" si="6"/>
        <v>0</v>
      </c>
      <c r="L15" s="2">
        <f>Таблица3[[#This Row],[Контрольная работа]]*$C$41+Таблица3[[#This Row],[Работа на занятиях]]*$D$41+H15*$B$41</f>
        <v>5</v>
      </c>
      <c r="M15" s="2">
        <f>SUM(Таблица3[[#This Row],[Вопрос1]:[Вопрос6]])</f>
        <v>0</v>
      </c>
      <c r="N15" s="2">
        <f t="shared" si="7"/>
        <v>5</v>
      </c>
      <c r="O15" s="2"/>
      <c r="P15" s="2"/>
      <c r="Q15" s="2"/>
      <c r="R15" s="2"/>
      <c r="S15" s="2"/>
      <c r="T15" s="2"/>
      <c r="U15" s="2"/>
      <c r="V15" s="2"/>
    </row>
    <row r="16" ht="13.800000000000001">
      <c r="A16" s="13" t="s">
        <v>38</v>
      </c>
      <c r="B16" s="2"/>
      <c r="C16" s="14"/>
      <c r="D16" s="14"/>
      <c r="E16" s="14"/>
      <c r="F16" s="2">
        <v>1</v>
      </c>
      <c r="G16" s="2"/>
      <c r="H16" s="2"/>
      <c r="I16" s="2">
        <f t="shared" si="4"/>
        <v>0</v>
      </c>
      <c r="J16" s="2">
        <f t="shared" si="5"/>
        <v>0</v>
      </c>
      <c r="K16" s="2">
        <f t="shared" si="6"/>
        <v>0</v>
      </c>
      <c r="L16" s="2">
        <f>Таблица3[[#This Row],[Контрольная работа]]*$C$41+Таблица3[[#This Row],[Работа на занятиях]]*$D$41+H16*$B$41</f>
        <v>5</v>
      </c>
      <c r="M16" s="2">
        <f>SUM(Таблица3[[#This Row],[Вопрос1]:[Вопрос6]])</f>
        <v>0</v>
      </c>
      <c r="N16" s="2">
        <f t="shared" si="7"/>
        <v>5</v>
      </c>
      <c r="O16" s="2"/>
      <c r="P16" s="2"/>
      <c r="Q16" s="2"/>
      <c r="R16" s="2"/>
      <c r="S16" s="2"/>
      <c r="T16" s="2"/>
      <c r="U16" s="2"/>
      <c r="V16" s="2"/>
    </row>
    <row r="17" ht="13.800000000000001">
      <c r="A17" s="13" t="s">
        <v>39</v>
      </c>
      <c r="B17" s="2"/>
      <c r="C17" s="14"/>
      <c r="D17" s="14"/>
      <c r="E17" s="14"/>
      <c r="F17" s="2"/>
      <c r="G17" s="2"/>
      <c r="H17" s="2"/>
      <c r="I17" s="2">
        <f t="shared" si="4"/>
        <v>0</v>
      </c>
      <c r="J17" s="2">
        <f t="shared" si="5"/>
        <v>0</v>
      </c>
      <c r="K17" s="2">
        <f t="shared" si="6"/>
        <v>0</v>
      </c>
      <c r="L17" s="2">
        <f>Таблица3[[#This Row],[Контрольная работа]]*$C$41+Таблица3[[#This Row],[Работа на занятиях]]*$D$41+H17*$B$41</f>
        <v>0</v>
      </c>
      <c r="M17" s="2">
        <f>SUM(Таблица3[[#This Row],[Вопрос1]:[Вопрос6]])</f>
        <v>0</v>
      </c>
      <c r="N17" s="2">
        <f t="shared" si="7"/>
        <v>0</v>
      </c>
      <c r="O17" s="2"/>
      <c r="P17" s="2"/>
      <c r="Q17" s="2"/>
      <c r="R17" s="2"/>
      <c r="S17" s="2"/>
      <c r="T17" s="2"/>
      <c r="U17" s="2"/>
      <c r="V17" s="2"/>
    </row>
    <row r="18" ht="13.800000000000001">
      <c r="A18" s="13" t="s">
        <v>40</v>
      </c>
      <c r="B18" s="2"/>
      <c r="C18" s="14"/>
      <c r="D18" s="14"/>
      <c r="E18" s="14"/>
      <c r="F18" s="2"/>
      <c r="G18" s="2"/>
      <c r="H18" s="2"/>
      <c r="I18" s="2">
        <f t="shared" si="4"/>
        <v>0</v>
      </c>
      <c r="J18" s="2">
        <f t="shared" si="5"/>
        <v>0</v>
      </c>
      <c r="K18" s="2">
        <f t="shared" si="6"/>
        <v>0</v>
      </c>
      <c r="L18" s="2">
        <f>Таблица3[[#This Row],[Контрольная работа]]*$C$41+Таблица3[[#This Row],[Работа на занятиях]]*$D$41+H18*$B$41</f>
        <v>0</v>
      </c>
      <c r="M18" s="2">
        <f>SUM(Таблица3[[#This Row],[Вопрос1]:[Вопрос6]])</f>
        <v>0</v>
      </c>
      <c r="N18" s="2">
        <f t="shared" si="7"/>
        <v>0</v>
      </c>
      <c r="O18" s="2"/>
      <c r="P18" s="2"/>
      <c r="Q18" s="2"/>
      <c r="R18" s="2"/>
      <c r="S18" s="2"/>
      <c r="T18" s="2"/>
      <c r="U18" s="2"/>
      <c r="V18" s="2"/>
    </row>
    <row r="19" ht="13.800000000000001">
      <c r="A19" s="13" t="s">
        <v>41</v>
      </c>
      <c r="B19" s="2"/>
      <c r="C19" s="14"/>
      <c r="D19" s="14"/>
      <c r="E19" s="14"/>
      <c r="F19" s="16">
        <v>1</v>
      </c>
      <c r="G19" s="2"/>
      <c r="H19" s="2"/>
      <c r="I19" s="2">
        <f t="shared" si="4"/>
        <v>0</v>
      </c>
      <c r="J19" s="2">
        <f t="shared" si="5"/>
        <v>0</v>
      </c>
      <c r="K19" s="2">
        <f t="shared" si="6"/>
        <v>0</v>
      </c>
      <c r="L19" s="2">
        <f>Таблица3[[#This Row],[Контрольная работа]]*$C$41+Таблица3[[#This Row],[Работа на занятиях]]*$D$41+H19*$B$41</f>
        <v>5</v>
      </c>
      <c r="M19" s="2">
        <f>SUM(Таблица3[[#This Row],[Вопрос1]:[Вопрос6]])</f>
        <v>0</v>
      </c>
      <c r="N19" s="2">
        <f t="shared" si="7"/>
        <v>5</v>
      </c>
      <c r="O19" s="2"/>
      <c r="P19" s="2"/>
      <c r="Q19" s="2"/>
      <c r="R19" s="2"/>
      <c r="S19" s="2"/>
      <c r="T19" s="2"/>
      <c r="U19" s="2"/>
      <c r="V19" s="2"/>
    </row>
    <row r="20" ht="13.800000000000001">
      <c r="A20" s="13" t="s">
        <v>42</v>
      </c>
      <c r="B20" s="2"/>
      <c r="C20" s="14"/>
      <c r="D20" s="14"/>
      <c r="E20" s="14"/>
      <c r="F20" s="2">
        <v>1</v>
      </c>
      <c r="G20" s="2"/>
      <c r="H20" s="2"/>
      <c r="I20" s="2">
        <f t="shared" si="4"/>
        <v>0</v>
      </c>
      <c r="J20" s="2">
        <f t="shared" si="5"/>
        <v>0</v>
      </c>
      <c r="K20" s="2">
        <f t="shared" si="6"/>
        <v>0</v>
      </c>
      <c r="L20" s="2">
        <f>Таблица3[[#This Row],[Контрольная работа]]*$C$41+Таблица3[[#This Row],[Работа на занятиях]]*$D$41+H20*$B$41</f>
        <v>5</v>
      </c>
      <c r="M20" s="2">
        <f>SUM(Таблица3[[#This Row],[Вопрос1]:[Вопрос6]])</f>
        <v>0</v>
      </c>
      <c r="N20" s="2">
        <f t="shared" si="7"/>
        <v>5</v>
      </c>
      <c r="O20" s="2"/>
      <c r="P20" s="2"/>
      <c r="Q20" s="2"/>
      <c r="R20" s="2"/>
      <c r="S20" s="2"/>
      <c r="T20" s="2"/>
      <c r="U20" s="2"/>
      <c r="V20" s="2"/>
    </row>
    <row r="21" ht="13.800000000000001">
      <c r="A21" s="13" t="s">
        <v>43</v>
      </c>
      <c r="B21" s="2"/>
      <c r="C21" s="14"/>
      <c r="D21" s="14"/>
      <c r="E21" s="14"/>
      <c r="F21" s="2">
        <v>0</v>
      </c>
      <c r="G21" s="2"/>
      <c r="H21" s="2"/>
      <c r="I21" s="2">
        <f t="shared" si="4"/>
        <v>0</v>
      </c>
      <c r="J21" s="2">
        <f t="shared" si="5"/>
        <v>0</v>
      </c>
      <c r="K21" s="2">
        <f t="shared" si="6"/>
        <v>0</v>
      </c>
      <c r="L21" s="2">
        <f>Таблица3[[#This Row],[Контрольная работа]]*$C$41+Таблица3[[#This Row],[Работа на занятиях]]*$D$41+H21*$B$41</f>
        <v>0</v>
      </c>
      <c r="M21" s="2">
        <f>SUM(Таблица3[[#This Row],[Вопрос1]:[Вопрос6]])</f>
        <v>0</v>
      </c>
      <c r="N21" s="2">
        <f t="shared" si="7"/>
        <v>0</v>
      </c>
      <c r="O21" s="2"/>
      <c r="P21" s="2"/>
      <c r="Q21" s="2"/>
      <c r="R21" s="2"/>
      <c r="S21" s="2"/>
      <c r="T21" s="2"/>
      <c r="U21" s="2"/>
      <c r="V21" s="2"/>
    </row>
    <row r="22" ht="13.800000000000001">
      <c r="A22" s="13" t="s">
        <v>44</v>
      </c>
      <c r="B22" s="2"/>
      <c r="C22" s="14"/>
      <c r="D22" s="14"/>
      <c r="E22" s="14"/>
      <c r="F22" s="2">
        <v>1</v>
      </c>
      <c r="G22" s="2"/>
      <c r="H22" s="2"/>
      <c r="I22" s="2">
        <f t="shared" si="4"/>
        <v>0</v>
      </c>
      <c r="J22" s="2">
        <f t="shared" si="5"/>
        <v>0</v>
      </c>
      <c r="K22" s="2">
        <f t="shared" si="6"/>
        <v>0</v>
      </c>
      <c r="L22" s="2">
        <f>Таблица3[[#This Row],[Контрольная работа]]*$C$41+Таблица3[[#This Row],[Работа на занятиях]]*$D$41+H22*$B$41</f>
        <v>5</v>
      </c>
      <c r="M22" s="2">
        <f>SUM(Таблица3[[#This Row],[Вопрос1]:[Вопрос6]])</f>
        <v>0</v>
      </c>
      <c r="N22" s="2">
        <f t="shared" si="7"/>
        <v>5</v>
      </c>
      <c r="O22" s="2"/>
      <c r="P22" s="2"/>
      <c r="Q22" s="2"/>
      <c r="R22" s="2"/>
      <c r="S22" s="2"/>
      <c r="T22" s="2"/>
      <c r="U22" s="2"/>
      <c r="V22" s="2"/>
    </row>
    <row r="23" ht="13.800000000000001">
      <c r="A23" s="13" t="s">
        <v>45</v>
      </c>
      <c r="B23" s="2"/>
      <c r="C23" s="14"/>
      <c r="D23" s="14"/>
      <c r="E23" s="14"/>
      <c r="F23" s="2">
        <v>1</v>
      </c>
      <c r="G23" s="2"/>
      <c r="H23" s="2"/>
      <c r="I23" s="2">
        <f t="shared" si="4"/>
        <v>0</v>
      </c>
      <c r="J23" s="2">
        <f t="shared" si="5"/>
        <v>0</v>
      </c>
      <c r="K23" s="2">
        <f t="shared" si="6"/>
        <v>0</v>
      </c>
      <c r="L23" s="2">
        <f>Таблица3[[#This Row],[Контрольная работа]]*$C$41+Таблица3[[#This Row],[Работа на занятиях]]*$D$41+H23*$B$41</f>
        <v>5</v>
      </c>
      <c r="M23" s="2">
        <f>SUM(Таблица3[[#This Row],[Вопрос1]:[Вопрос6]])</f>
        <v>0</v>
      </c>
      <c r="N23" s="2">
        <f t="shared" si="7"/>
        <v>5</v>
      </c>
      <c r="O23" s="2"/>
      <c r="P23" s="2"/>
      <c r="Q23" s="2"/>
      <c r="R23" s="2"/>
      <c r="S23" s="2"/>
      <c r="T23" s="2"/>
      <c r="U23" s="2"/>
      <c r="V23" s="2"/>
    </row>
    <row r="24" ht="13.800000000000001">
      <c r="A24" s="13" t="s">
        <v>46</v>
      </c>
      <c r="B24" s="2"/>
      <c r="C24" s="14"/>
      <c r="D24" s="14"/>
      <c r="E24" s="14"/>
      <c r="F24" s="2">
        <v>1</v>
      </c>
      <c r="G24" s="2"/>
      <c r="H24" s="2"/>
      <c r="I24" s="2">
        <f t="shared" si="4"/>
        <v>0</v>
      </c>
      <c r="J24" s="2">
        <f t="shared" si="5"/>
        <v>0</v>
      </c>
      <c r="K24" s="2">
        <f t="shared" si="6"/>
        <v>0</v>
      </c>
      <c r="L24" s="2">
        <f>Таблица3[[#This Row],[Контрольная работа]]*$C$41+Таблица3[[#This Row],[Работа на занятиях]]*$D$41+H24*$B$41</f>
        <v>5</v>
      </c>
      <c r="M24" s="2">
        <f>SUM(Таблица3[[#This Row],[Вопрос1]:[Вопрос6]])</f>
        <v>0</v>
      </c>
      <c r="N24" s="2">
        <f t="shared" si="7"/>
        <v>5</v>
      </c>
      <c r="O24" s="2"/>
      <c r="P24" s="2"/>
      <c r="Q24" s="2"/>
      <c r="R24" s="2"/>
      <c r="S24" s="2"/>
      <c r="T24" s="2"/>
      <c r="U24" s="2"/>
      <c r="V24" s="2"/>
    </row>
    <row r="25" ht="13.800000000000001">
      <c r="A25" s="13" t="s">
        <v>47</v>
      </c>
      <c r="B25" s="2"/>
      <c r="C25" s="14"/>
      <c r="D25" s="14"/>
      <c r="E25" s="14"/>
      <c r="F25" s="2">
        <v>1</v>
      </c>
      <c r="G25" s="2"/>
      <c r="H25" s="2"/>
      <c r="I25" s="2">
        <f t="shared" si="4"/>
        <v>0</v>
      </c>
      <c r="J25" s="2">
        <f t="shared" si="5"/>
        <v>0</v>
      </c>
      <c r="K25" s="2">
        <f t="shared" si="6"/>
        <v>0</v>
      </c>
      <c r="L25" s="2">
        <f>Таблица3[[#This Row],[Контрольная работа]]*$C$41+Таблица3[[#This Row],[Работа на занятиях]]*$D$41+H25*$B$41</f>
        <v>5</v>
      </c>
      <c r="M25" s="2">
        <f>SUM(Таблица3[[#This Row],[Вопрос1]:[Вопрос6]])</f>
        <v>0</v>
      </c>
      <c r="N25" s="2">
        <f t="shared" si="7"/>
        <v>5</v>
      </c>
      <c r="O25" s="2"/>
      <c r="P25" s="2"/>
      <c r="Q25" s="2"/>
      <c r="R25" s="2"/>
      <c r="S25" s="2"/>
      <c r="T25" s="2"/>
      <c r="U25" s="2"/>
      <c r="V25" s="2"/>
    </row>
    <row r="26" ht="13.800000000000001">
      <c r="A26" s="13" t="s">
        <v>48</v>
      </c>
      <c r="B26" s="2"/>
      <c r="C26" s="14"/>
      <c r="D26" s="14"/>
      <c r="E26" s="14"/>
      <c r="F26" s="2"/>
      <c r="G26" s="2"/>
      <c r="H26" s="2"/>
      <c r="I26" s="2">
        <f t="shared" si="4"/>
        <v>0</v>
      </c>
      <c r="J26" s="2">
        <f t="shared" si="5"/>
        <v>0</v>
      </c>
      <c r="K26" s="2">
        <f t="shared" si="6"/>
        <v>0</v>
      </c>
      <c r="L26" s="2">
        <f>Таблица3[[#This Row],[Контрольная работа]]*$C$41+Таблица3[[#This Row],[Работа на занятиях]]*$D$41+H26*$B$41</f>
        <v>0</v>
      </c>
      <c r="M26" s="2">
        <f>SUM(Таблица3[[#This Row],[Вопрос1]:[Вопрос6]])</f>
        <v>0</v>
      </c>
      <c r="N26" s="2">
        <f t="shared" si="7"/>
        <v>0</v>
      </c>
      <c r="O26" s="2"/>
      <c r="P26" s="2"/>
      <c r="Q26" s="2"/>
      <c r="R26" s="2"/>
      <c r="S26" s="2"/>
      <c r="T26" s="2"/>
      <c r="U26" s="2"/>
      <c r="V26" s="2"/>
    </row>
    <row r="27" ht="13.800000000000001">
      <c r="A27" s="13" t="s">
        <v>49</v>
      </c>
      <c r="B27" s="2"/>
      <c r="C27" s="14"/>
      <c r="D27" s="14"/>
      <c r="E27" s="14"/>
      <c r="F27" s="2">
        <v>1</v>
      </c>
      <c r="G27" s="2"/>
      <c r="H27" s="2"/>
      <c r="I27" s="2">
        <f t="shared" si="4"/>
        <v>0</v>
      </c>
      <c r="J27" s="2">
        <f t="shared" si="5"/>
        <v>0</v>
      </c>
      <c r="K27" s="2">
        <f t="shared" si="6"/>
        <v>0</v>
      </c>
      <c r="L27" s="2">
        <f>Таблица3[[#This Row],[Контрольная работа]]*$C$41+Таблица3[[#This Row],[Работа на занятиях]]*$D$41+H27*$B$41</f>
        <v>5</v>
      </c>
      <c r="M27" s="2">
        <f>SUM(Таблица3[[#This Row],[Вопрос1]:[Вопрос6]])</f>
        <v>0</v>
      </c>
      <c r="N27" s="2">
        <f t="shared" si="7"/>
        <v>5</v>
      </c>
      <c r="O27" s="2"/>
      <c r="P27" s="2"/>
      <c r="Q27" s="2"/>
      <c r="R27" s="2"/>
      <c r="S27" s="2"/>
      <c r="T27" s="2"/>
      <c r="U27" s="2"/>
    </row>
    <row r="28" ht="13.800000000000001">
      <c r="A28" s="13" t="s">
        <v>50</v>
      </c>
      <c r="B28" s="2"/>
      <c r="C28" s="14"/>
      <c r="D28" s="14"/>
      <c r="E28" s="14"/>
      <c r="F28" s="2"/>
      <c r="G28" s="2"/>
      <c r="H28" s="2"/>
      <c r="I28" s="2">
        <f t="shared" si="4"/>
        <v>0</v>
      </c>
      <c r="J28" s="2">
        <f t="shared" si="5"/>
        <v>0</v>
      </c>
      <c r="K28" s="2">
        <f t="shared" si="6"/>
        <v>0</v>
      </c>
      <c r="L28" s="2">
        <f>Таблица3[[#This Row],[Контрольная работа]]*$C$41+Таблица3[[#This Row],[Работа на занятиях]]*$D$41+H28*$B$41</f>
        <v>0</v>
      </c>
      <c r="M28" s="2">
        <f>SUM(Таблица3[[#This Row],[Вопрос1]:[Вопрос6]])</f>
        <v>0</v>
      </c>
      <c r="N28" s="2">
        <f t="shared" si="7"/>
        <v>0</v>
      </c>
      <c r="O28" s="2"/>
      <c r="P28" s="2"/>
      <c r="Q28" s="2"/>
      <c r="R28" s="2"/>
      <c r="S28" s="2"/>
      <c r="T28" s="2"/>
      <c r="U28" s="2"/>
    </row>
    <row r="29" ht="13.800000000000001">
      <c r="A29" s="13" t="s">
        <v>51</v>
      </c>
      <c r="B29" s="2"/>
      <c r="C29" s="2"/>
      <c r="D29" s="2"/>
      <c r="E29" s="2"/>
      <c r="F29" s="2">
        <v>1</v>
      </c>
      <c r="G29" s="2"/>
      <c r="H29" s="2"/>
      <c r="I29" s="2">
        <f t="shared" si="4"/>
        <v>0</v>
      </c>
      <c r="J29" s="2">
        <f t="shared" si="5"/>
        <v>0</v>
      </c>
      <c r="K29" s="2">
        <f t="shared" si="6"/>
        <v>0</v>
      </c>
      <c r="L29" s="2">
        <f>Таблица3[[#This Row],[Контрольная работа]]*$C$41+Таблица3[[#This Row],[Работа на занятиях]]*$D$41+H29*$B$41</f>
        <v>5</v>
      </c>
      <c r="M29" s="2">
        <f>SUM(Таблица3[[#This Row],[Вопрос1]:[Вопрос6]])</f>
        <v>0</v>
      </c>
      <c r="N29" s="2">
        <f t="shared" si="7"/>
        <v>5</v>
      </c>
      <c r="O29" s="2"/>
      <c r="P29" s="2"/>
      <c r="Q29" s="2"/>
      <c r="R29" s="2"/>
      <c r="S29" s="2"/>
      <c r="T29" s="2"/>
      <c r="U29" s="2"/>
      <c r="V29" s="2"/>
    </row>
    <row r="30" ht="13.800000000000001">
      <c r="A30" s="13" t="s">
        <v>52</v>
      </c>
      <c r="B30" s="2"/>
      <c r="C30" s="2"/>
      <c r="D30" s="2"/>
      <c r="E30" s="2"/>
      <c r="F30" s="2">
        <v>1</v>
      </c>
      <c r="G30" s="2"/>
      <c r="H30" s="2"/>
      <c r="I30" s="2">
        <f t="shared" si="4"/>
        <v>0</v>
      </c>
      <c r="J30" s="2">
        <f t="shared" si="5"/>
        <v>0</v>
      </c>
      <c r="K30" s="2">
        <f t="shared" si="6"/>
        <v>0</v>
      </c>
      <c r="L30" s="2" t="e">
        <f>Таблица3[[#This Row],[Контрольная работа]]*$C$41+Таблица3[[#This Row],[Работа на занятиях]]*$D$41+H30*$B$41</f>
        <v>#VALUE!</v>
      </c>
      <c r="M30" s="2" t="e">
        <f>SUM(Таблица3[[#This Row],[Вопрос1]:[Вопрос6]])</f>
        <v>#VALUE!</v>
      </c>
      <c r="N30" s="2" t="e">
        <f t="shared" si="7"/>
        <v>#VALUE!</v>
      </c>
      <c r="O30" s="2"/>
      <c r="P30" s="2"/>
      <c r="Q30" s="2"/>
      <c r="R30" s="2"/>
      <c r="S30" s="2"/>
      <c r="T30" s="2"/>
      <c r="U30" s="2"/>
      <c r="V30" s="2"/>
    </row>
    <row r="31" ht="13.800000000000001">
      <c r="A31" s="13" t="s">
        <v>53</v>
      </c>
      <c r="B31" s="2"/>
      <c r="C31" s="2"/>
      <c r="D31" s="2"/>
      <c r="E31" s="2"/>
      <c r="F31" s="2">
        <v>1</v>
      </c>
      <c r="G31" s="2"/>
      <c r="H31" s="2"/>
      <c r="I31" s="2">
        <f t="shared" si="4"/>
        <v>0</v>
      </c>
      <c r="J31" s="2">
        <f t="shared" si="5"/>
        <v>0</v>
      </c>
      <c r="K31" s="2">
        <f t="shared" si="6"/>
        <v>0</v>
      </c>
      <c r="L31" s="2" t="e">
        <f>Таблица3[[#This Row],[Контрольная работа]]*$C$41+Таблица3[[#This Row],[Работа на занятиях]]*$D$41+H31*$B$41</f>
        <v>#VALUE!</v>
      </c>
      <c r="M31" s="2" t="e">
        <f>SUM(Таблица3[[#This Row],[Вопрос1]:[Вопрос6]])</f>
        <v>#VALUE!</v>
      </c>
      <c r="N31" s="2" t="e">
        <f t="shared" si="7"/>
        <v>#VALUE!</v>
      </c>
      <c r="O31" s="2"/>
      <c r="P31" s="2"/>
      <c r="Q31" s="2"/>
      <c r="R31" s="2"/>
      <c r="S31" s="2"/>
      <c r="T31" s="2"/>
      <c r="U31" s="2"/>
      <c r="V31" s="2"/>
    </row>
    <row r="32" ht="13.800000000000001">
      <c r="A32" s="17" t="s">
        <v>54</v>
      </c>
      <c r="B32" s="2"/>
      <c r="C32" s="2"/>
      <c r="D32" s="2"/>
      <c r="E32" s="2"/>
      <c r="F32" s="2"/>
      <c r="G32" s="2"/>
      <c r="H32" s="2"/>
      <c r="I32" s="2">
        <f t="shared" si="4"/>
        <v>0</v>
      </c>
      <c r="J32" s="2">
        <f t="shared" si="5"/>
        <v>0</v>
      </c>
      <c r="K32" s="2">
        <f t="shared" si="6"/>
        <v>0</v>
      </c>
      <c r="L32" s="2" t="e">
        <f>Таблица3[[#This Row],[Контрольная работа]]*$C$41+Таблица3[[#This Row],[Работа на занятиях]]*$D$41+H32*$B$41</f>
        <v>#VALUE!</v>
      </c>
      <c r="M32" s="2" t="e">
        <f>SUM(Таблица3[[#This Row],[Вопрос1]:[Вопрос6]])</f>
        <v>#VALUE!</v>
      </c>
      <c r="N32" s="2" t="e">
        <f t="shared" si="7"/>
        <v>#VALUE!</v>
      </c>
      <c r="O32" s="2"/>
      <c r="P32" s="2"/>
      <c r="Q32" s="2"/>
      <c r="R32" s="2"/>
      <c r="S32" s="2"/>
      <c r="T32" s="2"/>
      <c r="U32" s="2"/>
      <c r="V32" s="2"/>
    </row>
    <row r="33" ht="13.800000000000001">
      <c r="A33" s="13" t="s">
        <v>55</v>
      </c>
      <c r="B33" s="2"/>
      <c r="C33" s="2"/>
      <c r="D33" s="2"/>
      <c r="E33" s="2"/>
      <c r="F33" s="2">
        <v>1</v>
      </c>
      <c r="G33" s="2"/>
      <c r="H33" s="2"/>
      <c r="I33" s="2">
        <f t="shared" si="4"/>
        <v>0</v>
      </c>
      <c r="J33" s="2">
        <f t="shared" si="5"/>
        <v>0</v>
      </c>
      <c r="K33" s="2">
        <f t="shared" si="6"/>
        <v>0</v>
      </c>
      <c r="L33" s="2" t="e">
        <f>Таблица3[[#This Row],[Контрольная работа]]*$C$41+Таблица3[[#This Row],[Работа на занятиях]]*$D$41+H33*$B$41</f>
        <v>#VALUE!</v>
      </c>
      <c r="M33" s="2" t="e">
        <f>SUM(Таблица3[[#This Row],[Вопрос1]:[Вопрос6]])</f>
        <v>#VALUE!</v>
      </c>
      <c r="N33" s="2" t="e">
        <f t="shared" si="7"/>
        <v>#VALUE!</v>
      </c>
      <c r="O33" s="2"/>
      <c r="P33" s="2"/>
      <c r="Q33" s="2"/>
      <c r="R33" s="2"/>
      <c r="S33" s="2"/>
      <c r="T33" s="2"/>
      <c r="U33" s="2"/>
      <c r="V33" s="2"/>
    </row>
    <row r="34" ht="13.800000000000001">
      <c r="A34" s="1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ht="13.800000000000001"/>
    <row r="36" ht="13.800000000000001">
      <c r="A36" s="18" t="s">
        <v>56</v>
      </c>
      <c r="B36" s="19">
        <v>14</v>
      </c>
      <c r="C36" s="18">
        <v>14</v>
      </c>
    </row>
    <row r="37" ht="13.800000000000001">
      <c r="A37" s="20" t="s">
        <v>3</v>
      </c>
      <c r="B37" s="20"/>
      <c r="C37" s="18"/>
      <c r="D37" s="18"/>
      <c r="E37" s="18"/>
      <c r="F37" s="18"/>
      <c r="G37" s="18"/>
      <c r="H37" s="1"/>
      <c r="I37" s="1"/>
      <c r="O37" s="21" t="s">
        <v>57</v>
      </c>
      <c r="P37" s="21"/>
    </row>
    <row r="38" ht="27" customHeight="1">
      <c r="A38" s="22" t="s">
        <v>6</v>
      </c>
      <c r="B38" s="23">
        <v>10</v>
      </c>
      <c r="C38" s="24"/>
      <c r="D38" s="24"/>
      <c r="E38" s="1"/>
      <c r="F38" s="1"/>
      <c r="G38" s="1"/>
      <c r="H38" s="1"/>
      <c r="O38" s="25" t="s">
        <v>58</v>
      </c>
      <c r="P38" s="24">
        <f>COUNTIFS(Таблица3[Оценка],"=5")</f>
        <v>0</v>
      </c>
    </row>
    <row r="39" ht="27" customHeight="1">
      <c r="A39" s="22" t="s">
        <v>59</v>
      </c>
      <c r="B39" s="23">
        <v>25</v>
      </c>
      <c r="C39" s="24"/>
      <c r="D39" s="24"/>
      <c r="E39" s="1"/>
      <c r="F39" s="1"/>
      <c r="G39" s="1"/>
      <c r="H39" s="1"/>
      <c r="O39" s="25" t="s">
        <v>60</v>
      </c>
      <c r="P39" s="24">
        <f>COUNTIFS(Таблица3[Оценка],"=4")</f>
        <v>0</v>
      </c>
    </row>
    <row r="40" ht="27" customHeight="1">
      <c r="A40" s="22" t="s">
        <v>61</v>
      </c>
      <c r="B40" s="23">
        <v>20</v>
      </c>
      <c r="C40" s="24"/>
      <c r="D40" s="24"/>
      <c r="E40" s="1"/>
      <c r="F40" s="1"/>
      <c r="G40" s="1"/>
      <c r="H40" s="1"/>
      <c r="O40" s="25" t="s">
        <v>62</v>
      </c>
      <c r="P40" s="24">
        <f>COUNTIFS(Таблица3[Оценка],"=3")</f>
        <v>0</v>
      </c>
    </row>
    <row r="41" ht="27" customHeight="1">
      <c r="A41" s="22" t="s">
        <v>63</v>
      </c>
      <c r="B41" s="23">
        <v>5</v>
      </c>
      <c r="C41" s="23">
        <v>5</v>
      </c>
      <c r="D41" s="23">
        <v>5</v>
      </c>
      <c r="E41" s="1"/>
      <c r="F41" s="1"/>
      <c r="G41" s="1"/>
      <c r="H41" s="1"/>
      <c r="O41" s="25" t="s">
        <v>64</v>
      </c>
      <c r="P41" s="24">
        <f>COUNTIFS(Таблица3[Оценка],"=2")</f>
        <v>0</v>
      </c>
    </row>
    <row r="42" ht="27" customHeight="1">
      <c r="A42" s="22" t="s">
        <v>65</v>
      </c>
      <c r="B42" s="23">
        <v>30</v>
      </c>
      <c r="C42" s="24"/>
      <c r="D42" s="24"/>
      <c r="E42" s="1"/>
      <c r="F42" s="1"/>
      <c r="G42" s="1"/>
      <c r="H42" s="1"/>
    </row>
    <row r="47" ht="14.25">
      <c r="A47" s="26" t="s">
        <v>26</v>
      </c>
      <c r="B47" s="27" t="s">
        <v>66</v>
      </c>
      <c r="C47" s="28" t="s">
        <v>67</v>
      </c>
    </row>
    <row r="48" ht="14.25">
      <c r="A48" s="29" t="s">
        <v>68</v>
      </c>
      <c r="B48" s="30">
        <v>86</v>
      </c>
      <c r="C48" s="31">
        <v>100</v>
      </c>
    </row>
    <row r="49" ht="14.25">
      <c r="A49" s="29" t="s">
        <v>69</v>
      </c>
      <c r="B49" s="30">
        <v>76</v>
      </c>
      <c r="C49" s="31">
        <v>85</v>
      </c>
    </row>
    <row r="50" ht="14.25">
      <c r="A50" s="29" t="s">
        <v>70</v>
      </c>
      <c r="B50" s="30">
        <v>60</v>
      </c>
      <c r="C50" s="31">
        <v>75</v>
      </c>
    </row>
    <row r="51" ht="14.25">
      <c r="A51" s="32" t="s">
        <v>71</v>
      </c>
      <c r="B51" s="33">
        <v>0</v>
      </c>
      <c r="C51" s="34">
        <v>59</v>
      </c>
    </row>
    <row r="53" ht="14.25">
      <c r="A53" s="18"/>
      <c r="B53" s="18"/>
      <c r="C53" s="18"/>
    </row>
  </sheetData>
  <mergeCells count="5">
    <mergeCell ref="A2:N2"/>
    <mergeCell ref="B3:H3"/>
    <mergeCell ref="I3:N3"/>
    <mergeCell ref="O3:T3"/>
    <mergeCell ref="O37:P37"/>
  </mergeCells>
  <printOptions headings="0" gridLines="0" horizontalCentered="0" verticalCentered="0"/>
  <pageMargins left="0.69999999999999996" right="0.69999999999999996" top="0.75" bottom="0.75" header="0.51181102362204689" footer="0.51181102362204689"/>
  <pageSetup paperSize="9" scale="100" fitToWidth="1" fitToHeight="1" pageOrder="downThenOver" orientation="portrait" usePrinterDefaults="1" blackAndWhite="0" draft="0" cellComments="none" useFirstPageNumber="0" errors="displayed" horizontalDpi="300" verticalDpi="300" copies="1"/>
  <headerFooter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ONLYOFFICE/8.0.1.31</Application>
  <Template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Иван Слеповичев</dc:creator>
  <dc:description/>
  <dc:language>ru-RU</dc:language>
  <cp:revision>3</cp:revision>
  <dcterms:created xsi:type="dcterms:W3CDTF">2020-06-05T10:29:38Z</dcterms:created>
  <dcterms:modified xsi:type="dcterms:W3CDTF">2024-05-18T05:48:48Z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