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431" sheetId="1" r:id="rId1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8" i="1"/>
  <c r="K9" i="1"/>
  <c r="K10" i="1"/>
  <c r="K11" i="1"/>
  <c r="K12" i="1"/>
  <c r="K13" i="1"/>
  <c r="L13" i="1" s="1"/>
  <c r="T13" i="1" s="1"/>
  <c r="K14" i="1"/>
  <c r="K15" i="1"/>
  <c r="K16" i="1"/>
  <c r="K17" i="1"/>
  <c r="L17" i="1" s="1"/>
  <c r="T17" i="1" s="1"/>
  <c r="K18" i="1"/>
  <c r="K19" i="1"/>
  <c r="K20" i="1"/>
  <c r="L20" i="1" s="1"/>
  <c r="T20" i="1" s="1"/>
  <c r="L9" i="1"/>
  <c r="T9" i="1" s="1"/>
  <c r="L19" i="1" l="1"/>
  <c r="T19" i="1" s="1"/>
  <c r="L11" i="1"/>
  <c r="T11" i="1" s="1"/>
  <c r="L12" i="1"/>
  <c r="T12" i="1" s="1"/>
  <c r="L18" i="1"/>
  <c r="T18" i="1" s="1"/>
  <c r="L10" i="1"/>
  <c r="T10" i="1" s="1"/>
  <c r="L16" i="1"/>
  <c r="T16" i="1" s="1"/>
  <c r="L8" i="1"/>
  <c r="T8" i="1" s="1"/>
  <c r="L15" i="1"/>
  <c r="T15" i="1" s="1"/>
  <c r="L14" i="1"/>
  <c r="T14" i="1" s="1"/>
  <c r="K5" i="1"/>
  <c r="K6" i="1"/>
  <c r="K7" i="1"/>
  <c r="K22" i="1"/>
  <c r="K23" i="1"/>
  <c r="K24" i="1"/>
  <c r="K25" i="1"/>
  <c r="K26" i="1"/>
  <c r="K27" i="1"/>
  <c r="K28" i="1"/>
  <c r="K21" i="1"/>
  <c r="G5" i="1" l="1"/>
  <c r="G6" i="1"/>
  <c r="G7" i="1"/>
  <c r="G21" i="1"/>
  <c r="G22" i="1"/>
  <c r="G23" i="1"/>
  <c r="G24" i="1"/>
  <c r="G25" i="1"/>
  <c r="G26" i="1"/>
  <c r="G27" i="1"/>
  <c r="G28" i="1"/>
  <c r="J6" i="1" l="1"/>
  <c r="J7" i="1"/>
  <c r="J21" i="1"/>
  <c r="J22" i="1"/>
  <c r="J23" i="1"/>
  <c r="J24" i="1"/>
  <c r="J25" i="1"/>
  <c r="J26" i="1"/>
  <c r="J27" i="1"/>
  <c r="J28" i="1"/>
  <c r="J5" i="1"/>
  <c r="I6" i="1"/>
  <c r="I7" i="1"/>
  <c r="I21" i="1"/>
  <c r="I22" i="1"/>
  <c r="I23" i="1"/>
  <c r="I24" i="1"/>
  <c r="I25" i="1"/>
  <c r="I26" i="1"/>
  <c r="I27" i="1"/>
  <c r="I28" i="1"/>
  <c r="I5" i="1"/>
  <c r="H6" i="1"/>
  <c r="H7" i="1"/>
  <c r="H21" i="1"/>
  <c r="H22" i="1"/>
  <c r="H23" i="1"/>
  <c r="H24" i="1"/>
  <c r="H25" i="1"/>
  <c r="H26" i="1"/>
  <c r="H27" i="1"/>
  <c r="H28" i="1"/>
  <c r="H5" i="1"/>
  <c r="L5" i="1" l="1"/>
  <c r="T5" i="1" s="1"/>
  <c r="L26" i="1"/>
  <c r="T26" i="1" s="1"/>
  <c r="L22" i="1"/>
  <c r="T22" i="1" s="1"/>
  <c r="L28" i="1"/>
  <c r="T28" i="1" s="1"/>
  <c r="L25" i="1"/>
  <c r="T25" i="1" s="1"/>
  <c r="L21" i="1"/>
  <c r="T21" i="1" s="1"/>
  <c r="L27" i="1"/>
  <c r="T27" i="1" s="1"/>
  <c r="L7" i="1"/>
  <c r="T7" i="1" s="1"/>
  <c r="L6" i="1"/>
  <c r="T6" i="1" s="1"/>
  <c r="L24" i="1"/>
  <c r="T24" i="1" s="1"/>
  <c r="L23" i="1"/>
  <c r="T23" i="1" s="1"/>
</calcChain>
</file>

<file path=xl/sharedStrings.xml><?xml version="1.0" encoding="utf-8"?>
<sst xmlns="http://schemas.openxmlformats.org/spreadsheetml/2006/main" count="62" uniqueCount="60">
  <si>
    <t>431 группа</t>
  </si>
  <si>
    <t>ФИО</t>
  </si>
  <si>
    <t>ГПСЧ</t>
  </si>
  <si>
    <t>Критерии</t>
  </si>
  <si>
    <t>Отчет</t>
  </si>
  <si>
    <t>Лекции</t>
  </si>
  <si>
    <t>Баллы</t>
  </si>
  <si>
    <t>Успехи</t>
  </si>
  <si>
    <t>Максимальные баллы</t>
  </si>
  <si>
    <t>Лабораторные занятия (ГПСЧ)</t>
  </si>
  <si>
    <t>Итого</t>
  </si>
  <si>
    <t>Промежуточная аттестация (экзамен/критерии)</t>
  </si>
  <si>
    <t>Лекции (б)</t>
  </si>
  <si>
    <t>Распределения</t>
  </si>
  <si>
    <t>Вопрос1</t>
  </si>
  <si>
    <t>Вопрос2</t>
  </si>
  <si>
    <t>Вопрос3</t>
  </si>
  <si>
    <t>Вопрос4</t>
  </si>
  <si>
    <t>Вопрос5</t>
  </si>
  <si>
    <t>Вопрос6</t>
  </si>
  <si>
    <t>Комментарий</t>
  </si>
  <si>
    <t>Ответы на экзамене</t>
  </si>
  <si>
    <t>Оценка</t>
  </si>
  <si>
    <t>"отлично"</t>
  </si>
  <si>
    <t>"хорошо"</t>
  </si>
  <si>
    <t>"удовлетворительно"</t>
  </si>
  <si>
    <t>"не удовлетворительно"</t>
  </si>
  <si>
    <t>от</t>
  </si>
  <si>
    <t>до</t>
  </si>
  <si>
    <t>Антипин Алексей Юрьевич</t>
  </si>
  <si>
    <t>Афанасенко Кирилл Павлович</t>
  </si>
  <si>
    <t>Габриелян Меружан Араратович</t>
  </si>
  <si>
    <t>Гаврилова Виктория Викторовна</t>
  </si>
  <si>
    <t>Грицков Данил Владимирович (академ)</t>
  </si>
  <si>
    <t>Коннова Анна Дмитриевна</t>
  </si>
  <si>
    <t>Конюшенко Александра Сергеевна</t>
  </si>
  <si>
    <t>Крайнов Артемий Сергеевич (академ)</t>
  </si>
  <si>
    <t>Краснобаев Александр Павлович</t>
  </si>
  <si>
    <t>Латанов Кирилл Вячеславович</t>
  </si>
  <si>
    <t>Маскаев Владимир Алексеевич</t>
  </si>
  <si>
    <t>Минуситов Амиль Куанышкалиевич</t>
  </si>
  <si>
    <t>Мязин Александр Валерьевич</t>
  </si>
  <si>
    <t>Пронин Никита Евгеньевич</t>
  </si>
  <si>
    <t>Сажина Елизавета Максимовна</t>
  </si>
  <si>
    <t>Старичков Павел Александрович</t>
  </si>
  <si>
    <t>Ступин Артем Сергеевич</t>
  </si>
  <si>
    <t>Суслин Дмитрий Константинович</t>
  </si>
  <si>
    <t>Таран Александр Владимирович</t>
  </si>
  <si>
    <t>Таранов Алексей Вадимович</t>
  </si>
  <si>
    <t>Тихонова Мария Игоревна</t>
  </si>
  <si>
    <t>Цуканов Илья Дмитриевич</t>
  </si>
  <si>
    <t>Швецова Елизавета Максимовна</t>
  </si>
  <si>
    <t xml:space="preserve">Юрченко Елена Михайловна </t>
  </si>
  <si>
    <t>Всего лекций:</t>
  </si>
  <si>
    <t xml:space="preserve"> Лабораторные (б)</t>
  </si>
  <si>
    <t>Самостоятельная работа (б)</t>
  </si>
  <si>
    <t>Промежуточная аттестация (б)</t>
  </si>
  <si>
    <t>Другие виды уч.  деятельности (б)</t>
  </si>
  <si>
    <t>Другие виды уч. деятельности (Отчет-5, Контрольная-5, Инициатива-5)</t>
  </si>
  <si>
    <t>Самостоятельная работа (Распределения-20)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</si>
</sst>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Fill="1" applyBorder="1"/>
    <xf numFmtId="0" fontId="1" fillId="0" borderId="6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4" fontId="1" fillId="0" borderId="0" xfId="0" applyNumberFormat="1" applyFont="1"/>
    <xf numFmtId="0" fontId="0" fillId="2" borderId="12" xfId="0" applyFill="1" applyBorder="1" applyAlignment="1">
      <alignment vertical="top"/>
    </xf>
    <xf numFmtId="0" fontId="0" fillId="2" borderId="14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</cellXfs>
  <cellStyles count="1">
    <cellStyle name="Обычный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4:T28" totalsRowShown="0" headerRowDxfId="26" dataDxfId="25" tableBorderDxfId="24" headerRowCellStyle="Обычный" dataCellStyle="Обычный">
  <tableColumns count="20">
    <tableColumn id="1" name="ФИО" dataDxfId="23" dataCellStyle="Обычный"/>
    <tableColumn id="2" name="Лекции" dataDxfId="22" dataCellStyle="Обычный"/>
    <tableColumn id="3" name="ГПСЧ" dataDxfId="21" dataCellStyle="Обычный"/>
    <tableColumn id="4" name="Распределения" dataDxfId="20" dataCellStyle="Обычный"/>
    <tableColumn id="5" name="Критерии" dataDxfId="19" dataCellStyle="Обычный"/>
    <tableColumn id="6" name="Отчет" dataDxfId="18" dataCellStyle="Обычный"/>
    <tableColumn id="7" name="Лекции (б)" dataDxfId="17" dataCellStyle="Обычный">
      <calculatedColumnFormula>ROUND(B5/$B$30*$B$32,0)</calculatedColumnFormula>
    </tableColumn>
    <tableColumn id="8" name=" Лабораторные (б)" dataDxfId="16" dataCellStyle="Обычный">
      <calculatedColumnFormula>C5*$B$33</calculatedColumnFormula>
    </tableColumn>
    <tableColumn id="9" name="Самостоятельная работа (б)" dataDxfId="15" dataCellStyle="Обычный">
      <calculatedColumnFormula>D5*$B$34</calculatedColumnFormula>
    </tableColumn>
    <tableColumn id="10" name="Другие виды уч.  деятельности (б)" dataDxfId="14" dataCellStyle="Обычный">
      <calculatedColumnFormula>F5*$B$35</calculatedColumnFormula>
    </tableColumn>
    <tableColumn id="11" name="Промежуточная аттестация (б)" dataDxfId="13" dataCellStyle="Обычный">
      <calculatedColumnFormula>MAX(Таблица3[[#This Row],[Критерии]]*20,SUM(Таблица3[[#This Row],[Вопрос1]:[Вопрос6]]))</calculatedColumnFormula>
    </tableColumn>
    <tableColumn id="12" name="Итого" dataDxfId="12" dataCellStyle="Обычный">
      <calculatedColumnFormula>ROUND(SUM(G5:K5),0)</calculatedColumnFormula>
    </tableColumn>
    <tableColumn id="13" name="Вопрос1" dataDxfId="11" dataCellStyle="Обычный"/>
    <tableColumn id="14" name="Вопрос2" dataDxfId="10" dataCellStyle="Обычный"/>
    <tableColumn id="15" name="Вопрос3" dataDxfId="9" dataCellStyle="Обычный"/>
    <tableColumn id="16" name="Вопрос4" dataDxfId="8" dataCellStyle="Обычный"/>
    <tableColumn id="17" name="Вопрос5" dataDxfId="7" dataCellStyle="Обычный"/>
    <tableColumn id="18" name="Вопрос6" dataDxfId="6" dataCellStyle="Обычный"/>
    <tableColumn id="19" name="Комментарий" dataDxfId="5" dataCellStyle="Обычный"/>
    <tableColumn id="20" name="Оценка" dataDxfId="4" dataCellStyle="Обычный">
      <calculatedColumnFormula>IF(Таблица3[[#This Row],[Итого]]&lt;60,2,IF(Таблица3[[#This Row],[Итого]]&lt;76,3,IF(Таблица3[[#This Row],[Итого]]&lt;86,4,5)))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39:C43" totalsRowShown="0" tableBorderDxfId="3">
  <autoFilter ref="A39:C43"/>
  <tableColumns count="3">
    <tableColumn id="1" name="Оценка" dataDxfId="2"/>
    <tableColumn id="2" name="от" dataDxfId="1"/>
    <tableColumn id="3" name="до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22" zoomScale="85" zoomScaleNormal="85" workbookViewId="0">
      <selection activeCell="B32" sqref="B32"/>
    </sheetView>
  </sheetViews>
  <sheetFormatPr defaultRowHeight="14.4" x14ac:dyDescent="0.3"/>
  <cols>
    <col min="1" max="1" width="37.5546875" customWidth="1"/>
    <col min="2" max="6" width="11.33203125" customWidth="1"/>
    <col min="7" max="11" width="16.44140625" customWidth="1"/>
    <col min="12" max="19" width="13.77734375" customWidth="1"/>
    <col min="20" max="20" width="13.77734375" style="14" customWidth="1"/>
  </cols>
  <sheetData>
    <row r="1" spans="1:20" x14ac:dyDescent="0.3">
      <c r="A1" s="11">
        <v>44713</v>
      </c>
    </row>
    <row r="2" spans="1:20" ht="20.399999999999999" customHeight="1" x14ac:dyDescent="0.45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20" ht="18" customHeight="1" x14ac:dyDescent="0.3">
      <c r="A3" s="12"/>
      <c r="B3" s="34" t="s">
        <v>7</v>
      </c>
      <c r="C3" s="34"/>
      <c r="D3" s="34"/>
      <c r="E3" s="34"/>
      <c r="F3" s="34"/>
      <c r="G3" s="34" t="s">
        <v>6</v>
      </c>
      <c r="H3" s="34"/>
      <c r="I3" s="34"/>
      <c r="J3" s="34"/>
      <c r="K3" s="34"/>
      <c r="L3" s="35"/>
      <c r="M3" s="35" t="s">
        <v>21</v>
      </c>
      <c r="N3" s="37"/>
      <c r="O3" s="37"/>
      <c r="P3" s="37"/>
      <c r="Q3" s="37"/>
      <c r="R3" s="37"/>
      <c r="S3" s="13"/>
      <c r="T3" s="16"/>
    </row>
    <row r="4" spans="1:20" ht="47.4" customHeight="1" x14ac:dyDescent="0.3">
      <c r="A4" s="17" t="s">
        <v>1</v>
      </c>
      <c r="B4" s="30" t="s">
        <v>5</v>
      </c>
      <c r="C4" s="15" t="s">
        <v>2</v>
      </c>
      <c r="D4" s="15" t="s">
        <v>13</v>
      </c>
      <c r="E4" s="15" t="s">
        <v>3</v>
      </c>
      <c r="F4" s="31" t="s">
        <v>4</v>
      </c>
      <c r="G4" s="30" t="s">
        <v>12</v>
      </c>
      <c r="H4" s="15" t="s">
        <v>54</v>
      </c>
      <c r="I4" s="15" t="s">
        <v>55</v>
      </c>
      <c r="J4" s="15" t="s">
        <v>57</v>
      </c>
      <c r="K4" s="15" t="s">
        <v>56</v>
      </c>
      <c r="L4" s="31" t="s">
        <v>10</v>
      </c>
      <c r="M4" s="15" t="s">
        <v>14</v>
      </c>
      <c r="N4" s="15" t="s">
        <v>15</v>
      </c>
      <c r="O4" s="15" t="s">
        <v>16</v>
      </c>
      <c r="P4" s="15" t="s">
        <v>17</v>
      </c>
      <c r="Q4" s="15" t="s">
        <v>18</v>
      </c>
      <c r="R4" s="15" t="s">
        <v>19</v>
      </c>
      <c r="S4" s="15" t="s">
        <v>20</v>
      </c>
      <c r="T4" s="15" t="s">
        <v>22</v>
      </c>
    </row>
    <row r="5" spans="1:20" x14ac:dyDescent="0.3">
      <c r="A5" s="2" t="s">
        <v>29</v>
      </c>
      <c r="B5" s="17"/>
      <c r="C5" s="17"/>
      <c r="D5" s="17"/>
      <c r="E5" s="17"/>
      <c r="F5" s="17"/>
      <c r="G5" s="17">
        <f>ROUND(B5/$B$30*$B$32,0)</f>
        <v>0</v>
      </c>
      <c r="H5" s="17">
        <f>C5*$B$33</f>
        <v>0</v>
      </c>
      <c r="I5" s="17">
        <f>D5*$B$34</f>
        <v>0</v>
      </c>
      <c r="J5" s="17">
        <f>F5*$B$35</f>
        <v>0</v>
      </c>
      <c r="K5" s="17">
        <f>MAX(Таблица3[[#This Row],[Критерии]]*20,SUM(Таблица3[[#This Row],[Вопрос1]:[Вопрос6]]))</f>
        <v>0</v>
      </c>
      <c r="L5" s="17">
        <f>ROUND(SUM(G5:K5),0)</f>
        <v>0</v>
      </c>
      <c r="M5" s="17"/>
      <c r="N5" s="17"/>
      <c r="O5" s="17"/>
      <c r="P5" s="17"/>
      <c r="Q5" s="17"/>
      <c r="R5" s="17"/>
      <c r="S5" s="17"/>
      <c r="T5" s="17">
        <f>IF(Таблица3[[#This Row],[Итого]]&lt;60,2,IF(Таблица3[[#This Row],[Итого]]&lt;76,3,IF(Таблица3[[#This Row],[Итого]]&lt;86,4,5)))</f>
        <v>2</v>
      </c>
    </row>
    <row r="6" spans="1:20" x14ac:dyDescent="0.3">
      <c r="A6" s="2" t="s">
        <v>30</v>
      </c>
      <c r="B6" s="17"/>
      <c r="C6" s="17"/>
      <c r="D6" s="17"/>
      <c r="E6" s="17"/>
      <c r="F6" s="17"/>
      <c r="G6" s="17">
        <f>ROUND(B6/$B$30*$B$32,0)</f>
        <v>0</v>
      </c>
      <c r="H6" s="17">
        <f>C6*$B$33</f>
        <v>0</v>
      </c>
      <c r="I6" s="17">
        <f>D6*$B$34</f>
        <v>0</v>
      </c>
      <c r="J6" s="17">
        <f>F6*$B$35</f>
        <v>0</v>
      </c>
      <c r="K6" s="17">
        <f>MAX(Таблица3[[#This Row],[Критерии]]*20,SUM(Таблица3[[#This Row],[Вопрос1]:[Вопрос6]]))</f>
        <v>0</v>
      </c>
      <c r="L6" s="17">
        <f t="shared" ref="L6:L28" si="0">ROUND(SUM(G6:K6),0)</f>
        <v>0</v>
      </c>
      <c r="M6" s="17"/>
      <c r="N6" s="17"/>
      <c r="O6" s="17"/>
      <c r="P6" s="17"/>
      <c r="Q6" s="17"/>
      <c r="R6" s="17"/>
      <c r="S6" s="17"/>
      <c r="T6" s="17">
        <f>IF(Таблица3[[#This Row],[Итого]]&lt;60,2,IF(Таблица3[[#This Row],[Итого]]&lt;76,3,IF(Таблица3[[#This Row],[Итого]]&lt;86,4,5)))</f>
        <v>2</v>
      </c>
    </row>
    <row r="7" spans="1:20" x14ac:dyDescent="0.3">
      <c r="A7" s="2" t="s">
        <v>31</v>
      </c>
      <c r="B7" s="17"/>
      <c r="C7" s="17"/>
      <c r="D7" s="17"/>
      <c r="E7" s="17"/>
      <c r="F7" s="17"/>
      <c r="G7" s="17">
        <f>ROUND(B7/$B$30*$B$32,0)</f>
        <v>0</v>
      </c>
      <c r="H7" s="17">
        <f>C7*$B$33</f>
        <v>0</v>
      </c>
      <c r="I7" s="17">
        <f>D7*$B$34</f>
        <v>0</v>
      </c>
      <c r="J7" s="17">
        <f>F7*$B$35</f>
        <v>0</v>
      </c>
      <c r="K7" s="17">
        <f>MAX(Таблица3[[#This Row],[Критерии]]*20,SUM(Таблица3[[#This Row],[Вопрос1]:[Вопрос6]]))</f>
        <v>0</v>
      </c>
      <c r="L7" s="17">
        <f t="shared" si="0"/>
        <v>0</v>
      </c>
      <c r="M7" s="17"/>
      <c r="N7" s="17"/>
      <c r="O7" s="17"/>
      <c r="P7" s="17"/>
      <c r="Q7" s="17"/>
      <c r="R7" s="17"/>
      <c r="S7" s="17"/>
      <c r="T7" s="17">
        <f>IF(Таблица3[[#This Row],[Итого]]&lt;60,2,IF(Таблица3[[#This Row],[Итого]]&lt;76,3,IF(Таблица3[[#This Row],[Итого]]&lt;86,4,5)))</f>
        <v>2</v>
      </c>
    </row>
    <row r="8" spans="1:20" x14ac:dyDescent="0.3">
      <c r="A8" s="2" t="s">
        <v>32</v>
      </c>
      <c r="B8" s="28"/>
      <c r="C8" s="28"/>
      <c r="D8" s="28"/>
      <c r="E8" s="28"/>
      <c r="F8" s="28"/>
      <c r="G8" s="28">
        <f t="shared" ref="G8:G20" si="1">ROUND(B8/$B$30*$B$32,0)</f>
        <v>0</v>
      </c>
      <c r="H8" s="28">
        <f t="shared" ref="H8:H20" si="2">C8*$B$33</f>
        <v>0</v>
      </c>
      <c r="I8" s="28">
        <f t="shared" ref="I8:I20" si="3">D8*$B$34</f>
        <v>0</v>
      </c>
      <c r="J8" s="28">
        <f t="shared" ref="J8:J20" si="4">F8*$B$35</f>
        <v>0</v>
      </c>
      <c r="K8" s="29">
        <f>MAX(Таблица3[[#This Row],[Критерии]]*20,SUM(Таблица3[[#This Row],[Вопрос1]:[Вопрос6]]))</f>
        <v>0</v>
      </c>
      <c r="L8" s="28">
        <f t="shared" ref="L8:L20" si="5">ROUND(SUM(G8:K8),0)</f>
        <v>0</v>
      </c>
      <c r="M8" s="28"/>
      <c r="N8" s="28"/>
      <c r="O8" s="28"/>
      <c r="P8" s="28"/>
      <c r="Q8" s="28"/>
      <c r="R8" s="28"/>
      <c r="S8" s="28"/>
      <c r="T8" s="28">
        <f>IF(Таблица3[[#This Row],[Итого]]&lt;60,2,IF(Таблица3[[#This Row],[Итого]]&lt;76,3,IF(Таблица3[[#This Row],[Итого]]&lt;86,4,5)))</f>
        <v>2</v>
      </c>
    </row>
    <row r="9" spans="1:20" x14ac:dyDescent="0.3">
      <c r="A9" s="2" t="s">
        <v>33</v>
      </c>
      <c r="B9" s="28"/>
      <c r="C9" s="28"/>
      <c r="D9" s="28"/>
      <c r="E9" s="28"/>
      <c r="F9" s="28"/>
      <c r="G9" s="28">
        <f t="shared" si="1"/>
        <v>0</v>
      </c>
      <c r="H9" s="28">
        <f t="shared" si="2"/>
        <v>0</v>
      </c>
      <c r="I9" s="28">
        <f t="shared" si="3"/>
        <v>0</v>
      </c>
      <c r="J9" s="28">
        <f t="shared" si="4"/>
        <v>0</v>
      </c>
      <c r="K9" s="29">
        <f>MAX(Таблица3[[#This Row],[Критерии]]*20,SUM(Таблица3[[#This Row],[Вопрос1]:[Вопрос6]]))</f>
        <v>0</v>
      </c>
      <c r="L9" s="28">
        <f t="shared" si="5"/>
        <v>0</v>
      </c>
      <c r="M9" s="28"/>
      <c r="N9" s="28"/>
      <c r="O9" s="28"/>
      <c r="P9" s="28"/>
      <c r="Q9" s="28"/>
      <c r="R9" s="28"/>
      <c r="S9" s="28"/>
      <c r="T9" s="28">
        <f>IF(Таблица3[[#This Row],[Итого]]&lt;60,2,IF(Таблица3[[#This Row],[Итого]]&lt;76,3,IF(Таблица3[[#This Row],[Итого]]&lt;86,4,5)))</f>
        <v>2</v>
      </c>
    </row>
    <row r="10" spans="1:20" x14ac:dyDescent="0.3">
      <c r="A10" s="2" t="s">
        <v>34</v>
      </c>
      <c r="B10" s="28"/>
      <c r="C10" s="28"/>
      <c r="D10" s="28"/>
      <c r="E10" s="28"/>
      <c r="F10" s="28"/>
      <c r="G10" s="28">
        <f t="shared" si="1"/>
        <v>0</v>
      </c>
      <c r="H10" s="28">
        <f t="shared" si="2"/>
        <v>0</v>
      </c>
      <c r="I10" s="28">
        <f t="shared" si="3"/>
        <v>0</v>
      </c>
      <c r="J10" s="28">
        <f t="shared" si="4"/>
        <v>0</v>
      </c>
      <c r="K10" s="29">
        <f>MAX(Таблица3[[#This Row],[Критерии]]*20,SUM(Таблица3[[#This Row],[Вопрос1]:[Вопрос6]]))</f>
        <v>0</v>
      </c>
      <c r="L10" s="28">
        <f t="shared" si="5"/>
        <v>0</v>
      </c>
      <c r="M10" s="28"/>
      <c r="N10" s="28"/>
      <c r="O10" s="28"/>
      <c r="P10" s="28"/>
      <c r="Q10" s="28"/>
      <c r="R10" s="28"/>
      <c r="S10" s="28"/>
      <c r="T10" s="28">
        <f>IF(Таблица3[[#This Row],[Итого]]&lt;60,2,IF(Таблица3[[#This Row],[Итого]]&lt;76,3,IF(Таблица3[[#This Row],[Итого]]&lt;86,4,5)))</f>
        <v>2</v>
      </c>
    </row>
    <row r="11" spans="1:20" x14ac:dyDescent="0.3">
      <c r="A11" s="2" t="s">
        <v>35</v>
      </c>
      <c r="B11" s="28"/>
      <c r="C11" s="28"/>
      <c r="D11" s="28"/>
      <c r="E11" s="28"/>
      <c r="F11" s="28"/>
      <c r="G11" s="28">
        <f t="shared" si="1"/>
        <v>0</v>
      </c>
      <c r="H11" s="28">
        <f t="shared" si="2"/>
        <v>0</v>
      </c>
      <c r="I11" s="28">
        <f t="shared" si="3"/>
        <v>0</v>
      </c>
      <c r="J11" s="28">
        <f t="shared" si="4"/>
        <v>0</v>
      </c>
      <c r="K11" s="29">
        <f>MAX(Таблица3[[#This Row],[Критерии]]*20,SUM(Таблица3[[#This Row],[Вопрос1]:[Вопрос6]]))</f>
        <v>0</v>
      </c>
      <c r="L11" s="28">
        <f t="shared" si="5"/>
        <v>0</v>
      </c>
      <c r="M11" s="28"/>
      <c r="N11" s="28"/>
      <c r="O11" s="28"/>
      <c r="P11" s="28"/>
      <c r="Q11" s="28"/>
      <c r="R11" s="28"/>
      <c r="S11" s="28"/>
      <c r="T11" s="28">
        <f>IF(Таблица3[[#This Row],[Итого]]&lt;60,2,IF(Таблица3[[#This Row],[Итого]]&lt;76,3,IF(Таблица3[[#This Row],[Итого]]&lt;86,4,5)))</f>
        <v>2</v>
      </c>
    </row>
    <row r="12" spans="1:20" x14ac:dyDescent="0.3">
      <c r="A12" s="2" t="s">
        <v>36</v>
      </c>
      <c r="B12" s="28"/>
      <c r="C12" s="28"/>
      <c r="D12" s="28"/>
      <c r="E12" s="28"/>
      <c r="F12" s="28"/>
      <c r="G12" s="28">
        <f t="shared" si="1"/>
        <v>0</v>
      </c>
      <c r="H12" s="28">
        <f t="shared" si="2"/>
        <v>0</v>
      </c>
      <c r="I12" s="28">
        <f t="shared" si="3"/>
        <v>0</v>
      </c>
      <c r="J12" s="28">
        <f t="shared" si="4"/>
        <v>0</v>
      </c>
      <c r="K12" s="29">
        <f>MAX(Таблица3[[#This Row],[Критерии]]*20,SUM(Таблица3[[#This Row],[Вопрос1]:[Вопрос6]]))</f>
        <v>0</v>
      </c>
      <c r="L12" s="28">
        <f t="shared" si="5"/>
        <v>0</v>
      </c>
      <c r="M12" s="28"/>
      <c r="N12" s="28"/>
      <c r="O12" s="28"/>
      <c r="P12" s="28"/>
      <c r="Q12" s="28"/>
      <c r="R12" s="28"/>
      <c r="S12" s="28"/>
      <c r="T12" s="28">
        <f>IF(Таблица3[[#This Row],[Итого]]&lt;60,2,IF(Таблица3[[#This Row],[Итого]]&lt;76,3,IF(Таблица3[[#This Row],[Итого]]&lt;86,4,5)))</f>
        <v>2</v>
      </c>
    </row>
    <row r="13" spans="1:20" x14ac:dyDescent="0.3">
      <c r="A13" s="2" t="s">
        <v>37</v>
      </c>
      <c r="B13" s="28"/>
      <c r="C13" s="28"/>
      <c r="D13" s="28"/>
      <c r="E13" s="28"/>
      <c r="F13" s="28"/>
      <c r="G13" s="28">
        <f t="shared" si="1"/>
        <v>0</v>
      </c>
      <c r="H13" s="28">
        <f t="shared" si="2"/>
        <v>0</v>
      </c>
      <c r="I13" s="28">
        <f t="shared" si="3"/>
        <v>0</v>
      </c>
      <c r="J13" s="28">
        <f t="shared" si="4"/>
        <v>0</v>
      </c>
      <c r="K13" s="29">
        <f>MAX(Таблица3[[#This Row],[Критерии]]*20,SUM(Таблица3[[#This Row],[Вопрос1]:[Вопрос6]]))</f>
        <v>0</v>
      </c>
      <c r="L13" s="28">
        <f t="shared" si="5"/>
        <v>0</v>
      </c>
      <c r="M13" s="28"/>
      <c r="N13" s="28"/>
      <c r="O13" s="28"/>
      <c r="P13" s="28"/>
      <c r="Q13" s="28"/>
      <c r="R13" s="28"/>
      <c r="S13" s="28"/>
      <c r="T13" s="28">
        <f>IF(Таблица3[[#This Row],[Итого]]&lt;60,2,IF(Таблица3[[#This Row],[Итого]]&lt;76,3,IF(Таблица3[[#This Row],[Итого]]&lt;86,4,5)))</f>
        <v>2</v>
      </c>
    </row>
    <row r="14" spans="1:20" x14ac:dyDescent="0.3">
      <c r="A14" s="2" t="s">
        <v>38</v>
      </c>
      <c r="B14" s="28"/>
      <c r="C14" s="28"/>
      <c r="D14" s="28"/>
      <c r="E14" s="28"/>
      <c r="F14" s="28"/>
      <c r="G14" s="28">
        <f t="shared" si="1"/>
        <v>0</v>
      </c>
      <c r="H14" s="28">
        <f t="shared" si="2"/>
        <v>0</v>
      </c>
      <c r="I14" s="28">
        <f t="shared" si="3"/>
        <v>0</v>
      </c>
      <c r="J14" s="28">
        <f t="shared" si="4"/>
        <v>0</v>
      </c>
      <c r="K14" s="29">
        <f>MAX(Таблица3[[#This Row],[Критерии]]*20,SUM(Таблица3[[#This Row],[Вопрос1]:[Вопрос6]]))</f>
        <v>0</v>
      </c>
      <c r="L14" s="28">
        <f t="shared" si="5"/>
        <v>0</v>
      </c>
      <c r="M14" s="28"/>
      <c r="N14" s="28"/>
      <c r="O14" s="28"/>
      <c r="P14" s="28"/>
      <c r="Q14" s="28"/>
      <c r="R14" s="28"/>
      <c r="S14" s="28"/>
      <c r="T14" s="28">
        <f>IF(Таблица3[[#This Row],[Итого]]&lt;60,2,IF(Таблица3[[#This Row],[Итого]]&lt;76,3,IF(Таблица3[[#This Row],[Итого]]&lt;86,4,5)))</f>
        <v>2</v>
      </c>
    </row>
    <row r="15" spans="1:20" x14ac:dyDescent="0.3">
      <c r="A15" s="2" t="s">
        <v>39</v>
      </c>
      <c r="B15" s="28"/>
      <c r="C15" s="28"/>
      <c r="D15" s="28"/>
      <c r="E15" s="28"/>
      <c r="F15" s="28"/>
      <c r="G15" s="28">
        <f t="shared" si="1"/>
        <v>0</v>
      </c>
      <c r="H15" s="28">
        <f t="shared" si="2"/>
        <v>0</v>
      </c>
      <c r="I15" s="28">
        <f t="shared" si="3"/>
        <v>0</v>
      </c>
      <c r="J15" s="28">
        <f t="shared" si="4"/>
        <v>0</v>
      </c>
      <c r="K15" s="29">
        <f>MAX(Таблица3[[#This Row],[Критерии]]*20,SUM(Таблица3[[#This Row],[Вопрос1]:[Вопрос6]]))</f>
        <v>0</v>
      </c>
      <c r="L15" s="28">
        <f t="shared" si="5"/>
        <v>0</v>
      </c>
      <c r="M15" s="28"/>
      <c r="N15" s="28"/>
      <c r="O15" s="28"/>
      <c r="P15" s="28"/>
      <c r="Q15" s="28"/>
      <c r="R15" s="28"/>
      <c r="S15" s="28"/>
      <c r="T15" s="28">
        <f>IF(Таблица3[[#This Row],[Итого]]&lt;60,2,IF(Таблица3[[#This Row],[Итого]]&lt;76,3,IF(Таблица3[[#This Row],[Итого]]&lt;86,4,5)))</f>
        <v>2</v>
      </c>
    </row>
    <row r="16" spans="1:20" x14ac:dyDescent="0.3">
      <c r="A16" s="2" t="s">
        <v>40</v>
      </c>
      <c r="B16" s="28"/>
      <c r="C16" s="28"/>
      <c r="D16" s="28"/>
      <c r="E16" s="28"/>
      <c r="F16" s="28"/>
      <c r="G16" s="28">
        <f t="shared" si="1"/>
        <v>0</v>
      </c>
      <c r="H16" s="28">
        <f t="shared" si="2"/>
        <v>0</v>
      </c>
      <c r="I16" s="28">
        <f t="shared" si="3"/>
        <v>0</v>
      </c>
      <c r="J16" s="28">
        <f t="shared" si="4"/>
        <v>0</v>
      </c>
      <c r="K16" s="29">
        <f>MAX(Таблица3[[#This Row],[Критерии]]*20,SUM(Таблица3[[#This Row],[Вопрос1]:[Вопрос6]]))</f>
        <v>0</v>
      </c>
      <c r="L16" s="28">
        <f t="shared" si="5"/>
        <v>0</v>
      </c>
      <c r="M16" s="28"/>
      <c r="N16" s="28"/>
      <c r="O16" s="28"/>
      <c r="P16" s="28"/>
      <c r="Q16" s="28"/>
      <c r="R16" s="28"/>
      <c r="S16" s="28"/>
      <c r="T16" s="28">
        <f>IF(Таблица3[[#This Row],[Итого]]&lt;60,2,IF(Таблица3[[#This Row],[Итого]]&lt;76,3,IF(Таблица3[[#This Row],[Итого]]&lt;86,4,5)))</f>
        <v>2</v>
      </c>
    </row>
    <row r="17" spans="1:20" x14ac:dyDescent="0.3">
      <c r="A17" s="2" t="s">
        <v>41</v>
      </c>
      <c r="B17" s="28"/>
      <c r="C17" s="28"/>
      <c r="D17" s="28"/>
      <c r="E17" s="28"/>
      <c r="F17" s="28"/>
      <c r="G17" s="28">
        <f t="shared" si="1"/>
        <v>0</v>
      </c>
      <c r="H17" s="28">
        <f t="shared" si="2"/>
        <v>0</v>
      </c>
      <c r="I17" s="28">
        <f t="shared" si="3"/>
        <v>0</v>
      </c>
      <c r="J17" s="28">
        <f t="shared" si="4"/>
        <v>0</v>
      </c>
      <c r="K17" s="29">
        <f>MAX(Таблица3[[#This Row],[Критерии]]*20,SUM(Таблица3[[#This Row],[Вопрос1]:[Вопрос6]]))</f>
        <v>0</v>
      </c>
      <c r="L17" s="28">
        <f t="shared" si="5"/>
        <v>0</v>
      </c>
      <c r="M17" s="28"/>
      <c r="N17" s="28"/>
      <c r="O17" s="28"/>
      <c r="P17" s="28"/>
      <c r="Q17" s="28"/>
      <c r="R17" s="28"/>
      <c r="S17" s="28"/>
      <c r="T17" s="28">
        <f>IF(Таблица3[[#This Row],[Итого]]&lt;60,2,IF(Таблица3[[#This Row],[Итого]]&lt;76,3,IF(Таблица3[[#This Row],[Итого]]&lt;86,4,5)))</f>
        <v>2</v>
      </c>
    </row>
    <row r="18" spans="1:20" x14ac:dyDescent="0.3">
      <c r="A18" s="2" t="s">
        <v>42</v>
      </c>
      <c r="B18" s="28"/>
      <c r="C18" s="28"/>
      <c r="D18" s="28"/>
      <c r="E18" s="28"/>
      <c r="F18" s="28"/>
      <c r="G18" s="28">
        <f t="shared" si="1"/>
        <v>0</v>
      </c>
      <c r="H18" s="28">
        <f t="shared" si="2"/>
        <v>0</v>
      </c>
      <c r="I18" s="28">
        <f t="shared" si="3"/>
        <v>0</v>
      </c>
      <c r="J18" s="28">
        <f t="shared" si="4"/>
        <v>0</v>
      </c>
      <c r="K18" s="29">
        <f>MAX(Таблица3[[#This Row],[Критерии]]*20,SUM(Таблица3[[#This Row],[Вопрос1]:[Вопрос6]]))</f>
        <v>0</v>
      </c>
      <c r="L18" s="28">
        <f t="shared" si="5"/>
        <v>0</v>
      </c>
      <c r="M18" s="28"/>
      <c r="N18" s="28"/>
      <c r="O18" s="28"/>
      <c r="P18" s="28"/>
      <c r="Q18" s="28"/>
      <c r="R18" s="28"/>
      <c r="S18" s="28"/>
      <c r="T18" s="28">
        <f>IF(Таблица3[[#This Row],[Итого]]&lt;60,2,IF(Таблица3[[#This Row],[Итого]]&lt;76,3,IF(Таблица3[[#This Row],[Итого]]&lt;86,4,5)))</f>
        <v>2</v>
      </c>
    </row>
    <row r="19" spans="1:20" x14ac:dyDescent="0.3">
      <c r="A19" s="2" t="s">
        <v>43</v>
      </c>
      <c r="B19" s="28"/>
      <c r="C19" s="28"/>
      <c r="D19" s="28"/>
      <c r="E19" s="28"/>
      <c r="F19" s="28"/>
      <c r="G19" s="28">
        <f t="shared" si="1"/>
        <v>0</v>
      </c>
      <c r="H19" s="28">
        <f t="shared" si="2"/>
        <v>0</v>
      </c>
      <c r="I19" s="28">
        <f t="shared" si="3"/>
        <v>0</v>
      </c>
      <c r="J19" s="28">
        <f t="shared" si="4"/>
        <v>0</v>
      </c>
      <c r="K19" s="29">
        <f>MAX(Таблица3[[#This Row],[Критерии]]*20,SUM(Таблица3[[#This Row],[Вопрос1]:[Вопрос6]]))</f>
        <v>0</v>
      </c>
      <c r="L19" s="28">
        <f t="shared" si="5"/>
        <v>0</v>
      </c>
      <c r="M19" s="28"/>
      <c r="N19" s="28"/>
      <c r="O19" s="28"/>
      <c r="P19" s="28"/>
      <c r="Q19" s="28"/>
      <c r="R19" s="28"/>
      <c r="S19" s="28"/>
      <c r="T19" s="28">
        <f>IF(Таблица3[[#This Row],[Итого]]&lt;60,2,IF(Таблица3[[#This Row],[Итого]]&lt;76,3,IF(Таблица3[[#This Row],[Итого]]&lt;86,4,5)))</f>
        <v>2</v>
      </c>
    </row>
    <row r="20" spans="1:20" x14ac:dyDescent="0.3">
      <c r="A20" s="2" t="s">
        <v>44</v>
      </c>
      <c r="B20" s="28"/>
      <c r="C20" s="28"/>
      <c r="D20" s="28"/>
      <c r="E20" s="28"/>
      <c r="F20" s="28"/>
      <c r="G20" s="28">
        <f t="shared" si="1"/>
        <v>0</v>
      </c>
      <c r="H20" s="28">
        <f t="shared" si="2"/>
        <v>0</v>
      </c>
      <c r="I20" s="28">
        <f t="shared" si="3"/>
        <v>0</v>
      </c>
      <c r="J20" s="28">
        <f t="shared" si="4"/>
        <v>0</v>
      </c>
      <c r="K20" s="29">
        <f>MAX(Таблица3[[#This Row],[Критерии]]*20,SUM(Таблица3[[#This Row],[Вопрос1]:[Вопрос6]]))</f>
        <v>0</v>
      </c>
      <c r="L20" s="28">
        <f t="shared" si="5"/>
        <v>0</v>
      </c>
      <c r="M20" s="28"/>
      <c r="N20" s="28"/>
      <c r="O20" s="28"/>
      <c r="P20" s="28"/>
      <c r="Q20" s="28"/>
      <c r="R20" s="28"/>
      <c r="S20" s="28"/>
      <c r="T20" s="28">
        <f>IF(Таблица3[[#This Row],[Итого]]&lt;60,2,IF(Таблица3[[#This Row],[Итого]]&lt;76,3,IF(Таблица3[[#This Row],[Итого]]&lt;86,4,5)))</f>
        <v>2</v>
      </c>
    </row>
    <row r="21" spans="1:20" x14ac:dyDescent="0.3">
      <c r="A21" s="2" t="s">
        <v>45</v>
      </c>
      <c r="B21" s="17"/>
      <c r="C21" s="17"/>
      <c r="D21" s="17"/>
      <c r="E21" s="17"/>
      <c r="F21" s="17"/>
      <c r="G21" s="17">
        <f t="shared" ref="G21:G28" si="6">ROUND(B21/$B$30*$B$32,0)</f>
        <v>0</v>
      </c>
      <c r="H21" s="17">
        <f t="shared" ref="H21:H28" si="7">C21*$B$33</f>
        <v>0</v>
      </c>
      <c r="I21" s="17">
        <f t="shared" ref="I21:I28" si="8">D21*$B$34</f>
        <v>0</v>
      </c>
      <c r="J21" s="17">
        <f t="shared" ref="J21:J28" si="9">F21*$B$35</f>
        <v>0</v>
      </c>
      <c r="K21" s="17">
        <f>MAX(Таблица3[[#This Row],[Критерии]]*20,SUM(Таблица3[[#This Row],[Вопрос1]:[Вопрос6]]))</f>
        <v>0</v>
      </c>
      <c r="L21" s="17">
        <f t="shared" si="0"/>
        <v>0</v>
      </c>
      <c r="M21" s="17"/>
      <c r="N21" s="17"/>
      <c r="O21" s="17"/>
      <c r="P21" s="17"/>
      <c r="Q21" s="17"/>
      <c r="R21" s="17"/>
      <c r="S21" s="17"/>
      <c r="T21" s="17">
        <f>IF(Таблица3[[#This Row],[Итого]]&lt;60,2,IF(Таблица3[[#This Row],[Итого]]&lt;76,3,IF(Таблица3[[#This Row],[Итого]]&lt;86,4,5)))</f>
        <v>2</v>
      </c>
    </row>
    <row r="22" spans="1:20" x14ac:dyDescent="0.3">
      <c r="A22" s="2" t="s">
        <v>46</v>
      </c>
      <c r="B22" s="17"/>
      <c r="C22" s="17"/>
      <c r="D22" s="17"/>
      <c r="E22" s="17"/>
      <c r="F22" s="17"/>
      <c r="G22" s="17">
        <f t="shared" si="6"/>
        <v>0</v>
      </c>
      <c r="H22" s="17">
        <f t="shared" si="7"/>
        <v>0</v>
      </c>
      <c r="I22" s="17">
        <f t="shared" si="8"/>
        <v>0</v>
      </c>
      <c r="J22" s="17">
        <f t="shared" si="9"/>
        <v>0</v>
      </c>
      <c r="K22" s="17">
        <f>MAX(Таблица3[[#This Row],[Критерии]]*20,SUM(Таблица3[[#This Row],[Вопрос1]:[Вопрос6]]))</f>
        <v>0</v>
      </c>
      <c r="L22" s="17">
        <f t="shared" si="0"/>
        <v>0</v>
      </c>
      <c r="M22" s="17"/>
      <c r="N22" s="17"/>
      <c r="O22" s="17"/>
      <c r="P22" s="17"/>
      <c r="Q22" s="17"/>
      <c r="R22" s="17"/>
      <c r="S22" s="17"/>
      <c r="T22" s="17">
        <f>IF(Таблица3[[#This Row],[Итого]]&lt;60,2,IF(Таблица3[[#This Row],[Итого]]&lt;76,3,IF(Таблица3[[#This Row],[Итого]]&lt;86,4,5)))</f>
        <v>2</v>
      </c>
    </row>
    <row r="23" spans="1:20" x14ac:dyDescent="0.3">
      <c r="A23" s="2" t="s">
        <v>47</v>
      </c>
      <c r="B23" s="17"/>
      <c r="C23" s="17"/>
      <c r="D23" s="17"/>
      <c r="E23" s="17"/>
      <c r="F23" s="17"/>
      <c r="G23" s="17">
        <f t="shared" si="6"/>
        <v>0</v>
      </c>
      <c r="H23" s="17">
        <f t="shared" si="7"/>
        <v>0</v>
      </c>
      <c r="I23" s="17">
        <f t="shared" si="8"/>
        <v>0</v>
      </c>
      <c r="J23" s="17">
        <f t="shared" si="9"/>
        <v>0</v>
      </c>
      <c r="K23" s="17">
        <f>MAX(Таблица3[[#This Row],[Критерии]]*20,SUM(Таблица3[[#This Row],[Вопрос1]:[Вопрос6]]))</f>
        <v>0</v>
      </c>
      <c r="L23" s="17">
        <f t="shared" si="0"/>
        <v>0</v>
      </c>
      <c r="M23" s="17"/>
      <c r="N23" s="17"/>
      <c r="O23" s="17"/>
      <c r="P23" s="17"/>
      <c r="Q23" s="17"/>
      <c r="R23" s="17"/>
      <c r="S23" s="17"/>
      <c r="T23" s="17">
        <f>IF(Таблица3[[#This Row],[Итого]]&lt;60,2,IF(Таблица3[[#This Row],[Итого]]&lt;76,3,IF(Таблица3[[#This Row],[Итого]]&lt;86,4,5)))</f>
        <v>2</v>
      </c>
    </row>
    <row r="24" spans="1:20" x14ac:dyDescent="0.3">
      <c r="A24" s="2" t="s">
        <v>48</v>
      </c>
      <c r="B24" s="17"/>
      <c r="C24" s="17"/>
      <c r="D24" s="17"/>
      <c r="E24" s="17"/>
      <c r="F24" s="17"/>
      <c r="G24" s="17">
        <f t="shared" si="6"/>
        <v>0</v>
      </c>
      <c r="H24" s="17">
        <f t="shared" si="7"/>
        <v>0</v>
      </c>
      <c r="I24" s="17">
        <f t="shared" si="8"/>
        <v>0</v>
      </c>
      <c r="J24" s="17">
        <f t="shared" si="9"/>
        <v>0</v>
      </c>
      <c r="K24" s="17">
        <f>MAX(Таблица3[[#This Row],[Критерии]]*20,SUM(Таблица3[[#This Row],[Вопрос1]:[Вопрос6]]))</f>
        <v>0</v>
      </c>
      <c r="L24" s="17">
        <f t="shared" si="0"/>
        <v>0</v>
      </c>
      <c r="M24" s="17"/>
      <c r="N24" s="17"/>
      <c r="O24" s="17"/>
      <c r="P24" s="17"/>
      <c r="Q24" s="17"/>
      <c r="R24" s="17"/>
      <c r="S24" s="17"/>
      <c r="T24" s="17">
        <f>IF(Таблица3[[#This Row],[Итого]]&lt;60,2,IF(Таблица3[[#This Row],[Итого]]&lt;76,3,IF(Таблица3[[#This Row],[Итого]]&lt;86,4,5)))</f>
        <v>2</v>
      </c>
    </row>
    <row r="25" spans="1:20" x14ac:dyDescent="0.3">
      <c r="A25" s="2" t="s">
        <v>49</v>
      </c>
      <c r="B25" s="17"/>
      <c r="C25" s="17"/>
      <c r="D25" s="17"/>
      <c r="E25" s="17"/>
      <c r="F25" s="17"/>
      <c r="G25" s="17">
        <f t="shared" si="6"/>
        <v>0</v>
      </c>
      <c r="H25" s="17">
        <f t="shared" si="7"/>
        <v>0</v>
      </c>
      <c r="I25" s="17">
        <f t="shared" si="8"/>
        <v>0</v>
      </c>
      <c r="J25" s="17">
        <f t="shared" si="9"/>
        <v>0</v>
      </c>
      <c r="K25" s="17">
        <f>MAX(Таблица3[[#This Row],[Критерии]]*20,SUM(Таблица3[[#This Row],[Вопрос1]:[Вопрос6]]))</f>
        <v>0</v>
      </c>
      <c r="L25" s="17">
        <f t="shared" si="0"/>
        <v>0</v>
      </c>
      <c r="M25" s="17"/>
      <c r="N25" s="17"/>
      <c r="O25" s="17"/>
      <c r="P25" s="17"/>
      <c r="Q25" s="17"/>
      <c r="R25" s="17"/>
      <c r="S25" s="17"/>
      <c r="T25" s="17">
        <f>IF(Таблица3[[#This Row],[Итого]]&lt;60,2,IF(Таблица3[[#This Row],[Итого]]&lt;76,3,IF(Таблица3[[#This Row],[Итого]]&lt;86,4,5)))</f>
        <v>2</v>
      </c>
    </row>
    <row r="26" spans="1:20" x14ac:dyDescent="0.3">
      <c r="A26" s="2" t="s">
        <v>50</v>
      </c>
      <c r="B26" s="17"/>
      <c r="C26" s="17"/>
      <c r="D26" s="17"/>
      <c r="E26" s="17"/>
      <c r="F26" s="17"/>
      <c r="G26" s="17">
        <f t="shared" si="6"/>
        <v>0</v>
      </c>
      <c r="H26" s="17">
        <f t="shared" si="7"/>
        <v>0</v>
      </c>
      <c r="I26" s="17">
        <f t="shared" si="8"/>
        <v>0</v>
      </c>
      <c r="J26" s="17">
        <f t="shared" si="9"/>
        <v>0</v>
      </c>
      <c r="K26" s="17">
        <f>MAX(Таблица3[[#This Row],[Критерии]]*20,SUM(Таблица3[[#This Row],[Вопрос1]:[Вопрос6]]))</f>
        <v>0</v>
      </c>
      <c r="L26" s="17">
        <f t="shared" si="0"/>
        <v>0</v>
      </c>
      <c r="M26" s="17"/>
      <c r="N26" s="17"/>
      <c r="O26" s="17"/>
      <c r="P26" s="17"/>
      <c r="Q26" s="17"/>
      <c r="R26" s="17"/>
      <c r="S26" s="17"/>
      <c r="T26" s="17">
        <f>IF(Таблица3[[#This Row],[Итого]]&lt;60,2,IF(Таблица3[[#This Row],[Итого]]&lt;76,3,IF(Таблица3[[#This Row],[Итого]]&lt;86,4,5)))</f>
        <v>2</v>
      </c>
    </row>
    <row r="27" spans="1:20" x14ac:dyDescent="0.3">
      <c r="A27" s="2" t="s">
        <v>51</v>
      </c>
      <c r="B27" s="17"/>
      <c r="C27" s="17"/>
      <c r="D27" s="17"/>
      <c r="E27" s="17"/>
      <c r="F27" s="17"/>
      <c r="G27" s="17">
        <f t="shared" si="6"/>
        <v>0</v>
      </c>
      <c r="H27" s="17">
        <f t="shared" si="7"/>
        <v>0</v>
      </c>
      <c r="I27" s="17">
        <f t="shared" si="8"/>
        <v>0</v>
      </c>
      <c r="J27" s="17">
        <f t="shared" si="9"/>
        <v>0</v>
      </c>
      <c r="K27" s="17">
        <f>MAX(Таблица3[[#This Row],[Критерии]]*20,SUM(Таблица3[[#This Row],[Вопрос1]:[Вопрос6]]))</f>
        <v>0</v>
      </c>
      <c r="L27" s="17">
        <f t="shared" si="0"/>
        <v>0</v>
      </c>
      <c r="M27" s="17"/>
      <c r="N27" s="17"/>
      <c r="O27" s="17"/>
      <c r="P27" s="17"/>
      <c r="Q27" s="17"/>
      <c r="R27" s="17"/>
      <c r="S27" s="17"/>
      <c r="T27" s="17">
        <f>IF(Таблица3[[#This Row],[Итого]]&lt;60,2,IF(Таблица3[[#This Row],[Итого]]&lt;76,3,IF(Таблица3[[#This Row],[Итого]]&lt;86,4,5)))</f>
        <v>2</v>
      </c>
    </row>
    <row r="28" spans="1:20" x14ac:dyDescent="0.3">
      <c r="A28" s="2" t="s">
        <v>52</v>
      </c>
      <c r="B28" s="17"/>
      <c r="C28" s="17"/>
      <c r="D28" s="17"/>
      <c r="E28" s="17"/>
      <c r="F28" s="17"/>
      <c r="G28" s="17">
        <f t="shared" si="6"/>
        <v>0</v>
      </c>
      <c r="H28" s="17">
        <f t="shared" si="7"/>
        <v>0</v>
      </c>
      <c r="I28" s="17">
        <f t="shared" si="8"/>
        <v>0</v>
      </c>
      <c r="J28" s="17">
        <f t="shared" si="9"/>
        <v>0</v>
      </c>
      <c r="K28" s="17">
        <f>MAX(Таблица3[[#This Row],[Критерии]]*20,SUM(Таблица3[[#This Row],[Вопрос1]:[Вопрос6]]))</f>
        <v>0</v>
      </c>
      <c r="L28" s="17">
        <f t="shared" si="0"/>
        <v>0</v>
      </c>
      <c r="M28" s="17"/>
      <c r="N28" s="17"/>
      <c r="O28" s="17"/>
      <c r="P28" s="17"/>
      <c r="Q28" s="17"/>
      <c r="R28" s="17"/>
      <c r="S28" s="17"/>
      <c r="T28" s="17">
        <f>IF(Таблица3[[#This Row],[Итого]]&lt;60,2,IF(Таблица3[[#This Row],[Итого]]&lt;76,3,IF(Таблица3[[#This Row],[Итого]]&lt;86,4,5)))</f>
        <v>2</v>
      </c>
    </row>
    <row r="30" spans="1:20" ht="15" thickBot="1" x14ac:dyDescent="0.35">
      <c r="A30" s="1" t="s">
        <v>53</v>
      </c>
      <c r="B30" s="18">
        <v>16</v>
      </c>
    </row>
    <row r="31" spans="1:20" ht="15" thickBot="1" x14ac:dyDescent="0.35">
      <c r="A31" s="32" t="s">
        <v>8</v>
      </c>
      <c r="B31" s="33"/>
      <c r="C31" s="3"/>
      <c r="D31" s="3"/>
      <c r="E31" s="3"/>
      <c r="F31" s="2"/>
      <c r="G31" s="2"/>
    </row>
    <row r="32" spans="1:20" ht="27" customHeight="1" x14ac:dyDescent="0.3">
      <c r="A32" s="8" t="s">
        <v>5</v>
      </c>
      <c r="B32" s="5">
        <v>10</v>
      </c>
      <c r="C32" s="2"/>
      <c r="D32" s="2"/>
      <c r="E32" s="2"/>
      <c r="F32" s="2"/>
    </row>
    <row r="33" spans="1:6" ht="27" customHeight="1" x14ac:dyDescent="0.3">
      <c r="A33" s="9" t="s">
        <v>9</v>
      </c>
      <c r="B33" s="6">
        <v>25</v>
      </c>
      <c r="C33" s="2"/>
      <c r="D33" s="2"/>
      <c r="E33" s="2"/>
      <c r="F33" s="4"/>
    </row>
    <row r="34" spans="1:6" ht="27" customHeight="1" x14ac:dyDescent="0.3">
      <c r="A34" s="9" t="s">
        <v>59</v>
      </c>
      <c r="B34" s="6">
        <v>20</v>
      </c>
      <c r="C34" s="2"/>
      <c r="D34" s="2"/>
      <c r="E34" s="2"/>
      <c r="F34" s="2"/>
    </row>
    <row r="35" spans="1:6" ht="27" customHeight="1" x14ac:dyDescent="0.3">
      <c r="A35" s="9" t="s">
        <v>58</v>
      </c>
      <c r="B35" s="6">
        <v>15</v>
      </c>
      <c r="C35" s="2"/>
      <c r="D35" s="2"/>
      <c r="E35" s="2"/>
      <c r="F35" s="2"/>
    </row>
    <row r="36" spans="1:6" ht="27" customHeight="1" thickBot="1" x14ac:dyDescent="0.35">
      <c r="A36" s="10" t="s">
        <v>11</v>
      </c>
      <c r="B36" s="7">
        <v>30</v>
      </c>
      <c r="C36" s="2"/>
      <c r="D36" s="2"/>
      <c r="E36" s="2"/>
      <c r="F36" s="2"/>
    </row>
    <row r="39" spans="1:6" x14ac:dyDescent="0.3">
      <c r="A39" s="22" t="s">
        <v>22</v>
      </c>
      <c r="B39" s="23" t="s">
        <v>27</v>
      </c>
      <c r="C39" s="24" t="s">
        <v>28</v>
      </c>
    </row>
    <row r="40" spans="1:6" x14ac:dyDescent="0.3">
      <c r="A40" s="20" t="s">
        <v>23</v>
      </c>
      <c r="B40" s="19">
        <v>86</v>
      </c>
      <c r="C40" s="21">
        <v>100</v>
      </c>
    </row>
    <row r="41" spans="1:6" x14ac:dyDescent="0.3">
      <c r="A41" s="20" t="s">
        <v>24</v>
      </c>
      <c r="B41" s="19">
        <v>76</v>
      </c>
      <c r="C41" s="21">
        <v>85</v>
      </c>
    </row>
    <row r="42" spans="1:6" x14ac:dyDescent="0.3">
      <c r="A42" s="20" t="s">
        <v>25</v>
      </c>
      <c r="B42" s="19">
        <v>60</v>
      </c>
      <c r="C42" s="21">
        <v>75</v>
      </c>
    </row>
    <row r="43" spans="1:6" x14ac:dyDescent="0.3">
      <c r="A43" s="25" t="s">
        <v>26</v>
      </c>
      <c r="B43" s="26">
        <v>0</v>
      </c>
      <c r="C43" s="27">
        <v>59</v>
      </c>
    </row>
  </sheetData>
  <mergeCells count="5">
    <mergeCell ref="A31:B31"/>
    <mergeCell ref="G3:L3"/>
    <mergeCell ref="A2:L2"/>
    <mergeCell ref="B3:F3"/>
    <mergeCell ref="M3:R3"/>
  </mergeCells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2022-04-30T05:43:33Z</dcterms:modified>
</cp:coreProperties>
</file>