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ma\Documents\Excel\"/>
    </mc:Choice>
  </mc:AlternateContent>
  <xr:revisionPtr revIDLastSave="0" documentId="13_ncr:1_{9DEBEE22-B908-43D9-BDD6-E32761F855E6}" xr6:coauthVersionLast="47" xr6:coauthVersionMax="47" xr10:uidLastSave="{00000000-0000-0000-0000-000000000000}"/>
  <bookViews>
    <workbookView xWindow="-108" yWindow="-108" windowWidth="23256" windowHeight="12456" xr2:uid="{8649D4AC-5798-4AA0-9B67-2D1CD41A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9" i="1" l="1"/>
  <c r="AD54" i="1" s="1"/>
  <c r="AD53" i="1"/>
  <c r="AD52" i="1"/>
  <c r="AD51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3" i="1"/>
  <c r="AA48" i="1"/>
  <c r="Z48" i="1"/>
  <c r="AA46" i="1"/>
  <c r="Z46" i="1"/>
  <c r="AA44" i="1"/>
  <c r="Z44" i="1"/>
  <c r="AA42" i="1"/>
  <c r="Z42" i="1"/>
  <c r="AA40" i="1"/>
  <c r="Z40" i="1"/>
  <c r="Z38" i="1"/>
  <c r="Z36" i="1"/>
  <c r="Z34" i="1"/>
  <c r="Z32" i="1"/>
  <c r="Z30" i="1"/>
  <c r="Z28" i="1"/>
  <c r="Z26" i="1"/>
  <c r="Z24" i="1"/>
  <c r="Z22" i="1"/>
  <c r="Z20" i="1"/>
  <c r="Z18" i="1"/>
  <c r="AA16" i="1"/>
  <c r="Z15" i="1"/>
  <c r="Y11" i="1"/>
  <c r="Z10" i="1"/>
  <c r="Y9" i="1"/>
  <c r="Y7" i="1"/>
  <c r="Y5" i="1"/>
  <c r="Z3" i="1"/>
  <c r="AA3" i="1" s="1"/>
  <c r="AB3" i="1" s="1"/>
  <c r="Y3" i="1"/>
  <c r="U35" i="1"/>
  <c r="Z35" i="1" s="1"/>
  <c r="V29" i="1"/>
  <c r="AA29" i="1" s="1"/>
  <c r="U29" i="1"/>
  <c r="Z29" i="1" s="1"/>
  <c r="V20" i="1"/>
  <c r="U17" i="1"/>
  <c r="Z17" i="1" s="1"/>
  <c r="V12" i="1"/>
  <c r="V11" i="1"/>
  <c r="U9" i="1"/>
  <c r="S31" i="1"/>
  <c r="T3" i="1"/>
  <c r="U3" i="1" s="1"/>
  <c r="V3" i="1" s="1"/>
  <c r="W3" i="1" s="1"/>
  <c r="E51" i="1"/>
  <c r="F51" i="1"/>
  <c r="G51" i="1"/>
  <c r="H51" i="1"/>
  <c r="E52" i="1"/>
  <c r="F52" i="1"/>
  <c r="G52" i="1"/>
  <c r="H52" i="1"/>
  <c r="E53" i="1"/>
  <c r="F53" i="1"/>
  <c r="G53" i="1"/>
  <c r="H53" i="1"/>
  <c r="R38" i="1"/>
  <c r="Q16" i="1"/>
  <c r="P10" i="1"/>
  <c r="R49" i="1"/>
  <c r="Q49" i="1"/>
  <c r="P49" i="1"/>
  <c r="Z49" i="1" s="1"/>
  <c r="O49" i="1"/>
  <c r="Y49" i="1" s="1"/>
  <c r="R48" i="1"/>
  <c r="AB48" i="1" s="1"/>
  <c r="Q48" i="1"/>
  <c r="P48" i="1"/>
  <c r="O48" i="1"/>
  <c r="R47" i="1"/>
  <c r="Q47" i="1"/>
  <c r="P47" i="1"/>
  <c r="Z47" i="1" s="1"/>
  <c r="O47" i="1"/>
  <c r="Y47" i="1" s="1"/>
  <c r="R46" i="1"/>
  <c r="AB46" i="1" s="1"/>
  <c r="Q46" i="1"/>
  <c r="P46" i="1"/>
  <c r="O46" i="1"/>
  <c r="R45" i="1"/>
  <c r="Q45" i="1"/>
  <c r="P45" i="1"/>
  <c r="Z45" i="1" s="1"/>
  <c r="O45" i="1"/>
  <c r="Y45" i="1" s="1"/>
  <c r="R44" i="1"/>
  <c r="AB44" i="1" s="1"/>
  <c r="Q44" i="1"/>
  <c r="P44" i="1"/>
  <c r="O44" i="1"/>
  <c r="R43" i="1"/>
  <c r="Q43" i="1"/>
  <c r="P43" i="1"/>
  <c r="Z43" i="1" s="1"/>
  <c r="O43" i="1"/>
  <c r="Y43" i="1" s="1"/>
  <c r="R42" i="1"/>
  <c r="AB42" i="1" s="1"/>
  <c r="Q42" i="1"/>
  <c r="P42" i="1"/>
  <c r="O42" i="1"/>
  <c r="R41" i="1"/>
  <c r="Q41" i="1"/>
  <c r="P41" i="1"/>
  <c r="O41" i="1"/>
  <c r="Y41" i="1" s="1"/>
  <c r="R40" i="1"/>
  <c r="AB40" i="1" s="1"/>
  <c r="Q40" i="1"/>
  <c r="P40" i="1"/>
  <c r="O40" i="1"/>
  <c r="R39" i="1"/>
  <c r="Q39" i="1"/>
  <c r="P39" i="1"/>
  <c r="Z39" i="1" s="1"/>
  <c r="O39" i="1"/>
  <c r="Y39" i="1" s="1"/>
  <c r="Q38" i="1"/>
  <c r="AA38" i="1" s="1"/>
  <c r="P38" i="1"/>
  <c r="O38" i="1"/>
  <c r="R37" i="1"/>
  <c r="Q37" i="1"/>
  <c r="P37" i="1"/>
  <c r="O37" i="1"/>
  <c r="Y37" i="1" s="1"/>
  <c r="R36" i="1"/>
  <c r="AB36" i="1" s="1"/>
  <c r="Q36" i="1"/>
  <c r="AA36" i="1" s="1"/>
  <c r="P36" i="1"/>
  <c r="O36" i="1"/>
  <c r="R35" i="1"/>
  <c r="Q35" i="1"/>
  <c r="P35" i="1"/>
  <c r="O35" i="1"/>
  <c r="Y35" i="1" s="1"/>
  <c r="R34" i="1"/>
  <c r="AB34" i="1" s="1"/>
  <c r="Q34" i="1"/>
  <c r="AA34" i="1" s="1"/>
  <c r="P34" i="1"/>
  <c r="O34" i="1"/>
  <c r="R33" i="1"/>
  <c r="Q33" i="1"/>
  <c r="P33" i="1"/>
  <c r="O33" i="1"/>
  <c r="Y33" i="1" s="1"/>
  <c r="R32" i="1"/>
  <c r="AB32" i="1" s="1"/>
  <c r="Q32" i="1"/>
  <c r="AA32" i="1" s="1"/>
  <c r="P32" i="1"/>
  <c r="O32" i="1"/>
  <c r="R31" i="1"/>
  <c r="Q31" i="1"/>
  <c r="P31" i="1"/>
  <c r="O31" i="1"/>
  <c r="Y31" i="1" s="1"/>
  <c r="R30" i="1"/>
  <c r="AB30" i="1" s="1"/>
  <c r="Q30" i="1"/>
  <c r="AA30" i="1" s="1"/>
  <c r="P30" i="1"/>
  <c r="O30" i="1"/>
  <c r="R29" i="1"/>
  <c r="Q29" i="1"/>
  <c r="P29" i="1"/>
  <c r="O29" i="1"/>
  <c r="Y29" i="1" s="1"/>
  <c r="R28" i="1"/>
  <c r="AB28" i="1" s="1"/>
  <c r="Q28" i="1"/>
  <c r="AA28" i="1" s="1"/>
  <c r="P28" i="1"/>
  <c r="O28" i="1"/>
  <c r="R27" i="1"/>
  <c r="Q27" i="1"/>
  <c r="P27" i="1"/>
  <c r="O27" i="1"/>
  <c r="Y27" i="1" s="1"/>
  <c r="R26" i="1"/>
  <c r="AB26" i="1" s="1"/>
  <c r="Q26" i="1"/>
  <c r="AA26" i="1" s="1"/>
  <c r="P26" i="1"/>
  <c r="O26" i="1"/>
  <c r="R25" i="1"/>
  <c r="Q25" i="1"/>
  <c r="P25" i="1"/>
  <c r="O25" i="1"/>
  <c r="Y25" i="1" s="1"/>
  <c r="R24" i="1"/>
  <c r="AB24" i="1" s="1"/>
  <c r="Q24" i="1"/>
  <c r="AA24" i="1" s="1"/>
  <c r="P24" i="1"/>
  <c r="O24" i="1"/>
  <c r="R23" i="1"/>
  <c r="Q23" i="1"/>
  <c r="P23" i="1"/>
  <c r="O23" i="1"/>
  <c r="Y23" i="1" s="1"/>
  <c r="R22" i="1"/>
  <c r="AB22" i="1" s="1"/>
  <c r="Q22" i="1"/>
  <c r="AA22" i="1" s="1"/>
  <c r="P22" i="1"/>
  <c r="O22" i="1"/>
  <c r="R21" i="1"/>
  <c r="Q21" i="1"/>
  <c r="P21" i="1"/>
  <c r="O21" i="1"/>
  <c r="Y21" i="1" s="1"/>
  <c r="R20" i="1"/>
  <c r="AB20" i="1" s="1"/>
  <c r="Q20" i="1"/>
  <c r="AA20" i="1" s="1"/>
  <c r="P20" i="1"/>
  <c r="O20" i="1"/>
  <c r="R19" i="1"/>
  <c r="Q19" i="1"/>
  <c r="P19" i="1"/>
  <c r="O19" i="1"/>
  <c r="Y19" i="1" s="1"/>
  <c r="R18" i="1"/>
  <c r="AB18" i="1" s="1"/>
  <c r="Q18" i="1"/>
  <c r="AA18" i="1" s="1"/>
  <c r="P18" i="1"/>
  <c r="O18" i="1"/>
  <c r="R17" i="1"/>
  <c r="Q17" i="1"/>
  <c r="P17" i="1"/>
  <c r="O17" i="1"/>
  <c r="Y17" i="1" s="1"/>
  <c r="R16" i="1"/>
  <c r="AB16" i="1" s="1"/>
  <c r="P16" i="1"/>
  <c r="Z16" i="1" s="1"/>
  <c r="O16" i="1"/>
  <c r="R15" i="1"/>
  <c r="Q15" i="1"/>
  <c r="P15" i="1"/>
  <c r="O15" i="1"/>
  <c r="Y15" i="1" s="1"/>
  <c r="R14" i="1"/>
  <c r="AB14" i="1" s="1"/>
  <c r="Q14" i="1"/>
  <c r="AA14" i="1" s="1"/>
  <c r="P14" i="1"/>
  <c r="Z14" i="1" s="1"/>
  <c r="O14" i="1"/>
  <c r="R13" i="1"/>
  <c r="Q13" i="1"/>
  <c r="P13" i="1"/>
  <c r="O13" i="1"/>
  <c r="Y13" i="1" s="1"/>
  <c r="R12" i="1"/>
  <c r="AB12" i="1" s="1"/>
  <c r="Q12" i="1"/>
  <c r="AA12" i="1" s="1"/>
  <c r="P12" i="1"/>
  <c r="Z12" i="1" s="1"/>
  <c r="O12" i="1"/>
  <c r="R11" i="1"/>
  <c r="Q11" i="1"/>
  <c r="P11" i="1"/>
  <c r="O11" i="1"/>
  <c r="R10" i="1"/>
  <c r="AB10" i="1" s="1"/>
  <c r="Q10" i="1"/>
  <c r="AA10" i="1" s="1"/>
  <c r="O10" i="1"/>
  <c r="Y10" i="1" s="1"/>
  <c r="R9" i="1"/>
  <c r="Q9" i="1"/>
  <c r="P9" i="1"/>
  <c r="Z9" i="1" s="1"/>
  <c r="O9" i="1"/>
  <c r="R8" i="1"/>
  <c r="AB8" i="1" s="1"/>
  <c r="Q8" i="1"/>
  <c r="AA8" i="1" s="1"/>
  <c r="P8" i="1"/>
  <c r="Z8" i="1" s="1"/>
  <c r="O8" i="1"/>
  <c r="Y8" i="1" s="1"/>
  <c r="R7" i="1"/>
  <c r="Q7" i="1"/>
  <c r="P7" i="1"/>
  <c r="O7" i="1"/>
  <c r="R6" i="1"/>
  <c r="AB6" i="1" s="1"/>
  <c r="Q6" i="1"/>
  <c r="AA6" i="1" s="1"/>
  <c r="P6" i="1"/>
  <c r="Z6" i="1" s="1"/>
  <c r="O6" i="1"/>
  <c r="Y6" i="1" s="1"/>
  <c r="R5" i="1"/>
  <c r="Q5" i="1"/>
  <c r="P5" i="1"/>
  <c r="Z5" i="1" s="1"/>
  <c r="O5" i="1"/>
  <c r="R4" i="1"/>
  <c r="Q4" i="1"/>
  <c r="P4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4" i="1"/>
  <c r="O3" i="1"/>
  <c r="P3" i="1" s="1"/>
  <c r="Q3" i="1" s="1"/>
  <c r="R3" i="1" s="1"/>
  <c r="J4" i="1"/>
  <c r="K4" i="1"/>
  <c r="U4" i="1" s="1"/>
  <c r="L4" i="1"/>
  <c r="V4" i="1" s="1"/>
  <c r="M4" i="1"/>
  <c r="W4" i="1" s="1"/>
  <c r="J5" i="1"/>
  <c r="T5" i="1" s="1"/>
  <c r="K5" i="1"/>
  <c r="U5" i="1" s="1"/>
  <c r="L5" i="1"/>
  <c r="V5" i="1" s="1"/>
  <c r="M5" i="1"/>
  <c r="W5" i="1" s="1"/>
  <c r="AB5" i="1" s="1"/>
  <c r="J6" i="1"/>
  <c r="T6" i="1" s="1"/>
  <c r="K6" i="1"/>
  <c r="U6" i="1" s="1"/>
  <c r="L6" i="1"/>
  <c r="V6" i="1" s="1"/>
  <c r="M6" i="1"/>
  <c r="W6" i="1" s="1"/>
  <c r="J7" i="1"/>
  <c r="T7" i="1" s="1"/>
  <c r="K7" i="1"/>
  <c r="U7" i="1" s="1"/>
  <c r="L7" i="1"/>
  <c r="V7" i="1" s="1"/>
  <c r="M7" i="1"/>
  <c r="W7" i="1" s="1"/>
  <c r="AB7" i="1" s="1"/>
  <c r="J8" i="1"/>
  <c r="T8" i="1" s="1"/>
  <c r="T4" i="1" s="1"/>
  <c r="K8" i="1"/>
  <c r="U8" i="1" s="1"/>
  <c r="L8" i="1"/>
  <c r="V8" i="1" s="1"/>
  <c r="M8" i="1"/>
  <c r="W8" i="1" s="1"/>
  <c r="J9" i="1"/>
  <c r="T9" i="1" s="1"/>
  <c r="K9" i="1"/>
  <c r="L9" i="1"/>
  <c r="V9" i="1" s="1"/>
  <c r="M9" i="1"/>
  <c r="W9" i="1" s="1"/>
  <c r="AB9" i="1" s="1"/>
  <c r="J10" i="1"/>
  <c r="T10" i="1" s="1"/>
  <c r="K10" i="1"/>
  <c r="U10" i="1" s="1"/>
  <c r="L10" i="1"/>
  <c r="V10" i="1" s="1"/>
  <c r="M10" i="1"/>
  <c r="W10" i="1" s="1"/>
  <c r="J11" i="1"/>
  <c r="T11" i="1" s="1"/>
  <c r="K11" i="1"/>
  <c r="U11" i="1" s="1"/>
  <c r="Z11" i="1" s="1"/>
  <c r="L11" i="1"/>
  <c r="M11" i="1"/>
  <c r="W11" i="1" s="1"/>
  <c r="J12" i="1"/>
  <c r="T12" i="1" s="1"/>
  <c r="Y12" i="1" s="1"/>
  <c r="K12" i="1"/>
  <c r="U12" i="1" s="1"/>
  <c r="L12" i="1"/>
  <c r="M12" i="1"/>
  <c r="W12" i="1" s="1"/>
  <c r="J13" i="1"/>
  <c r="T13" i="1" s="1"/>
  <c r="K13" i="1"/>
  <c r="U13" i="1" s="1"/>
  <c r="Z13" i="1" s="1"/>
  <c r="L13" i="1"/>
  <c r="V13" i="1" s="1"/>
  <c r="M13" i="1"/>
  <c r="W13" i="1" s="1"/>
  <c r="J14" i="1"/>
  <c r="T14" i="1" s="1"/>
  <c r="Y14" i="1" s="1"/>
  <c r="K14" i="1"/>
  <c r="U14" i="1" s="1"/>
  <c r="L14" i="1"/>
  <c r="V14" i="1" s="1"/>
  <c r="M14" i="1"/>
  <c r="W14" i="1" s="1"/>
  <c r="J15" i="1"/>
  <c r="T15" i="1" s="1"/>
  <c r="K15" i="1"/>
  <c r="U15" i="1" s="1"/>
  <c r="L15" i="1"/>
  <c r="V15" i="1" s="1"/>
  <c r="M15" i="1"/>
  <c r="W15" i="1" s="1"/>
  <c r="J16" i="1"/>
  <c r="T16" i="1" s="1"/>
  <c r="Y16" i="1" s="1"/>
  <c r="K16" i="1"/>
  <c r="U16" i="1" s="1"/>
  <c r="L16" i="1"/>
  <c r="V16" i="1" s="1"/>
  <c r="M16" i="1"/>
  <c r="W16" i="1" s="1"/>
  <c r="J17" i="1"/>
  <c r="T17" i="1" s="1"/>
  <c r="K17" i="1"/>
  <c r="L17" i="1"/>
  <c r="V17" i="1" s="1"/>
  <c r="AA17" i="1" s="1"/>
  <c r="M17" i="1"/>
  <c r="W17" i="1" s="1"/>
  <c r="J18" i="1"/>
  <c r="T18" i="1" s="1"/>
  <c r="K18" i="1"/>
  <c r="U18" i="1" s="1"/>
  <c r="L18" i="1"/>
  <c r="V18" i="1" s="1"/>
  <c r="M18" i="1"/>
  <c r="W18" i="1" s="1"/>
  <c r="J19" i="1"/>
  <c r="T19" i="1" s="1"/>
  <c r="K19" i="1"/>
  <c r="U19" i="1" s="1"/>
  <c r="Z19" i="1" s="1"/>
  <c r="L19" i="1"/>
  <c r="V19" i="1" s="1"/>
  <c r="AA19" i="1" s="1"/>
  <c r="M19" i="1"/>
  <c r="W19" i="1" s="1"/>
  <c r="J20" i="1"/>
  <c r="T20" i="1" s="1"/>
  <c r="K20" i="1"/>
  <c r="U20" i="1" s="1"/>
  <c r="L20" i="1"/>
  <c r="M20" i="1"/>
  <c r="W20" i="1" s="1"/>
  <c r="J21" i="1"/>
  <c r="T21" i="1" s="1"/>
  <c r="K21" i="1"/>
  <c r="U21" i="1" s="1"/>
  <c r="Z21" i="1" s="1"/>
  <c r="L21" i="1"/>
  <c r="V21" i="1" s="1"/>
  <c r="AA21" i="1" s="1"/>
  <c r="M21" i="1"/>
  <c r="W21" i="1" s="1"/>
  <c r="J22" i="1"/>
  <c r="T22" i="1" s="1"/>
  <c r="K22" i="1"/>
  <c r="U22" i="1" s="1"/>
  <c r="L22" i="1"/>
  <c r="V22" i="1" s="1"/>
  <c r="M22" i="1"/>
  <c r="W22" i="1" s="1"/>
  <c r="J23" i="1"/>
  <c r="T23" i="1" s="1"/>
  <c r="K23" i="1"/>
  <c r="U23" i="1" s="1"/>
  <c r="Z23" i="1" s="1"/>
  <c r="L23" i="1"/>
  <c r="V23" i="1" s="1"/>
  <c r="AA23" i="1" s="1"/>
  <c r="M23" i="1"/>
  <c r="W23" i="1" s="1"/>
  <c r="J24" i="1"/>
  <c r="T24" i="1" s="1"/>
  <c r="K24" i="1"/>
  <c r="U24" i="1" s="1"/>
  <c r="L24" i="1"/>
  <c r="V24" i="1" s="1"/>
  <c r="M24" i="1"/>
  <c r="W24" i="1" s="1"/>
  <c r="J25" i="1"/>
  <c r="T25" i="1" s="1"/>
  <c r="K25" i="1"/>
  <c r="U25" i="1" s="1"/>
  <c r="Z25" i="1" s="1"/>
  <c r="L25" i="1"/>
  <c r="V25" i="1" s="1"/>
  <c r="AA25" i="1" s="1"/>
  <c r="M25" i="1"/>
  <c r="W25" i="1" s="1"/>
  <c r="J26" i="1"/>
  <c r="T26" i="1" s="1"/>
  <c r="K26" i="1"/>
  <c r="U26" i="1" s="1"/>
  <c r="L26" i="1"/>
  <c r="V26" i="1" s="1"/>
  <c r="M26" i="1"/>
  <c r="W26" i="1" s="1"/>
  <c r="J27" i="1"/>
  <c r="T27" i="1" s="1"/>
  <c r="K27" i="1"/>
  <c r="U27" i="1" s="1"/>
  <c r="Z27" i="1" s="1"/>
  <c r="L27" i="1"/>
  <c r="V27" i="1" s="1"/>
  <c r="AA27" i="1" s="1"/>
  <c r="M27" i="1"/>
  <c r="W27" i="1" s="1"/>
  <c r="J28" i="1"/>
  <c r="T28" i="1" s="1"/>
  <c r="K28" i="1"/>
  <c r="U28" i="1" s="1"/>
  <c r="L28" i="1"/>
  <c r="V28" i="1" s="1"/>
  <c r="M28" i="1"/>
  <c r="W28" i="1" s="1"/>
  <c r="J29" i="1"/>
  <c r="T29" i="1" s="1"/>
  <c r="K29" i="1"/>
  <c r="L29" i="1"/>
  <c r="M29" i="1"/>
  <c r="W29" i="1" s="1"/>
  <c r="J30" i="1"/>
  <c r="T30" i="1" s="1"/>
  <c r="K30" i="1"/>
  <c r="U30" i="1" s="1"/>
  <c r="L30" i="1"/>
  <c r="V30" i="1" s="1"/>
  <c r="M30" i="1"/>
  <c r="W30" i="1" s="1"/>
  <c r="J31" i="1"/>
  <c r="T31" i="1" s="1"/>
  <c r="K31" i="1"/>
  <c r="U31" i="1" s="1"/>
  <c r="Z31" i="1" s="1"/>
  <c r="L31" i="1"/>
  <c r="V31" i="1" s="1"/>
  <c r="AA31" i="1" s="1"/>
  <c r="M31" i="1"/>
  <c r="W31" i="1" s="1"/>
  <c r="J32" i="1"/>
  <c r="T32" i="1" s="1"/>
  <c r="K32" i="1"/>
  <c r="U32" i="1" s="1"/>
  <c r="L32" i="1"/>
  <c r="V32" i="1" s="1"/>
  <c r="M32" i="1"/>
  <c r="W32" i="1" s="1"/>
  <c r="J33" i="1"/>
  <c r="T33" i="1" s="1"/>
  <c r="K33" i="1"/>
  <c r="U33" i="1" s="1"/>
  <c r="Z33" i="1" s="1"/>
  <c r="L33" i="1"/>
  <c r="V33" i="1" s="1"/>
  <c r="AA33" i="1" s="1"/>
  <c r="M33" i="1"/>
  <c r="W33" i="1" s="1"/>
  <c r="J34" i="1"/>
  <c r="T34" i="1" s="1"/>
  <c r="K34" i="1"/>
  <c r="U34" i="1" s="1"/>
  <c r="L34" i="1"/>
  <c r="V34" i="1" s="1"/>
  <c r="M34" i="1"/>
  <c r="W34" i="1" s="1"/>
  <c r="J35" i="1"/>
  <c r="T35" i="1" s="1"/>
  <c r="K35" i="1"/>
  <c r="L35" i="1"/>
  <c r="V35" i="1" s="1"/>
  <c r="AA35" i="1" s="1"/>
  <c r="M35" i="1"/>
  <c r="W35" i="1" s="1"/>
  <c r="J36" i="1"/>
  <c r="T36" i="1" s="1"/>
  <c r="K36" i="1"/>
  <c r="U36" i="1" s="1"/>
  <c r="L36" i="1"/>
  <c r="V36" i="1" s="1"/>
  <c r="M36" i="1"/>
  <c r="W36" i="1" s="1"/>
  <c r="J37" i="1"/>
  <c r="T37" i="1" s="1"/>
  <c r="K37" i="1"/>
  <c r="U37" i="1" s="1"/>
  <c r="Z37" i="1" s="1"/>
  <c r="L37" i="1"/>
  <c r="V37" i="1" s="1"/>
  <c r="AA37" i="1" s="1"/>
  <c r="M37" i="1"/>
  <c r="W37" i="1" s="1"/>
  <c r="J38" i="1"/>
  <c r="T38" i="1" s="1"/>
  <c r="K38" i="1"/>
  <c r="U38" i="1" s="1"/>
  <c r="L38" i="1"/>
  <c r="V38" i="1" s="1"/>
  <c r="M38" i="1"/>
  <c r="W38" i="1" s="1"/>
  <c r="AB38" i="1" s="1"/>
  <c r="J39" i="1"/>
  <c r="T39" i="1" s="1"/>
  <c r="K39" i="1"/>
  <c r="U39" i="1" s="1"/>
  <c r="L39" i="1"/>
  <c r="V39" i="1" s="1"/>
  <c r="M39" i="1"/>
  <c r="W39" i="1" s="1"/>
  <c r="J40" i="1"/>
  <c r="T40" i="1" s="1"/>
  <c r="K40" i="1"/>
  <c r="U40" i="1" s="1"/>
  <c r="L40" i="1"/>
  <c r="V40" i="1" s="1"/>
  <c r="M40" i="1"/>
  <c r="W40" i="1" s="1"/>
  <c r="J41" i="1"/>
  <c r="T41" i="1" s="1"/>
  <c r="K41" i="1"/>
  <c r="U41" i="1" s="1"/>
  <c r="L41" i="1"/>
  <c r="V41" i="1" s="1"/>
  <c r="M41" i="1"/>
  <c r="W41" i="1" s="1"/>
  <c r="J42" i="1"/>
  <c r="T42" i="1" s="1"/>
  <c r="K42" i="1"/>
  <c r="U42" i="1" s="1"/>
  <c r="L42" i="1"/>
  <c r="V42" i="1" s="1"/>
  <c r="M42" i="1"/>
  <c r="W42" i="1" s="1"/>
  <c r="J43" i="1"/>
  <c r="T43" i="1" s="1"/>
  <c r="K43" i="1"/>
  <c r="U43" i="1" s="1"/>
  <c r="L43" i="1"/>
  <c r="V43" i="1" s="1"/>
  <c r="M43" i="1"/>
  <c r="W43" i="1" s="1"/>
  <c r="J44" i="1"/>
  <c r="T44" i="1" s="1"/>
  <c r="K44" i="1"/>
  <c r="U44" i="1" s="1"/>
  <c r="L44" i="1"/>
  <c r="V44" i="1" s="1"/>
  <c r="M44" i="1"/>
  <c r="W44" i="1" s="1"/>
  <c r="J45" i="1"/>
  <c r="T45" i="1" s="1"/>
  <c r="K45" i="1"/>
  <c r="U45" i="1" s="1"/>
  <c r="L45" i="1"/>
  <c r="V45" i="1" s="1"/>
  <c r="M45" i="1"/>
  <c r="W45" i="1" s="1"/>
  <c r="J46" i="1"/>
  <c r="T46" i="1" s="1"/>
  <c r="K46" i="1"/>
  <c r="U46" i="1" s="1"/>
  <c r="L46" i="1"/>
  <c r="V46" i="1" s="1"/>
  <c r="M46" i="1"/>
  <c r="W46" i="1" s="1"/>
  <c r="J47" i="1"/>
  <c r="T47" i="1" s="1"/>
  <c r="K47" i="1"/>
  <c r="U47" i="1" s="1"/>
  <c r="L47" i="1"/>
  <c r="V47" i="1" s="1"/>
  <c r="M47" i="1"/>
  <c r="W47" i="1" s="1"/>
  <c r="J48" i="1"/>
  <c r="T48" i="1" s="1"/>
  <c r="K48" i="1"/>
  <c r="U48" i="1" s="1"/>
  <c r="L48" i="1"/>
  <c r="V48" i="1" s="1"/>
  <c r="M48" i="1"/>
  <c r="W48" i="1" s="1"/>
  <c r="J49" i="1"/>
  <c r="T49" i="1" s="1"/>
  <c r="K49" i="1"/>
  <c r="U49" i="1" s="1"/>
  <c r="L49" i="1"/>
  <c r="V49" i="1" s="1"/>
  <c r="M49" i="1"/>
  <c r="W49" i="1" s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I21" i="1"/>
  <c r="S21" i="1" s="1"/>
  <c r="I22" i="1"/>
  <c r="S22" i="1" s="1"/>
  <c r="I23" i="1"/>
  <c r="S23" i="1" s="1"/>
  <c r="I24" i="1"/>
  <c r="S24" i="1" s="1"/>
  <c r="I25" i="1"/>
  <c r="S25" i="1" s="1"/>
  <c r="I26" i="1"/>
  <c r="S26" i="1" s="1"/>
  <c r="I27" i="1"/>
  <c r="S27" i="1" s="1"/>
  <c r="I28" i="1"/>
  <c r="S28" i="1" s="1"/>
  <c r="I29" i="1"/>
  <c r="S29" i="1" s="1"/>
  <c r="I30" i="1"/>
  <c r="S30" i="1" s="1"/>
  <c r="I31" i="1"/>
  <c r="I32" i="1"/>
  <c r="S32" i="1" s="1"/>
  <c r="I33" i="1"/>
  <c r="S33" i="1" s="1"/>
  <c r="I34" i="1"/>
  <c r="S34" i="1" s="1"/>
  <c r="I35" i="1"/>
  <c r="S35" i="1" s="1"/>
  <c r="I36" i="1"/>
  <c r="S36" i="1" s="1"/>
  <c r="I37" i="1"/>
  <c r="S37" i="1" s="1"/>
  <c r="I38" i="1"/>
  <c r="S38" i="1" s="1"/>
  <c r="I39" i="1"/>
  <c r="S39" i="1" s="1"/>
  <c r="I40" i="1"/>
  <c r="S40" i="1" s="1"/>
  <c r="I41" i="1"/>
  <c r="S41" i="1" s="1"/>
  <c r="I42" i="1"/>
  <c r="S42" i="1" s="1"/>
  <c r="I43" i="1"/>
  <c r="S43" i="1" s="1"/>
  <c r="I44" i="1"/>
  <c r="S44" i="1" s="1"/>
  <c r="I45" i="1"/>
  <c r="S45" i="1" s="1"/>
  <c r="I46" i="1"/>
  <c r="S46" i="1" s="1"/>
  <c r="I47" i="1"/>
  <c r="S47" i="1" s="1"/>
  <c r="I48" i="1"/>
  <c r="S48" i="1" s="1"/>
  <c r="I49" i="1"/>
  <c r="S49" i="1" s="1"/>
  <c r="I4" i="1"/>
  <c r="S4" i="1" s="1"/>
  <c r="E54" i="1"/>
  <c r="F54" i="1"/>
  <c r="G54" i="1"/>
  <c r="H54" i="1"/>
  <c r="J3" i="1"/>
  <c r="K3" i="1" s="1"/>
  <c r="L3" i="1" s="1"/>
  <c r="M3" i="1" s="1"/>
  <c r="D3" i="1"/>
  <c r="E3" i="1" s="1"/>
  <c r="F3" i="1" s="1"/>
  <c r="G3" i="1" s="1"/>
  <c r="H3" i="1" s="1"/>
  <c r="D54" i="1"/>
  <c r="D51" i="1"/>
  <c r="D52" i="1"/>
  <c r="D53" i="1"/>
  <c r="C52" i="1"/>
  <c r="C53" i="1"/>
  <c r="C51" i="1"/>
  <c r="V51" i="1" l="1"/>
  <c r="T53" i="1"/>
  <c r="T52" i="1"/>
  <c r="T51" i="1"/>
  <c r="O51" i="1"/>
  <c r="Y4" i="1"/>
  <c r="O54" i="1"/>
  <c r="O53" i="1"/>
  <c r="O52" i="1"/>
  <c r="P51" i="1"/>
  <c r="P54" i="1"/>
  <c r="P53" i="1"/>
  <c r="T54" i="1"/>
  <c r="S53" i="1"/>
  <c r="S52" i="1"/>
  <c r="S51" i="1"/>
  <c r="S54" i="1"/>
  <c r="U54" i="1"/>
  <c r="R52" i="1"/>
  <c r="AA39" i="1"/>
  <c r="AA41" i="1"/>
  <c r="AA43" i="1"/>
  <c r="AA45" i="1"/>
  <c r="AA47" i="1"/>
  <c r="AA49" i="1"/>
  <c r="AB39" i="1"/>
  <c r="AB41" i="1"/>
  <c r="AB43" i="1"/>
  <c r="AB45" i="1"/>
  <c r="AB47" i="1"/>
  <c r="AB49" i="1"/>
  <c r="R53" i="1"/>
  <c r="W51" i="1"/>
  <c r="W54" i="1"/>
  <c r="W53" i="1"/>
  <c r="W52" i="1"/>
  <c r="Z7" i="1"/>
  <c r="AA11" i="1"/>
  <c r="AA13" i="1"/>
  <c r="AA15" i="1"/>
  <c r="AB17" i="1"/>
  <c r="AB19" i="1"/>
  <c r="AB21" i="1"/>
  <c r="AB23" i="1"/>
  <c r="AB25" i="1"/>
  <c r="AB27" i="1"/>
  <c r="AB29" i="1"/>
  <c r="AB31" i="1"/>
  <c r="AB33" i="1"/>
  <c r="AB35" i="1"/>
  <c r="AB37" i="1"/>
  <c r="Y40" i="1"/>
  <c r="Y42" i="1"/>
  <c r="Y44" i="1"/>
  <c r="Y46" i="1"/>
  <c r="Y48" i="1"/>
  <c r="Q52" i="1"/>
  <c r="Q51" i="1"/>
  <c r="Q54" i="1"/>
  <c r="Q53" i="1"/>
  <c r="AA4" i="1"/>
  <c r="Z41" i="1"/>
  <c r="U52" i="1"/>
  <c r="V54" i="1"/>
  <c r="AA5" i="1"/>
  <c r="AA7" i="1"/>
  <c r="AA9" i="1"/>
  <c r="AB11" i="1"/>
  <c r="AB13" i="1"/>
  <c r="AB15" i="1"/>
  <c r="Y18" i="1"/>
  <c r="Y20" i="1"/>
  <c r="Y22" i="1"/>
  <c r="Y24" i="1"/>
  <c r="Y26" i="1"/>
  <c r="Y28" i="1"/>
  <c r="Y30" i="1"/>
  <c r="Y32" i="1"/>
  <c r="Y34" i="1"/>
  <c r="Y36" i="1"/>
  <c r="Y38" i="1"/>
  <c r="P52" i="1"/>
  <c r="U53" i="1"/>
  <c r="Z4" i="1"/>
  <c r="U51" i="1"/>
  <c r="AB4" i="1"/>
  <c r="R54" i="1"/>
  <c r="V52" i="1"/>
  <c r="V53" i="1"/>
  <c r="R51" i="1"/>
  <c r="N51" i="1"/>
  <c r="N54" i="1"/>
  <c r="N53" i="1"/>
  <c r="N52" i="1"/>
  <c r="X24" i="1"/>
  <c r="X19" i="1"/>
  <c r="X23" i="1"/>
  <c r="X6" i="1"/>
  <c r="X28" i="1"/>
  <c r="X18" i="1"/>
  <c r="X37" i="1"/>
  <c r="X5" i="1"/>
  <c r="X27" i="1"/>
  <c r="X36" i="1"/>
  <c r="X26" i="1"/>
  <c r="X30" i="1"/>
  <c r="X22" i="1"/>
  <c r="X44" i="1"/>
  <c r="X12" i="1"/>
  <c r="X39" i="1"/>
  <c r="X34" i="1"/>
  <c r="X33" i="1"/>
  <c r="X4" i="1"/>
  <c r="X47" i="1"/>
  <c r="X15" i="1"/>
  <c r="X49" i="1"/>
  <c r="X17" i="1"/>
  <c r="X38" i="1"/>
  <c r="X14" i="1"/>
  <c r="X43" i="1"/>
  <c r="X31" i="1"/>
  <c r="X11" i="1"/>
  <c r="X25" i="1"/>
  <c r="X35" i="1"/>
  <c r="X46" i="1"/>
  <c r="X45" i="1"/>
  <c r="X29" i="1"/>
  <c r="X13" i="1"/>
  <c r="X41" i="1"/>
  <c r="X9" i="1"/>
  <c r="X42" i="1"/>
  <c r="X10" i="1"/>
  <c r="X21" i="1"/>
  <c r="X7" i="1"/>
  <c r="X20" i="1"/>
  <c r="X16" i="1"/>
  <c r="X48" i="1"/>
  <c r="X40" i="1"/>
  <c r="X32" i="1"/>
  <c r="X8" i="1"/>
  <c r="AB53" i="1" l="1"/>
  <c r="AB52" i="1"/>
  <c r="AB51" i="1"/>
  <c r="AB54" i="1"/>
  <c r="Y52" i="1"/>
  <c r="Y51" i="1"/>
  <c r="Y54" i="1"/>
  <c r="Y53" i="1"/>
  <c r="AA53" i="1"/>
  <c r="AA52" i="1"/>
  <c r="AA51" i="1"/>
  <c r="AA54" i="1"/>
  <c r="Z52" i="1"/>
  <c r="Z51" i="1"/>
  <c r="Z54" i="1"/>
  <c r="Z53" i="1"/>
  <c r="X51" i="1"/>
  <c r="X54" i="1"/>
  <c r="X53" i="1"/>
  <c r="X52" i="1"/>
</calcChain>
</file>

<file path=xl/sharedStrings.xml><?xml version="1.0" encoding="utf-8"?>
<sst xmlns="http://schemas.openxmlformats.org/spreadsheetml/2006/main" count="107" uniqueCount="107">
  <si>
    <t>Employee Payroll</t>
  </si>
  <si>
    <t xml:space="preserve">Last Name </t>
  </si>
  <si>
    <t>First Name</t>
  </si>
  <si>
    <t>Hourly Wage</t>
  </si>
  <si>
    <t>Hours Worked</t>
  </si>
  <si>
    <t xml:space="preserve">Smith  </t>
  </si>
  <si>
    <t xml:space="preserve">Johnson  </t>
  </si>
  <si>
    <t xml:space="preserve">Lee  </t>
  </si>
  <si>
    <t xml:space="preserve">Patel  </t>
  </si>
  <si>
    <t xml:space="preserve">Brown  </t>
  </si>
  <si>
    <t xml:space="preserve">Garcia  </t>
  </si>
  <si>
    <t xml:space="preserve">Nguyen  </t>
  </si>
  <si>
    <t xml:space="preserve">Kim  </t>
  </si>
  <si>
    <t xml:space="preserve">Wilson  </t>
  </si>
  <si>
    <t xml:space="preserve">Davis  </t>
  </si>
  <si>
    <t xml:space="preserve">Miller  </t>
  </si>
  <si>
    <t xml:space="preserve">Taylor  </t>
  </si>
  <si>
    <t xml:space="preserve">Martinez  </t>
  </si>
  <si>
    <t xml:space="preserve">Anderson  </t>
  </si>
  <si>
    <t xml:space="preserve">Thomas  </t>
  </si>
  <si>
    <t xml:space="preserve">Jackson  </t>
  </si>
  <si>
    <t xml:space="preserve">White  </t>
  </si>
  <si>
    <t xml:space="preserve">Harris  </t>
  </si>
  <si>
    <t xml:space="preserve">Clark  </t>
  </si>
  <si>
    <t xml:space="preserve">Lewis  </t>
  </si>
  <si>
    <t xml:space="preserve">Young  </t>
  </si>
  <si>
    <t xml:space="preserve">Hall  </t>
  </si>
  <si>
    <t xml:space="preserve">Allen  </t>
  </si>
  <si>
    <t xml:space="preserve">Wright  </t>
  </si>
  <si>
    <t xml:space="preserve">King  </t>
  </si>
  <si>
    <t xml:space="preserve">Scott  </t>
  </si>
  <si>
    <t xml:space="preserve">Green  </t>
  </si>
  <si>
    <t xml:space="preserve">Baker  </t>
  </si>
  <si>
    <t xml:space="preserve">Adams  </t>
  </si>
  <si>
    <t xml:space="preserve">Nelson  </t>
  </si>
  <si>
    <t xml:space="preserve">Hill  </t>
  </si>
  <si>
    <t xml:space="preserve">Campbell  </t>
  </si>
  <si>
    <t xml:space="preserve">Mitchell  </t>
  </si>
  <si>
    <t xml:space="preserve">Perez  </t>
  </si>
  <si>
    <t xml:space="preserve">Roberts  </t>
  </si>
  <si>
    <t xml:space="preserve">Turner  </t>
  </si>
  <si>
    <t xml:space="preserve">Phillips  </t>
  </si>
  <si>
    <t xml:space="preserve">Parker  </t>
  </si>
  <si>
    <t xml:space="preserve">Evans  </t>
  </si>
  <si>
    <t xml:space="preserve">Edwards  </t>
  </si>
  <si>
    <t xml:space="preserve">Collins  </t>
  </si>
  <si>
    <t xml:space="preserve">Stewart  </t>
  </si>
  <si>
    <t xml:space="preserve">Morris  </t>
  </si>
  <si>
    <t xml:space="preserve">Reed  </t>
  </si>
  <si>
    <t xml:space="preserve">Cook  </t>
  </si>
  <si>
    <t>Morgan</t>
  </si>
  <si>
    <t xml:space="preserve">John  </t>
  </si>
  <si>
    <t xml:space="preserve">Emily  </t>
  </si>
  <si>
    <t xml:space="preserve">David  </t>
  </si>
  <si>
    <t xml:space="preserve">Ayesha  </t>
  </si>
  <si>
    <t xml:space="preserve">Michael  </t>
  </si>
  <si>
    <t xml:space="preserve">Sofia  </t>
  </si>
  <si>
    <t xml:space="preserve">Kevin  </t>
  </si>
  <si>
    <t xml:space="preserve">Hannah  </t>
  </si>
  <si>
    <t xml:space="preserve">Daniel  </t>
  </si>
  <si>
    <t xml:space="preserve">Olivia  </t>
  </si>
  <si>
    <t xml:space="preserve">Ethan  </t>
  </si>
  <si>
    <t xml:space="preserve">Grace  </t>
  </si>
  <si>
    <t xml:space="preserve">Alex  </t>
  </si>
  <si>
    <t xml:space="preserve">Lily  </t>
  </si>
  <si>
    <t xml:space="preserve">Ryan  </t>
  </si>
  <si>
    <t xml:space="preserve">Emma  </t>
  </si>
  <si>
    <t xml:space="preserve">James  </t>
  </si>
  <si>
    <t xml:space="preserve">Zoe  </t>
  </si>
  <si>
    <t xml:space="preserve">Benjamin  </t>
  </si>
  <si>
    <t xml:space="preserve">Chloe  </t>
  </si>
  <si>
    <t xml:space="preserve">Lucas  </t>
  </si>
  <si>
    <t xml:space="preserve">Ava  </t>
  </si>
  <si>
    <t xml:space="preserve">Jacob  </t>
  </si>
  <si>
    <t xml:space="preserve">Ella  </t>
  </si>
  <si>
    <t xml:space="preserve">Liam  </t>
  </si>
  <si>
    <t xml:space="preserve">Maya  </t>
  </si>
  <si>
    <t xml:space="preserve">Logan  </t>
  </si>
  <si>
    <t xml:space="preserve">Isabella  </t>
  </si>
  <si>
    <t xml:space="preserve">Carter  </t>
  </si>
  <si>
    <t xml:space="preserve">Aria  </t>
  </si>
  <si>
    <t xml:space="preserve">Owen  </t>
  </si>
  <si>
    <t xml:space="preserve">Nora  </t>
  </si>
  <si>
    <t xml:space="preserve">Elijah  </t>
  </si>
  <si>
    <t xml:space="preserve">Layla  </t>
  </si>
  <si>
    <t xml:space="preserve">Hunter  </t>
  </si>
  <si>
    <t xml:space="preserve">Zara  </t>
  </si>
  <si>
    <t xml:space="preserve">Caleb  </t>
  </si>
  <si>
    <t xml:space="preserve">Ruby  </t>
  </si>
  <si>
    <t xml:space="preserve">Miles  </t>
  </si>
  <si>
    <t xml:space="preserve">Hazel  </t>
  </si>
  <si>
    <t xml:space="preserve">Aaron  </t>
  </si>
  <si>
    <t xml:space="preserve">Violet  </t>
  </si>
  <si>
    <t xml:space="preserve">Xavier  </t>
  </si>
  <si>
    <t xml:space="preserve">Elise  </t>
  </si>
  <si>
    <t xml:space="preserve">Leo  </t>
  </si>
  <si>
    <t>Naomi</t>
  </si>
  <si>
    <t>Max</t>
  </si>
  <si>
    <t>Min</t>
  </si>
  <si>
    <t xml:space="preserve">Avg </t>
  </si>
  <si>
    <t>Total</t>
  </si>
  <si>
    <t>Gurmad Harir</t>
  </si>
  <si>
    <t>Overtime Hours</t>
  </si>
  <si>
    <t>Total Pay</t>
  </si>
  <si>
    <t>Regular Pay</t>
  </si>
  <si>
    <t>Overtime Pay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</si>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</sst>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16" fontId="0" fillId="0" borderId="0" xfId="0" applyNumberFormat="1"/>
    <xf numFmtId="44" fontId="0" fillId="0" borderId="0" xfId="1" applyFont="1"/>
    <xf numFmtId="44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" fontId="0" fillId="2" borderId="0" xfId="0" applyNumberFormat="1" applyFill="1" applyAlignment="1">
      <alignment horizontal="left" vertical="top"/>
    </xf>
    <xf numFmtId="0" fontId="0" fillId="2" borderId="0" xfId="1" applyNumberFormat="1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top"/>
    </xf>
    <xf numFmtId="4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44" fontId="0" fillId="0" borderId="0" xfId="1" applyFont="1" applyAlignment="1">
      <alignment horizontal="left"/>
    </xf>
    <xf numFmtId="1" fontId="0" fillId="0" borderId="0" xfId="0" applyNumberFormat="1" applyAlignment="1">
      <alignment horizontal="left" vertical="top"/>
    </xf>
    <xf numFmtId="16" fontId="0" fillId="3" borderId="0" xfId="0" applyNumberFormat="1" applyFill="1" applyAlignment="1">
      <alignment horizontal="left"/>
    </xf>
    <xf numFmtId="16" fontId="0" fillId="3" borderId="0" xfId="0" applyNumberFormat="1" applyFill="1" applyAlignment="1">
      <alignment horizontal="left" vertical="top"/>
    </xf>
    <xf numFmtId="44" fontId="0" fillId="3" borderId="0" xfId="0" applyNumberFormat="1" applyFill="1" applyAlignment="1">
      <alignment horizontal="left"/>
    </xf>
    <xf numFmtId="16" fontId="0" fillId="4" borderId="0" xfId="0" applyNumberFormat="1" applyFill="1" applyAlignment="1">
      <alignment horizontal="left"/>
    </xf>
    <xf numFmtId="44" fontId="0" fillId="4" borderId="0" xfId="0" applyNumberFormat="1" applyFill="1" applyAlignment="1">
      <alignment horizontal="left"/>
    </xf>
    <xf numFmtId="16" fontId="0" fillId="5" borderId="0" xfId="0" applyNumberFormat="1" applyFill="1" applyAlignment="1">
      <alignment horizontal="left" vertical="top"/>
    </xf>
    <xf numFmtId="0" fontId="0" fillId="5" borderId="0" xfId="0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E866-79CE-48D7-A126-5BDB4785B2FA}">
  <sheetPr>
    <pageSetUpPr fitToPage="1"/>
  </sheetPr>
  <dimension ref="A1:AD54"/>
  <sheetViews>
    <sheetView tabSelected="1" topLeftCell="M40" zoomScaleNormal="100" workbookViewId="0">
      <selection activeCell="E9" sqref="E9"/>
    </sheetView>
  </sheetViews>
  <sheetFormatPr defaultRowHeight="14.4" x14ac:dyDescent="0.3"/>
  <cols>
    <col min="1" max="1" width="14.77734375" customWidth="1"/>
    <col min="2" max="2" width="11.33203125" customWidth="1"/>
    <col min="3" max="3" width="11.21875" customWidth="1"/>
    <col min="4" max="7" width="12.88671875" style="5" customWidth="1"/>
    <col min="8" max="8" width="12.88671875" style="13" customWidth="1"/>
    <col min="9" max="9" width="13.77734375" style="8" customWidth="1"/>
    <col min="10" max="12" width="12.88671875" style="5" customWidth="1"/>
    <col min="14" max="14" width="11.88671875" customWidth="1"/>
    <col min="15" max="15" width="12.21875" style="12" customWidth="1"/>
    <col min="16" max="16" width="11.5546875" style="12" customWidth="1"/>
    <col min="17" max="17" width="11.77734375" customWidth="1"/>
    <col min="18" max="18" width="12.44140625" customWidth="1"/>
    <col min="19" max="19" width="13.44140625" customWidth="1"/>
    <col min="20" max="20" width="11.6640625" customWidth="1"/>
    <col min="24" max="28" width="11.21875" bestFit="1" customWidth="1"/>
    <col min="29" max="29" width="11.21875" customWidth="1"/>
    <col min="30" max="30" width="12.21875" bestFit="1" customWidth="1"/>
  </cols>
  <sheetData>
    <row r="1" spans="1:30" x14ac:dyDescent="0.3">
      <c r="A1" t="s">
        <v>0</v>
      </c>
      <c r="C1" t="s">
        <v>101</v>
      </c>
      <c r="G1" s="13"/>
    </row>
    <row r="2" spans="1:30" x14ac:dyDescent="0.3">
      <c r="D2" s="5" t="s">
        <v>4</v>
      </c>
      <c r="G2" s="13"/>
      <c r="I2" s="8" t="s">
        <v>102</v>
      </c>
      <c r="N2" t="s">
        <v>104</v>
      </c>
      <c r="S2" t="s">
        <v>105</v>
      </c>
      <c r="X2" t="s">
        <v>103</v>
      </c>
      <c r="AD2" t="s">
        <v>106</v>
      </c>
    </row>
    <row r="3" spans="1:30" x14ac:dyDescent="0.3">
      <c r="A3" t="s">
        <v>1</v>
      </c>
      <c r="B3" t="s">
        <v>2</v>
      </c>
      <c r="C3" t="s">
        <v>3</v>
      </c>
      <c r="D3" s="23">
        <f>DATE(2025,1,1)</f>
        <v>45658</v>
      </c>
      <c r="E3" s="23">
        <f>D3+7</f>
        <v>45665</v>
      </c>
      <c r="F3" s="23">
        <f t="shared" ref="F3:G3" si="0">E3+7</f>
        <v>45672</v>
      </c>
      <c r="G3" s="23">
        <f t="shared" si="0"/>
        <v>45679</v>
      </c>
      <c r="H3" s="23">
        <f>G3+7</f>
        <v>45686</v>
      </c>
      <c r="I3" s="10">
        <v>45658</v>
      </c>
      <c r="J3" s="10">
        <f>I3+7</f>
        <v>45665</v>
      </c>
      <c r="K3" s="10">
        <f>J3+7</f>
        <v>45672</v>
      </c>
      <c r="L3" s="10">
        <f>K3+7</f>
        <v>45679</v>
      </c>
      <c r="M3" s="10">
        <f>L3+7</f>
        <v>45686</v>
      </c>
      <c r="N3" s="18">
        <v>45658</v>
      </c>
      <c r="O3" s="19">
        <f>N3+7</f>
        <v>45665</v>
      </c>
      <c r="P3" s="19">
        <f t="shared" ref="P3:R3" si="1">O3+7</f>
        <v>45672</v>
      </c>
      <c r="Q3" s="19">
        <f t="shared" si="1"/>
        <v>45679</v>
      </c>
      <c r="R3" s="19">
        <f t="shared" si="1"/>
        <v>45686</v>
      </c>
      <c r="S3" s="21">
        <v>45658</v>
      </c>
      <c r="T3" s="21">
        <f>S3+7</f>
        <v>45665</v>
      </c>
      <c r="U3" s="21">
        <f t="shared" ref="U3:W3" si="2">T3+7</f>
        <v>45672</v>
      </c>
      <c r="V3" s="21">
        <f t="shared" si="2"/>
        <v>45679</v>
      </c>
      <c r="W3" s="21">
        <f t="shared" si="2"/>
        <v>45686</v>
      </c>
      <c r="X3" s="4">
        <v>45658</v>
      </c>
      <c r="Y3" s="4">
        <f>X3+7</f>
        <v>45665</v>
      </c>
      <c r="Z3" s="4">
        <f t="shared" ref="Z3:AB3" si="3">Y3+7</f>
        <v>45672</v>
      </c>
      <c r="AA3" s="4">
        <f t="shared" si="3"/>
        <v>45679</v>
      </c>
      <c r="AB3" s="4">
        <f t="shared" si="3"/>
        <v>45686</v>
      </c>
      <c r="AC3" s="1"/>
      <c r="AD3" s="3">
        <f>SUM(X4:AB4)</f>
        <v>4030</v>
      </c>
    </row>
    <row r="4" spans="1:30" x14ac:dyDescent="0.3">
      <c r="A4" t="s">
        <v>5</v>
      </c>
      <c r="B4" t="s">
        <v>51</v>
      </c>
      <c r="C4" s="2">
        <v>20</v>
      </c>
      <c r="D4" s="24">
        <v>40</v>
      </c>
      <c r="E4" s="24">
        <v>39</v>
      </c>
      <c r="F4" s="24">
        <v>38</v>
      </c>
      <c r="G4" s="24">
        <v>40</v>
      </c>
      <c r="H4" s="24">
        <v>43</v>
      </c>
      <c r="I4" s="11">
        <f>IF(D4&gt;40, D4-40, 0)</f>
        <v>0</v>
      </c>
      <c r="J4" s="11">
        <f t="shared" ref="J4:M19" si="4">IF(E4&gt;40, E4-40, 0)</f>
        <v>0</v>
      </c>
      <c r="K4" s="11">
        <f t="shared" si="4"/>
        <v>0</v>
      </c>
      <c r="L4" s="11">
        <f t="shared" si="4"/>
        <v>0</v>
      </c>
      <c r="M4" s="11">
        <f t="shared" si="4"/>
        <v>3</v>
      </c>
      <c r="N4" s="20">
        <f>$C4*D4</f>
        <v>800</v>
      </c>
      <c r="O4" s="20">
        <f t="shared" ref="O4:R19" si="5">$C4*E4</f>
        <v>780</v>
      </c>
      <c r="P4" s="20">
        <f t="shared" si="5"/>
        <v>760</v>
      </c>
      <c r="Q4" s="20">
        <f t="shared" si="5"/>
        <v>800</v>
      </c>
      <c r="R4" s="20">
        <f t="shared" si="5"/>
        <v>860</v>
      </c>
      <c r="S4" s="22">
        <f>IF(I4&gt;0, 0.5*$C4*I4, 0)</f>
        <v>0</v>
      </c>
      <c r="T4" s="22">
        <f>IF(T8, 0.5*$C4*J4, 0)</f>
        <v>0</v>
      </c>
      <c r="U4" s="22">
        <f t="shared" ref="T4:W19" si="6">IF(K4&gt;0, 0.5*$C4*K4, 0)</f>
        <v>0</v>
      </c>
      <c r="V4" s="22">
        <f t="shared" si="6"/>
        <v>0</v>
      </c>
      <c r="W4" s="22">
        <f t="shared" si="6"/>
        <v>30</v>
      </c>
      <c r="X4" s="14">
        <f>N4+S4</f>
        <v>800</v>
      </c>
      <c r="Y4" s="14">
        <f>O4+T4</f>
        <v>780</v>
      </c>
      <c r="Z4" s="14">
        <f t="shared" ref="Y4:AB19" si="7">P4+U4</f>
        <v>760</v>
      </c>
      <c r="AA4" s="14">
        <f t="shared" si="7"/>
        <v>800</v>
      </c>
      <c r="AB4" s="14">
        <f t="shared" si="7"/>
        <v>890</v>
      </c>
      <c r="AC4" s="3"/>
      <c r="AD4" s="3">
        <f t="shared" ref="AD4:AD49" si="8">SUM(X5:AB5)</f>
        <v>4297.5</v>
      </c>
    </row>
    <row r="5" spans="1:30" x14ac:dyDescent="0.3">
      <c r="A5" t="s">
        <v>6</v>
      </c>
      <c r="B5" t="s">
        <v>52</v>
      </c>
      <c r="C5" s="2">
        <v>22.5</v>
      </c>
      <c r="D5" s="24">
        <v>38</v>
      </c>
      <c r="E5" s="24">
        <v>40</v>
      </c>
      <c r="F5" s="24">
        <v>37</v>
      </c>
      <c r="G5" s="24">
        <v>39</v>
      </c>
      <c r="H5" s="24">
        <v>37</v>
      </c>
      <c r="I5" s="11">
        <f>IF(D5&gt;40, D5-40, 0)</f>
        <v>0</v>
      </c>
      <c r="J5" s="11">
        <f t="shared" si="4"/>
        <v>0</v>
      </c>
      <c r="K5" s="11">
        <f t="shared" si="4"/>
        <v>0</v>
      </c>
      <c r="L5" s="11">
        <f t="shared" si="4"/>
        <v>0</v>
      </c>
      <c r="M5" s="11">
        <f t="shared" si="4"/>
        <v>0</v>
      </c>
      <c r="N5" s="20">
        <f t="shared" ref="N5:N49" si="9">$C5*D5</f>
        <v>855</v>
      </c>
      <c r="O5" s="20">
        <f t="shared" si="5"/>
        <v>900</v>
      </c>
      <c r="P5" s="20">
        <f t="shared" si="5"/>
        <v>832.5</v>
      </c>
      <c r="Q5" s="20">
        <f t="shared" si="5"/>
        <v>877.5</v>
      </c>
      <c r="R5" s="20">
        <f t="shared" si="5"/>
        <v>832.5</v>
      </c>
      <c r="S5" s="22">
        <f t="shared" ref="S5:S49" si="10">IF(I5&gt;0, 0.5*$C5*I5, 0)</f>
        <v>0</v>
      </c>
      <c r="T5" s="22">
        <f t="shared" si="6"/>
        <v>0</v>
      </c>
      <c r="U5" s="22">
        <f t="shared" si="6"/>
        <v>0</v>
      </c>
      <c r="V5" s="22">
        <f t="shared" si="6"/>
        <v>0</v>
      </c>
      <c r="W5" s="22">
        <f t="shared" si="6"/>
        <v>0</v>
      </c>
      <c r="X5" s="14">
        <f>N5+S5</f>
        <v>855</v>
      </c>
      <c r="Y5" s="14">
        <f t="shared" si="7"/>
        <v>900</v>
      </c>
      <c r="Z5" s="14">
        <f t="shared" si="7"/>
        <v>832.5</v>
      </c>
      <c r="AA5" s="14">
        <f t="shared" si="7"/>
        <v>877.5</v>
      </c>
      <c r="AB5" s="14">
        <f t="shared" si="7"/>
        <v>832.5</v>
      </c>
      <c r="AC5" s="3"/>
      <c r="AD5" s="3">
        <f t="shared" si="8"/>
        <v>3693.75</v>
      </c>
    </row>
    <row r="6" spans="1:30" x14ac:dyDescent="0.3">
      <c r="A6" t="s">
        <v>7</v>
      </c>
      <c r="B6" t="s">
        <v>53</v>
      </c>
      <c r="C6" s="2">
        <v>18.75</v>
      </c>
      <c r="D6" s="24">
        <v>42</v>
      </c>
      <c r="E6" s="24">
        <v>38</v>
      </c>
      <c r="F6" s="24">
        <v>40</v>
      </c>
      <c r="G6" s="24">
        <v>36</v>
      </c>
      <c r="H6" s="24">
        <v>40</v>
      </c>
      <c r="I6" s="11">
        <f>IF(D6&gt;40, D6-40, 0)</f>
        <v>2</v>
      </c>
      <c r="J6" s="11">
        <f t="shared" si="4"/>
        <v>0</v>
      </c>
      <c r="K6" s="11">
        <f t="shared" si="4"/>
        <v>0</v>
      </c>
      <c r="L6" s="11">
        <f t="shared" si="4"/>
        <v>0</v>
      </c>
      <c r="M6" s="11">
        <f t="shared" si="4"/>
        <v>0</v>
      </c>
      <c r="N6" s="20">
        <f t="shared" si="9"/>
        <v>787.5</v>
      </c>
      <c r="O6" s="20">
        <f t="shared" si="5"/>
        <v>712.5</v>
      </c>
      <c r="P6" s="20">
        <f t="shared" si="5"/>
        <v>750</v>
      </c>
      <c r="Q6" s="20">
        <f t="shared" si="5"/>
        <v>675</v>
      </c>
      <c r="R6" s="20">
        <f t="shared" si="5"/>
        <v>750</v>
      </c>
      <c r="S6" s="22">
        <f>IF(I6&gt;0, 0.5*$C6*I6, 0)</f>
        <v>18.75</v>
      </c>
      <c r="T6" s="22">
        <f t="shared" si="6"/>
        <v>0</v>
      </c>
      <c r="U6" s="22">
        <f t="shared" si="6"/>
        <v>0</v>
      </c>
      <c r="V6" s="22">
        <f t="shared" si="6"/>
        <v>0</v>
      </c>
      <c r="W6" s="22">
        <f t="shared" si="6"/>
        <v>0</v>
      </c>
      <c r="X6" s="14">
        <f>N6+S6</f>
        <v>806.25</v>
      </c>
      <c r="Y6" s="14">
        <f t="shared" si="7"/>
        <v>712.5</v>
      </c>
      <c r="Z6" s="14">
        <f t="shared" si="7"/>
        <v>750</v>
      </c>
      <c r="AA6" s="14">
        <f t="shared" si="7"/>
        <v>675</v>
      </c>
      <c r="AB6" s="14">
        <f t="shared" si="7"/>
        <v>750</v>
      </c>
      <c r="AC6" s="3"/>
      <c r="AD6" s="3">
        <f t="shared" si="8"/>
        <v>4095</v>
      </c>
    </row>
    <row r="7" spans="1:30" x14ac:dyDescent="0.3">
      <c r="A7" t="s">
        <v>8</v>
      </c>
      <c r="B7" t="s">
        <v>54</v>
      </c>
      <c r="C7" s="2">
        <v>21</v>
      </c>
      <c r="D7" s="24">
        <v>36</v>
      </c>
      <c r="E7" s="24">
        <v>35</v>
      </c>
      <c r="F7" s="24">
        <v>42</v>
      </c>
      <c r="G7" s="24">
        <v>38</v>
      </c>
      <c r="H7" s="24">
        <v>42</v>
      </c>
      <c r="I7" s="11">
        <f>IF(D7&gt;40, D7-40, 0)</f>
        <v>0</v>
      </c>
      <c r="J7" s="11">
        <f t="shared" si="4"/>
        <v>0</v>
      </c>
      <c r="K7" s="11">
        <f t="shared" si="4"/>
        <v>2</v>
      </c>
      <c r="L7" s="11">
        <f t="shared" si="4"/>
        <v>0</v>
      </c>
      <c r="M7" s="11">
        <f t="shared" si="4"/>
        <v>2</v>
      </c>
      <c r="N7" s="20">
        <f t="shared" si="9"/>
        <v>756</v>
      </c>
      <c r="O7" s="20">
        <f t="shared" si="5"/>
        <v>735</v>
      </c>
      <c r="P7" s="20">
        <f t="shared" si="5"/>
        <v>882</v>
      </c>
      <c r="Q7" s="20">
        <f t="shared" si="5"/>
        <v>798</v>
      </c>
      <c r="R7" s="20">
        <f t="shared" si="5"/>
        <v>882</v>
      </c>
      <c r="S7" s="22">
        <f t="shared" si="10"/>
        <v>0</v>
      </c>
      <c r="T7" s="22">
        <f t="shared" si="6"/>
        <v>0</v>
      </c>
      <c r="U7" s="22">
        <f t="shared" si="6"/>
        <v>21</v>
      </c>
      <c r="V7" s="22">
        <f t="shared" si="6"/>
        <v>0</v>
      </c>
      <c r="W7" s="22">
        <f t="shared" si="6"/>
        <v>21</v>
      </c>
      <c r="X7" s="14">
        <f>N7+S7</f>
        <v>756</v>
      </c>
      <c r="Y7" s="14">
        <f t="shared" si="7"/>
        <v>735</v>
      </c>
      <c r="Z7" s="14">
        <f t="shared" si="7"/>
        <v>903</v>
      </c>
      <c r="AA7" s="14">
        <f t="shared" si="7"/>
        <v>798</v>
      </c>
      <c r="AB7" s="14">
        <f t="shared" si="7"/>
        <v>903</v>
      </c>
      <c r="AC7" s="3"/>
      <c r="AD7" s="3">
        <f t="shared" si="8"/>
        <v>3607.5</v>
      </c>
    </row>
    <row r="8" spans="1:30" x14ac:dyDescent="0.3">
      <c r="A8" t="s">
        <v>9</v>
      </c>
      <c r="B8" t="s">
        <v>55</v>
      </c>
      <c r="C8" s="2">
        <v>19.5</v>
      </c>
      <c r="D8" s="24">
        <v>35</v>
      </c>
      <c r="E8" s="24">
        <v>42</v>
      </c>
      <c r="F8" s="24">
        <v>35</v>
      </c>
      <c r="G8" s="24">
        <v>37</v>
      </c>
      <c r="H8" s="24">
        <v>35</v>
      </c>
      <c r="I8" s="11">
        <f>IF(D8&gt;40, D8-40, 0)</f>
        <v>0</v>
      </c>
      <c r="J8" s="11">
        <f t="shared" si="4"/>
        <v>2</v>
      </c>
      <c r="K8" s="11">
        <f t="shared" si="4"/>
        <v>0</v>
      </c>
      <c r="L8" s="11">
        <f t="shared" si="4"/>
        <v>0</v>
      </c>
      <c r="M8" s="11">
        <f t="shared" si="4"/>
        <v>0</v>
      </c>
      <c r="N8" s="20">
        <f t="shared" si="9"/>
        <v>682.5</v>
      </c>
      <c r="O8" s="20">
        <f t="shared" si="5"/>
        <v>819</v>
      </c>
      <c r="P8" s="20">
        <f t="shared" si="5"/>
        <v>682.5</v>
      </c>
      <c r="Q8" s="20">
        <f t="shared" si="5"/>
        <v>721.5</v>
      </c>
      <c r="R8" s="20">
        <f t="shared" si="5"/>
        <v>682.5</v>
      </c>
      <c r="S8" s="22">
        <f t="shared" si="10"/>
        <v>0</v>
      </c>
      <c r="T8" s="22">
        <f>IF(J8&gt;0, 0.5*$C8*J8, 0)</f>
        <v>19.5</v>
      </c>
      <c r="U8" s="22">
        <f t="shared" si="6"/>
        <v>0</v>
      </c>
      <c r="V8" s="22">
        <f t="shared" si="6"/>
        <v>0</v>
      </c>
      <c r="W8" s="22">
        <f t="shared" si="6"/>
        <v>0</v>
      </c>
      <c r="X8" s="14">
        <f>N8+S8</f>
        <v>682.5</v>
      </c>
      <c r="Y8" s="14">
        <f t="shared" si="7"/>
        <v>838.5</v>
      </c>
      <c r="Z8" s="14">
        <f t="shared" si="7"/>
        <v>682.5</v>
      </c>
      <c r="AA8" s="14">
        <f t="shared" si="7"/>
        <v>721.5</v>
      </c>
      <c r="AB8" s="14">
        <f t="shared" si="7"/>
        <v>682.5</v>
      </c>
      <c r="AC8" s="3"/>
      <c r="AD8" s="3">
        <f t="shared" si="8"/>
        <v>4015.125</v>
      </c>
    </row>
    <row r="9" spans="1:30" x14ac:dyDescent="0.3">
      <c r="A9" t="s">
        <v>10</v>
      </c>
      <c r="B9" t="s">
        <v>56</v>
      </c>
      <c r="C9" s="2">
        <v>20.75</v>
      </c>
      <c r="D9" s="24">
        <v>41</v>
      </c>
      <c r="E9" s="24">
        <v>37</v>
      </c>
      <c r="F9" s="24">
        <v>36</v>
      </c>
      <c r="G9" s="24">
        <v>42</v>
      </c>
      <c r="H9" s="24">
        <v>36</v>
      </c>
      <c r="I9" s="11">
        <f>IF(D9&gt;40, D9-40, 0)</f>
        <v>1</v>
      </c>
      <c r="J9" s="11">
        <f t="shared" si="4"/>
        <v>0</v>
      </c>
      <c r="K9" s="11">
        <f t="shared" si="4"/>
        <v>0</v>
      </c>
      <c r="L9" s="11">
        <f t="shared" si="4"/>
        <v>2</v>
      </c>
      <c r="M9" s="11">
        <f t="shared" si="4"/>
        <v>0</v>
      </c>
      <c r="N9" s="20">
        <f t="shared" si="9"/>
        <v>850.75</v>
      </c>
      <c r="O9" s="20">
        <f t="shared" si="5"/>
        <v>767.75</v>
      </c>
      <c r="P9" s="20">
        <f t="shared" si="5"/>
        <v>747</v>
      </c>
      <c r="Q9" s="20">
        <f t="shared" si="5"/>
        <v>871.5</v>
      </c>
      <c r="R9" s="20">
        <f t="shared" si="5"/>
        <v>747</v>
      </c>
      <c r="S9" s="22">
        <f t="shared" si="10"/>
        <v>10.375</v>
      </c>
      <c r="T9" s="22">
        <f t="shared" si="6"/>
        <v>0</v>
      </c>
      <c r="U9" s="22">
        <f t="shared" si="6"/>
        <v>0</v>
      </c>
      <c r="V9" s="22">
        <f t="shared" si="6"/>
        <v>20.75</v>
      </c>
      <c r="W9" s="22">
        <f t="shared" si="6"/>
        <v>0</v>
      </c>
      <c r="X9" s="14">
        <f>N9+S9</f>
        <v>861.125</v>
      </c>
      <c r="Y9" s="14">
        <f t="shared" si="7"/>
        <v>767.75</v>
      </c>
      <c r="Z9" s="14">
        <f t="shared" si="7"/>
        <v>747</v>
      </c>
      <c r="AA9" s="14">
        <f t="shared" si="7"/>
        <v>892.25</v>
      </c>
      <c r="AB9" s="14">
        <f t="shared" si="7"/>
        <v>747</v>
      </c>
      <c r="AC9" s="3"/>
      <c r="AD9" s="3">
        <f t="shared" si="8"/>
        <v>4462</v>
      </c>
    </row>
    <row r="10" spans="1:30" x14ac:dyDescent="0.3">
      <c r="A10" t="s">
        <v>11</v>
      </c>
      <c r="B10" t="s">
        <v>57</v>
      </c>
      <c r="C10" s="2">
        <v>23</v>
      </c>
      <c r="D10" s="24">
        <v>39</v>
      </c>
      <c r="E10" s="24">
        <v>41</v>
      </c>
      <c r="F10" s="24">
        <v>41</v>
      </c>
      <c r="G10" s="24">
        <v>35</v>
      </c>
      <c r="H10" s="24">
        <v>37</v>
      </c>
      <c r="I10" s="11">
        <f>IF(D10&gt;40, D10-40, 0)</f>
        <v>0</v>
      </c>
      <c r="J10" s="11">
        <f t="shared" si="4"/>
        <v>1</v>
      </c>
      <c r="K10" s="11">
        <f t="shared" si="4"/>
        <v>1</v>
      </c>
      <c r="L10" s="11">
        <f t="shared" si="4"/>
        <v>0</v>
      </c>
      <c r="M10" s="11">
        <f t="shared" si="4"/>
        <v>0</v>
      </c>
      <c r="N10" s="20">
        <f t="shared" si="9"/>
        <v>897</v>
      </c>
      <c r="O10" s="20">
        <f t="shared" si="5"/>
        <v>943</v>
      </c>
      <c r="P10" s="20">
        <f>$C10*F10</f>
        <v>943</v>
      </c>
      <c r="Q10" s="20">
        <f t="shared" si="5"/>
        <v>805</v>
      </c>
      <c r="R10" s="20">
        <f t="shared" si="5"/>
        <v>851</v>
      </c>
      <c r="S10" s="22">
        <f t="shared" si="10"/>
        <v>0</v>
      </c>
      <c r="T10" s="22">
        <f t="shared" si="6"/>
        <v>11.5</v>
      </c>
      <c r="U10" s="22">
        <f t="shared" si="6"/>
        <v>11.5</v>
      </c>
      <c r="V10" s="22">
        <f t="shared" si="6"/>
        <v>0</v>
      </c>
      <c r="W10" s="22">
        <f t="shared" si="6"/>
        <v>0</v>
      </c>
      <c r="X10" s="14">
        <f>N10+S10</f>
        <v>897</v>
      </c>
      <c r="Y10" s="14">
        <f t="shared" si="7"/>
        <v>954.5</v>
      </c>
      <c r="Z10" s="14">
        <f t="shared" si="7"/>
        <v>954.5</v>
      </c>
      <c r="AA10" s="14">
        <f t="shared" si="7"/>
        <v>805</v>
      </c>
      <c r="AB10" s="14">
        <f t="shared" si="7"/>
        <v>851</v>
      </c>
      <c r="AC10" s="3"/>
      <c r="AD10" s="3">
        <f t="shared" si="8"/>
        <v>4122.5</v>
      </c>
    </row>
    <row r="11" spans="1:30" x14ac:dyDescent="0.3">
      <c r="A11" t="s">
        <v>12</v>
      </c>
      <c r="B11" t="s">
        <v>58</v>
      </c>
      <c r="C11" s="2">
        <v>21.25</v>
      </c>
      <c r="D11" s="24">
        <v>40</v>
      </c>
      <c r="E11" s="24">
        <v>36</v>
      </c>
      <c r="F11" s="24">
        <v>39</v>
      </c>
      <c r="G11" s="24">
        <v>40</v>
      </c>
      <c r="H11" s="24">
        <v>39</v>
      </c>
      <c r="I11" s="11">
        <f>IF(D11&gt;40, D11-40, 0)</f>
        <v>0</v>
      </c>
      <c r="J11" s="11">
        <f t="shared" si="4"/>
        <v>0</v>
      </c>
      <c r="K11" s="11">
        <f t="shared" si="4"/>
        <v>0</v>
      </c>
      <c r="L11" s="11">
        <f t="shared" si="4"/>
        <v>0</v>
      </c>
      <c r="M11" s="11">
        <f t="shared" si="4"/>
        <v>0</v>
      </c>
      <c r="N11" s="20">
        <f t="shared" si="9"/>
        <v>850</v>
      </c>
      <c r="O11" s="20">
        <f t="shared" si="5"/>
        <v>765</v>
      </c>
      <c r="P11" s="20">
        <f t="shared" si="5"/>
        <v>828.75</v>
      </c>
      <c r="Q11" s="20">
        <f t="shared" si="5"/>
        <v>850</v>
      </c>
      <c r="R11" s="20">
        <f t="shared" si="5"/>
        <v>828.75</v>
      </c>
      <c r="S11" s="22">
        <f t="shared" si="10"/>
        <v>0</v>
      </c>
      <c r="T11" s="22">
        <f t="shared" si="6"/>
        <v>0</v>
      </c>
      <c r="U11" s="22">
        <f t="shared" si="6"/>
        <v>0</v>
      </c>
      <c r="V11" s="22">
        <f t="shared" si="6"/>
        <v>0</v>
      </c>
      <c r="W11" s="22">
        <f t="shared" si="6"/>
        <v>0</v>
      </c>
      <c r="X11" s="14">
        <f>N11+S11</f>
        <v>850</v>
      </c>
      <c r="Y11" s="14">
        <f t="shared" si="7"/>
        <v>765</v>
      </c>
      <c r="Z11" s="14">
        <f>P11+U11</f>
        <v>828.75</v>
      </c>
      <c r="AA11" s="14">
        <f t="shared" si="7"/>
        <v>850</v>
      </c>
      <c r="AB11" s="14">
        <f t="shared" si="7"/>
        <v>828.75</v>
      </c>
      <c r="AC11" s="3"/>
      <c r="AD11" s="3">
        <f t="shared" si="8"/>
        <v>3482.5</v>
      </c>
    </row>
    <row r="12" spans="1:30" x14ac:dyDescent="0.3">
      <c r="A12" t="s">
        <v>13</v>
      </c>
      <c r="B12" t="s">
        <v>59</v>
      </c>
      <c r="C12" s="2">
        <v>17.5</v>
      </c>
      <c r="D12" s="24">
        <v>44</v>
      </c>
      <c r="E12" s="24">
        <v>40</v>
      </c>
      <c r="F12" s="24">
        <v>37</v>
      </c>
      <c r="G12" s="24">
        <v>39</v>
      </c>
      <c r="H12" s="24">
        <v>37</v>
      </c>
      <c r="I12" s="11">
        <f>IF(D12&gt;40, D12-40, 0)</f>
        <v>4</v>
      </c>
      <c r="J12" s="11">
        <f t="shared" si="4"/>
        <v>0</v>
      </c>
      <c r="K12" s="11">
        <f t="shared" si="4"/>
        <v>0</v>
      </c>
      <c r="L12" s="11">
        <f t="shared" si="4"/>
        <v>0</v>
      </c>
      <c r="M12" s="11">
        <f t="shared" si="4"/>
        <v>0</v>
      </c>
      <c r="N12" s="20">
        <f t="shared" si="9"/>
        <v>770</v>
      </c>
      <c r="O12" s="20">
        <f t="shared" si="5"/>
        <v>700</v>
      </c>
      <c r="P12" s="20">
        <f t="shared" si="5"/>
        <v>647.5</v>
      </c>
      <c r="Q12" s="20">
        <f t="shared" si="5"/>
        <v>682.5</v>
      </c>
      <c r="R12" s="20">
        <f t="shared" si="5"/>
        <v>647.5</v>
      </c>
      <c r="S12" s="22">
        <f t="shared" si="10"/>
        <v>35</v>
      </c>
      <c r="T12" s="22">
        <f t="shared" si="6"/>
        <v>0</v>
      </c>
      <c r="U12" s="22">
        <f t="shared" si="6"/>
        <v>0</v>
      </c>
      <c r="V12" s="22">
        <f t="shared" si="6"/>
        <v>0</v>
      </c>
      <c r="W12" s="22">
        <f t="shared" si="6"/>
        <v>0</v>
      </c>
      <c r="X12" s="14">
        <f>N12+S12</f>
        <v>805</v>
      </c>
      <c r="Y12" s="14">
        <f t="shared" si="7"/>
        <v>700</v>
      </c>
      <c r="Z12" s="14">
        <f t="shared" si="7"/>
        <v>647.5</v>
      </c>
      <c r="AA12" s="14">
        <f t="shared" si="7"/>
        <v>682.5</v>
      </c>
      <c r="AB12" s="14">
        <f t="shared" si="7"/>
        <v>647.5</v>
      </c>
      <c r="AC12" s="3"/>
      <c r="AD12" s="3">
        <f t="shared" si="8"/>
        <v>4740</v>
      </c>
    </row>
    <row r="13" spans="1:30" x14ac:dyDescent="0.3">
      <c r="A13" t="s">
        <v>14</v>
      </c>
      <c r="B13" t="s">
        <v>60</v>
      </c>
      <c r="C13" s="2">
        <v>24</v>
      </c>
      <c r="D13" s="24">
        <v>37</v>
      </c>
      <c r="E13" s="24">
        <v>39</v>
      </c>
      <c r="F13" s="24">
        <v>40</v>
      </c>
      <c r="G13" s="24">
        <v>41</v>
      </c>
      <c r="H13" s="24">
        <v>40</v>
      </c>
      <c r="I13" s="11">
        <f>IF(D13&gt;40, D13-40, 0)</f>
        <v>0</v>
      </c>
      <c r="J13" s="11">
        <f t="shared" si="4"/>
        <v>0</v>
      </c>
      <c r="K13" s="11">
        <f t="shared" si="4"/>
        <v>0</v>
      </c>
      <c r="L13" s="11">
        <f t="shared" si="4"/>
        <v>1</v>
      </c>
      <c r="M13" s="11">
        <f t="shared" si="4"/>
        <v>0</v>
      </c>
      <c r="N13" s="20">
        <f t="shared" si="9"/>
        <v>888</v>
      </c>
      <c r="O13" s="20">
        <f t="shared" si="5"/>
        <v>936</v>
      </c>
      <c r="P13" s="20">
        <f t="shared" si="5"/>
        <v>960</v>
      </c>
      <c r="Q13" s="20">
        <f t="shared" si="5"/>
        <v>984</v>
      </c>
      <c r="R13" s="20">
        <f t="shared" si="5"/>
        <v>960</v>
      </c>
      <c r="S13" s="22">
        <f t="shared" si="10"/>
        <v>0</v>
      </c>
      <c r="T13" s="22">
        <f t="shared" si="6"/>
        <v>0</v>
      </c>
      <c r="U13" s="22">
        <f t="shared" si="6"/>
        <v>0</v>
      </c>
      <c r="V13" s="22">
        <f t="shared" si="6"/>
        <v>12</v>
      </c>
      <c r="W13" s="22">
        <f t="shared" si="6"/>
        <v>0</v>
      </c>
      <c r="X13" s="14">
        <f>N13+S13</f>
        <v>888</v>
      </c>
      <c r="Y13" s="14">
        <f t="shared" si="7"/>
        <v>936</v>
      </c>
      <c r="Z13" s="14">
        <f t="shared" si="7"/>
        <v>960</v>
      </c>
      <c r="AA13" s="14">
        <f t="shared" si="7"/>
        <v>996</v>
      </c>
      <c r="AB13" s="14">
        <f t="shared" si="7"/>
        <v>960</v>
      </c>
      <c r="AC13" s="3"/>
      <c r="AD13" s="3">
        <f t="shared" si="8"/>
        <v>3800</v>
      </c>
    </row>
    <row r="14" spans="1:30" x14ac:dyDescent="0.3">
      <c r="A14" t="s">
        <v>15</v>
      </c>
      <c r="B14" t="s">
        <v>61</v>
      </c>
      <c r="C14" s="2">
        <v>20</v>
      </c>
      <c r="D14" s="24">
        <v>38</v>
      </c>
      <c r="E14" s="24">
        <v>38</v>
      </c>
      <c r="F14" s="24">
        <v>38</v>
      </c>
      <c r="G14" s="24">
        <v>38</v>
      </c>
      <c r="H14" s="24">
        <v>38</v>
      </c>
      <c r="I14" s="11">
        <f>IF(D14&gt;40, D14-40, 0)</f>
        <v>0</v>
      </c>
      <c r="J14" s="11">
        <f t="shared" si="4"/>
        <v>0</v>
      </c>
      <c r="K14" s="11">
        <f t="shared" si="4"/>
        <v>0</v>
      </c>
      <c r="L14" s="11">
        <f t="shared" si="4"/>
        <v>0</v>
      </c>
      <c r="M14" s="11">
        <f t="shared" si="4"/>
        <v>0</v>
      </c>
      <c r="N14" s="20">
        <f t="shared" si="9"/>
        <v>760</v>
      </c>
      <c r="O14" s="20">
        <f t="shared" si="5"/>
        <v>760</v>
      </c>
      <c r="P14" s="20">
        <f t="shared" si="5"/>
        <v>760</v>
      </c>
      <c r="Q14" s="20">
        <f t="shared" si="5"/>
        <v>760</v>
      </c>
      <c r="R14" s="20">
        <f t="shared" si="5"/>
        <v>760</v>
      </c>
      <c r="S14" s="22">
        <f t="shared" si="10"/>
        <v>0</v>
      </c>
      <c r="T14" s="22">
        <f t="shared" si="6"/>
        <v>0</v>
      </c>
      <c r="U14" s="22">
        <f t="shared" si="6"/>
        <v>0</v>
      </c>
      <c r="V14" s="22">
        <f t="shared" si="6"/>
        <v>0</v>
      </c>
      <c r="W14" s="22">
        <f t="shared" si="6"/>
        <v>0</v>
      </c>
      <c r="X14" s="14">
        <f>N14+S14</f>
        <v>760</v>
      </c>
      <c r="Y14" s="14">
        <f t="shared" si="7"/>
        <v>760</v>
      </c>
      <c r="Z14" s="14">
        <f t="shared" si="7"/>
        <v>760</v>
      </c>
      <c r="AA14" s="14">
        <f t="shared" si="7"/>
        <v>760</v>
      </c>
      <c r="AB14" s="14">
        <f t="shared" si="7"/>
        <v>760</v>
      </c>
      <c r="AC14" s="3"/>
      <c r="AD14" s="3">
        <f t="shared" si="8"/>
        <v>4026</v>
      </c>
    </row>
    <row r="15" spans="1:30" x14ac:dyDescent="0.3">
      <c r="A15" t="s">
        <v>16</v>
      </c>
      <c r="B15" t="s">
        <v>62</v>
      </c>
      <c r="C15" s="2">
        <v>22</v>
      </c>
      <c r="D15" s="24">
        <v>40</v>
      </c>
      <c r="E15" s="24">
        <v>36</v>
      </c>
      <c r="F15" s="24">
        <v>35</v>
      </c>
      <c r="G15" s="24">
        <v>37</v>
      </c>
      <c r="H15" s="24">
        <v>35</v>
      </c>
      <c r="I15" s="11">
        <f>IF(D15&gt;40, D15-40, 0)</f>
        <v>0</v>
      </c>
      <c r="J15" s="11">
        <f t="shared" si="4"/>
        <v>0</v>
      </c>
      <c r="K15" s="11">
        <f t="shared" si="4"/>
        <v>0</v>
      </c>
      <c r="L15" s="11">
        <f t="shared" si="4"/>
        <v>0</v>
      </c>
      <c r="M15" s="11">
        <f t="shared" si="4"/>
        <v>0</v>
      </c>
      <c r="N15" s="20">
        <f t="shared" si="9"/>
        <v>880</v>
      </c>
      <c r="O15" s="20">
        <f t="shared" si="5"/>
        <v>792</v>
      </c>
      <c r="P15" s="20">
        <f t="shared" si="5"/>
        <v>770</v>
      </c>
      <c r="Q15" s="20">
        <f t="shared" si="5"/>
        <v>814</v>
      </c>
      <c r="R15" s="20">
        <f t="shared" si="5"/>
        <v>770</v>
      </c>
      <c r="S15" s="22">
        <f t="shared" si="10"/>
        <v>0</v>
      </c>
      <c r="T15" s="22">
        <f t="shared" si="6"/>
        <v>0</v>
      </c>
      <c r="U15" s="22">
        <f t="shared" si="6"/>
        <v>0</v>
      </c>
      <c r="V15" s="22">
        <f t="shared" si="6"/>
        <v>0</v>
      </c>
      <c r="W15" s="22">
        <f t="shared" si="6"/>
        <v>0</v>
      </c>
      <c r="X15" s="14">
        <f>N15+S15</f>
        <v>880</v>
      </c>
      <c r="Y15" s="14">
        <f t="shared" si="7"/>
        <v>792</v>
      </c>
      <c r="Z15" s="14">
        <f t="shared" si="7"/>
        <v>770</v>
      </c>
      <c r="AA15" s="14">
        <f t="shared" si="7"/>
        <v>814</v>
      </c>
      <c r="AB15" s="14">
        <f t="shared" si="7"/>
        <v>770</v>
      </c>
      <c r="AC15" s="3"/>
      <c r="AD15" s="3">
        <f t="shared" si="8"/>
        <v>3811.5</v>
      </c>
    </row>
    <row r="16" spans="1:30" x14ac:dyDescent="0.3">
      <c r="A16" t="s">
        <v>17</v>
      </c>
      <c r="B16" t="s">
        <v>63</v>
      </c>
      <c r="C16" s="2">
        <v>19.25</v>
      </c>
      <c r="D16" s="24">
        <v>36</v>
      </c>
      <c r="E16" s="24">
        <v>40</v>
      </c>
      <c r="F16" s="24">
        <v>42</v>
      </c>
      <c r="G16" s="24">
        <v>36</v>
      </c>
      <c r="H16" s="24">
        <v>42</v>
      </c>
      <c r="I16" s="11">
        <f>IF(D16&gt;40, D16-40, 0)</f>
        <v>0</v>
      </c>
      <c r="J16" s="11">
        <f t="shared" si="4"/>
        <v>0</v>
      </c>
      <c r="K16" s="11">
        <f t="shared" si="4"/>
        <v>2</v>
      </c>
      <c r="L16" s="11">
        <f t="shared" si="4"/>
        <v>0</v>
      </c>
      <c r="M16" s="11">
        <f t="shared" si="4"/>
        <v>2</v>
      </c>
      <c r="N16" s="20">
        <f t="shared" si="9"/>
        <v>693</v>
      </c>
      <c r="O16" s="20">
        <f t="shared" si="5"/>
        <v>770</v>
      </c>
      <c r="P16" s="20">
        <f t="shared" si="5"/>
        <v>808.5</v>
      </c>
      <c r="Q16" s="20">
        <f>$C16*G16</f>
        <v>693</v>
      </c>
      <c r="R16" s="20">
        <f t="shared" si="5"/>
        <v>808.5</v>
      </c>
      <c r="S16" s="22">
        <f t="shared" si="10"/>
        <v>0</v>
      </c>
      <c r="T16" s="22">
        <f t="shared" si="6"/>
        <v>0</v>
      </c>
      <c r="U16" s="22">
        <f t="shared" si="6"/>
        <v>19.25</v>
      </c>
      <c r="V16" s="22">
        <f t="shared" si="6"/>
        <v>0</v>
      </c>
      <c r="W16" s="22">
        <f t="shared" si="6"/>
        <v>19.25</v>
      </c>
      <c r="X16" s="14">
        <f>N16+S16</f>
        <v>693</v>
      </c>
      <c r="Y16" s="14">
        <f t="shared" si="7"/>
        <v>770</v>
      </c>
      <c r="Z16" s="14">
        <f t="shared" si="7"/>
        <v>827.75</v>
      </c>
      <c r="AA16" s="14">
        <f t="shared" si="7"/>
        <v>693</v>
      </c>
      <c r="AB16" s="14">
        <f t="shared" si="7"/>
        <v>827.75</v>
      </c>
      <c r="AC16" s="3"/>
      <c r="AD16" s="3">
        <f t="shared" si="8"/>
        <v>4132.5</v>
      </c>
    </row>
    <row r="17" spans="1:30" x14ac:dyDescent="0.3">
      <c r="A17" t="s">
        <v>18</v>
      </c>
      <c r="B17" t="s">
        <v>64</v>
      </c>
      <c r="C17" s="2">
        <v>21.75</v>
      </c>
      <c r="D17" s="24">
        <v>39</v>
      </c>
      <c r="E17" s="24">
        <v>35</v>
      </c>
      <c r="F17" s="24">
        <v>38</v>
      </c>
      <c r="G17" s="24">
        <v>40</v>
      </c>
      <c r="H17" s="24">
        <v>38</v>
      </c>
      <c r="I17" s="11">
        <f>IF(D17&gt;40, D17-40, 0)</f>
        <v>0</v>
      </c>
      <c r="J17" s="11">
        <f t="shared" si="4"/>
        <v>0</v>
      </c>
      <c r="K17" s="11">
        <f t="shared" si="4"/>
        <v>0</v>
      </c>
      <c r="L17" s="11">
        <f t="shared" si="4"/>
        <v>0</v>
      </c>
      <c r="M17" s="11">
        <f t="shared" si="4"/>
        <v>0</v>
      </c>
      <c r="N17" s="20">
        <f t="shared" si="9"/>
        <v>848.25</v>
      </c>
      <c r="O17" s="20">
        <f t="shared" si="5"/>
        <v>761.25</v>
      </c>
      <c r="P17" s="20">
        <f t="shared" si="5"/>
        <v>826.5</v>
      </c>
      <c r="Q17" s="20">
        <f t="shared" si="5"/>
        <v>870</v>
      </c>
      <c r="R17" s="20">
        <f t="shared" si="5"/>
        <v>826.5</v>
      </c>
      <c r="S17" s="22">
        <f t="shared" si="10"/>
        <v>0</v>
      </c>
      <c r="T17" s="22">
        <f t="shared" si="6"/>
        <v>0</v>
      </c>
      <c r="U17" s="22">
        <f t="shared" si="6"/>
        <v>0</v>
      </c>
      <c r="V17" s="22">
        <f t="shared" si="6"/>
        <v>0</v>
      </c>
      <c r="W17" s="22">
        <f t="shared" si="6"/>
        <v>0</v>
      </c>
      <c r="X17" s="14">
        <f>N17+S17</f>
        <v>848.25</v>
      </c>
      <c r="Y17" s="14">
        <f t="shared" si="7"/>
        <v>761.25</v>
      </c>
      <c r="Z17" s="14">
        <f t="shared" si="7"/>
        <v>826.5</v>
      </c>
      <c r="AA17" s="14">
        <f t="shared" si="7"/>
        <v>870</v>
      </c>
      <c r="AB17" s="14">
        <f t="shared" si="7"/>
        <v>826.5</v>
      </c>
      <c r="AC17" s="3"/>
      <c r="AD17" s="3">
        <f t="shared" si="8"/>
        <v>3528</v>
      </c>
    </row>
    <row r="18" spans="1:30" x14ac:dyDescent="0.3">
      <c r="A18" t="s">
        <v>19</v>
      </c>
      <c r="B18" t="s">
        <v>65</v>
      </c>
      <c r="C18" s="2">
        <v>18</v>
      </c>
      <c r="D18" s="24">
        <v>43</v>
      </c>
      <c r="E18" s="24">
        <v>43</v>
      </c>
      <c r="F18" s="24">
        <v>36</v>
      </c>
      <c r="G18" s="24">
        <v>35</v>
      </c>
      <c r="H18" s="24">
        <v>36</v>
      </c>
      <c r="I18" s="11">
        <f>IF(D18&gt;40, D18-40, 0)</f>
        <v>3</v>
      </c>
      <c r="J18" s="11">
        <f t="shared" si="4"/>
        <v>3</v>
      </c>
      <c r="K18" s="11">
        <f t="shared" si="4"/>
        <v>0</v>
      </c>
      <c r="L18" s="11">
        <f t="shared" si="4"/>
        <v>0</v>
      </c>
      <c r="M18" s="11">
        <f t="shared" si="4"/>
        <v>0</v>
      </c>
      <c r="N18" s="20">
        <f t="shared" si="9"/>
        <v>774</v>
      </c>
      <c r="O18" s="20">
        <f t="shared" si="5"/>
        <v>774</v>
      </c>
      <c r="P18" s="20">
        <f t="shared" si="5"/>
        <v>648</v>
      </c>
      <c r="Q18" s="20">
        <f t="shared" si="5"/>
        <v>630</v>
      </c>
      <c r="R18" s="20">
        <f t="shared" si="5"/>
        <v>648</v>
      </c>
      <c r="S18" s="22">
        <f t="shared" si="10"/>
        <v>27</v>
      </c>
      <c r="T18" s="22">
        <f t="shared" si="6"/>
        <v>27</v>
      </c>
      <c r="U18" s="22">
        <f t="shared" si="6"/>
        <v>0</v>
      </c>
      <c r="V18" s="22">
        <f t="shared" si="6"/>
        <v>0</v>
      </c>
      <c r="W18" s="22">
        <f t="shared" si="6"/>
        <v>0</v>
      </c>
      <c r="X18" s="14">
        <f>N18+S18</f>
        <v>801</v>
      </c>
      <c r="Y18" s="14">
        <f t="shared" si="7"/>
        <v>801</v>
      </c>
      <c r="Z18" s="14">
        <f t="shared" si="7"/>
        <v>648</v>
      </c>
      <c r="AA18" s="14">
        <f t="shared" si="7"/>
        <v>630</v>
      </c>
      <c r="AB18" s="14">
        <f t="shared" si="7"/>
        <v>648</v>
      </c>
      <c r="AC18" s="3"/>
      <c r="AD18" s="3">
        <f t="shared" si="8"/>
        <v>4371</v>
      </c>
    </row>
    <row r="19" spans="1:30" x14ac:dyDescent="0.3">
      <c r="A19" t="s">
        <v>20</v>
      </c>
      <c r="B19" t="s">
        <v>66</v>
      </c>
      <c r="C19" s="2">
        <v>23.5</v>
      </c>
      <c r="D19" s="24">
        <v>35</v>
      </c>
      <c r="E19" s="24">
        <v>34</v>
      </c>
      <c r="F19" s="24">
        <v>39</v>
      </c>
      <c r="G19" s="24">
        <v>39</v>
      </c>
      <c r="H19" s="24">
        <v>39</v>
      </c>
      <c r="I19" s="11">
        <f>IF(D19&gt;40, D19-40, 0)</f>
        <v>0</v>
      </c>
      <c r="J19" s="11">
        <f t="shared" si="4"/>
        <v>0</v>
      </c>
      <c r="K19" s="11">
        <f t="shared" si="4"/>
        <v>0</v>
      </c>
      <c r="L19" s="11">
        <f t="shared" si="4"/>
        <v>0</v>
      </c>
      <c r="M19" s="11">
        <f t="shared" si="4"/>
        <v>0</v>
      </c>
      <c r="N19" s="20">
        <f t="shared" si="9"/>
        <v>822.5</v>
      </c>
      <c r="O19" s="20">
        <f t="shared" si="5"/>
        <v>799</v>
      </c>
      <c r="P19" s="20">
        <f t="shared" si="5"/>
        <v>916.5</v>
      </c>
      <c r="Q19" s="20">
        <f t="shared" si="5"/>
        <v>916.5</v>
      </c>
      <c r="R19" s="20">
        <f t="shared" si="5"/>
        <v>916.5</v>
      </c>
      <c r="S19" s="22">
        <f t="shared" si="10"/>
        <v>0</v>
      </c>
      <c r="T19" s="22">
        <f t="shared" si="6"/>
        <v>0</v>
      </c>
      <c r="U19" s="22">
        <f t="shared" si="6"/>
        <v>0</v>
      </c>
      <c r="V19" s="22">
        <f t="shared" si="6"/>
        <v>0</v>
      </c>
      <c r="W19" s="22">
        <f t="shared" si="6"/>
        <v>0</v>
      </c>
      <c r="X19" s="14">
        <f>N19+S19</f>
        <v>822.5</v>
      </c>
      <c r="Y19" s="14">
        <f t="shared" si="7"/>
        <v>799</v>
      </c>
      <c r="Z19" s="14">
        <f t="shared" si="7"/>
        <v>916.5</v>
      </c>
      <c r="AA19" s="14">
        <f t="shared" si="7"/>
        <v>916.5</v>
      </c>
      <c r="AB19" s="14">
        <f t="shared" si="7"/>
        <v>916.5</v>
      </c>
      <c r="AC19" s="3"/>
      <c r="AD19" s="3">
        <f t="shared" si="8"/>
        <v>4151.25</v>
      </c>
    </row>
    <row r="20" spans="1:30" x14ac:dyDescent="0.3">
      <c r="A20" t="s">
        <v>21</v>
      </c>
      <c r="B20" t="s">
        <v>67</v>
      </c>
      <c r="C20" s="2">
        <v>20.5</v>
      </c>
      <c r="D20" s="24">
        <v>38</v>
      </c>
      <c r="E20" s="24">
        <v>41</v>
      </c>
      <c r="F20" s="24">
        <v>40</v>
      </c>
      <c r="G20" s="24">
        <v>42</v>
      </c>
      <c r="H20" s="24">
        <v>40</v>
      </c>
      <c r="I20" s="11">
        <f>IF(D20&gt;40, D20-40, 0)</f>
        <v>0</v>
      </c>
      <c r="J20" s="11">
        <f t="shared" ref="J20:M35" si="11">IF(E20&gt;40, E20-40, 0)</f>
        <v>1</v>
      </c>
      <c r="K20" s="11">
        <f t="shared" si="11"/>
        <v>0</v>
      </c>
      <c r="L20" s="11">
        <f t="shared" si="11"/>
        <v>2</v>
      </c>
      <c r="M20" s="11">
        <f t="shared" si="11"/>
        <v>0</v>
      </c>
      <c r="N20" s="20">
        <f t="shared" si="9"/>
        <v>779</v>
      </c>
      <c r="O20" s="20">
        <f t="shared" ref="O20:O49" si="12">$C20*E20</f>
        <v>840.5</v>
      </c>
      <c r="P20" s="20">
        <f t="shared" ref="P20:P49" si="13">$C20*F20</f>
        <v>820</v>
      </c>
      <c r="Q20" s="20">
        <f t="shared" ref="Q20:Q49" si="14">$C20*G20</f>
        <v>861</v>
      </c>
      <c r="R20" s="20">
        <f t="shared" ref="R20:R49" si="15">$C20*H20</f>
        <v>820</v>
      </c>
      <c r="S20" s="22">
        <f t="shared" si="10"/>
        <v>0</v>
      </c>
      <c r="T20" s="22">
        <f t="shared" ref="T20:T49" si="16">IF(J20&gt;0, 0.5*$C20*J20, 0)</f>
        <v>10.25</v>
      </c>
      <c r="U20" s="22">
        <f t="shared" ref="U20:U49" si="17">IF(K20&gt;0, 0.5*$C20*K20, 0)</f>
        <v>0</v>
      </c>
      <c r="V20" s="22">
        <f t="shared" ref="V20:V49" si="18">IF(L20&gt;0, 0.5*$C20*L20, 0)</f>
        <v>20.5</v>
      </c>
      <c r="W20" s="22">
        <f t="shared" ref="W20:W49" si="19">IF(M20&gt;0, 0.5*$C20*M20, 0)</f>
        <v>0</v>
      </c>
      <c r="X20" s="14">
        <f>N20+S20</f>
        <v>779</v>
      </c>
      <c r="Y20" s="14">
        <f t="shared" ref="Y20:AB35" si="20">O20+T20</f>
        <v>850.75</v>
      </c>
      <c r="Z20" s="14">
        <f t="shared" si="20"/>
        <v>820</v>
      </c>
      <c r="AA20" s="14">
        <f t="shared" si="20"/>
        <v>881.5</v>
      </c>
      <c r="AB20" s="14">
        <f t="shared" si="20"/>
        <v>820</v>
      </c>
      <c r="AC20" s="3"/>
      <c r="AD20" s="3">
        <f t="shared" si="8"/>
        <v>4272</v>
      </c>
    </row>
    <row r="21" spans="1:30" x14ac:dyDescent="0.3">
      <c r="A21" t="s">
        <v>22</v>
      </c>
      <c r="B21" t="s">
        <v>68</v>
      </c>
      <c r="C21" s="2">
        <v>22.25</v>
      </c>
      <c r="D21" s="24">
        <v>42</v>
      </c>
      <c r="E21" s="24">
        <v>37</v>
      </c>
      <c r="F21" s="24">
        <v>37</v>
      </c>
      <c r="G21" s="24">
        <v>38</v>
      </c>
      <c r="H21" s="24">
        <v>37</v>
      </c>
      <c r="I21" s="11">
        <f>IF(D21&gt;40, D21-40, 0)</f>
        <v>2</v>
      </c>
      <c r="J21" s="11">
        <f t="shared" si="11"/>
        <v>0</v>
      </c>
      <c r="K21" s="11">
        <f t="shared" si="11"/>
        <v>0</v>
      </c>
      <c r="L21" s="11">
        <f t="shared" si="11"/>
        <v>0</v>
      </c>
      <c r="M21" s="11">
        <f t="shared" si="11"/>
        <v>0</v>
      </c>
      <c r="N21" s="20">
        <f t="shared" si="9"/>
        <v>934.5</v>
      </c>
      <c r="O21" s="20">
        <f t="shared" si="12"/>
        <v>823.25</v>
      </c>
      <c r="P21" s="20">
        <f t="shared" si="13"/>
        <v>823.25</v>
      </c>
      <c r="Q21" s="20">
        <f t="shared" si="14"/>
        <v>845.5</v>
      </c>
      <c r="R21" s="20">
        <f t="shared" si="15"/>
        <v>823.25</v>
      </c>
      <c r="S21" s="22">
        <f t="shared" si="10"/>
        <v>22.25</v>
      </c>
      <c r="T21" s="22">
        <f t="shared" si="16"/>
        <v>0</v>
      </c>
      <c r="U21" s="22">
        <f t="shared" si="17"/>
        <v>0</v>
      </c>
      <c r="V21" s="22">
        <f t="shared" si="18"/>
        <v>0</v>
      </c>
      <c r="W21" s="22">
        <f t="shared" si="19"/>
        <v>0</v>
      </c>
      <c r="X21" s="14">
        <f>N21+S21</f>
        <v>956.75</v>
      </c>
      <c r="Y21" s="14">
        <f t="shared" si="20"/>
        <v>823.25</v>
      </c>
      <c r="Z21" s="14">
        <f t="shared" si="20"/>
        <v>823.25</v>
      </c>
      <c r="AA21" s="14">
        <f t="shared" si="20"/>
        <v>845.5</v>
      </c>
      <c r="AB21" s="14">
        <f t="shared" si="20"/>
        <v>823.25</v>
      </c>
      <c r="AC21" s="3"/>
      <c r="AD21" s="3">
        <f t="shared" si="8"/>
        <v>3555</v>
      </c>
    </row>
    <row r="22" spans="1:30" x14ac:dyDescent="0.3">
      <c r="A22" t="s">
        <v>23</v>
      </c>
      <c r="B22" t="s">
        <v>69</v>
      </c>
      <c r="C22" s="2">
        <v>19.75</v>
      </c>
      <c r="D22" s="24">
        <v>37</v>
      </c>
      <c r="E22" s="24">
        <v>39</v>
      </c>
      <c r="F22" s="24">
        <v>34</v>
      </c>
      <c r="G22" s="24">
        <v>36</v>
      </c>
      <c r="H22" s="24">
        <v>34</v>
      </c>
      <c r="I22" s="11">
        <f>IF(D22&gt;40, D22-40, 0)</f>
        <v>0</v>
      </c>
      <c r="J22" s="11">
        <f t="shared" si="11"/>
        <v>0</v>
      </c>
      <c r="K22" s="11">
        <f t="shared" si="11"/>
        <v>0</v>
      </c>
      <c r="L22" s="11">
        <f t="shared" si="11"/>
        <v>0</v>
      </c>
      <c r="M22" s="11">
        <f t="shared" si="11"/>
        <v>0</v>
      </c>
      <c r="N22" s="20">
        <f t="shared" si="9"/>
        <v>730.75</v>
      </c>
      <c r="O22" s="20">
        <f t="shared" si="12"/>
        <v>770.25</v>
      </c>
      <c r="P22" s="20">
        <f t="shared" si="13"/>
        <v>671.5</v>
      </c>
      <c r="Q22" s="20">
        <f t="shared" si="14"/>
        <v>711</v>
      </c>
      <c r="R22" s="20">
        <f t="shared" si="15"/>
        <v>671.5</v>
      </c>
      <c r="S22" s="22">
        <f t="shared" si="10"/>
        <v>0</v>
      </c>
      <c r="T22" s="22">
        <f t="shared" si="16"/>
        <v>0</v>
      </c>
      <c r="U22" s="22">
        <f t="shared" si="17"/>
        <v>0</v>
      </c>
      <c r="V22" s="22">
        <f t="shared" si="18"/>
        <v>0</v>
      </c>
      <c r="W22" s="22">
        <f t="shared" si="19"/>
        <v>0</v>
      </c>
      <c r="X22" s="14">
        <f>N22+S22</f>
        <v>730.75</v>
      </c>
      <c r="Y22" s="14">
        <f t="shared" si="20"/>
        <v>770.25</v>
      </c>
      <c r="Z22" s="14">
        <f t="shared" si="20"/>
        <v>671.5</v>
      </c>
      <c r="AA22" s="14">
        <f t="shared" si="20"/>
        <v>711</v>
      </c>
      <c r="AB22" s="14">
        <f t="shared" si="20"/>
        <v>671.5</v>
      </c>
      <c r="AC22" s="3"/>
      <c r="AD22" s="3">
        <f t="shared" si="8"/>
        <v>4106.5</v>
      </c>
    </row>
    <row r="23" spans="1:30" x14ac:dyDescent="0.3">
      <c r="A23" t="s">
        <v>24</v>
      </c>
      <c r="B23" t="s">
        <v>70</v>
      </c>
      <c r="C23" s="2">
        <v>21.5</v>
      </c>
      <c r="D23" s="24">
        <v>40</v>
      </c>
      <c r="E23" s="24">
        <v>38</v>
      </c>
      <c r="F23" s="24">
        <v>38</v>
      </c>
      <c r="G23" s="24">
        <v>37</v>
      </c>
      <c r="H23" s="24">
        <v>38</v>
      </c>
      <c r="I23" s="11">
        <f>IF(D23&gt;40, D23-40, 0)</f>
        <v>0</v>
      </c>
      <c r="J23" s="11">
        <f t="shared" si="11"/>
        <v>0</v>
      </c>
      <c r="K23" s="11">
        <f t="shared" si="11"/>
        <v>0</v>
      </c>
      <c r="L23" s="11">
        <f t="shared" si="11"/>
        <v>0</v>
      </c>
      <c r="M23" s="11">
        <f t="shared" si="11"/>
        <v>0</v>
      </c>
      <c r="N23" s="20">
        <f t="shared" si="9"/>
        <v>860</v>
      </c>
      <c r="O23" s="20">
        <f t="shared" si="12"/>
        <v>817</v>
      </c>
      <c r="P23" s="20">
        <f t="shared" si="13"/>
        <v>817</v>
      </c>
      <c r="Q23" s="20">
        <f t="shared" si="14"/>
        <v>795.5</v>
      </c>
      <c r="R23" s="20">
        <f t="shared" si="15"/>
        <v>817</v>
      </c>
      <c r="S23" s="22">
        <f t="shared" si="10"/>
        <v>0</v>
      </c>
      <c r="T23" s="22">
        <f t="shared" si="16"/>
        <v>0</v>
      </c>
      <c r="U23" s="22">
        <f t="shared" si="17"/>
        <v>0</v>
      </c>
      <c r="V23" s="22">
        <f t="shared" si="18"/>
        <v>0</v>
      </c>
      <c r="W23" s="22">
        <f t="shared" si="19"/>
        <v>0</v>
      </c>
      <c r="X23" s="14">
        <f>N23+S23</f>
        <v>860</v>
      </c>
      <c r="Y23" s="14">
        <f t="shared" si="20"/>
        <v>817</v>
      </c>
      <c r="Z23" s="14">
        <f t="shared" si="20"/>
        <v>817</v>
      </c>
      <c r="AA23" s="14">
        <f t="shared" si="20"/>
        <v>795.5</v>
      </c>
      <c r="AB23" s="14">
        <f t="shared" si="20"/>
        <v>817</v>
      </c>
      <c r="AC23" s="3"/>
      <c r="AD23" s="3">
        <f t="shared" si="8"/>
        <v>4009.5</v>
      </c>
    </row>
    <row r="24" spans="1:30" x14ac:dyDescent="0.3">
      <c r="A24" t="s">
        <v>25</v>
      </c>
      <c r="B24" t="s">
        <v>71</v>
      </c>
      <c r="C24" s="2">
        <v>20.25</v>
      </c>
      <c r="D24" s="24">
        <v>39</v>
      </c>
      <c r="E24" s="24">
        <v>36</v>
      </c>
      <c r="F24" s="24">
        <v>41</v>
      </c>
      <c r="G24" s="24">
        <v>40</v>
      </c>
      <c r="H24" s="24">
        <v>41</v>
      </c>
      <c r="I24" s="11">
        <f>IF(D24&gt;40, D24-40, 0)</f>
        <v>0</v>
      </c>
      <c r="J24" s="11">
        <f t="shared" si="11"/>
        <v>0</v>
      </c>
      <c r="K24" s="11">
        <f t="shared" si="11"/>
        <v>1</v>
      </c>
      <c r="L24" s="11">
        <f t="shared" si="11"/>
        <v>0</v>
      </c>
      <c r="M24" s="11">
        <f t="shared" si="11"/>
        <v>1</v>
      </c>
      <c r="N24" s="20">
        <f t="shared" si="9"/>
        <v>789.75</v>
      </c>
      <c r="O24" s="20">
        <f t="shared" si="12"/>
        <v>729</v>
      </c>
      <c r="P24" s="20">
        <f t="shared" si="13"/>
        <v>830.25</v>
      </c>
      <c r="Q24" s="20">
        <f t="shared" si="14"/>
        <v>810</v>
      </c>
      <c r="R24" s="20">
        <f t="shared" si="15"/>
        <v>830.25</v>
      </c>
      <c r="S24" s="22">
        <f t="shared" si="10"/>
        <v>0</v>
      </c>
      <c r="T24" s="22">
        <f t="shared" si="16"/>
        <v>0</v>
      </c>
      <c r="U24" s="22">
        <f t="shared" si="17"/>
        <v>10.125</v>
      </c>
      <c r="V24" s="22">
        <f t="shared" si="18"/>
        <v>0</v>
      </c>
      <c r="W24" s="22">
        <f t="shared" si="19"/>
        <v>10.125</v>
      </c>
      <c r="X24" s="14">
        <f>N24+S24</f>
        <v>789.75</v>
      </c>
      <c r="Y24" s="14">
        <f t="shared" si="20"/>
        <v>729</v>
      </c>
      <c r="Z24" s="14">
        <f t="shared" si="20"/>
        <v>840.375</v>
      </c>
      <c r="AA24" s="14">
        <f t="shared" si="20"/>
        <v>810</v>
      </c>
      <c r="AB24" s="14">
        <f t="shared" si="20"/>
        <v>840.375</v>
      </c>
      <c r="AC24" s="3"/>
      <c r="AD24" s="3">
        <f t="shared" si="8"/>
        <v>3552</v>
      </c>
    </row>
    <row r="25" spans="1:30" x14ac:dyDescent="0.3">
      <c r="A25" t="s">
        <v>26</v>
      </c>
      <c r="B25" t="s">
        <v>72</v>
      </c>
      <c r="C25" s="2">
        <v>18.5</v>
      </c>
      <c r="D25" s="24">
        <v>36</v>
      </c>
      <c r="E25" s="24">
        <v>40</v>
      </c>
      <c r="F25" s="24">
        <v>39</v>
      </c>
      <c r="G25" s="24">
        <v>38</v>
      </c>
      <c r="H25" s="24">
        <v>39</v>
      </c>
      <c r="I25" s="11">
        <f>IF(D25&gt;40, D25-40, 0)</f>
        <v>0</v>
      </c>
      <c r="J25" s="11">
        <f t="shared" si="11"/>
        <v>0</v>
      </c>
      <c r="K25" s="11">
        <f t="shared" si="11"/>
        <v>0</v>
      </c>
      <c r="L25" s="11">
        <f t="shared" si="11"/>
        <v>0</v>
      </c>
      <c r="M25" s="11">
        <f t="shared" si="11"/>
        <v>0</v>
      </c>
      <c r="N25" s="20">
        <f t="shared" si="9"/>
        <v>666</v>
      </c>
      <c r="O25" s="20">
        <f t="shared" si="12"/>
        <v>740</v>
      </c>
      <c r="P25" s="20">
        <f t="shared" si="13"/>
        <v>721.5</v>
      </c>
      <c r="Q25" s="20">
        <f t="shared" si="14"/>
        <v>703</v>
      </c>
      <c r="R25" s="20">
        <f t="shared" si="15"/>
        <v>721.5</v>
      </c>
      <c r="S25" s="22">
        <f t="shared" si="10"/>
        <v>0</v>
      </c>
      <c r="T25" s="22">
        <f t="shared" si="16"/>
        <v>0</v>
      </c>
      <c r="U25" s="22">
        <f t="shared" si="17"/>
        <v>0</v>
      </c>
      <c r="V25" s="22">
        <f t="shared" si="18"/>
        <v>0</v>
      </c>
      <c r="W25" s="22">
        <f t="shared" si="19"/>
        <v>0</v>
      </c>
      <c r="X25" s="14">
        <f>N25+S25</f>
        <v>666</v>
      </c>
      <c r="Y25" s="14">
        <f t="shared" si="20"/>
        <v>740</v>
      </c>
      <c r="Z25" s="14">
        <f t="shared" si="20"/>
        <v>721.5</v>
      </c>
      <c r="AA25" s="14">
        <f t="shared" si="20"/>
        <v>703</v>
      </c>
      <c r="AB25" s="14">
        <f t="shared" si="20"/>
        <v>721.5</v>
      </c>
      <c r="AC25" s="3"/>
      <c r="AD25" s="3">
        <f t="shared" si="8"/>
        <v>3872</v>
      </c>
    </row>
    <row r="26" spans="1:30" x14ac:dyDescent="0.3">
      <c r="A26" t="s">
        <v>27</v>
      </c>
      <c r="B26" t="s">
        <v>73</v>
      </c>
      <c r="C26" s="2">
        <v>22</v>
      </c>
      <c r="D26" s="24">
        <v>35</v>
      </c>
      <c r="E26" s="24">
        <v>35</v>
      </c>
      <c r="F26" s="24">
        <v>36</v>
      </c>
      <c r="G26" s="24">
        <v>34</v>
      </c>
      <c r="H26" s="24">
        <v>36</v>
      </c>
      <c r="I26" s="11">
        <f>IF(D26&gt;40, D26-40, 0)</f>
        <v>0</v>
      </c>
      <c r="J26" s="11">
        <f t="shared" si="11"/>
        <v>0</v>
      </c>
      <c r="K26" s="11">
        <f t="shared" si="11"/>
        <v>0</v>
      </c>
      <c r="L26" s="11">
        <f t="shared" si="11"/>
        <v>0</v>
      </c>
      <c r="M26" s="11">
        <f t="shared" si="11"/>
        <v>0</v>
      </c>
      <c r="N26" s="20">
        <f t="shared" si="9"/>
        <v>770</v>
      </c>
      <c r="O26" s="20">
        <f t="shared" si="12"/>
        <v>770</v>
      </c>
      <c r="P26" s="20">
        <f t="shared" si="13"/>
        <v>792</v>
      </c>
      <c r="Q26" s="20">
        <f t="shared" si="14"/>
        <v>748</v>
      </c>
      <c r="R26" s="20">
        <f t="shared" si="15"/>
        <v>792</v>
      </c>
      <c r="S26" s="22">
        <f t="shared" si="10"/>
        <v>0</v>
      </c>
      <c r="T26" s="22">
        <f t="shared" si="16"/>
        <v>0</v>
      </c>
      <c r="U26" s="22">
        <f t="shared" si="17"/>
        <v>0</v>
      </c>
      <c r="V26" s="22">
        <f t="shared" si="18"/>
        <v>0</v>
      </c>
      <c r="W26" s="22">
        <f t="shared" si="19"/>
        <v>0</v>
      </c>
      <c r="X26" s="14">
        <f>N26+S26</f>
        <v>770</v>
      </c>
      <c r="Y26" s="14">
        <f t="shared" si="20"/>
        <v>770</v>
      </c>
      <c r="Z26" s="14">
        <f t="shared" si="20"/>
        <v>792</v>
      </c>
      <c r="AA26" s="14">
        <f t="shared" si="20"/>
        <v>748</v>
      </c>
      <c r="AB26" s="14">
        <f t="shared" si="20"/>
        <v>792</v>
      </c>
      <c r="AC26" s="3"/>
      <c r="AD26" s="3">
        <f t="shared" si="8"/>
        <v>3847.5</v>
      </c>
    </row>
    <row r="27" spans="1:30" x14ac:dyDescent="0.3">
      <c r="A27" t="s">
        <v>28</v>
      </c>
      <c r="B27" t="s">
        <v>74</v>
      </c>
      <c r="C27" s="2">
        <v>19</v>
      </c>
      <c r="D27" s="24">
        <v>38</v>
      </c>
      <c r="E27" s="24">
        <v>42</v>
      </c>
      <c r="F27" s="24">
        <v>40</v>
      </c>
      <c r="G27" s="24">
        <v>41</v>
      </c>
      <c r="H27" s="24">
        <v>40</v>
      </c>
      <c r="I27" s="11">
        <f>IF(D27&gt;40, D27-40, 0)</f>
        <v>0</v>
      </c>
      <c r="J27" s="11">
        <f t="shared" si="11"/>
        <v>2</v>
      </c>
      <c r="K27" s="11">
        <f t="shared" si="11"/>
        <v>0</v>
      </c>
      <c r="L27" s="11">
        <f t="shared" si="11"/>
        <v>1</v>
      </c>
      <c r="M27" s="11">
        <f t="shared" si="11"/>
        <v>0</v>
      </c>
      <c r="N27" s="20">
        <f t="shared" si="9"/>
        <v>722</v>
      </c>
      <c r="O27" s="20">
        <f t="shared" si="12"/>
        <v>798</v>
      </c>
      <c r="P27" s="20">
        <f t="shared" si="13"/>
        <v>760</v>
      </c>
      <c r="Q27" s="20">
        <f t="shared" si="14"/>
        <v>779</v>
      </c>
      <c r="R27" s="20">
        <f t="shared" si="15"/>
        <v>760</v>
      </c>
      <c r="S27" s="22">
        <f t="shared" si="10"/>
        <v>0</v>
      </c>
      <c r="T27" s="22">
        <f t="shared" si="16"/>
        <v>19</v>
      </c>
      <c r="U27" s="22">
        <f t="shared" si="17"/>
        <v>0</v>
      </c>
      <c r="V27" s="22">
        <f t="shared" si="18"/>
        <v>9.5</v>
      </c>
      <c r="W27" s="22">
        <f t="shared" si="19"/>
        <v>0</v>
      </c>
      <c r="X27" s="14">
        <f>N27+S27</f>
        <v>722</v>
      </c>
      <c r="Y27" s="14">
        <f t="shared" si="20"/>
        <v>817</v>
      </c>
      <c r="Z27" s="14">
        <f t="shared" si="20"/>
        <v>760</v>
      </c>
      <c r="AA27" s="14">
        <f t="shared" si="20"/>
        <v>788.5</v>
      </c>
      <c r="AB27" s="14">
        <f t="shared" si="20"/>
        <v>760</v>
      </c>
      <c r="AC27" s="3"/>
      <c r="AD27" s="3">
        <f t="shared" si="8"/>
        <v>4371</v>
      </c>
    </row>
    <row r="28" spans="1:30" x14ac:dyDescent="0.3">
      <c r="A28" t="s">
        <v>29</v>
      </c>
      <c r="B28" t="s">
        <v>75</v>
      </c>
      <c r="C28" s="2">
        <v>23.25</v>
      </c>
      <c r="D28" s="24">
        <v>40</v>
      </c>
      <c r="E28" s="24">
        <v>38</v>
      </c>
      <c r="F28" s="24">
        <v>37</v>
      </c>
      <c r="G28" s="24">
        <v>36</v>
      </c>
      <c r="H28" s="24">
        <v>37</v>
      </c>
      <c r="I28" s="11">
        <f>IF(D28&gt;40, D28-40, 0)</f>
        <v>0</v>
      </c>
      <c r="J28" s="11">
        <f t="shared" si="11"/>
        <v>0</v>
      </c>
      <c r="K28" s="11">
        <f t="shared" si="11"/>
        <v>0</v>
      </c>
      <c r="L28" s="11">
        <f t="shared" si="11"/>
        <v>0</v>
      </c>
      <c r="M28" s="11">
        <f t="shared" si="11"/>
        <v>0</v>
      </c>
      <c r="N28" s="20">
        <f t="shared" si="9"/>
        <v>930</v>
      </c>
      <c r="O28" s="20">
        <f t="shared" si="12"/>
        <v>883.5</v>
      </c>
      <c r="P28" s="20">
        <f t="shared" si="13"/>
        <v>860.25</v>
      </c>
      <c r="Q28" s="20">
        <f t="shared" si="14"/>
        <v>837</v>
      </c>
      <c r="R28" s="20">
        <f t="shared" si="15"/>
        <v>860.25</v>
      </c>
      <c r="S28" s="22">
        <f t="shared" si="10"/>
        <v>0</v>
      </c>
      <c r="T28" s="22">
        <f t="shared" si="16"/>
        <v>0</v>
      </c>
      <c r="U28" s="22">
        <f t="shared" si="17"/>
        <v>0</v>
      </c>
      <c r="V28" s="22">
        <f t="shared" si="18"/>
        <v>0</v>
      </c>
      <c r="W28" s="22">
        <f t="shared" si="19"/>
        <v>0</v>
      </c>
      <c r="X28" s="14">
        <f>N28+S28</f>
        <v>930</v>
      </c>
      <c r="Y28" s="14">
        <f t="shared" si="20"/>
        <v>883.5</v>
      </c>
      <c r="Z28" s="14">
        <f t="shared" si="20"/>
        <v>860.25</v>
      </c>
      <c r="AA28" s="14">
        <f t="shared" si="20"/>
        <v>837</v>
      </c>
      <c r="AB28" s="14">
        <f t="shared" si="20"/>
        <v>860.25</v>
      </c>
      <c r="AC28" s="3"/>
      <c r="AD28" s="3">
        <f t="shared" si="8"/>
        <v>3987.9</v>
      </c>
    </row>
    <row r="29" spans="1:30" x14ac:dyDescent="0.3">
      <c r="A29" t="s">
        <v>30</v>
      </c>
      <c r="B29" t="s">
        <v>76</v>
      </c>
      <c r="C29" s="2">
        <v>21.1</v>
      </c>
      <c r="D29" s="24">
        <v>42</v>
      </c>
      <c r="E29" s="24">
        <v>37</v>
      </c>
      <c r="F29" s="24">
        <v>35</v>
      </c>
      <c r="G29" s="24">
        <v>39</v>
      </c>
      <c r="H29" s="24">
        <v>35</v>
      </c>
      <c r="I29" s="11">
        <f>IF(D29&gt;40, D29-40, 0)</f>
        <v>2</v>
      </c>
      <c r="J29" s="11">
        <f t="shared" si="11"/>
        <v>0</v>
      </c>
      <c r="K29" s="11">
        <f t="shared" si="11"/>
        <v>0</v>
      </c>
      <c r="L29" s="11">
        <f t="shared" si="11"/>
        <v>0</v>
      </c>
      <c r="M29" s="11">
        <f t="shared" si="11"/>
        <v>0</v>
      </c>
      <c r="N29" s="20">
        <f t="shared" si="9"/>
        <v>886.2</v>
      </c>
      <c r="O29" s="20">
        <f t="shared" si="12"/>
        <v>780.7</v>
      </c>
      <c r="P29" s="20">
        <f t="shared" si="13"/>
        <v>738.5</v>
      </c>
      <c r="Q29" s="20">
        <f t="shared" si="14"/>
        <v>822.90000000000009</v>
      </c>
      <c r="R29" s="20">
        <f t="shared" si="15"/>
        <v>738.5</v>
      </c>
      <c r="S29" s="22">
        <f t="shared" si="10"/>
        <v>21.1</v>
      </c>
      <c r="T29" s="22">
        <f t="shared" si="16"/>
        <v>0</v>
      </c>
      <c r="U29" s="22">
        <f t="shared" si="17"/>
        <v>0</v>
      </c>
      <c r="V29" s="22">
        <f t="shared" si="18"/>
        <v>0</v>
      </c>
      <c r="W29" s="22">
        <f t="shared" si="19"/>
        <v>0</v>
      </c>
      <c r="X29" s="14">
        <f>N29+S29</f>
        <v>907.30000000000007</v>
      </c>
      <c r="Y29" s="14">
        <f t="shared" si="20"/>
        <v>780.7</v>
      </c>
      <c r="Z29" s="14">
        <f t="shared" si="20"/>
        <v>738.5</v>
      </c>
      <c r="AA29" s="14">
        <f t="shared" si="20"/>
        <v>822.90000000000009</v>
      </c>
      <c r="AB29" s="14">
        <f t="shared" si="20"/>
        <v>738.5</v>
      </c>
      <c r="AC29" s="3"/>
      <c r="AD29" s="3">
        <f t="shared" si="8"/>
        <v>3952</v>
      </c>
    </row>
    <row r="30" spans="1:30" x14ac:dyDescent="0.3">
      <c r="A30" t="s">
        <v>31</v>
      </c>
      <c r="B30" t="s">
        <v>77</v>
      </c>
      <c r="C30" s="2">
        <v>20.8</v>
      </c>
      <c r="D30" s="24">
        <v>33</v>
      </c>
      <c r="E30" s="24">
        <v>36</v>
      </c>
      <c r="F30" s="24">
        <v>41</v>
      </c>
      <c r="G30" s="24">
        <v>38</v>
      </c>
      <c r="H30" s="24">
        <v>41</v>
      </c>
      <c r="I30" s="11">
        <f>IF(D30&gt;40, D30-40, 0)</f>
        <v>0</v>
      </c>
      <c r="J30" s="11">
        <f t="shared" si="11"/>
        <v>0</v>
      </c>
      <c r="K30" s="11">
        <f t="shared" si="11"/>
        <v>1</v>
      </c>
      <c r="L30" s="11">
        <f t="shared" si="11"/>
        <v>0</v>
      </c>
      <c r="M30" s="11">
        <f t="shared" si="11"/>
        <v>1</v>
      </c>
      <c r="N30" s="20">
        <f t="shared" si="9"/>
        <v>686.4</v>
      </c>
      <c r="O30" s="20">
        <f t="shared" si="12"/>
        <v>748.80000000000007</v>
      </c>
      <c r="P30" s="20">
        <f t="shared" si="13"/>
        <v>852.80000000000007</v>
      </c>
      <c r="Q30" s="20">
        <f t="shared" si="14"/>
        <v>790.4</v>
      </c>
      <c r="R30" s="20">
        <f t="shared" si="15"/>
        <v>852.80000000000007</v>
      </c>
      <c r="S30" s="22">
        <f t="shared" si="10"/>
        <v>0</v>
      </c>
      <c r="T30" s="22">
        <f t="shared" si="16"/>
        <v>0</v>
      </c>
      <c r="U30" s="22">
        <f t="shared" si="17"/>
        <v>10.4</v>
      </c>
      <c r="V30" s="22">
        <f t="shared" si="18"/>
        <v>0</v>
      </c>
      <c r="W30" s="22">
        <f t="shared" si="19"/>
        <v>10.4</v>
      </c>
      <c r="X30" s="14">
        <f>N30+S30</f>
        <v>686.4</v>
      </c>
      <c r="Y30" s="14">
        <f t="shared" si="20"/>
        <v>748.80000000000007</v>
      </c>
      <c r="Z30" s="14">
        <f t="shared" si="20"/>
        <v>863.2</v>
      </c>
      <c r="AA30" s="14">
        <f t="shared" si="20"/>
        <v>790.4</v>
      </c>
      <c r="AB30" s="14">
        <f t="shared" si="20"/>
        <v>863.2</v>
      </c>
      <c r="AC30" s="3"/>
      <c r="AD30" s="3">
        <f t="shared" si="8"/>
        <v>3657.15</v>
      </c>
    </row>
    <row r="31" spans="1:30" x14ac:dyDescent="0.3">
      <c r="A31" t="s">
        <v>32</v>
      </c>
      <c r="B31" t="s">
        <v>78</v>
      </c>
      <c r="C31" s="2">
        <v>18.899999999999999</v>
      </c>
      <c r="D31" s="24">
        <v>37</v>
      </c>
      <c r="E31" s="24">
        <v>41</v>
      </c>
      <c r="F31" s="24">
        <v>39</v>
      </c>
      <c r="G31" s="24">
        <v>37</v>
      </c>
      <c r="H31" s="24">
        <v>39</v>
      </c>
      <c r="I31" s="11">
        <f>IF(D31&gt;40, D31-40, 0)</f>
        <v>0</v>
      </c>
      <c r="J31" s="11">
        <f t="shared" si="11"/>
        <v>1</v>
      </c>
      <c r="K31" s="11">
        <f t="shared" si="11"/>
        <v>0</v>
      </c>
      <c r="L31" s="11">
        <f t="shared" si="11"/>
        <v>0</v>
      </c>
      <c r="M31" s="11">
        <f t="shared" si="11"/>
        <v>0</v>
      </c>
      <c r="N31" s="20">
        <f t="shared" si="9"/>
        <v>699.3</v>
      </c>
      <c r="O31" s="20">
        <f t="shared" si="12"/>
        <v>774.9</v>
      </c>
      <c r="P31" s="20">
        <f t="shared" si="13"/>
        <v>737.09999999999991</v>
      </c>
      <c r="Q31" s="20">
        <f t="shared" si="14"/>
        <v>699.3</v>
      </c>
      <c r="R31" s="20">
        <f t="shared" si="15"/>
        <v>737.09999999999991</v>
      </c>
      <c r="S31" s="22">
        <f t="shared" si="10"/>
        <v>0</v>
      </c>
      <c r="T31" s="22">
        <f t="shared" si="16"/>
        <v>9.4499999999999993</v>
      </c>
      <c r="U31" s="22">
        <f t="shared" si="17"/>
        <v>0</v>
      </c>
      <c r="V31" s="22">
        <f t="shared" si="18"/>
        <v>0</v>
      </c>
      <c r="W31" s="22">
        <f t="shared" si="19"/>
        <v>0</v>
      </c>
      <c r="X31" s="14">
        <f>N31+S31</f>
        <v>699.3</v>
      </c>
      <c r="Y31" s="14">
        <f t="shared" si="20"/>
        <v>784.35</v>
      </c>
      <c r="Z31" s="14">
        <f t="shared" si="20"/>
        <v>737.09999999999991</v>
      </c>
      <c r="AA31" s="14">
        <f t="shared" si="20"/>
        <v>699.3</v>
      </c>
      <c r="AB31" s="14">
        <f t="shared" si="20"/>
        <v>737.09999999999991</v>
      </c>
      <c r="AC31" s="3"/>
      <c r="AD31" s="3">
        <f t="shared" si="8"/>
        <v>4437.7</v>
      </c>
    </row>
    <row r="32" spans="1:30" x14ac:dyDescent="0.3">
      <c r="A32" t="s">
        <v>33</v>
      </c>
      <c r="B32" t="s">
        <v>79</v>
      </c>
      <c r="C32" s="2">
        <v>22.3</v>
      </c>
      <c r="D32" s="24">
        <v>39</v>
      </c>
      <c r="E32" s="24">
        <v>39</v>
      </c>
      <c r="F32" s="24">
        <v>38</v>
      </c>
      <c r="G32" s="24">
        <v>40</v>
      </c>
      <c r="H32" s="24">
        <v>42</v>
      </c>
      <c r="I32" s="11">
        <f>IF(D32&gt;40, D32-40, 0)</f>
        <v>0</v>
      </c>
      <c r="J32" s="11">
        <f t="shared" si="11"/>
        <v>0</v>
      </c>
      <c r="K32" s="11">
        <f t="shared" si="11"/>
        <v>0</v>
      </c>
      <c r="L32" s="11">
        <f t="shared" si="11"/>
        <v>0</v>
      </c>
      <c r="M32" s="11">
        <f t="shared" si="11"/>
        <v>2</v>
      </c>
      <c r="N32" s="20">
        <f t="shared" si="9"/>
        <v>869.7</v>
      </c>
      <c r="O32" s="20">
        <f t="shared" si="12"/>
        <v>869.7</v>
      </c>
      <c r="P32" s="20">
        <f t="shared" si="13"/>
        <v>847.4</v>
      </c>
      <c r="Q32" s="20">
        <f t="shared" si="14"/>
        <v>892</v>
      </c>
      <c r="R32" s="20">
        <f t="shared" si="15"/>
        <v>936.6</v>
      </c>
      <c r="S32" s="22">
        <f t="shared" si="10"/>
        <v>0</v>
      </c>
      <c r="T32" s="22">
        <f t="shared" si="16"/>
        <v>0</v>
      </c>
      <c r="U32" s="22">
        <f t="shared" si="17"/>
        <v>0</v>
      </c>
      <c r="V32" s="22">
        <f t="shared" si="18"/>
        <v>0</v>
      </c>
      <c r="W32" s="22">
        <f t="shared" si="19"/>
        <v>22.3</v>
      </c>
      <c r="X32" s="14">
        <f>N32+S32</f>
        <v>869.7</v>
      </c>
      <c r="Y32" s="14">
        <f t="shared" si="20"/>
        <v>869.7</v>
      </c>
      <c r="Z32" s="14">
        <f t="shared" si="20"/>
        <v>847.4</v>
      </c>
      <c r="AA32" s="14">
        <f t="shared" si="20"/>
        <v>892</v>
      </c>
      <c r="AB32" s="14">
        <f t="shared" si="20"/>
        <v>958.9</v>
      </c>
      <c r="AC32" s="3"/>
      <c r="AD32" s="3">
        <f t="shared" si="8"/>
        <v>3596.6</v>
      </c>
    </row>
    <row r="33" spans="1:30" x14ac:dyDescent="0.3">
      <c r="A33" t="s">
        <v>34</v>
      </c>
      <c r="B33" t="s">
        <v>80</v>
      </c>
      <c r="C33" s="2">
        <v>19.600000000000001</v>
      </c>
      <c r="D33" s="24">
        <v>41</v>
      </c>
      <c r="E33" s="24">
        <v>35</v>
      </c>
      <c r="F33" s="24">
        <v>36</v>
      </c>
      <c r="G33" s="24">
        <v>35</v>
      </c>
      <c r="H33" s="24">
        <v>36</v>
      </c>
      <c r="I33" s="11">
        <f>IF(D33&gt;40, D33-40, 0)</f>
        <v>1</v>
      </c>
      <c r="J33" s="11">
        <f t="shared" si="11"/>
        <v>0</v>
      </c>
      <c r="K33" s="11">
        <f t="shared" si="11"/>
        <v>0</v>
      </c>
      <c r="L33" s="11">
        <f t="shared" si="11"/>
        <v>0</v>
      </c>
      <c r="M33" s="11">
        <f t="shared" si="11"/>
        <v>0</v>
      </c>
      <c r="N33" s="20">
        <f t="shared" si="9"/>
        <v>803.6</v>
      </c>
      <c r="O33" s="20">
        <f t="shared" si="12"/>
        <v>686</v>
      </c>
      <c r="P33" s="20">
        <f t="shared" si="13"/>
        <v>705.6</v>
      </c>
      <c r="Q33" s="20">
        <f t="shared" si="14"/>
        <v>686</v>
      </c>
      <c r="R33" s="20">
        <f t="shared" si="15"/>
        <v>705.6</v>
      </c>
      <c r="S33" s="22">
        <f t="shared" si="10"/>
        <v>9.8000000000000007</v>
      </c>
      <c r="T33" s="22">
        <f t="shared" si="16"/>
        <v>0</v>
      </c>
      <c r="U33" s="22">
        <f t="shared" si="17"/>
        <v>0</v>
      </c>
      <c r="V33" s="22">
        <f t="shared" si="18"/>
        <v>0</v>
      </c>
      <c r="W33" s="22">
        <f t="shared" si="19"/>
        <v>0</v>
      </c>
      <c r="X33" s="14">
        <f>N33+S33</f>
        <v>813.4</v>
      </c>
      <c r="Y33" s="14">
        <f t="shared" si="20"/>
        <v>686</v>
      </c>
      <c r="Z33" s="14">
        <f t="shared" si="20"/>
        <v>705.6</v>
      </c>
      <c r="AA33" s="14">
        <f t="shared" si="20"/>
        <v>686</v>
      </c>
      <c r="AB33" s="14">
        <f t="shared" si="20"/>
        <v>705.6</v>
      </c>
      <c r="AC33" s="3"/>
      <c r="AD33" s="3">
        <f t="shared" si="8"/>
        <v>4166.3999999999996</v>
      </c>
    </row>
    <row r="34" spans="1:30" x14ac:dyDescent="0.3">
      <c r="A34" t="s">
        <v>35</v>
      </c>
      <c r="B34" t="s">
        <v>81</v>
      </c>
      <c r="C34" s="2">
        <v>21.7</v>
      </c>
      <c r="D34" s="24">
        <v>35</v>
      </c>
      <c r="E34" s="24">
        <v>38</v>
      </c>
      <c r="F34" s="24">
        <v>40</v>
      </c>
      <c r="G34" s="24">
        <v>39</v>
      </c>
      <c r="H34" s="24">
        <v>40</v>
      </c>
      <c r="I34" s="11">
        <f>IF(D34&gt;40, D34-40, 0)</f>
        <v>0</v>
      </c>
      <c r="J34" s="11">
        <f t="shared" si="11"/>
        <v>0</v>
      </c>
      <c r="K34" s="11">
        <f t="shared" si="11"/>
        <v>0</v>
      </c>
      <c r="L34" s="11">
        <f t="shared" si="11"/>
        <v>0</v>
      </c>
      <c r="M34" s="11">
        <f t="shared" si="11"/>
        <v>0</v>
      </c>
      <c r="N34" s="20">
        <f t="shared" si="9"/>
        <v>759.5</v>
      </c>
      <c r="O34" s="20">
        <f t="shared" si="12"/>
        <v>824.6</v>
      </c>
      <c r="P34" s="20">
        <f t="shared" si="13"/>
        <v>868</v>
      </c>
      <c r="Q34" s="20">
        <f t="shared" si="14"/>
        <v>846.3</v>
      </c>
      <c r="R34" s="20">
        <f t="shared" si="15"/>
        <v>868</v>
      </c>
      <c r="S34" s="22">
        <f t="shared" si="10"/>
        <v>0</v>
      </c>
      <c r="T34" s="22">
        <f t="shared" si="16"/>
        <v>0</v>
      </c>
      <c r="U34" s="22">
        <f t="shared" si="17"/>
        <v>0</v>
      </c>
      <c r="V34" s="22">
        <f t="shared" si="18"/>
        <v>0</v>
      </c>
      <c r="W34" s="22">
        <f t="shared" si="19"/>
        <v>0</v>
      </c>
      <c r="X34" s="14">
        <f>N34+S34</f>
        <v>759.5</v>
      </c>
      <c r="Y34" s="14">
        <f t="shared" si="20"/>
        <v>824.6</v>
      </c>
      <c r="Z34" s="14">
        <f t="shared" si="20"/>
        <v>868</v>
      </c>
      <c r="AA34" s="14">
        <f t="shared" si="20"/>
        <v>846.3</v>
      </c>
      <c r="AB34" s="14">
        <f t="shared" si="20"/>
        <v>868</v>
      </c>
      <c r="AC34" s="3"/>
      <c r="AD34" s="3">
        <f t="shared" si="8"/>
        <v>4212</v>
      </c>
    </row>
    <row r="35" spans="1:30" x14ac:dyDescent="0.3">
      <c r="A35" t="s">
        <v>36</v>
      </c>
      <c r="B35" t="s">
        <v>82</v>
      </c>
      <c r="C35" s="2">
        <v>23.4</v>
      </c>
      <c r="D35" s="24">
        <v>36</v>
      </c>
      <c r="E35" s="24">
        <v>40</v>
      </c>
      <c r="F35" s="24">
        <v>34</v>
      </c>
      <c r="G35" s="24">
        <v>36</v>
      </c>
      <c r="H35" s="24">
        <v>34</v>
      </c>
      <c r="I35" s="11">
        <f>IF(D35&gt;40, D35-40, 0)</f>
        <v>0</v>
      </c>
      <c r="J35" s="11">
        <f t="shared" si="11"/>
        <v>0</v>
      </c>
      <c r="K35" s="11">
        <f t="shared" si="11"/>
        <v>0</v>
      </c>
      <c r="L35" s="11">
        <f t="shared" si="11"/>
        <v>0</v>
      </c>
      <c r="M35" s="11">
        <f t="shared" si="11"/>
        <v>0</v>
      </c>
      <c r="N35" s="20">
        <f t="shared" si="9"/>
        <v>842.4</v>
      </c>
      <c r="O35" s="20">
        <f t="shared" si="12"/>
        <v>936</v>
      </c>
      <c r="P35" s="20">
        <f t="shared" si="13"/>
        <v>795.59999999999991</v>
      </c>
      <c r="Q35" s="20">
        <f t="shared" si="14"/>
        <v>842.4</v>
      </c>
      <c r="R35" s="20">
        <f t="shared" si="15"/>
        <v>795.59999999999991</v>
      </c>
      <c r="S35" s="22">
        <f t="shared" si="10"/>
        <v>0</v>
      </c>
      <c r="T35" s="22">
        <f t="shared" si="16"/>
        <v>0</v>
      </c>
      <c r="U35" s="22">
        <f t="shared" si="17"/>
        <v>0</v>
      </c>
      <c r="V35" s="22">
        <f t="shared" si="18"/>
        <v>0</v>
      </c>
      <c r="W35" s="22">
        <f t="shared" si="19"/>
        <v>0</v>
      </c>
      <c r="X35" s="14">
        <f>N35+S35</f>
        <v>842.4</v>
      </c>
      <c r="Y35" s="14">
        <f t="shared" si="20"/>
        <v>936</v>
      </c>
      <c r="Z35" s="14">
        <f t="shared" si="20"/>
        <v>795.59999999999991</v>
      </c>
      <c r="AA35" s="14">
        <f t="shared" si="20"/>
        <v>842.4</v>
      </c>
      <c r="AB35" s="14">
        <f t="shared" si="20"/>
        <v>795.59999999999991</v>
      </c>
      <c r="AC35" s="3"/>
      <c r="AD35" s="3">
        <f t="shared" si="8"/>
        <v>4009.9500000000003</v>
      </c>
    </row>
    <row r="36" spans="1:30" x14ac:dyDescent="0.3">
      <c r="A36" t="s">
        <v>37</v>
      </c>
      <c r="B36" t="s">
        <v>83</v>
      </c>
      <c r="C36" s="2">
        <v>20.100000000000001</v>
      </c>
      <c r="D36" s="24">
        <v>43</v>
      </c>
      <c r="E36" s="24">
        <v>34</v>
      </c>
      <c r="F36" s="24">
        <v>39</v>
      </c>
      <c r="G36" s="24">
        <v>42</v>
      </c>
      <c r="H36" s="24">
        <v>39</v>
      </c>
      <c r="I36" s="11">
        <f>IF(D36&gt;40, D36-40, 0)</f>
        <v>3</v>
      </c>
      <c r="J36" s="11">
        <f t="shared" ref="J36:M49" si="21">IF(E36&gt;40, E36-40, 0)</f>
        <v>0</v>
      </c>
      <c r="K36" s="11">
        <f t="shared" si="21"/>
        <v>0</v>
      </c>
      <c r="L36" s="11">
        <f t="shared" si="21"/>
        <v>2</v>
      </c>
      <c r="M36" s="11">
        <f t="shared" si="21"/>
        <v>0</v>
      </c>
      <c r="N36" s="20">
        <f t="shared" si="9"/>
        <v>864.30000000000007</v>
      </c>
      <c r="O36" s="20">
        <f t="shared" si="12"/>
        <v>683.40000000000009</v>
      </c>
      <c r="P36" s="20">
        <f t="shared" si="13"/>
        <v>783.90000000000009</v>
      </c>
      <c r="Q36" s="20">
        <f t="shared" si="14"/>
        <v>844.2</v>
      </c>
      <c r="R36" s="20">
        <f t="shared" si="15"/>
        <v>783.90000000000009</v>
      </c>
      <c r="S36" s="22">
        <f t="shared" si="10"/>
        <v>30.150000000000002</v>
      </c>
      <c r="T36" s="22">
        <f t="shared" si="16"/>
        <v>0</v>
      </c>
      <c r="U36" s="22">
        <f t="shared" si="17"/>
        <v>0</v>
      </c>
      <c r="V36" s="22">
        <f t="shared" si="18"/>
        <v>20.100000000000001</v>
      </c>
      <c r="W36" s="22">
        <f t="shared" si="19"/>
        <v>0</v>
      </c>
      <c r="X36" s="14">
        <f>N36+S36</f>
        <v>894.45</v>
      </c>
      <c r="Y36" s="14">
        <f t="shared" ref="Y36:AB49" si="22">O36+T36</f>
        <v>683.40000000000009</v>
      </c>
      <c r="Z36" s="14">
        <f t="shared" si="22"/>
        <v>783.90000000000009</v>
      </c>
      <c r="AA36" s="14">
        <f t="shared" si="22"/>
        <v>864.30000000000007</v>
      </c>
      <c r="AB36" s="14">
        <f t="shared" si="22"/>
        <v>783.90000000000009</v>
      </c>
      <c r="AC36" s="3"/>
      <c r="AD36" s="3">
        <f t="shared" si="8"/>
        <v>3868.8</v>
      </c>
    </row>
    <row r="37" spans="1:30" x14ac:dyDescent="0.3">
      <c r="A37" t="s">
        <v>38</v>
      </c>
      <c r="B37" t="s">
        <v>84</v>
      </c>
      <c r="C37" s="2">
        <v>18.600000000000001</v>
      </c>
      <c r="D37" s="24">
        <v>38</v>
      </c>
      <c r="E37" s="24">
        <v>43</v>
      </c>
      <c r="F37" s="24">
        <v>38</v>
      </c>
      <c r="G37" s="24">
        <v>34</v>
      </c>
      <c r="H37" s="24">
        <v>49</v>
      </c>
      <c r="I37" s="11">
        <f>IF(D37&gt;40, D37-40, 0)</f>
        <v>0</v>
      </c>
      <c r="J37" s="11">
        <f t="shared" si="21"/>
        <v>3</v>
      </c>
      <c r="K37" s="11">
        <f t="shared" si="21"/>
        <v>0</v>
      </c>
      <c r="L37" s="11">
        <f t="shared" si="21"/>
        <v>0</v>
      </c>
      <c r="M37" s="11">
        <f t="shared" si="21"/>
        <v>9</v>
      </c>
      <c r="N37" s="20">
        <f t="shared" si="9"/>
        <v>706.80000000000007</v>
      </c>
      <c r="O37" s="20">
        <f t="shared" si="12"/>
        <v>799.80000000000007</v>
      </c>
      <c r="P37" s="20">
        <f t="shared" si="13"/>
        <v>706.80000000000007</v>
      </c>
      <c r="Q37" s="20">
        <f t="shared" si="14"/>
        <v>632.40000000000009</v>
      </c>
      <c r="R37" s="20">
        <f t="shared" si="15"/>
        <v>911.40000000000009</v>
      </c>
      <c r="S37" s="22">
        <f t="shared" si="10"/>
        <v>0</v>
      </c>
      <c r="T37" s="22">
        <f t="shared" si="16"/>
        <v>27.900000000000002</v>
      </c>
      <c r="U37" s="22">
        <f t="shared" si="17"/>
        <v>0</v>
      </c>
      <c r="V37" s="22">
        <f t="shared" si="18"/>
        <v>0</v>
      </c>
      <c r="W37" s="22">
        <f t="shared" si="19"/>
        <v>83.7</v>
      </c>
      <c r="X37" s="14">
        <f>N37+S37</f>
        <v>706.80000000000007</v>
      </c>
      <c r="Y37" s="14">
        <f t="shared" si="22"/>
        <v>827.7</v>
      </c>
      <c r="Z37" s="14">
        <f t="shared" si="22"/>
        <v>706.80000000000007</v>
      </c>
      <c r="AA37" s="14">
        <f t="shared" si="22"/>
        <v>632.40000000000009</v>
      </c>
      <c r="AB37" s="14">
        <f t="shared" si="22"/>
        <v>995.10000000000014</v>
      </c>
      <c r="AC37" s="3"/>
      <c r="AD37" s="3">
        <f t="shared" si="8"/>
        <v>4213.6000000000004</v>
      </c>
    </row>
    <row r="38" spans="1:30" x14ac:dyDescent="0.3">
      <c r="A38" t="s">
        <v>39</v>
      </c>
      <c r="B38" t="s">
        <v>85</v>
      </c>
      <c r="C38" s="2">
        <v>22.9</v>
      </c>
      <c r="D38" s="24">
        <v>40</v>
      </c>
      <c r="E38" s="24">
        <v>36</v>
      </c>
      <c r="F38" s="24">
        <v>35</v>
      </c>
      <c r="G38" s="24">
        <v>38</v>
      </c>
      <c r="H38" s="24">
        <v>35</v>
      </c>
      <c r="I38" s="11">
        <f>IF(D38&gt;40, D38-40, 0)</f>
        <v>0</v>
      </c>
      <c r="J38" s="11">
        <f t="shared" si="21"/>
        <v>0</v>
      </c>
      <c r="K38" s="11">
        <f t="shared" si="21"/>
        <v>0</v>
      </c>
      <c r="L38" s="11">
        <f t="shared" si="21"/>
        <v>0</v>
      </c>
      <c r="M38" s="11">
        <f t="shared" si="21"/>
        <v>0</v>
      </c>
      <c r="N38" s="20">
        <f t="shared" si="9"/>
        <v>916</v>
      </c>
      <c r="O38" s="20">
        <f t="shared" si="12"/>
        <v>824.4</v>
      </c>
      <c r="P38" s="20">
        <f t="shared" si="13"/>
        <v>801.5</v>
      </c>
      <c r="Q38" s="20">
        <f t="shared" si="14"/>
        <v>870.19999999999993</v>
      </c>
      <c r="R38" s="20">
        <f>$C38*H38</f>
        <v>801.5</v>
      </c>
      <c r="S38" s="22">
        <f t="shared" si="10"/>
        <v>0</v>
      </c>
      <c r="T38" s="22">
        <f t="shared" si="16"/>
        <v>0</v>
      </c>
      <c r="U38" s="22">
        <f t="shared" si="17"/>
        <v>0</v>
      </c>
      <c r="V38" s="22">
        <f t="shared" si="18"/>
        <v>0</v>
      </c>
      <c r="W38" s="22">
        <f t="shared" si="19"/>
        <v>0</v>
      </c>
      <c r="X38" s="14">
        <f>N38+S38</f>
        <v>916</v>
      </c>
      <c r="Y38" s="14">
        <f t="shared" si="22"/>
        <v>824.4</v>
      </c>
      <c r="Z38" s="14">
        <f t="shared" si="22"/>
        <v>801.5</v>
      </c>
      <c r="AA38" s="14">
        <f t="shared" si="22"/>
        <v>870.19999999999993</v>
      </c>
      <c r="AB38" s="14">
        <f t="shared" si="22"/>
        <v>801.5</v>
      </c>
      <c r="AC38" s="3"/>
      <c r="AD38" s="3">
        <f t="shared" si="8"/>
        <v>4069.2500000000009</v>
      </c>
    </row>
    <row r="39" spans="1:30" x14ac:dyDescent="0.3">
      <c r="A39" t="s">
        <v>40</v>
      </c>
      <c r="B39" t="s">
        <v>86</v>
      </c>
      <c r="C39" s="2">
        <v>19.850000000000001</v>
      </c>
      <c r="D39" s="24">
        <v>42</v>
      </c>
      <c r="E39" s="24">
        <v>39</v>
      </c>
      <c r="F39" s="24">
        <v>42</v>
      </c>
      <c r="G39" s="24">
        <v>37</v>
      </c>
      <c r="H39" s="24">
        <v>42</v>
      </c>
      <c r="I39" s="11">
        <f>IF(D39&gt;40, D39-40, 0)</f>
        <v>2</v>
      </c>
      <c r="J39" s="11">
        <f t="shared" si="21"/>
        <v>0</v>
      </c>
      <c r="K39" s="11">
        <f t="shared" si="21"/>
        <v>2</v>
      </c>
      <c r="L39" s="11">
        <f t="shared" si="21"/>
        <v>0</v>
      </c>
      <c r="M39" s="11">
        <f t="shared" si="21"/>
        <v>2</v>
      </c>
      <c r="N39" s="20">
        <f t="shared" si="9"/>
        <v>833.7</v>
      </c>
      <c r="O39" s="20">
        <f t="shared" si="12"/>
        <v>774.15000000000009</v>
      </c>
      <c r="P39" s="20">
        <f t="shared" si="13"/>
        <v>833.7</v>
      </c>
      <c r="Q39" s="20">
        <f t="shared" si="14"/>
        <v>734.45</v>
      </c>
      <c r="R39" s="20">
        <f t="shared" si="15"/>
        <v>833.7</v>
      </c>
      <c r="S39" s="22">
        <f t="shared" si="10"/>
        <v>19.850000000000001</v>
      </c>
      <c r="T39" s="22">
        <f t="shared" si="16"/>
        <v>0</v>
      </c>
      <c r="U39" s="22">
        <f t="shared" si="17"/>
        <v>19.850000000000001</v>
      </c>
      <c r="V39" s="22">
        <f t="shared" si="18"/>
        <v>0</v>
      </c>
      <c r="W39" s="22">
        <f t="shared" si="19"/>
        <v>19.850000000000001</v>
      </c>
      <c r="X39" s="14">
        <f>N39+S39</f>
        <v>853.55000000000007</v>
      </c>
      <c r="Y39" s="14">
        <f t="shared" si="22"/>
        <v>774.15000000000009</v>
      </c>
      <c r="Z39" s="14">
        <f t="shared" si="22"/>
        <v>853.55000000000007</v>
      </c>
      <c r="AA39" s="14">
        <f t="shared" si="22"/>
        <v>734.45</v>
      </c>
      <c r="AB39" s="14">
        <f t="shared" si="22"/>
        <v>853.55000000000007</v>
      </c>
      <c r="AC39" s="3"/>
      <c r="AD39" s="3">
        <f t="shared" si="8"/>
        <v>4120.55</v>
      </c>
    </row>
    <row r="40" spans="1:30" x14ac:dyDescent="0.3">
      <c r="A40" t="s">
        <v>41</v>
      </c>
      <c r="B40" t="s">
        <v>87</v>
      </c>
      <c r="C40" s="2">
        <v>21.35</v>
      </c>
      <c r="D40" s="24">
        <v>39</v>
      </c>
      <c r="E40" s="24">
        <v>40</v>
      </c>
      <c r="F40" s="24">
        <v>37</v>
      </c>
      <c r="G40" s="24">
        <v>40</v>
      </c>
      <c r="H40" s="24">
        <v>37</v>
      </c>
      <c r="I40" s="11">
        <f>IF(D40&gt;40, D40-40, 0)</f>
        <v>0</v>
      </c>
      <c r="J40" s="11">
        <f t="shared" si="21"/>
        <v>0</v>
      </c>
      <c r="K40" s="11">
        <f t="shared" si="21"/>
        <v>0</v>
      </c>
      <c r="L40" s="11">
        <f t="shared" si="21"/>
        <v>0</v>
      </c>
      <c r="M40" s="11">
        <f t="shared" si="21"/>
        <v>0</v>
      </c>
      <c r="N40" s="20">
        <f t="shared" si="9"/>
        <v>832.65000000000009</v>
      </c>
      <c r="O40" s="20">
        <f t="shared" si="12"/>
        <v>854</v>
      </c>
      <c r="P40" s="20">
        <f t="shared" si="13"/>
        <v>789.95</v>
      </c>
      <c r="Q40" s="20">
        <f t="shared" si="14"/>
        <v>854</v>
      </c>
      <c r="R40" s="20">
        <f t="shared" si="15"/>
        <v>789.95</v>
      </c>
      <c r="S40" s="22">
        <f t="shared" si="10"/>
        <v>0</v>
      </c>
      <c r="T40" s="22">
        <f t="shared" si="16"/>
        <v>0</v>
      </c>
      <c r="U40" s="22">
        <f t="shared" si="17"/>
        <v>0</v>
      </c>
      <c r="V40" s="22">
        <f t="shared" si="18"/>
        <v>0</v>
      </c>
      <c r="W40" s="22">
        <f t="shared" si="19"/>
        <v>0</v>
      </c>
      <c r="X40" s="14">
        <f>N40+S40</f>
        <v>832.65000000000009</v>
      </c>
      <c r="Y40" s="14">
        <f t="shared" si="22"/>
        <v>854</v>
      </c>
      <c r="Z40" s="14">
        <f t="shared" si="22"/>
        <v>789.95</v>
      </c>
      <c r="AA40" s="14">
        <f t="shared" si="22"/>
        <v>854</v>
      </c>
      <c r="AB40" s="14">
        <f t="shared" si="22"/>
        <v>789.95</v>
      </c>
      <c r="AC40" s="3"/>
      <c r="AD40" s="3">
        <f t="shared" si="8"/>
        <v>3721.8999999999996</v>
      </c>
    </row>
    <row r="41" spans="1:30" x14ac:dyDescent="0.3">
      <c r="A41" t="s">
        <v>42</v>
      </c>
      <c r="B41" t="s">
        <v>88</v>
      </c>
      <c r="C41" s="2">
        <v>20.45</v>
      </c>
      <c r="D41" s="24">
        <v>34</v>
      </c>
      <c r="E41" s="24">
        <v>37</v>
      </c>
      <c r="F41" s="24">
        <v>36</v>
      </c>
      <c r="G41" s="24">
        <v>39</v>
      </c>
      <c r="H41" s="24">
        <v>36</v>
      </c>
      <c r="I41" s="11">
        <f>IF(D41&gt;40, D41-40, 0)</f>
        <v>0</v>
      </c>
      <c r="J41" s="11">
        <f t="shared" si="21"/>
        <v>0</v>
      </c>
      <c r="K41" s="11">
        <f t="shared" si="21"/>
        <v>0</v>
      </c>
      <c r="L41" s="11">
        <f t="shared" si="21"/>
        <v>0</v>
      </c>
      <c r="M41" s="11">
        <f t="shared" si="21"/>
        <v>0</v>
      </c>
      <c r="N41" s="20">
        <f t="shared" si="9"/>
        <v>695.3</v>
      </c>
      <c r="O41" s="20">
        <f t="shared" si="12"/>
        <v>756.65</v>
      </c>
      <c r="P41" s="20">
        <f t="shared" si="13"/>
        <v>736.19999999999993</v>
      </c>
      <c r="Q41" s="20">
        <f t="shared" si="14"/>
        <v>797.55</v>
      </c>
      <c r="R41" s="20">
        <f t="shared" si="15"/>
        <v>736.19999999999993</v>
      </c>
      <c r="S41" s="22">
        <f t="shared" si="10"/>
        <v>0</v>
      </c>
      <c r="T41" s="22">
        <f t="shared" si="16"/>
        <v>0</v>
      </c>
      <c r="U41" s="22">
        <f t="shared" si="17"/>
        <v>0</v>
      </c>
      <c r="V41" s="22">
        <f t="shared" si="18"/>
        <v>0</v>
      </c>
      <c r="W41" s="22">
        <f t="shared" si="19"/>
        <v>0</v>
      </c>
      <c r="X41" s="14">
        <f>N41+S41</f>
        <v>695.3</v>
      </c>
      <c r="Y41" s="14">
        <f t="shared" si="22"/>
        <v>756.65</v>
      </c>
      <c r="Z41" s="14">
        <f t="shared" si="22"/>
        <v>736.19999999999993</v>
      </c>
      <c r="AA41" s="14">
        <f t="shared" si="22"/>
        <v>797.55</v>
      </c>
      <c r="AB41" s="14">
        <f t="shared" si="22"/>
        <v>736.19999999999993</v>
      </c>
      <c r="AC41" s="3"/>
      <c r="AD41" s="3">
        <f t="shared" si="8"/>
        <v>4236.45</v>
      </c>
    </row>
    <row r="42" spans="1:30" x14ac:dyDescent="0.3">
      <c r="A42" t="s">
        <v>43</v>
      </c>
      <c r="B42" t="s">
        <v>89</v>
      </c>
      <c r="C42" s="2">
        <v>23.15</v>
      </c>
      <c r="D42" s="24">
        <v>37</v>
      </c>
      <c r="E42" s="24">
        <v>35</v>
      </c>
      <c r="F42" s="24">
        <v>38</v>
      </c>
      <c r="G42" s="24">
        <v>35</v>
      </c>
      <c r="H42" s="24">
        <v>38</v>
      </c>
      <c r="I42" s="11">
        <f>IF(D42&gt;40, D42-40, 0)</f>
        <v>0</v>
      </c>
      <c r="J42" s="11">
        <f t="shared" si="21"/>
        <v>0</v>
      </c>
      <c r="K42" s="11">
        <f t="shared" si="21"/>
        <v>0</v>
      </c>
      <c r="L42" s="11">
        <f t="shared" si="21"/>
        <v>0</v>
      </c>
      <c r="M42" s="11">
        <f t="shared" si="21"/>
        <v>0</v>
      </c>
      <c r="N42" s="20">
        <f t="shared" si="9"/>
        <v>856.55</v>
      </c>
      <c r="O42" s="20">
        <f t="shared" si="12"/>
        <v>810.25</v>
      </c>
      <c r="P42" s="20">
        <f t="shared" si="13"/>
        <v>879.69999999999993</v>
      </c>
      <c r="Q42" s="20">
        <f t="shared" si="14"/>
        <v>810.25</v>
      </c>
      <c r="R42" s="20">
        <f t="shared" si="15"/>
        <v>879.69999999999993</v>
      </c>
      <c r="S42" s="22">
        <f t="shared" si="10"/>
        <v>0</v>
      </c>
      <c r="T42" s="22">
        <f t="shared" si="16"/>
        <v>0</v>
      </c>
      <c r="U42" s="22">
        <f t="shared" si="17"/>
        <v>0</v>
      </c>
      <c r="V42" s="22">
        <f t="shared" si="18"/>
        <v>0</v>
      </c>
      <c r="W42" s="22">
        <f t="shared" si="19"/>
        <v>0</v>
      </c>
      <c r="X42" s="14">
        <f>N42+S42</f>
        <v>856.55</v>
      </c>
      <c r="Y42" s="14">
        <f t="shared" si="22"/>
        <v>810.25</v>
      </c>
      <c r="Z42" s="14">
        <f t="shared" si="22"/>
        <v>879.69999999999993</v>
      </c>
      <c r="AA42" s="14">
        <f t="shared" si="22"/>
        <v>810.25</v>
      </c>
      <c r="AB42" s="14">
        <f t="shared" si="22"/>
        <v>879.69999999999993</v>
      </c>
      <c r="AC42" s="3"/>
      <c r="AD42" s="3">
        <f t="shared" si="8"/>
        <v>3586.8</v>
      </c>
    </row>
    <row r="43" spans="1:30" x14ac:dyDescent="0.3">
      <c r="A43" t="s">
        <v>44</v>
      </c>
      <c r="B43" t="s">
        <v>90</v>
      </c>
      <c r="C43" s="2">
        <v>18.3</v>
      </c>
      <c r="D43" s="24">
        <v>41</v>
      </c>
      <c r="E43" s="24">
        <v>42</v>
      </c>
      <c r="F43" s="24">
        <v>35</v>
      </c>
      <c r="G43" s="24">
        <v>41</v>
      </c>
      <c r="H43" s="24">
        <v>35</v>
      </c>
      <c r="I43" s="11">
        <f>IF(D43&gt;40, D43-40, 0)</f>
        <v>1</v>
      </c>
      <c r="J43" s="11">
        <f t="shared" si="21"/>
        <v>2</v>
      </c>
      <c r="K43" s="11">
        <f t="shared" si="21"/>
        <v>0</v>
      </c>
      <c r="L43" s="11">
        <f t="shared" si="21"/>
        <v>1</v>
      </c>
      <c r="M43" s="11">
        <f t="shared" si="21"/>
        <v>0</v>
      </c>
      <c r="N43" s="20">
        <f t="shared" si="9"/>
        <v>750.30000000000007</v>
      </c>
      <c r="O43" s="20">
        <f t="shared" si="12"/>
        <v>768.6</v>
      </c>
      <c r="P43" s="20">
        <f t="shared" si="13"/>
        <v>640.5</v>
      </c>
      <c r="Q43" s="20">
        <f t="shared" si="14"/>
        <v>750.30000000000007</v>
      </c>
      <c r="R43" s="20">
        <f t="shared" si="15"/>
        <v>640.5</v>
      </c>
      <c r="S43" s="22">
        <f t="shared" si="10"/>
        <v>9.15</v>
      </c>
      <c r="T43" s="22">
        <f t="shared" si="16"/>
        <v>18.3</v>
      </c>
      <c r="U43" s="22">
        <f t="shared" si="17"/>
        <v>0</v>
      </c>
      <c r="V43" s="22">
        <f t="shared" si="18"/>
        <v>9.15</v>
      </c>
      <c r="W43" s="22">
        <f t="shared" si="19"/>
        <v>0</v>
      </c>
      <c r="X43" s="14">
        <f>N43+S43</f>
        <v>759.45</v>
      </c>
      <c r="Y43" s="14">
        <f t="shared" si="22"/>
        <v>786.9</v>
      </c>
      <c r="Z43" s="14">
        <f t="shared" si="22"/>
        <v>640.5</v>
      </c>
      <c r="AA43" s="14">
        <f t="shared" si="22"/>
        <v>759.45</v>
      </c>
      <c r="AB43" s="14">
        <f t="shared" si="22"/>
        <v>640.5</v>
      </c>
      <c r="AC43" s="3"/>
      <c r="AD43" s="3">
        <f t="shared" si="8"/>
        <v>4354.8</v>
      </c>
    </row>
    <row r="44" spans="1:30" x14ac:dyDescent="0.3">
      <c r="A44" t="s">
        <v>45</v>
      </c>
      <c r="B44" t="s">
        <v>91</v>
      </c>
      <c r="C44" s="2">
        <v>22.8</v>
      </c>
      <c r="D44" s="24">
        <v>36</v>
      </c>
      <c r="E44" s="24">
        <v>39</v>
      </c>
      <c r="F44" s="24">
        <v>40</v>
      </c>
      <c r="G44" s="24">
        <v>36</v>
      </c>
      <c r="H44" s="24">
        <v>40</v>
      </c>
      <c r="I44" s="11">
        <f>IF(D44&gt;40, D44-40, 0)</f>
        <v>0</v>
      </c>
      <c r="J44" s="11">
        <f t="shared" si="21"/>
        <v>0</v>
      </c>
      <c r="K44" s="11">
        <f t="shared" si="21"/>
        <v>0</v>
      </c>
      <c r="L44" s="11">
        <f t="shared" si="21"/>
        <v>0</v>
      </c>
      <c r="M44" s="11">
        <f t="shared" si="21"/>
        <v>0</v>
      </c>
      <c r="N44" s="20">
        <f t="shared" si="9"/>
        <v>820.80000000000007</v>
      </c>
      <c r="O44" s="20">
        <f t="shared" si="12"/>
        <v>889.2</v>
      </c>
      <c r="P44" s="20">
        <f t="shared" si="13"/>
        <v>912</v>
      </c>
      <c r="Q44" s="20">
        <f t="shared" si="14"/>
        <v>820.80000000000007</v>
      </c>
      <c r="R44" s="20">
        <f t="shared" si="15"/>
        <v>912</v>
      </c>
      <c r="S44" s="22">
        <f t="shared" si="10"/>
        <v>0</v>
      </c>
      <c r="T44" s="22">
        <f t="shared" si="16"/>
        <v>0</v>
      </c>
      <c r="U44" s="22">
        <f t="shared" si="17"/>
        <v>0</v>
      </c>
      <c r="V44" s="22">
        <f t="shared" si="18"/>
        <v>0</v>
      </c>
      <c r="W44" s="22">
        <f t="shared" si="19"/>
        <v>0</v>
      </c>
      <c r="X44" s="14">
        <f>N44+S44</f>
        <v>820.80000000000007</v>
      </c>
      <c r="Y44" s="14">
        <f t="shared" si="22"/>
        <v>889.2</v>
      </c>
      <c r="Z44" s="14">
        <f t="shared" si="22"/>
        <v>912</v>
      </c>
      <c r="AA44" s="14">
        <f t="shared" si="22"/>
        <v>820.80000000000007</v>
      </c>
      <c r="AB44" s="14">
        <f t="shared" si="22"/>
        <v>912</v>
      </c>
      <c r="AC44" s="3"/>
      <c r="AD44" s="3">
        <f t="shared" si="8"/>
        <v>3955.2000000000003</v>
      </c>
    </row>
    <row r="45" spans="1:30" x14ac:dyDescent="0.3">
      <c r="A45" t="s">
        <v>46</v>
      </c>
      <c r="B45" t="s">
        <v>92</v>
      </c>
      <c r="C45" s="2">
        <v>20.6</v>
      </c>
      <c r="D45" s="24">
        <v>38</v>
      </c>
      <c r="E45" s="24">
        <v>38</v>
      </c>
      <c r="F45" s="24">
        <v>39</v>
      </c>
      <c r="G45" s="24">
        <v>38</v>
      </c>
      <c r="H45" s="24">
        <v>39</v>
      </c>
      <c r="I45" s="11">
        <f>IF(D45&gt;40, D45-40, 0)</f>
        <v>0</v>
      </c>
      <c r="J45" s="11">
        <f t="shared" si="21"/>
        <v>0</v>
      </c>
      <c r="K45" s="11">
        <f t="shared" si="21"/>
        <v>0</v>
      </c>
      <c r="L45" s="11">
        <f t="shared" si="21"/>
        <v>0</v>
      </c>
      <c r="M45" s="11">
        <f t="shared" si="21"/>
        <v>0</v>
      </c>
      <c r="N45" s="20">
        <f t="shared" si="9"/>
        <v>782.80000000000007</v>
      </c>
      <c r="O45" s="20">
        <f t="shared" si="12"/>
        <v>782.80000000000007</v>
      </c>
      <c r="P45" s="20">
        <f t="shared" si="13"/>
        <v>803.40000000000009</v>
      </c>
      <c r="Q45" s="20">
        <f t="shared" si="14"/>
        <v>782.80000000000007</v>
      </c>
      <c r="R45" s="20">
        <f t="shared" si="15"/>
        <v>803.40000000000009</v>
      </c>
      <c r="S45" s="22">
        <f t="shared" si="10"/>
        <v>0</v>
      </c>
      <c r="T45" s="22">
        <f t="shared" si="16"/>
        <v>0</v>
      </c>
      <c r="U45" s="22">
        <f t="shared" si="17"/>
        <v>0</v>
      </c>
      <c r="V45" s="22">
        <f t="shared" si="18"/>
        <v>0</v>
      </c>
      <c r="W45" s="22">
        <f t="shared" si="19"/>
        <v>0</v>
      </c>
      <c r="X45" s="14">
        <f>N45+S45</f>
        <v>782.80000000000007</v>
      </c>
      <c r="Y45" s="14">
        <f t="shared" si="22"/>
        <v>782.80000000000007</v>
      </c>
      <c r="Z45" s="14">
        <f t="shared" si="22"/>
        <v>803.40000000000009</v>
      </c>
      <c r="AA45" s="14">
        <f t="shared" si="22"/>
        <v>782.80000000000007</v>
      </c>
      <c r="AB45" s="14">
        <f t="shared" si="22"/>
        <v>803.40000000000009</v>
      </c>
      <c r="AC45" s="3"/>
      <c r="AD45" s="3">
        <f t="shared" si="8"/>
        <v>3985.8</v>
      </c>
    </row>
    <row r="46" spans="1:30" x14ac:dyDescent="0.3">
      <c r="A46" t="s">
        <v>47</v>
      </c>
      <c r="B46" t="s">
        <v>93</v>
      </c>
      <c r="C46" s="2">
        <v>21.9</v>
      </c>
      <c r="D46" s="24">
        <v>35</v>
      </c>
      <c r="E46" s="24">
        <v>36</v>
      </c>
      <c r="F46" s="24">
        <v>37</v>
      </c>
      <c r="G46" s="24">
        <v>37</v>
      </c>
      <c r="H46" s="24">
        <v>37</v>
      </c>
      <c r="I46" s="11">
        <f>IF(D46&gt;40, D46-40, 0)</f>
        <v>0</v>
      </c>
      <c r="J46" s="11">
        <f t="shared" si="21"/>
        <v>0</v>
      </c>
      <c r="K46" s="11">
        <f t="shared" si="21"/>
        <v>0</v>
      </c>
      <c r="L46" s="11">
        <f t="shared" si="21"/>
        <v>0</v>
      </c>
      <c r="M46" s="11">
        <f t="shared" si="21"/>
        <v>0</v>
      </c>
      <c r="N46" s="20">
        <f t="shared" si="9"/>
        <v>766.5</v>
      </c>
      <c r="O46" s="20">
        <f t="shared" si="12"/>
        <v>788.4</v>
      </c>
      <c r="P46" s="20">
        <f t="shared" si="13"/>
        <v>810.3</v>
      </c>
      <c r="Q46" s="20">
        <f t="shared" si="14"/>
        <v>810.3</v>
      </c>
      <c r="R46" s="20">
        <f t="shared" si="15"/>
        <v>810.3</v>
      </c>
      <c r="S46" s="22">
        <f t="shared" si="10"/>
        <v>0</v>
      </c>
      <c r="T46" s="22">
        <f t="shared" si="16"/>
        <v>0</v>
      </c>
      <c r="U46" s="22">
        <f t="shared" si="17"/>
        <v>0</v>
      </c>
      <c r="V46" s="22">
        <f t="shared" si="18"/>
        <v>0</v>
      </c>
      <c r="W46" s="22">
        <f t="shared" si="19"/>
        <v>0</v>
      </c>
      <c r="X46" s="14">
        <f>N46+S46</f>
        <v>766.5</v>
      </c>
      <c r="Y46" s="14">
        <f t="shared" si="22"/>
        <v>788.4</v>
      </c>
      <c r="Z46" s="14">
        <f t="shared" si="22"/>
        <v>810.3</v>
      </c>
      <c r="AA46" s="14">
        <f t="shared" si="22"/>
        <v>810.3</v>
      </c>
      <c r="AB46" s="14">
        <f t="shared" si="22"/>
        <v>810.3</v>
      </c>
      <c r="AC46" s="3"/>
      <c r="AD46" s="3">
        <f t="shared" si="8"/>
        <v>3770.5499999999997</v>
      </c>
    </row>
    <row r="47" spans="1:30" x14ac:dyDescent="0.3">
      <c r="A47" t="s">
        <v>48</v>
      </c>
      <c r="B47" t="s">
        <v>94</v>
      </c>
      <c r="C47" s="2">
        <v>19.95</v>
      </c>
      <c r="D47" s="24">
        <v>40</v>
      </c>
      <c r="E47" s="24">
        <v>37</v>
      </c>
      <c r="F47" s="24">
        <v>36</v>
      </c>
      <c r="G47" s="24">
        <v>40</v>
      </c>
      <c r="H47" s="24">
        <v>36</v>
      </c>
      <c r="I47" s="11">
        <f>IF(D47&gt;40, D47-40, 0)</f>
        <v>0</v>
      </c>
      <c r="J47" s="11">
        <f t="shared" si="21"/>
        <v>0</v>
      </c>
      <c r="K47" s="11">
        <f t="shared" si="21"/>
        <v>0</v>
      </c>
      <c r="L47" s="11">
        <f t="shared" si="21"/>
        <v>0</v>
      </c>
      <c r="M47" s="11">
        <f t="shared" si="21"/>
        <v>0</v>
      </c>
      <c r="N47" s="20">
        <f t="shared" si="9"/>
        <v>798</v>
      </c>
      <c r="O47" s="20">
        <f t="shared" si="12"/>
        <v>738.15</v>
      </c>
      <c r="P47" s="20">
        <f t="shared" si="13"/>
        <v>718.19999999999993</v>
      </c>
      <c r="Q47" s="20">
        <f t="shared" si="14"/>
        <v>798</v>
      </c>
      <c r="R47" s="20">
        <f t="shared" si="15"/>
        <v>718.19999999999993</v>
      </c>
      <c r="S47" s="22">
        <f t="shared" si="10"/>
        <v>0</v>
      </c>
      <c r="T47" s="22">
        <f t="shared" si="16"/>
        <v>0</v>
      </c>
      <c r="U47" s="22">
        <f t="shared" si="17"/>
        <v>0</v>
      </c>
      <c r="V47" s="22">
        <f t="shared" si="18"/>
        <v>0</v>
      </c>
      <c r="W47" s="22">
        <f t="shared" si="19"/>
        <v>0</v>
      </c>
      <c r="X47" s="14">
        <f>N47+S47</f>
        <v>798</v>
      </c>
      <c r="Y47" s="14">
        <f t="shared" si="22"/>
        <v>738.15</v>
      </c>
      <c r="Z47" s="14">
        <f t="shared" si="22"/>
        <v>718.19999999999993</v>
      </c>
      <c r="AA47" s="14">
        <f t="shared" si="22"/>
        <v>798</v>
      </c>
      <c r="AB47" s="14">
        <f t="shared" si="22"/>
        <v>718.19999999999993</v>
      </c>
      <c r="AC47" s="3"/>
      <c r="AD47" s="3">
        <f t="shared" si="8"/>
        <v>4827.2</v>
      </c>
    </row>
    <row r="48" spans="1:30" x14ac:dyDescent="0.3">
      <c r="A48" t="s">
        <v>49</v>
      </c>
      <c r="B48" t="s">
        <v>95</v>
      </c>
      <c r="C48" s="2">
        <v>22.4</v>
      </c>
      <c r="D48" s="24">
        <v>43</v>
      </c>
      <c r="E48" s="24">
        <v>41</v>
      </c>
      <c r="F48" s="24">
        <v>41</v>
      </c>
      <c r="G48" s="24">
        <v>39</v>
      </c>
      <c r="H48" s="24">
        <v>46</v>
      </c>
      <c r="I48" s="11">
        <f>IF(D48&gt;40, D48-40, 0)</f>
        <v>3</v>
      </c>
      <c r="J48" s="11">
        <f t="shared" si="21"/>
        <v>1</v>
      </c>
      <c r="K48" s="11">
        <f t="shared" si="21"/>
        <v>1</v>
      </c>
      <c r="L48" s="11">
        <f t="shared" si="21"/>
        <v>0</v>
      </c>
      <c r="M48" s="11">
        <f t="shared" si="21"/>
        <v>6</v>
      </c>
      <c r="N48" s="20">
        <f t="shared" si="9"/>
        <v>963.19999999999993</v>
      </c>
      <c r="O48" s="20">
        <f t="shared" si="12"/>
        <v>918.4</v>
      </c>
      <c r="P48" s="20">
        <f t="shared" si="13"/>
        <v>918.4</v>
      </c>
      <c r="Q48" s="20">
        <f t="shared" si="14"/>
        <v>873.59999999999991</v>
      </c>
      <c r="R48" s="20">
        <f t="shared" si="15"/>
        <v>1030.3999999999999</v>
      </c>
      <c r="S48" s="22">
        <f t="shared" si="10"/>
        <v>33.599999999999994</v>
      </c>
      <c r="T48" s="22">
        <f t="shared" si="16"/>
        <v>11.2</v>
      </c>
      <c r="U48" s="22">
        <f t="shared" si="17"/>
        <v>11.2</v>
      </c>
      <c r="V48" s="22">
        <f t="shared" si="18"/>
        <v>0</v>
      </c>
      <c r="W48" s="22">
        <f t="shared" si="19"/>
        <v>67.199999999999989</v>
      </c>
      <c r="X48" s="14">
        <f>N48+S48</f>
        <v>996.8</v>
      </c>
      <c r="Y48" s="14">
        <f t="shared" si="22"/>
        <v>929.6</v>
      </c>
      <c r="Z48" s="14">
        <f t="shared" si="22"/>
        <v>929.6</v>
      </c>
      <c r="AA48" s="14">
        <f t="shared" si="22"/>
        <v>873.59999999999991</v>
      </c>
      <c r="AB48" s="14">
        <f t="shared" si="22"/>
        <v>1097.5999999999999</v>
      </c>
      <c r="AC48" s="3"/>
      <c r="AD48" s="3">
        <f t="shared" si="8"/>
        <v>4558</v>
      </c>
    </row>
    <row r="49" spans="1:30" x14ac:dyDescent="0.3">
      <c r="A49" t="s">
        <v>50</v>
      </c>
      <c r="B49" t="s">
        <v>96</v>
      </c>
      <c r="C49" s="2">
        <v>21.5</v>
      </c>
      <c r="D49" s="24">
        <v>39</v>
      </c>
      <c r="E49" s="24">
        <v>46</v>
      </c>
      <c r="F49" s="24">
        <v>38</v>
      </c>
      <c r="G49" s="24">
        <v>43</v>
      </c>
      <c r="H49" s="24">
        <v>41</v>
      </c>
      <c r="I49" s="11">
        <f>IF(D49&gt;40, D49-40, 0)</f>
        <v>0</v>
      </c>
      <c r="J49" s="11">
        <f t="shared" si="21"/>
        <v>6</v>
      </c>
      <c r="K49" s="11">
        <f t="shared" si="21"/>
        <v>0</v>
      </c>
      <c r="L49" s="11">
        <f t="shared" si="21"/>
        <v>3</v>
      </c>
      <c r="M49" s="11">
        <f t="shared" si="21"/>
        <v>1</v>
      </c>
      <c r="N49" s="20">
        <f t="shared" si="9"/>
        <v>838.5</v>
      </c>
      <c r="O49" s="20">
        <f t="shared" si="12"/>
        <v>989</v>
      </c>
      <c r="P49" s="20">
        <f t="shared" si="13"/>
        <v>817</v>
      </c>
      <c r="Q49" s="20">
        <f t="shared" si="14"/>
        <v>924.5</v>
      </c>
      <c r="R49" s="20">
        <f t="shared" si="15"/>
        <v>881.5</v>
      </c>
      <c r="S49" s="22">
        <f t="shared" si="10"/>
        <v>0</v>
      </c>
      <c r="T49" s="22">
        <f t="shared" si="16"/>
        <v>64.5</v>
      </c>
      <c r="U49" s="22">
        <f t="shared" si="17"/>
        <v>0</v>
      </c>
      <c r="V49" s="22">
        <f t="shared" si="18"/>
        <v>32.25</v>
      </c>
      <c r="W49" s="22">
        <f t="shared" si="19"/>
        <v>10.75</v>
      </c>
      <c r="X49" s="14">
        <f>N49+S49</f>
        <v>838.5</v>
      </c>
      <c r="Y49" s="14">
        <f t="shared" si="22"/>
        <v>1053.5</v>
      </c>
      <c r="Z49" s="14">
        <f t="shared" si="22"/>
        <v>817</v>
      </c>
      <c r="AA49" s="14">
        <f t="shared" si="22"/>
        <v>956.75</v>
      </c>
      <c r="AB49" s="14">
        <f t="shared" si="22"/>
        <v>892.25</v>
      </c>
      <c r="AC49" s="3"/>
      <c r="AD49" s="3">
        <f>SUM(X49:AB49)</f>
        <v>4558</v>
      </c>
    </row>
    <row r="50" spans="1:30" x14ac:dyDescent="0.3">
      <c r="N50" s="8"/>
      <c r="O50" s="15"/>
      <c r="P50" s="15"/>
      <c r="Q50" s="8"/>
      <c r="R50" s="8"/>
    </row>
    <row r="51" spans="1:30" x14ac:dyDescent="0.3">
      <c r="A51" t="s">
        <v>97</v>
      </c>
      <c r="C51" s="3">
        <f>MAX(C4:C49)</f>
        <v>24</v>
      </c>
      <c r="D51" s="6">
        <f>MAX(D4:D49)</f>
        <v>44</v>
      </c>
      <c r="E51" s="6">
        <f t="shared" ref="E51:H51" si="23">MAX(E4:E49)</f>
        <v>46</v>
      </c>
      <c r="F51" s="6">
        <f t="shared" si="23"/>
        <v>42</v>
      </c>
      <c r="G51" s="6">
        <f t="shared" si="23"/>
        <v>43</v>
      </c>
      <c r="H51" s="6">
        <f t="shared" si="23"/>
        <v>49</v>
      </c>
      <c r="J51" s="6"/>
      <c r="K51" s="6"/>
      <c r="L51" s="6"/>
      <c r="N51" s="14">
        <f>MAX(N4:N49)</f>
        <v>963.19999999999993</v>
      </c>
      <c r="O51" s="14">
        <f t="shared" ref="O51:AB51" si="24">MAX(O4:O49)</f>
        <v>989</v>
      </c>
      <c r="P51" s="14">
        <f t="shared" si="24"/>
        <v>960</v>
      </c>
      <c r="Q51" s="14">
        <f t="shared" si="24"/>
        <v>984</v>
      </c>
      <c r="R51" s="14">
        <f t="shared" si="24"/>
        <v>1030.3999999999999</v>
      </c>
      <c r="S51" s="14">
        <f t="shared" si="24"/>
        <v>35</v>
      </c>
      <c r="T51" s="14">
        <f t="shared" si="24"/>
        <v>64.5</v>
      </c>
      <c r="U51" s="14">
        <f t="shared" si="24"/>
        <v>21</v>
      </c>
      <c r="V51" s="14">
        <f t="shared" si="24"/>
        <v>32.25</v>
      </c>
      <c r="W51" s="14">
        <f t="shared" si="24"/>
        <v>83.7</v>
      </c>
      <c r="X51" s="14">
        <f t="shared" si="24"/>
        <v>996.8</v>
      </c>
      <c r="Y51" s="14">
        <f t="shared" si="24"/>
        <v>1053.5</v>
      </c>
      <c r="Z51" s="14">
        <f t="shared" si="24"/>
        <v>960</v>
      </c>
      <c r="AA51" s="14">
        <f t="shared" si="24"/>
        <v>996</v>
      </c>
      <c r="AB51" s="14">
        <f t="shared" si="24"/>
        <v>1097.5999999999999</v>
      </c>
      <c r="AC51" s="14"/>
      <c r="AD51" s="14">
        <f t="shared" ref="AD51" si="25">MAX(AD4:AD49)</f>
        <v>4827.2</v>
      </c>
    </row>
    <row r="52" spans="1:30" x14ac:dyDescent="0.3">
      <c r="A52" t="s">
        <v>98</v>
      </c>
      <c r="C52" s="3">
        <f>MIN(C4:C49)</f>
        <v>17.5</v>
      </c>
      <c r="D52" s="6">
        <f>MIN(D4:D49)</f>
        <v>33</v>
      </c>
      <c r="E52" s="6">
        <f t="shared" ref="E52:H52" si="26">MIN(E4:E49)</f>
        <v>34</v>
      </c>
      <c r="F52" s="6">
        <f t="shared" si="26"/>
        <v>34</v>
      </c>
      <c r="G52" s="6">
        <f t="shared" si="26"/>
        <v>34</v>
      </c>
      <c r="H52" s="6">
        <f t="shared" si="26"/>
        <v>34</v>
      </c>
      <c r="J52" s="6"/>
      <c r="K52" s="6"/>
      <c r="L52" s="6"/>
      <c r="N52" s="14">
        <f>MIN(N4:N49)</f>
        <v>666</v>
      </c>
      <c r="O52" s="14">
        <f t="shared" ref="O52:AB52" si="27">MIN(O4:O49)</f>
        <v>683.40000000000009</v>
      </c>
      <c r="P52" s="14">
        <f t="shared" si="27"/>
        <v>640.5</v>
      </c>
      <c r="Q52" s="14">
        <f t="shared" si="27"/>
        <v>630</v>
      </c>
      <c r="R52" s="14">
        <f t="shared" si="27"/>
        <v>640.5</v>
      </c>
      <c r="S52" s="14">
        <f t="shared" si="27"/>
        <v>0</v>
      </c>
      <c r="T52" s="14">
        <f t="shared" si="27"/>
        <v>0</v>
      </c>
      <c r="U52" s="14">
        <f t="shared" si="27"/>
        <v>0</v>
      </c>
      <c r="V52" s="14">
        <f t="shared" si="27"/>
        <v>0</v>
      </c>
      <c r="W52" s="14">
        <f t="shared" si="27"/>
        <v>0</v>
      </c>
      <c r="X52" s="14">
        <f t="shared" si="27"/>
        <v>666</v>
      </c>
      <c r="Y52" s="14">
        <f t="shared" si="27"/>
        <v>683.40000000000009</v>
      </c>
      <c r="Z52" s="14">
        <f t="shared" si="27"/>
        <v>640.5</v>
      </c>
      <c r="AA52" s="14">
        <f t="shared" si="27"/>
        <v>630</v>
      </c>
      <c r="AB52" s="14">
        <f t="shared" si="27"/>
        <v>640.5</v>
      </c>
      <c r="AC52" s="14"/>
      <c r="AD52" s="14">
        <f t="shared" ref="AD52" si="28">MIN(AD4:AD49)</f>
        <v>3482.5</v>
      </c>
    </row>
    <row r="53" spans="1:30" x14ac:dyDescent="0.3">
      <c r="A53" t="s">
        <v>99</v>
      </c>
      <c r="C53" s="3">
        <f>AVERAGE(C4:C49)</f>
        <v>20.9</v>
      </c>
      <c r="D53" s="17">
        <f>AVERAGE(D4:D49)</f>
        <v>38.608695652173914</v>
      </c>
      <c r="E53" s="17">
        <f t="shared" ref="E53:H53" si="29">AVERAGE(E4:E49)</f>
        <v>38.434782608695649</v>
      </c>
      <c r="F53" s="17">
        <f t="shared" si="29"/>
        <v>38.021739130434781</v>
      </c>
      <c r="G53" s="17">
        <f t="shared" si="29"/>
        <v>38.195652173913047</v>
      </c>
      <c r="H53" s="17">
        <f t="shared" si="29"/>
        <v>38.543478260869563</v>
      </c>
      <c r="I53" s="9"/>
      <c r="J53" s="7"/>
      <c r="K53" s="7"/>
      <c r="L53" s="7"/>
      <c r="N53" s="14">
        <f>AVERAGE(N4:N49)</f>
        <v>805.8478260869565</v>
      </c>
      <c r="O53" s="14">
        <f t="shared" ref="O53:AB53" si="30">AVERAGE(O4:O49)</f>
        <v>801.82391304347846</v>
      </c>
      <c r="P53" s="14">
        <f t="shared" si="30"/>
        <v>794.67500000000007</v>
      </c>
      <c r="Q53" s="14">
        <f t="shared" si="30"/>
        <v>798.28586956521758</v>
      </c>
      <c r="R53" s="14">
        <f t="shared" si="30"/>
        <v>805.07282608695664</v>
      </c>
      <c r="S53" s="14">
        <f t="shared" si="30"/>
        <v>5.152717391304348</v>
      </c>
      <c r="T53" s="14">
        <f t="shared" si="30"/>
        <v>4.7521739130434781</v>
      </c>
      <c r="U53" s="14">
        <f t="shared" si="30"/>
        <v>2.2461956521739133</v>
      </c>
      <c r="V53" s="14">
        <f t="shared" si="30"/>
        <v>2.7010869565217392</v>
      </c>
      <c r="W53" s="14">
        <f t="shared" si="30"/>
        <v>6.4038043478260871</v>
      </c>
      <c r="X53" s="14">
        <f t="shared" si="30"/>
        <v>811.00054347826108</v>
      </c>
      <c r="Y53" s="14">
        <f t="shared" si="30"/>
        <v>806.57608695652186</v>
      </c>
      <c r="Z53" s="14">
        <f t="shared" si="30"/>
        <v>796.92119565217388</v>
      </c>
      <c r="AA53" s="14">
        <f t="shared" si="30"/>
        <v>800.98695652173933</v>
      </c>
      <c r="AB53" s="14">
        <f t="shared" si="30"/>
        <v>811.47663043478269</v>
      </c>
      <c r="AC53" s="14"/>
      <c r="AD53" s="14">
        <f t="shared" ref="AD53" si="31">AVERAGE(AD4:AD49)</f>
        <v>4038.4396739130425</v>
      </c>
    </row>
    <row r="54" spans="1:30" x14ac:dyDescent="0.3">
      <c r="A54" t="s">
        <v>100</v>
      </c>
      <c r="C54" s="3"/>
      <c r="D54" s="5">
        <f>SUM(D4:D49)</f>
        <v>1776</v>
      </c>
      <c r="E54" s="5">
        <f t="shared" ref="E54:H54" si="32">SUM(E4:E49)</f>
        <v>1768</v>
      </c>
      <c r="F54" s="5">
        <f t="shared" si="32"/>
        <v>1749</v>
      </c>
      <c r="G54" s="5">
        <f t="shared" si="32"/>
        <v>1757</v>
      </c>
      <c r="H54" s="13">
        <f t="shared" si="32"/>
        <v>1773</v>
      </c>
      <c r="I54" s="5"/>
      <c r="N54" s="16">
        <f>SUM(N4:N49)</f>
        <v>37069</v>
      </c>
      <c r="O54" s="16">
        <f t="shared" ref="O54:AB54" si="33">SUM(O4:O49)</f>
        <v>36883.900000000009</v>
      </c>
      <c r="P54" s="16">
        <f t="shared" si="33"/>
        <v>36555.050000000003</v>
      </c>
      <c r="Q54" s="16">
        <f t="shared" si="33"/>
        <v>36721.150000000009</v>
      </c>
      <c r="R54" s="16">
        <f t="shared" si="33"/>
        <v>37033.350000000006</v>
      </c>
      <c r="S54" s="16">
        <f t="shared" si="33"/>
        <v>237.02500000000001</v>
      </c>
      <c r="T54" s="16">
        <f t="shared" si="33"/>
        <v>218.6</v>
      </c>
      <c r="U54" s="16">
        <f t="shared" si="33"/>
        <v>103.325</v>
      </c>
      <c r="V54" s="16">
        <f t="shared" si="33"/>
        <v>124.25</v>
      </c>
      <c r="W54" s="16">
        <f t="shared" si="33"/>
        <v>294.57499999999999</v>
      </c>
      <c r="X54" s="16">
        <f t="shared" si="33"/>
        <v>37306.025000000009</v>
      </c>
      <c r="Y54" s="16">
        <f t="shared" si="33"/>
        <v>37102.500000000007</v>
      </c>
      <c r="Z54" s="16">
        <f t="shared" si="33"/>
        <v>36658.375</v>
      </c>
      <c r="AA54" s="16">
        <f t="shared" si="33"/>
        <v>36845.400000000009</v>
      </c>
      <c r="AB54" s="16">
        <f t="shared" si="33"/>
        <v>37327.925000000003</v>
      </c>
      <c r="AC54" s="16"/>
      <c r="AD54" s="16">
        <f t="shared" ref="AD54" si="34">SUM(AD4:AD49)</f>
        <v>185768.22499999995</v>
      </c>
    </row>
  </sheetData>
  <pageMargins left="0.7" right="0.7" top="0.75" bottom="0.75" header="0.3" footer="0.3"/>
  <pageSetup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Gurmad Harir</dc:creator>
  <cp:lastModifiedBy>Gurmad Harir</cp:lastModifiedBy>
  <cp:lastPrinted>2025-08-02T18:58:06Z</cp:lastPrinted>
  <dcterms:created xsi:type="dcterms:W3CDTF">2025-08-02T16:22:26Z</dcterms:created>
  <dcterms:modified xsi:type="dcterms:W3CDTF">2025-08-02T18:58:13Z</dcterms:modified>
</cp:coreProperties>
</file>