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5400" windowHeight="9825" tabRatio="719"/>
  </bookViews>
  <sheets>
    <sheet name="ReadMe" sheetId="4" r:id="rId1"/>
    <sheet name="Transportation" sheetId="5" r:id="rId2"/>
    <sheet name="Transshipment" sheetId="7" r:id="rId3"/>
    <sheet name="Assignment" sheetId="10" r:id="rId4"/>
    <sheet name="Knapsack-PuLP" sheetId="9" r:id="rId5"/>
    <sheet name="Linear Program-PuLP" sheetId="11" r:id="rId6"/>
  </sheets>
  <definedNames>
    <definedName name="Arcs" localSheetId="2">OFFSET(TblTrnshipArcs[],0,0,,2)</definedName>
    <definedName name="Arcs.dirn" localSheetId="2" hidden="1">"row"</definedName>
    <definedName name="Bars" localSheetId="1">OFFSET(TblTrptnCosts[],-1,1,1,COLUMNS(TblTrptnCosts[])-1)</definedName>
    <definedName name="Bars.dirn" localSheetId="3" hidden="1">"column"</definedName>
    <definedName name="Bars.dirn" localSheetId="1" hidden="1">"column"</definedName>
    <definedName name="Coeffs" localSheetId="5">OFFSET(TblLP[],5,2,ROWS(TblLP[])-5,COLUMNS(TblLP[])-4)</definedName>
    <definedName name="Coeffs.badindex" localSheetId="5" hidden="1">1</definedName>
    <definedName name="Coeffs.columnindex" localSheetId="5" hidden="1">'Linear Program-PuLP'!Vars</definedName>
    <definedName name="Coeffs.columnindex.dirn" localSheetId="5" hidden="1">"column"</definedName>
    <definedName name="Coeffs.firstindex" localSheetId="5" hidden="1">"column"</definedName>
    <definedName name="Coeffs.rowindex" localSheetId="5" hidden="1">'Linear Program-PuLP'!Constraints</definedName>
    <definedName name="Coeffs.rowindex.dirn" localSheetId="5" hidden="1">"row"</definedName>
    <definedName name="Condition" localSheetId="5">OFFSET(TblLP[],5,COLUMNS(TblLP[])-2,ROWS(TblLP[])-5,1)</definedName>
    <definedName name="Condition.badindex" localSheetId="5" hidden="1">1</definedName>
    <definedName name="Condition.rowindex" localSheetId="5" hidden="1">'Linear Program-PuLP'!Constraints</definedName>
    <definedName name="Condition.rowindex.dirn" localSheetId="5" hidden="1">"row"</definedName>
    <definedName name="Constraints" localSheetId="5">OFFSET(TblLP[],5,1,ROWS(TblLP[])-5,1)</definedName>
    <definedName name="Constraints.dirn" localSheetId="5" hidden="1">"row"</definedName>
    <definedName name="Costs" localSheetId="5">OFFSET(TblLP[],3,2,1,COLUMNS(TblLP[])-4)</definedName>
    <definedName name="costs" localSheetId="1">OFFSET(TblTrptnCosts[],0,1,,COLUMNS(TblTrptnCosts[])-1)</definedName>
    <definedName name="costs" localSheetId="2">OFFSET(TblTrnshipArcs[],0,2,,1)</definedName>
    <definedName name="costs.badindex" localSheetId="3" hidden="1">1</definedName>
    <definedName name="Costs.badindex" localSheetId="5" hidden="1">1</definedName>
    <definedName name="costs.badindex" localSheetId="1" hidden="1">1</definedName>
    <definedName name="costs.badindex" localSheetId="2" hidden="1">1</definedName>
    <definedName name="costs.columnindex" localSheetId="3" hidden="1">Assignment!Bars</definedName>
    <definedName name="Costs.columnindex" localSheetId="5" hidden="1">'Linear Program-PuLP'!Vars</definedName>
    <definedName name="costs.columnindex" localSheetId="1" hidden="1">Transportation!Bars</definedName>
    <definedName name="costs.columnindex.dirn" localSheetId="3" hidden="1">"column"</definedName>
    <definedName name="Costs.columnindex.dirn" localSheetId="5" hidden="1">"column"</definedName>
    <definedName name="costs.columnindex.dirn" localSheetId="1" hidden="1">"column"</definedName>
    <definedName name="costs.firstindex" localSheetId="3" hidden="1">"row"</definedName>
    <definedName name="costs.firstindex" localSheetId="1" hidden="1">"row"</definedName>
    <definedName name="costs.rowindex" localSheetId="3" hidden="1">Assignment!Warehouses</definedName>
    <definedName name="costs.rowindex" localSheetId="1" hidden="1">Transportation!Warehouses</definedName>
    <definedName name="costs.rowindex" localSheetId="2" hidden="1">Transshipment!Arcs</definedName>
    <definedName name="costs.rowindex.dirn" localSheetId="3" hidden="1">"row"</definedName>
    <definedName name="costs.rowindex.dirn" localSheetId="1" hidden="1">"row"</definedName>
    <definedName name="costs.rowindex.dirn" localSheetId="2" hidden="1">"row"</definedName>
    <definedName name="demand" localSheetId="1">OFFSET(TblTrptnSoln[],ROWS(TblTrptnSoln[])-1,1,1,COLUMNS(TblTrptnSoln[])-2)</definedName>
    <definedName name="demand" localSheetId="2">OFFSET(TblTrnshipNodes[],0,2,,1)</definedName>
    <definedName name="demand.badindex" localSheetId="1" hidden="1">1</definedName>
    <definedName name="demand.badindex" localSheetId="2" hidden="1">1</definedName>
    <definedName name="demand.badindexvalue" localSheetId="1" hidden="1">0</definedName>
    <definedName name="demand.columnindex" localSheetId="1" hidden="1">Transportation!Bars</definedName>
    <definedName name="demand.columnindex.dirn" localSheetId="1" hidden="1">"column"</definedName>
    <definedName name="demand.rowindex" localSheetId="2" hidden="1">Transshipment!Nodes</definedName>
    <definedName name="demand.rowindex.dirn" localSheetId="2" hidden="1">"row"</definedName>
    <definedName name="flow" localSheetId="1">OFFSET(TblTrptnSoln[],0,1,ROWS(TblTrptnSoln[])-1,COLUMNS(TblTrptnSoln[])-2)</definedName>
    <definedName name="flow" localSheetId="2">OFFSET(TblTrnshipArcs[],0,5,,1)</definedName>
    <definedName name="flow.badindex" localSheetId="1" hidden="1">1</definedName>
    <definedName name="flow.badindex" localSheetId="2" hidden="1">1</definedName>
    <definedName name="flow.columnindex" localSheetId="1" hidden="1">Transportation!Bars</definedName>
    <definedName name="flow.columnindex.dirn" localSheetId="1" hidden="1">"column"</definedName>
    <definedName name="flow.firstindex" localSheetId="1" hidden="1">"row"</definedName>
    <definedName name="flow.rowindex" localSheetId="1" hidden="1">Transportation!Warehouses</definedName>
    <definedName name="flow.rowindex" localSheetId="2" hidden="1">Transshipment!Arcs</definedName>
    <definedName name="flow.rowindex.dirn" localSheetId="1" hidden="1">"row"</definedName>
    <definedName name="flow.rowindex.dirn" localSheetId="2" hidden="1">"row"</definedName>
    <definedName name="Items" localSheetId="4">OFFSET(TblKnapsack[],0,0,,1)</definedName>
    <definedName name="Items.dirn" localSheetId="4" hidden="1">"row"</definedName>
    <definedName name="maxs" localSheetId="2">OFFSET(TblTrnshipArcs[],0,4,,1)</definedName>
    <definedName name="maxs.badindex" localSheetId="2" hidden="1">1</definedName>
    <definedName name="maxs.rowindex" localSheetId="2" hidden="1">Transshipment!Arcs</definedName>
    <definedName name="maxs.rowindex.dirn" localSheetId="2" hidden="1">"row"</definedName>
    <definedName name="MaxWeight" localSheetId="4">'Knapsack-PuLP'!$D$16</definedName>
    <definedName name="Men" localSheetId="3">OFFSET(TblAssData[],-1,1,1,COLUMNS(TblAssData[])-1)</definedName>
    <definedName name="Men.dirn" localSheetId="3" hidden="1">"column"</definedName>
    <definedName name="mins" localSheetId="2">OFFSET(TblTrnshipArcs[],0,3,,1)</definedName>
    <definedName name="mins.badindex" localSheetId="2" hidden="1">1</definedName>
    <definedName name="mins.rowindex" localSheetId="2" hidden="1">Transshipment!Arcs</definedName>
    <definedName name="mins.rowindex.dirn" localSheetId="2" hidden="1">"row"</definedName>
    <definedName name="Nodes" localSheetId="2">OFFSET(TblTrnshipNodes[],0,0,ROWS(TblTrnshipNodes[]),1)</definedName>
    <definedName name="Nodes.dirn" localSheetId="2" hidden="1">"row"</definedName>
    <definedName name="obj" localSheetId="5">'Linear Program-PuLP'!$B$6</definedName>
    <definedName name="pair" localSheetId="3">OFFSET(TblAssSoln[],0,1,,COLUMNS(TblAssSoln[])-1)</definedName>
    <definedName name="pair.badindex" localSheetId="3" hidden="1">1</definedName>
    <definedName name="pair.columnindex" localSheetId="3" hidden="1">Assignment!Men</definedName>
    <definedName name="pair.columnindex.dirn" localSheetId="3" hidden="1">"column"</definedName>
    <definedName name="pair.firstindex" localSheetId="3" hidden="1">"row"</definedName>
    <definedName name="pair.rowindex" localSheetId="3" hidden="1">Assignment!Women</definedName>
    <definedName name="pair.rowindex.dirn" localSheetId="3" hidden="1">"row"</definedName>
    <definedName name="profit" localSheetId="4">OFFSET(TblKnapsack[],0,1,,1)</definedName>
    <definedName name="profit.badindex" localSheetId="4" hidden="1">1</definedName>
    <definedName name="profit.rowindex" localSheetId="4" hidden="1">'Knapsack-PuLP'!Items</definedName>
    <definedName name="profit.rowindex.dirn" localSheetId="4" hidden="1">"row"</definedName>
    <definedName name="quantity" localSheetId="4">OFFSET(TblKnapsack[],0,3,ROWS(TblKnapsack[]),1)</definedName>
    <definedName name="quantity.badindex" localSheetId="4" hidden="1">1</definedName>
    <definedName name="quantity.rowindex" localSheetId="4" hidden="1">'Knapsack-PuLP'!Items</definedName>
    <definedName name="quantity.rowindex.dirn" localSheetId="4" hidden="1">"row"</definedName>
    <definedName name="Result" localSheetId="5">OFFSET(TblLP[],0,2,1,COLUMNS(TblLP[])-4)</definedName>
    <definedName name="Result.badindex" localSheetId="5" hidden="1">1</definedName>
    <definedName name="Result.columnindex" localSheetId="5" hidden="1">'Linear Program-PuLP'!Vars</definedName>
    <definedName name="Result.columnindex.dirn" localSheetId="5" hidden="1">"column"</definedName>
    <definedName name="RHS" localSheetId="5">OFFSET(TblLP[],5,COLUMNS(TblLP[])-1,ROWS(TblLP[])-5,1)</definedName>
    <definedName name="RHS.badindex" localSheetId="5" hidden="1">1</definedName>
    <definedName name="RHS.rowindex" localSheetId="5" hidden="1">'Linear Program-PuLP'!Constraints</definedName>
    <definedName name="RHS.rowindex.dirn" localSheetId="5" hidden="1">"row"</definedName>
    <definedName name="selection" localSheetId="4">TblKnapsack[Solution]</definedName>
    <definedName name="selection.badindex" localSheetId="4" hidden="1">1</definedName>
    <definedName name="selection.rowindex" localSheetId="4" hidden="1">'Knapsack-PuLP'!Items</definedName>
    <definedName name="selection.rowindex.dirn" localSheetId="4" hidden="1">"row"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st" localSheetId="3" hidden="1">1</definedName>
    <definedName name="solver_est" localSheetId="1" hidden="1">1</definedName>
    <definedName name="solver_itr" localSheetId="3" hidden="1">100</definedName>
    <definedName name="solver_itr" localSheetId="1" hidden="1">100</definedName>
    <definedName name="solver_lin" localSheetId="3" hidden="1">1</definedName>
    <definedName name="solver_lin" localSheetId="1" hidden="1">1</definedName>
    <definedName name="solver_neg" localSheetId="3" hidden="1">1</definedName>
    <definedName name="solver_neg" localSheetId="1" hidden="1">1</definedName>
    <definedName name="solver_num" localSheetId="3" hidden="1">0</definedName>
    <definedName name="solver_num" localSheetId="1" hidden="1">0</definedName>
    <definedName name="solver_nwt" localSheetId="3" hidden="1">1</definedName>
    <definedName name="solver_nwt" localSheetId="1" hidden="1">1</definedName>
    <definedName name="solver_pre" localSheetId="3" hidden="1">0.000001</definedName>
    <definedName name="solver_pre" localSheetId="1" hidden="1">0.000001</definedName>
    <definedName name="solver_scl" localSheetId="3" hidden="1">2</definedName>
    <definedName name="solver_scl" localSheetId="1" hidden="1">2</definedName>
    <definedName name="solver_sho" localSheetId="3" hidden="1">2</definedName>
    <definedName name="solver_sho" localSheetId="1" hidden="1">2</definedName>
    <definedName name="solver_tim" localSheetId="3" hidden="1">9999999999</definedName>
    <definedName name="solver_tim" localSheetId="1" hidden="1">9999999999</definedName>
    <definedName name="solver_tol" localSheetId="3" hidden="1">0.05</definedName>
    <definedName name="solver_tol" localSheetId="1" hidden="1">0.05</definedName>
    <definedName name="solver_typ" localSheetId="3" hidden="1">1</definedName>
    <definedName name="solver_typ" localSheetId="1" hidden="1">1</definedName>
    <definedName name="solver_val" localSheetId="3" hidden="1">0</definedName>
    <definedName name="solver_val" localSheetId="1" hidden="1">0</definedName>
    <definedName name="SolverResult" localSheetId="3">Assignment!$B$18</definedName>
    <definedName name="SolverResult" localSheetId="4">'Knapsack-PuLP'!$G$4</definedName>
    <definedName name="SolverResult" localSheetId="5">'Linear Program-PuLP'!$L$3</definedName>
    <definedName name="SolverResult" localSheetId="1">Transportation!$B$16</definedName>
    <definedName name="SolverResult" localSheetId="2">Transshipment!$D$30</definedName>
    <definedName name="suitability" localSheetId="3">OFFSET(TblAssData[],0,1,,COLUMNS(TblAssData[])-1)</definedName>
    <definedName name="suitability.badindex" localSheetId="3" hidden="1">1</definedName>
    <definedName name="suitability.columnindex" localSheetId="3" hidden="1">Assignment!Men</definedName>
    <definedName name="suitability.columnindex.dirn" localSheetId="3" hidden="1">"column"</definedName>
    <definedName name="suitability.firstindex" localSheetId="3" hidden="1">"row"</definedName>
    <definedName name="suitability.rowindex" localSheetId="3" hidden="1">Assignment!Women</definedName>
    <definedName name="suitability.rowindex.dirn" localSheetId="3" hidden="1">"row"</definedName>
    <definedName name="supply" localSheetId="1">OFFSET(TblTrptnSoln[],0,COLUMNS(TblTrptnSoln[])-1,ROWS(TblTrptnSoln[])-1,1)</definedName>
    <definedName name="supply" localSheetId="2">OFFSET(TblTrnshipNodes[],0,1,,1)</definedName>
    <definedName name="supply.badindex" localSheetId="1" hidden="1">1</definedName>
    <definedName name="supply.badindex" localSheetId="2" hidden="1">1</definedName>
    <definedName name="supply.rowindex" localSheetId="1" hidden="1">Transportation!Warehouses</definedName>
    <definedName name="supply.rowindex" localSheetId="2" hidden="1">Transshipment!Nodes</definedName>
    <definedName name="supply.rowindex.dirn" localSheetId="1" hidden="1">"row"</definedName>
    <definedName name="supply.rowindex.dirn" localSheetId="2" hidden="1">"row"</definedName>
    <definedName name="TotalCost" localSheetId="2">Transshipment!$B$30</definedName>
    <definedName name="Type" localSheetId="5">OFFSET(TblLP[],1,2,1,COLUMNS(TblLP[])-4)</definedName>
    <definedName name="Type.badindex" localSheetId="5" hidden="1">1</definedName>
    <definedName name="Type.columnindex" localSheetId="5" hidden="1">'Linear Program-PuLP'!Vars</definedName>
    <definedName name="Type.columnindex.dirn" localSheetId="5" hidden="1">"column"</definedName>
    <definedName name="Vars" localSheetId="5">OFFSET(TblLP[],-1,2,1,COLUMNS(TblLP[])-4)</definedName>
    <definedName name="Vars.dirn" localSheetId="5" hidden="1">"column"</definedName>
    <definedName name="Warehouses" localSheetId="1">OFFSET(TblTrptnCosts[],0,0,ROWS(TblTrptnCosts[]),1)</definedName>
    <definedName name="Warehouses.dirn" localSheetId="3" hidden="1">"row"</definedName>
    <definedName name="Warehouses.dirn" localSheetId="1" hidden="1">"row"</definedName>
    <definedName name="weight" localSheetId="4">OFFSET(TblKnapsack[],0,2,,1)</definedName>
    <definedName name="weight.badindex" localSheetId="4" hidden="1">1</definedName>
    <definedName name="weight.rowindex" localSheetId="4" hidden="1">'Knapsack-PuLP'!Items</definedName>
    <definedName name="weight.rowindex.dirn" localSheetId="4" hidden="1">"row"</definedName>
    <definedName name="Women" localSheetId="3">OFFSET(TblAssData[],0,0,,1)</definedName>
    <definedName name="Women.dirn" localSheetId="3" hidden="1">"row"</definedName>
  </definedNames>
  <calcPr calcId="145621"/>
</workbook>
</file>

<file path=xl/calcChain.xml><?xml version="1.0" encoding="utf-8"?>
<calcChain xmlns="http://schemas.openxmlformats.org/spreadsheetml/2006/main">
  <c r="I4" i="9" l="1"/>
  <c r="G12" i="9"/>
  <c r="G8" i="9"/>
  <c r="B21" i="10"/>
  <c r="H16" i="5" l="1"/>
</calcChain>
</file>

<file path=xl/comments1.xml><?xml version="1.0" encoding="utf-8"?>
<comments xmlns="http://schemas.openxmlformats.org/spreadsheetml/2006/main">
  <authors>
    <author>Andrew Mason</author>
  </authors>
  <commentList>
    <comment ref="D16" authorId="0">
      <text>
        <r>
          <rPr>
            <sz val="9"/>
            <color indexed="81"/>
            <rFont val="Tahoma"/>
            <family val="2"/>
          </rPr>
          <t>Enter the maximum total weight allowed in the solution.</t>
        </r>
      </text>
    </comment>
  </commentList>
</comments>
</file>

<file path=xl/sharedStrings.xml><?xml version="1.0" encoding="utf-8"?>
<sst xmlns="http://schemas.openxmlformats.org/spreadsheetml/2006/main" count="142" uniqueCount="85">
  <si>
    <t>http://solverstudio.org</t>
  </si>
  <si>
    <t>Costs:</t>
  </si>
  <si>
    <t>Warehouses\Bars</t>
  </si>
  <si>
    <t>A</t>
  </si>
  <si>
    <t>B</t>
  </si>
  <si>
    <t>Solution:</t>
  </si>
  <si>
    <t>Supplies</t>
  </si>
  <si>
    <t>Demands</t>
  </si>
  <si>
    <t>Result:</t>
  </si>
  <si>
    <t>Demand</t>
  </si>
  <si>
    <t>Nodes</t>
  </si>
  <si>
    <t>Supply</t>
  </si>
  <si>
    <t>Auckland</t>
  </si>
  <si>
    <t>Wellington</t>
  </si>
  <si>
    <t>Hamilton</t>
  </si>
  <si>
    <t>Kansas City</t>
  </si>
  <si>
    <t>Christchurch</t>
  </si>
  <si>
    <t>Albany</t>
  </si>
  <si>
    <t>Whangarei</t>
  </si>
  <si>
    <t>Rotorua</t>
  </si>
  <si>
    <t>New Plymouth</t>
  </si>
  <si>
    <t>From</t>
  </si>
  <si>
    <t>To</t>
  </si>
  <si>
    <t>Cost</t>
  </si>
  <si>
    <t>Min</t>
  </si>
  <si>
    <t>Max</t>
  </si>
  <si>
    <t>Flow</t>
  </si>
  <si>
    <t>Total Cost</t>
  </si>
  <si>
    <t>1</t>
  </si>
  <si>
    <t>2</t>
  </si>
  <si>
    <t>3</t>
  </si>
  <si>
    <t>4</t>
  </si>
  <si>
    <t>5</t>
  </si>
  <si>
    <t>C</t>
  </si>
  <si>
    <t>Optimal</t>
  </si>
  <si>
    <t>Women/Men</t>
  </si>
  <si>
    <t>Items</t>
  </si>
  <si>
    <t>Profit</t>
  </si>
  <si>
    <t>Weight</t>
  </si>
  <si>
    <t>x1</t>
  </si>
  <si>
    <t>x2</t>
  </si>
  <si>
    <t>x3</t>
  </si>
  <si>
    <t>x4</t>
  </si>
  <si>
    <t>x5</t>
  </si>
  <si>
    <t>x=</t>
  </si>
  <si>
    <t>&lt;=</t>
  </si>
  <si>
    <t>=</t>
  </si>
  <si>
    <t>LP</t>
  </si>
  <si>
    <t>Constraints</t>
  </si>
  <si>
    <t>RHS</t>
  </si>
  <si>
    <t>c1</t>
  </si>
  <si>
    <t>c2</t>
  </si>
  <si>
    <t>c3</t>
  </si>
  <si>
    <t>&gt;=</t>
  </si>
  <si>
    <t>min</t>
  </si>
  <si>
    <t>int</t>
  </si>
  <si>
    <t>bin</t>
  </si>
  <si>
    <t>int/bin/cont</t>
  </si>
  <si>
    <t>The transportation problem seeks a least cost set of flows from Warehouses A, B, C to bars 1, 2, …, 5</t>
  </si>
  <si>
    <t>while satisfying the available supplies and required demands.</t>
  </si>
  <si>
    <t>The transportation problem seeks a least cost set of flows along the listed arcs</t>
  </si>
  <si>
    <t>while satisfying the available supplies and required demands and minimum\maximum arc flows.</t>
  </si>
  <si>
    <t xml:space="preserve">The knapsack problems chooses how many of each item to take to maximise the </t>
  </si>
  <si>
    <t>total profit while staying within a total weight limit.</t>
  </si>
  <si>
    <t xml:space="preserve">This spreadsheet contains "ready-to-use" SolverStudio models for the Transportation, Transshipment, Assignment, </t>
  </si>
  <si>
    <t>Welcome to the SolverStudio "Common Formulations" Spreadsheet</t>
  </si>
  <si>
    <t>Objective</t>
  </si>
  <si>
    <t>The assignment problem seeks a maximum profit assignment of men to women</t>
  </si>
  <si>
    <t>Profit:</t>
  </si>
  <si>
    <t>Profits:</t>
  </si>
  <si>
    <t>Weight:</t>
  </si>
  <si>
    <t xml:space="preserve">Total </t>
  </si>
  <si>
    <t>Total Weight Limit:</t>
  </si>
  <si>
    <t>Available</t>
  </si>
  <si>
    <t>Number</t>
  </si>
  <si>
    <t>Solution</t>
  </si>
  <si>
    <t>subject to</t>
  </si>
  <si>
    <t>Sense</t>
  </si>
  <si>
    <t>Use this sheet to enter a standard linear or integer programming formulation</t>
  </si>
  <si>
    <t>Note that all these models can be made larger by adding more rows and/or columns; right click on a table</t>
  </si>
  <si>
    <t>Result</t>
  </si>
  <si>
    <t>The number of men and women should be the same.</t>
  </si>
  <si>
    <t>and Knapsack optimisation problems as well as for general integer linear programmes.</t>
  </si>
  <si>
    <t>to do this. Large models will typically solve more quickly using SolverStudio than in OpenSolver.</t>
  </si>
  <si>
    <t>© Andrew Mason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</si>
</sst>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theme="4" tint="0.79998168889431442"/>
      </patternFill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0" fillId="0" borderId="0" xfId="0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6" fillId="0" borderId="0" xfId="1" applyFont="1" applyAlignment="1" applyProtection="1">
      <alignment horizontal="left" wrapText="1"/>
    </xf>
    <xf numFmtId="0" fontId="5" fillId="0" borderId="0" xfId="0" applyFont="1" applyAlignment="1">
      <alignment horizontal="left" wrapText="1"/>
    </xf>
    <xf numFmtId="0" fontId="2" fillId="0" borderId="0" xfId="1" applyAlignment="1" applyProtection="1">
      <alignment horizontal="left" wrapText="1"/>
    </xf>
    <xf numFmtId="0" fontId="2" fillId="0" borderId="0" xfId="1" applyFill="1" applyBorder="1" applyAlignment="1" applyProtection="1">
      <alignment horizontal="left" wrapText="1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13" xfId="0" applyBorder="1"/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4" xfId="0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9" xfId="0" applyFill="1" applyBorder="1"/>
    <xf numFmtId="0" fontId="0" fillId="3" borderId="12" xfId="0" applyFill="1" applyBorder="1" applyAlignment="1">
      <alignment horizontal="left"/>
    </xf>
    <xf numFmtId="0" fontId="0" fillId="0" borderId="15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11" xfId="0" applyFont="1" applyFill="1" applyBorder="1" applyAlignment="1">
      <alignment horizontal="right"/>
    </xf>
    <xf numFmtId="0" fontId="1" fillId="3" borderId="11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right"/>
    </xf>
    <xf numFmtId="0" fontId="7" fillId="3" borderId="14" xfId="0" applyFont="1" applyFill="1" applyBorder="1" applyAlignment="1">
      <alignment horizontal="right"/>
    </xf>
    <xf numFmtId="0" fontId="7" fillId="3" borderId="11" xfId="0" applyFont="1" applyFill="1" applyBorder="1" applyAlignment="1">
      <alignment horizontal="right"/>
    </xf>
    <xf numFmtId="0" fontId="7" fillId="3" borderId="12" xfId="0" applyFont="1" applyFill="1" applyBorder="1" applyAlignment="1">
      <alignment horizontal="right"/>
    </xf>
    <xf numFmtId="0" fontId="7" fillId="3" borderId="7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right"/>
    </xf>
    <xf numFmtId="0" fontId="8" fillId="3" borderId="12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right"/>
    </xf>
    <xf numFmtId="0" fontId="0" fillId="0" borderId="0" xfId="0" applyFill="1" applyBorder="1"/>
    <xf numFmtId="0" fontId="0" fillId="0" borderId="15" xfId="0" applyBorder="1" applyAlignment="1">
      <alignment horizontal="center"/>
    </xf>
    <xf numFmtId="0" fontId="7" fillId="3" borderId="15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7" fillId="4" borderId="18" xfId="0" applyFont="1" applyFill="1" applyBorder="1" applyAlignment="1">
      <alignment horizontal="right"/>
    </xf>
    <xf numFmtId="0" fontId="7" fillId="3" borderId="16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right"/>
    </xf>
    <xf numFmtId="0" fontId="7" fillId="3" borderId="9" xfId="0" applyFont="1" applyFill="1" applyBorder="1" applyAlignment="1">
      <alignment horizontal="right"/>
    </xf>
    <xf numFmtId="0" fontId="7" fillId="4" borderId="15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0" fillId="2" borderId="5" xfId="0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3" borderId="11" xfId="0" applyFill="1" applyBorder="1" applyAlignment="1">
      <alignment horizontal="right"/>
    </xf>
    <xf numFmtId="0" fontId="0" fillId="3" borderId="17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0" fillId="2" borderId="15" xfId="0" applyFill="1" applyBorder="1" applyAlignment="1">
      <alignment horizontal="right"/>
    </xf>
    <xf numFmtId="0" fontId="7" fillId="5" borderId="5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2">
    <cellStyle name="Hyperlink" xfId="1" builtinId="8"/>
    <cellStyle name="Normal" xfId="0" builtinId="0"/>
  </cellStyles>
  <dxfs count="6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 tint="0.79998168889431442"/>
          <bgColor theme="3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 tint="0.79998168889431442"/>
          <bgColor theme="3" tint="0.3999755851924192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>
          <fgColor indexed="64"/>
          <bgColor theme="3" tint="0.3999755851924192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theme="3" tint="0.39997558519241921"/>
        </patternFill>
      </fill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>
          <fgColor indexed="64"/>
          <bgColor theme="3" tint="0.39997558519241921"/>
        </patternFill>
      </fill>
    </dxf>
    <dxf>
      <border outline="0">
        <left style="thin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>
          <fgColor indexed="64"/>
          <bgColor theme="3" tint="0.39997558519241921"/>
        </patternFill>
      </fill>
    </dxf>
    <dxf>
      <border diagonalUp="0" diagonalDown="0" outline="0">
        <left/>
        <right/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>
          <fgColor indexed="64"/>
          <bgColor theme="3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TrptnCosts" displayName="TblTrptnCosts" ref="B3:G6" totalsRowShown="0" headerRowDxfId="59" headerRowBorderDxfId="58" tableBorderDxfId="57">
  <tableColumns count="6">
    <tableColumn id="1" name="Warehouses\Bars" dataDxfId="56"/>
    <tableColumn id="2" name="1" dataDxfId="55"/>
    <tableColumn id="3" name="2"/>
    <tableColumn id="4" name="3"/>
    <tableColumn id="5" name="4"/>
    <tableColumn id="6" name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TrptnSoln" displayName="TblTrptnSoln" ref="B9:H13" totalsRowShown="0" headerRowDxfId="54" headerRowBorderDxfId="53" tableBorderDxfId="52">
  <tableColumns count="7">
    <tableColumn id="1" name="Warehouses\Bars" dataDxfId="51"/>
    <tableColumn id="2" name="1" dataDxfId="50"/>
    <tableColumn id="3" name="2"/>
    <tableColumn id="4" name="3"/>
    <tableColumn id="5" name="4"/>
    <tableColumn id="6" name="5"/>
    <tableColumn id="7" name="Suppli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TrnshipNodes" displayName="TblTrnshipNodes" ref="B2:D11" totalsRowShown="0" headerRowDxfId="49" headerRowBorderDxfId="48" tableBorderDxfId="47">
  <tableColumns count="3">
    <tableColumn id="1" name="Nodes" dataDxfId="46"/>
    <tableColumn id="2" name="Supply" dataDxfId="45"/>
    <tableColumn id="3" name="Demand" dataDxfId="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TrnshipArcs" displayName="TblTrnshipArcs" ref="B13:G27" totalsRowShown="0" headerRowDxfId="43" headerRowBorderDxfId="42" tableBorderDxfId="41">
  <tableColumns count="6">
    <tableColumn id="1" name="From" dataDxfId="40"/>
    <tableColumn id="2" name="To" dataDxfId="39"/>
    <tableColumn id="3" name="Cost" dataDxfId="38"/>
    <tableColumn id="4" name="Min" dataDxfId="37"/>
    <tableColumn id="5" name="Max" dataDxfId="36"/>
    <tableColumn id="6" name="Flow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blAssData" displayName="TblAssData" ref="B3:F7" totalsRowShown="0" headerRowDxfId="35" headerRowBorderDxfId="34" tableBorderDxfId="33">
  <tableColumns count="5">
    <tableColumn id="1" name="Women/Men" dataDxfId="32"/>
    <tableColumn id="2" name="1" dataDxfId="31"/>
    <tableColumn id="7" name="2" dataDxfId="30"/>
    <tableColumn id="3" name="3" dataDxfId="29"/>
    <tableColumn id="5" name="5" dataDxfId="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2" name="TblAssSoln" displayName="TblAssSoln" ref="B10:F14" totalsRowShown="0" headerRowDxfId="27" dataDxfId="25" headerRowBorderDxfId="26" tableBorderDxfId="24">
  <tableColumns count="5">
    <tableColumn id="1" name="Women/Men" dataDxfId="23"/>
    <tableColumn id="2" name="1" dataDxfId="22"/>
    <tableColumn id="6" name="2" dataDxfId="21"/>
    <tableColumn id="3" name="3" dataDxfId="20"/>
    <tableColumn id="5" name="5" dataDxfId="1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3" name="TblKnapsack" displayName="TblKnapsack" ref="B3:F13" totalsRowShown="0" headerRowDxfId="18" headerRowBorderDxfId="17" tableBorderDxfId="16">
  <tableColumns count="5">
    <tableColumn id="1" name="Items" dataDxfId="15"/>
    <tableColumn id="2" name="Profit" dataDxfId="14"/>
    <tableColumn id="3" name="Weight" dataDxfId="13"/>
    <tableColumn id="4" name="Available" dataDxfId="12"/>
    <tableColumn id="5" name="Solution" dataDxf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blLP" displayName="TblLP" ref="B2:J10" totalsRowShown="0" headerRowDxfId="10" dataDxfId="9">
  <tableColumns count="9">
    <tableColumn id="6" name="LP" dataDxfId="8"/>
    <tableColumn id="9" name="Constraints" dataDxfId="7"/>
    <tableColumn id="1" name="x1" dataDxfId="6"/>
    <tableColumn id="2" name="x2" dataDxfId="5"/>
    <tableColumn id="3" name="x3" dataDxfId="4"/>
    <tableColumn id="4" name="x4" dataDxfId="3"/>
    <tableColumn id="5" name="x5" dataDxfId="2"/>
    <tableColumn id="7" name="Sense" dataDxfId="1"/>
    <tableColumn id="8" name="RH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olverstudio.or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5"/>
  <sheetViews>
    <sheetView tabSelected="1" workbookViewId="0">
      <selection activeCell="B12" sqref="B12"/>
    </sheetView>
  </sheetViews>
  <sheetFormatPr defaultRowHeight="15" x14ac:dyDescent="0.25"/>
  <cols>
    <col min="1" max="1" width="2.42578125" customWidth="1"/>
    <col min="2" max="2" width="132.28515625" style="3" customWidth="1"/>
  </cols>
  <sheetData>
    <row r="2" spans="2:2" x14ac:dyDescent="0.25">
      <c r="B2" s="1" t="s">
        <v>65</v>
      </c>
    </row>
    <row r="3" spans="2:2" x14ac:dyDescent="0.25">
      <c r="B3" s="2" t="s">
        <v>0</v>
      </c>
    </row>
    <row r="5" spans="2:2" x14ac:dyDescent="0.25">
      <c r="B5" t="s">
        <v>64</v>
      </c>
    </row>
    <row r="6" spans="2:2" x14ac:dyDescent="0.25">
      <c r="B6" s="3" t="s">
        <v>82</v>
      </c>
    </row>
    <row r="7" spans="2:2" x14ac:dyDescent="0.25">
      <c r="B7" s="2"/>
    </row>
    <row r="8" spans="2:2" x14ac:dyDescent="0.25">
      <c r="B8" s="3" t="s">
        <v>79</v>
      </c>
    </row>
    <row r="9" spans="2:2" x14ac:dyDescent="0.25">
      <c r="B9" t="s">
        <v>83</v>
      </c>
    </row>
    <row r="10" spans="2:2" x14ac:dyDescent="0.25">
      <c r="B10" s="2"/>
    </row>
    <row r="11" spans="2:2" x14ac:dyDescent="0.25">
      <c r="B11" s="3" t="s">
        <v>84</v>
      </c>
    </row>
    <row r="14" spans="2:2" x14ac:dyDescent="0.25">
      <c r="B14" s="4"/>
    </row>
    <row r="16" spans="2:2" x14ac:dyDescent="0.25">
      <c r="B16" s="5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5"/>
    </row>
    <row r="24" spans="2:2" x14ac:dyDescent="0.25">
      <c r="B24" s="6"/>
    </row>
    <row r="25" spans="2:2" x14ac:dyDescent="0.25">
      <c r="B25" s="7"/>
    </row>
    <row r="26" spans="2:2" x14ac:dyDescent="0.25">
      <c r="B26" s="5"/>
    </row>
    <row r="27" spans="2:2" x14ac:dyDescent="0.25">
      <c r="B27" s="4"/>
    </row>
    <row r="28" spans="2:2" x14ac:dyDescent="0.25">
      <c r="B28" s="4"/>
    </row>
    <row r="29" spans="2:2" x14ac:dyDescent="0.25">
      <c r="B29" s="5"/>
    </row>
    <row r="30" spans="2:2" x14ac:dyDescent="0.25">
      <c r="B30" s="4"/>
    </row>
    <row r="32" spans="2:2" x14ac:dyDescent="0.25">
      <c r="B32" s="4"/>
    </row>
    <row r="33" spans="2:2" x14ac:dyDescent="0.25">
      <c r="B33" s="8"/>
    </row>
    <row r="34" spans="2:2" x14ac:dyDescent="0.25">
      <c r="B34" s="9"/>
    </row>
    <row r="35" spans="2:2" x14ac:dyDescent="0.25">
      <c r="B35" s="10"/>
    </row>
  </sheetData>
  <dataConsolidate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zoomScaleNormal="100" workbookViewId="0">
      <selection activeCell="B16" sqref="B16"/>
    </sheetView>
  </sheetViews>
  <sheetFormatPr defaultRowHeight="15" x14ac:dyDescent="0.25"/>
  <cols>
    <col min="1" max="1" width="4.140625" customWidth="1"/>
    <col min="2" max="2" width="19.42578125" customWidth="1"/>
    <col min="3" max="7" width="5.42578125" customWidth="1"/>
    <col min="8" max="8" width="10.7109375" customWidth="1"/>
    <col min="9" max="9" width="8.5703125" customWidth="1"/>
    <col min="14" max="14" width="9.140625" customWidth="1"/>
  </cols>
  <sheetData>
    <row r="2" spans="2:9" x14ac:dyDescent="0.25">
      <c r="B2" s="11" t="s">
        <v>1</v>
      </c>
    </row>
    <row r="3" spans="2:9" x14ac:dyDescent="0.25">
      <c r="B3" s="53" t="s">
        <v>2</v>
      </c>
      <c r="C3" s="36" t="s">
        <v>28</v>
      </c>
      <c r="D3" s="37" t="s">
        <v>29</v>
      </c>
      <c r="E3" s="37" t="s">
        <v>30</v>
      </c>
      <c r="F3" s="37" t="s">
        <v>31</v>
      </c>
      <c r="G3" s="37" t="s">
        <v>32</v>
      </c>
    </row>
    <row r="4" spans="2:9" x14ac:dyDescent="0.25">
      <c r="B4" s="46" t="s">
        <v>3</v>
      </c>
      <c r="C4" s="15">
        <v>2</v>
      </c>
      <c r="D4" s="16">
        <v>4</v>
      </c>
      <c r="E4" s="16">
        <v>5</v>
      </c>
      <c r="F4" s="16">
        <v>2</v>
      </c>
      <c r="G4" s="16">
        <v>1</v>
      </c>
    </row>
    <row r="5" spans="2:9" x14ac:dyDescent="0.25">
      <c r="B5" s="46" t="s">
        <v>4</v>
      </c>
      <c r="C5" s="15">
        <v>1</v>
      </c>
      <c r="D5" s="21">
        <v>5</v>
      </c>
      <c r="E5" s="21">
        <v>6</v>
      </c>
      <c r="F5" s="21">
        <v>2</v>
      </c>
      <c r="G5" s="21">
        <v>5</v>
      </c>
    </row>
    <row r="6" spans="2:9" x14ac:dyDescent="0.25">
      <c r="B6" s="47" t="s">
        <v>33</v>
      </c>
      <c r="C6" s="27">
        <v>3</v>
      </c>
      <c r="D6" s="21">
        <v>1</v>
      </c>
      <c r="E6" s="21">
        <v>3</v>
      </c>
      <c r="F6" s="21">
        <v>2</v>
      </c>
      <c r="G6" s="21">
        <v>3</v>
      </c>
    </row>
    <row r="7" spans="2:9" x14ac:dyDescent="0.25">
      <c r="B7" s="11"/>
    </row>
    <row r="8" spans="2:9" x14ac:dyDescent="0.25">
      <c r="B8" s="11" t="s">
        <v>5</v>
      </c>
    </row>
    <row r="9" spans="2:9" x14ac:dyDescent="0.25">
      <c r="B9" s="40" t="s">
        <v>2</v>
      </c>
      <c r="C9" s="36" t="s">
        <v>28</v>
      </c>
      <c r="D9" s="37" t="s">
        <v>29</v>
      </c>
      <c r="E9" s="37" t="s">
        <v>30</v>
      </c>
      <c r="F9" s="37" t="s">
        <v>31</v>
      </c>
      <c r="G9" s="38" t="s">
        <v>32</v>
      </c>
      <c r="H9" s="39" t="s">
        <v>6</v>
      </c>
      <c r="I9" s="21"/>
    </row>
    <row r="10" spans="2:9" x14ac:dyDescent="0.25">
      <c r="B10" s="46" t="s">
        <v>3</v>
      </c>
      <c r="C10" s="15"/>
      <c r="D10" s="16"/>
      <c r="E10" s="16"/>
      <c r="F10" s="16"/>
      <c r="G10" s="17"/>
      <c r="H10" s="22">
        <v>3100</v>
      </c>
      <c r="I10" s="21"/>
    </row>
    <row r="11" spans="2:9" x14ac:dyDescent="0.25">
      <c r="B11" s="47" t="s">
        <v>4</v>
      </c>
      <c r="C11" s="27"/>
      <c r="D11" s="21"/>
      <c r="E11" s="21"/>
      <c r="F11" s="21"/>
      <c r="G11" s="35"/>
      <c r="H11" s="41">
        <v>1200</v>
      </c>
      <c r="I11" s="21"/>
    </row>
    <row r="12" spans="2:9" x14ac:dyDescent="0.25">
      <c r="B12" s="49" t="s">
        <v>33</v>
      </c>
      <c r="C12" s="18"/>
      <c r="D12" s="19"/>
      <c r="E12" s="19"/>
      <c r="F12" s="19"/>
      <c r="G12" s="20"/>
      <c r="H12" s="23">
        <v>4000</v>
      </c>
      <c r="I12" s="21"/>
    </row>
    <row r="13" spans="2:9" x14ac:dyDescent="0.25">
      <c r="B13" s="54" t="s">
        <v>7</v>
      </c>
      <c r="C13" s="12">
        <v>500</v>
      </c>
      <c r="D13" s="13">
        <v>900</v>
      </c>
      <c r="E13" s="13">
        <v>1800</v>
      </c>
      <c r="F13" s="13">
        <v>200</v>
      </c>
      <c r="G13" s="14">
        <v>700</v>
      </c>
    </row>
    <row r="15" spans="2:9" x14ac:dyDescent="0.25">
      <c r="B15" s="67" t="s">
        <v>80</v>
      </c>
      <c r="H15" s="67" t="s">
        <v>27</v>
      </c>
    </row>
    <row r="16" spans="2:9" x14ac:dyDescent="0.25">
      <c r="B16" s="24" t="s">
        <v>34</v>
      </c>
      <c r="H16" s="23">
        <f>SUMPRODUCT(TblTrptnCosts[[1]:[5]],C10:G12)</f>
        <v>0</v>
      </c>
    </row>
    <row r="18" spans="2:2" x14ac:dyDescent="0.25">
      <c r="B18" t="s">
        <v>58</v>
      </c>
    </row>
    <row r="19" spans="2:2" x14ac:dyDescent="0.25">
      <c r="B19" t="s">
        <v>59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zoomScaleNormal="100" workbookViewId="0">
      <selection activeCell="B29" sqref="B29"/>
    </sheetView>
  </sheetViews>
  <sheetFormatPr defaultRowHeight="15" x14ac:dyDescent="0.25"/>
  <cols>
    <col min="2" max="2" width="14" customWidth="1"/>
    <col min="3" max="3" width="14.42578125" customWidth="1"/>
    <col min="4" max="4" width="11.7109375" customWidth="1"/>
  </cols>
  <sheetData>
    <row r="2" spans="2:7" x14ac:dyDescent="0.25">
      <c r="B2" s="44" t="s">
        <v>10</v>
      </c>
      <c r="C2" s="45" t="s">
        <v>11</v>
      </c>
      <c r="D2" s="45" t="s">
        <v>9</v>
      </c>
    </row>
    <row r="3" spans="2:7" x14ac:dyDescent="0.25">
      <c r="B3" s="46" t="s">
        <v>12</v>
      </c>
      <c r="C3" s="28">
        <v>10000</v>
      </c>
      <c r="D3" s="42">
        <v>0</v>
      </c>
    </row>
    <row r="4" spans="2:7" x14ac:dyDescent="0.25">
      <c r="B4" s="47" t="s">
        <v>13</v>
      </c>
      <c r="C4" s="29">
        <v>15000</v>
      </c>
      <c r="D4" s="43">
        <v>0</v>
      </c>
    </row>
    <row r="5" spans="2:7" x14ac:dyDescent="0.25">
      <c r="B5" s="47" t="s">
        <v>14</v>
      </c>
      <c r="C5" s="29">
        <v>0</v>
      </c>
      <c r="D5" s="43">
        <v>0</v>
      </c>
    </row>
    <row r="6" spans="2:7" x14ac:dyDescent="0.25">
      <c r="B6" s="47" t="s">
        <v>15</v>
      </c>
      <c r="C6" s="29">
        <v>0</v>
      </c>
      <c r="D6" s="43">
        <v>0</v>
      </c>
    </row>
    <row r="7" spans="2:7" x14ac:dyDescent="0.25">
      <c r="B7" s="47" t="s">
        <v>16</v>
      </c>
      <c r="C7" s="29">
        <v>0</v>
      </c>
      <c r="D7" s="43">
        <v>0</v>
      </c>
    </row>
    <row r="8" spans="2:7" x14ac:dyDescent="0.25">
      <c r="B8" s="47" t="s">
        <v>17</v>
      </c>
      <c r="C8" s="29">
        <v>0</v>
      </c>
      <c r="D8" s="43">
        <v>3000</v>
      </c>
    </row>
    <row r="9" spans="2:7" x14ac:dyDescent="0.25">
      <c r="B9" s="47" t="s">
        <v>18</v>
      </c>
      <c r="C9" s="29">
        <v>0</v>
      </c>
      <c r="D9" s="43">
        <v>7000</v>
      </c>
    </row>
    <row r="10" spans="2:7" x14ac:dyDescent="0.25">
      <c r="B10" s="47" t="s">
        <v>19</v>
      </c>
      <c r="C10" s="29">
        <v>0</v>
      </c>
      <c r="D10" s="43">
        <v>4000</v>
      </c>
    </row>
    <row r="11" spans="2:7" x14ac:dyDescent="0.25">
      <c r="B11" s="47" t="s">
        <v>20</v>
      </c>
      <c r="C11" s="29">
        <v>0</v>
      </c>
      <c r="D11" s="43">
        <v>6000</v>
      </c>
    </row>
    <row r="12" spans="2:7" x14ac:dyDescent="0.25">
      <c r="B12" s="11"/>
    </row>
    <row r="13" spans="2:7" x14ac:dyDescent="0.25">
      <c r="B13" s="48" t="s">
        <v>21</v>
      </c>
      <c r="C13" s="49" t="s">
        <v>22</v>
      </c>
      <c r="D13" s="52" t="s">
        <v>23</v>
      </c>
      <c r="E13" s="44" t="s">
        <v>24</v>
      </c>
      <c r="F13" s="44" t="s">
        <v>25</v>
      </c>
      <c r="G13" s="44" t="s">
        <v>26</v>
      </c>
    </row>
    <row r="14" spans="2:7" x14ac:dyDescent="0.25">
      <c r="B14" s="50" t="s">
        <v>12</v>
      </c>
      <c r="C14" s="46" t="s">
        <v>17</v>
      </c>
      <c r="D14" s="30">
        <v>0.5</v>
      </c>
      <c r="E14" s="31">
        <v>0</v>
      </c>
      <c r="F14" s="31">
        <v>1000</v>
      </c>
      <c r="G14" s="16"/>
    </row>
    <row r="15" spans="2:7" x14ac:dyDescent="0.25">
      <c r="B15" s="51" t="s">
        <v>12</v>
      </c>
      <c r="C15" s="47" t="s">
        <v>14</v>
      </c>
      <c r="D15" s="32">
        <v>0.35</v>
      </c>
      <c r="E15" s="34">
        <v>0</v>
      </c>
      <c r="F15" s="34">
        <v>3000</v>
      </c>
      <c r="G15" s="21"/>
    </row>
    <row r="16" spans="2:7" x14ac:dyDescent="0.25">
      <c r="B16" s="51" t="s">
        <v>12</v>
      </c>
      <c r="C16" s="47" t="s">
        <v>15</v>
      </c>
      <c r="D16" s="32">
        <v>0.45</v>
      </c>
      <c r="E16" s="34">
        <v>1000</v>
      </c>
      <c r="F16" s="34">
        <v>5000</v>
      </c>
      <c r="G16" s="21"/>
    </row>
    <row r="17" spans="2:7" x14ac:dyDescent="0.25">
      <c r="B17" s="51" t="s">
        <v>12</v>
      </c>
      <c r="C17" s="47" t="s">
        <v>16</v>
      </c>
      <c r="D17" s="32">
        <v>0.375</v>
      </c>
      <c r="E17" s="34">
        <v>0</v>
      </c>
      <c r="F17" s="34">
        <v>5000</v>
      </c>
      <c r="G17" s="21"/>
    </row>
    <row r="18" spans="2:7" x14ac:dyDescent="0.25">
      <c r="B18" s="51" t="s">
        <v>13</v>
      </c>
      <c r="C18" s="47" t="s">
        <v>14</v>
      </c>
      <c r="D18" s="32">
        <v>0.35</v>
      </c>
      <c r="E18" s="34">
        <v>0</v>
      </c>
      <c r="F18" s="34">
        <v>2000</v>
      </c>
      <c r="G18" s="21"/>
    </row>
    <row r="19" spans="2:7" x14ac:dyDescent="0.25">
      <c r="B19" s="51" t="s">
        <v>13</v>
      </c>
      <c r="C19" s="47" t="s">
        <v>15</v>
      </c>
      <c r="D19" s="32">
        <v>0.45</v>
      </c>
      <c r="E19" s="34">
        <v>2000</v>
      </c>
      <c r="F19" s="34">
        <v>3000</v>
      </c>
      <c r="G19" s="21"/>
    </row>
    <row r="20" spans="2:7" x14ac:dyDescent="0.25">
      <c r="B20" s="51" t="s">
        <v>13</v>
      </c>
      <c r="C20" s="47" t="s">
        <v>16</v>
      </c>
      <c r="D20" s="32">
        <v>0.4</v>
      </c>
      <c r="E20" s="34">
        <v>0</v>
      </c>
      <c r="F20" s="34">
        <v>4000</v>
      </c>
      <c r="G20" s="21"/>
    </row>
    <row r="21" spans="2:7" x14ac:dyDescent="0.25">
      <c r="B21" s="51" t="s">
        <v>13</v>
      </c>
      <c r="C21" s="47" t="s">
        <v>20</v>
      </c>
      <c r="D21" s="32">
        <v>0.45</v>
      </c>
      <c r="E21" s="34">
        <v>0</v>
      </c>
      <c r="F21" s="34">
        <v>2000</v>
      </c>
      <c r="G21" s="21"/>
    </row>
    <row r="22" spans="2:7" x14ac:dyDescent="0.25">
      <c r="B22" s="51" t="s">
        <v>14</v>
      </c>
      <c r="C22" s="47" t="s">
        <v>17</v>
      </c>
      <c r="D22" s="32">
        <v>0.35</v>
      </c>
      <c r="E22" s="34">
        <v>1000</v>
      </c>
      <c r="F22" s="34">
        <v>5000</v>
      </c>
      <c r="G22" s="21"/>
    </row>
    <row r="23" spans="2:7" x14ac:dyDescent="0.25">
      <c r="B23" s="51" t="s">
        <v>14</v>
      </c>
      <c r="C23" s="47" t="s">
        <v>18</v>
      </c>
      <c r="D23" s="32">
        <v>0.55000000000000004</v>
      </c>
      <c r="E23" s="34">
        <v>0</v>
      </c>
      <c r="F23" s="34">
        <v>6000</v>
      </c>
      <c r="G23" s="21"/>
    </row>
    <row r="24" spans="2:7" x14ac:dyDescent="0.25">
      <c r="B24" s="51" t="s">
        <v>15</v>
      </c>
      <c r="C24" s="47" t="s">
        <v>18</v>
      </c>
      <c r="D24" s="32">
        <v>0.375</v>
      </c>
      <c r="E24" s="34">
        <v>0</v>
      </c>
      <c r="F24" s="34">
        <v>4000</v>
      </c>
      <c r="G24" s="21"/>
    </row>
    <row r="25" spans="2:7" x14ac:dyDescent="0.25">
      <c r="B25" s="51" t="s">
        <v>15</v>
      </c>
      <c r="C25" s="47" t="s">
        <v>19</v>
      </c>
      <c r="D25" s="32">
        <v>0.65</v>
      </c>
      <c r="E25" s="34">
        <v>0</v>
      </c>
      <c r="F25" s="34">
        <v>4000</v>
      </c>
      <c r="G25" s="21"/>
    </row>
    <row r="26" spans="2:7" x14ac:dyDescent="0.25">
      <c r="B26" s="51" t="s">
        <v>16</v>
      </c>
      <c r="C26" s="47" t="s">
        <v>19</v>
      </c>
      <c r="D26" s="32">
        <v>0.6</v>
      </c>
      <c r="E26" s="34">
        <v>0</v>
      </c>
      <c r="F26" s="34">
        <v>2000</v>
      </c>
      <c r="G26" s="21"/>
    </row>
    <row r="27" spans="2:7" x14ac:dyDescent="0.25">
      <c r="B27" s="51" t="s">
        <v>16</v>
      </c>
      <c r="C27" s="47" t="s">
        <v>20</v>
      </c>
      <c r="D27" s="32">
        <v>0.12</v>
      </c>
      <c r="E27" s="34">
        <v>0</v>
      </c>
      <c r="F27" s="34">
        <v>4000</v>
      </c>
      <c r="G27" s="21"/>
    </row>
    <row r="29" spans="2:7" x14ac:dyDescent="0.25">
      <c r="B29" s="67" t="s">
        <v>27</v>
      </c>
      <c r="D29" s="67" t="s">
        <v>8</v>
      </c>
    </row>
    <row r="30" spans="2:7" x14ac:dyDescent="0.25">
      <c r="B30" s="23"/>
      <c r="D30" s="23"/>
    </row>
    <row r="32" spans="2:7" x14ac:dyDescent="0.25">
      <c r="B32" t="s">
        <v>60</v>
      </c>
    </row>
    <row r="33" spans="2:2" x14ac:dyDescent="0.25">
      <c r="B33" t="s">
        <v>61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zoomScaleNormal="100" workbookViewId="0">
      <selection activeCell="B25" sqref="B25"/>
    </sheetView>
  </sheetViews>
  <sheetFormatPr defaultRowHeight="15" x14ac:dyDescent="0.25"/>
  <cols>
    <col min="1" max="1" width="4.140625" customWidth="1"/>
    <col min="2" max="2" width="19.42578125" customWidth="1"/>
    <col min="3" max="7" width="5.42578125" customWidth="1"/>
    <col min="8" max="8" width="10.7109375" customWidth="1"/>
    <col min="9" max="9" width="8.5703125" customWidth="1"/>
    <col min="14" max="14" width="9.140625" customWidth="1"/>
  </cols>
  <sheetData>
    <row r="2" spans="2:9" x14ac:dyDescent="0.25">
      <c r="B2" s="34" t="s">
        <v>69</v>
      </c>
      <c r="C2" s="21"/>
      <c r="D2" s="21"/>
      <c r="E2" s="21"/>
      <c r="F2" s="21"/>
      <c r="G2" s="21"/>
    </row>
    <row r="3" spans="2:9" x14ac:dyDescent="0.25">
      <c r="B3" s="61" t="s">
        <v>35</v>
      </c>
      <c r="C3" s="72" t="s">
        <v>28</v>
      </c>
      <c r="D3" s="72" t="s">
        <v>29</v>
      </c>
      <c r="E3" s="72" t="s">
        <v>30</v>
      </c>
      <c r="F3" s="73" t="s">
        <v>32</v>
      </c>
      <c r="G3" s="21"/>
    </row>
    <row r="4" spans="2:9" x14ac:dyDescent="0.25">
      <c r="B4" s="62">
        <v>1</v>
      </c>
      <c r="C4" s="74">
        <v>9</v>
      </c>
      <c r="D4" s="74">
        <v>3</v>
      </c>
      <c r="E4" s="34">
        <v>3</v>
      </c>
      <c r="F4" s="75">
        <v>7</v>
      </c>
      <c r="G4" s="55"/>
    </row>
    <row r="5" spans="2:9" x14ac:dyDescent="0.25">
      <c r="B5" s="57">
        <v>2</v>
      </c>
      <c r="C5" s="74">
        <v>7</v>
      </c>
      <c r="D5" s="74">
        <v>3</v>
      </c>
      <c r="E5" s="34">
        <v>9</v>
      </c>
      <c r="F5" s="75">
        <v>2</v>
      </c>
      <c r="G5" s="55"/>
    </row>
    <row r="6" spans="2:9" x14ac:dyDescent="0.25">
      <c r="B6" s="57">
        <v>3</v>
      </c>
      <c r="C6" s="74">
        <v>5</v>
      </c>
      <c r="D6" s="74">
        <v>2</v>
      </c>
      <c r="E6" s="74">
        <v>4</v>
      </c>
      <c r="F6" s="75">
        <v>3</v>
      </c>
      <c r="G6" s="55"/>
    </row>
    <row r="7" spans="2:9" x14ac:dyDescent="0.25">
      <c r="B7" s="63">
        <v>4</v>
      </c>
      <c r="C7" s="76">
        <v>8</v>
      </c>
      <c r="D7" s="76">
        <v>1</v>
      </c>
      <c r="E7" s="76">
        <v>8</v>
      </c>
      <c r="F7" s="77">
        <v>8</v>
      </c>
      <c r="G7" s="55"/>
    </row>
    <row r="8" spans="2:9" x14ac:dyDescent="0.25">
      <c r="B8" s="34"/>
      <c r="C8" s="74"/>
      <c r="D8" s="74"/>
      <c r="E8" s="74"/>
      <c r="F8" s="74"/>
      <c r="G8" s="74"/>
    </row>
    <row r="9" spans="2:9" x14ac:dyDescent="0.25">
      <c r="B9" s="58" t="s">
        <v>5</v>
      </c>
      <c r="C9" s="34"/>
      <c r="D9" s="34"/>
      <c r="E9" s="34"/>
      <c r="F9" s="34"/>
      <c r="G9" s="34"/>
      <c r="H9" s="21"/>
      <c r="I9" s="21"/>
    </row>
    <row r="10" spans="2:9" x14ac:dyDescent="0.25">
      <c r="B10" s="65" t="s">
        <v>35</v>
      </c>
      <c r="C10" s="72" t="s">
        <v>28</v>
      </c>
      <c r="D10" s="72" t="s">
        <v>29</v>
      </c>
      <c r="E10" s="72" t="s">
        <v>30</v>
      </c>
      <c r="F10" s="73" t="s">
        <v>32</v>
      </c>
      <c r="G10" s="21"/>
      <c r="H10" s="21"/>
      <c r="I10" s="21"/>
    </row>
    <row r="11" spans="2:9" x14ac:dyDescent="0.25">
      <c r="B11" s="64">
        <v>1</v>
      </c>
      <c r="C11" s="74"/>
      <c r="D11" s="74"/>
      <c r="E11" s="34"/>
      <c r="F11" s="74"/>
      <c r="G11" s="21"/>
      <c r="H11" s="21"/>
      <c r="I11" s="21"/>
    </row>
    <row r="12" spans="2:9" x14ac:dyDescent="0.25">
      <c r="B12" s="59">
        <v>2</v>
      </c>
      <c r="C12" s="74"/>
      <c r="D12" s="74"/>
      <c r="E12" s="34"/>
      <c r="F12" s="74"/>
      <c r="G12" s="21"/>
      <c r="H12" s="21"/>
      <c r="I12" s="21"/>
    </row>
    <row r="13" spans="2:9" x14ac:dyDescent="0.25">
      <c r="B13" s="59">
        <v>3</v>
      </c>
      <c r="C13" s="74"/>
      <c r="D13" s="74"/>
      <c r="E13" s="74"/>
      <c r="F13" s="74"/>
    </row>
    <row r="14" spans="2:9" x14ac:dyDescent="0.25">
      <c r="B14" s="60">
        <v>4</v>
      </c>
      <c r="C14" s="74"/>
      <c r="D14" s="74"/>
      <c r="E14" s="74"/>
      <c r="F14" s="74"/>
      <c r="G14" s="21"/>
    </row>
    <row r="15" spans="2:9" x14ac:dyDescent="0.25">
      <c r="B15" s="34"/>
      <c r="C15" s="21"/>
      <c r="D15" s="21"/>
      <c r="E15" s="21"/>
      <c r="F15" s="21"/>
      <c r="G15" s="21"/>
    </row>
    <row r="17" spans="2:3" x14ac:dyDescent="0.25">
      <c r="B17" s="66" t="s">
        <v>8</v>
      </c>
      <c r="C17" s="21"/>
    </row>
    <row r="18" spans="2:3" x14ac:dyDescent="0.25">
      <c r="B18" s="23" t="s">
        <v>34</v>
      </c>
      <c r="C18" s="21"/>
    </row>
    <row r="20" spans="2:3" x14ac:dyDescent="0.25">
      <c r="B20" s="66" t="s">
        <v>66</v>
      </c>
    </row>
    <row r="21" spans="2:3" x14ac:dyDescent="0.25">
      <c r="B21" s="23">
        <f>SUMPRODUCT($C$4:$F$7,$C$11:$F$14)</f>
        <v>0</v>
      </c>
    </row>
    <row r="23" spans="2:3" x14ac:dyDescent="0.25">
      <c r="B23" t="s">
        <v>67</v>
      </c>
    </row>
    <row r="24" spans="2:3" x14ac:dyDescent="0.25">
      <c r="B24" t="s">
        <v>81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2:I19"/>
  <sheetViews>
    <sheetView workbookViewId="0">
      <selection activeCell="F4" sqref="F4:F13"/>
    </sheetView>
  </sheetViews>
  <sheetFormatPr defaultRowHeight="15" x14ac:dyDescent="0.25"/>
  <cols>
    <col min="1" max="1" width="9.140625" style="21"/>
    <col min="2" max="2" width="16.140625" style="21" bestFit="1" customWidth="1"/>
    <col min="3" max="3" width="9.140625" style="21"/>
    <col min="4" max="5" width="9.7109375" style="21" customWidth="1"/>
    <col min="6" max="6" width="9" style="21" bestFit="1" customWidth="1"/>
    <col min="7" max="16384" width="9.140625" style="21"/>
  </cols>
  <sheetData>
    <row r="2" spans="2:9" customFormat="1" x14ac:dyDescent="0.25">
      <c r="E2" s="81" t="s">
        <v>74</v>
      </c>
    </row>
    <row r="3" spans="2:9" customFormat="1" x14ac:dyDescent="0.25">
      <c r="B3" s="69" t="s">
        <v>36</v>
      </c>
      <c r="C3" s="70" t="s">
        <v>37</v>
      </c>
      <c r="D3" s="70" t="s">
        <v>38</v>
      </c>
      <c r="E3" s="82" t="s">
        <v>73</v>
      </c>
      <c r="F3" s="83" t="s">
        <v>75</v>
      </c>
      <c r="G3" s="78" t="s">
        <v>8</v>
      </c>
    </row>
    <row r="4" spans="2:9" x14ac:dyDescent="0.25">
      <c r="B4" s="33">
        <v>1</v>
      </c>
      <c r="C4" s="56">
        <v>8</v>
      </c>
      <c r="D4" s="56">
        <v>8</v>
      </c>
      <c r="E4" s="43">
        <v>1</v>
      </c>
      <c r="F4" s="84"/>
      <c r="G4" s="79" t="s">
        <v>34</v>
      </c>
      <c r="I4" s="21">
        <f>F4:F13</f>
        <v>0</v>
      </c>
    </row>
    <row r="5" spans="2:9" x14ac:dyDescent="0.25">
      <c r="B5" s="33">
        <v>2</v>
      </c>
      <c r="C5" s="56">
        <v>7</v>
      </c>
      <c r="D5" s="56">
        <v>8</v>
      </c>
      <c r="E5" s="43">
        <v>4</v>
      </c>
      <c r="F5" s="85"/>
      <c r="G5" s="34"/>
    </row>
    <row r="6" spans="2:9" x14ac:dyDescent="0.25">
      <c r="B6" s="33">
        <v>3</v>
      </c>
      <c r="C6" s="56">
        <v>4</v>
      </c>
      <c r="D6" s="56">
        <v>3</v>
      </c>
      <c r="E6" s="43">
        <v>2</v>
      </c>
      <c r="F6" s="85"/>
      <c r="G6" s="78" t="s">
        <v>71</v>
      </c>
    </row>
    <row r="7" spans="2:9" x14ac:dyDescent="0.25">
      <c r="B7" s="33">
        <v>4</v>
      </c>
      <c r="C7" s="56">
        <v>9</v>
      </c>
      <c r="D7" s="56">
        <v>10</v>
      </c>
      <c r="E7" s="43">
        <v>3</v>
      </c>
      <c r="F7" s="85"/>
      <c r="G7" s="80" t="s">
        <v>68</v>
      </c>
    </row>
    <row r="8" spans="2:9" x14ac:dyDescent="0.25">
      <c r="B8" s="33">
        <v>5</v>
      </c>
      <c r="C8" s="56">
        <v>4</v>
      </c>
      <c r="D8" s="56">
        <v>7</v>
      </c>
      <c r="E8" s="43">
        <v>6</v>
      </c>
      <c r="F8" s="85"/>
      <c r="G8" s="79">
        <f>SUMPRODUCT(TblKnapsack[Solution],TblKnapsack[Profit])</f>
        <v>0</v>
      </c>
    </row>
    <row r="9" spans="2:9" x14ac:dyDescent="0.25">
      <c r="B9" s="33">
        <v>6</v>
      </c>
      <c r="C9" s="56">
        <v>5</v>
      </c>
      <c r="D9" s="56">
        <v>4</v>
      </c>
      <c r="E9" s="43">
        <v>5</v>
      </c>
      <c r="F9" s="85"/>
    </row>
    <row r="10" spans="2:9" x14ac:dyDescent="0.25">
      <c r="B10" s="33">
        <v>7</v>
      </c>
      <c r="C10" s="56">
        <v>6</v>
      </c>
      <c r="D10" s="56">
        <v>6</v>
      </c>
      <c r="E10" s="43">
        <v>3</v>
      </c>
      <c r="F10" s="85"/>
      <c r="G10" s="78" t="s">
        <v>71</v>
      </c>
    </row>
    <row r="11" spans="2:9" x14ac:dyDescent="0.25">
      <c r="B11" s="33">
        <v>8</v>
      </c>
      <c r="C11" s="56">
        <v>8</v>
      </c>
      <c r="D11" s="56">
        <v>9</v>
      </c>
      <c r="E11" s="43">
        <v>2</v>
      </c>
      <c r="F11" s="85"/>
      <c r="G11" s="80" t="s">
        <v>70</v>
      </c>
    </row>
    <row r="12" spans="2:9" x14ac:dyDescent="0.25">
      <c r="B12" s="33">
        <v>9</v>
      </c>
      <c r="C12" s="56">
        <v>4</v>
      </c>
      <c r="D12" s="56">
        <v>6</v>
      </c>
      <c r="E12" s="43">
        <v>4</v>
      </c>
      <c r="F12" s="85"/>
      <c r="G12" s="79">
        <f>SUMPRODUCT(TblKnapsack[Solution],TblKnapsack[Weight])</f>
        <v>0</v>
      </c>
    </row>
    <row r="13" spans="2:9" x14ac:dyDescent="0.25">
      <c r="B13" s="35">
        <v>10</v>
      </c>
      <c r="C13" s="56">
        <v>1</v>
      </c>
      <c r="D13" s="24">
        <v>1</v>
      </c>
      <c r="E13" s="43">
        <v>100</v>
      </c>
      <c r="F13" s="85"/>
    </row>
    <row r="16" spans="2:9" customFormat="1" x14ac:dyDescent="0.25">
      <c r="B16" s="25"/>
      <c r="C16" s="25" t="s">
        <v>72</v>
      </c>
      <c r="D16" s="26">
        <v>150</v>
      </c>
    </row>
    <row r="18" spans="2:2" x14ac:dyDescent="0.25">
      <c r="B18" s="21" t="s">
        <v>62</v>
      </c>
    </row>
    <row r="19" spans="2:2" x14ac:dyDescent="0.25">
      <c r="B19" s="21" t="s">
        <v>63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workbookViewId="0">
      <selection activeCell="D3" sqref="D3:J3"/>
    </sheetView>
  </sheetViews>
  <sheetFormatPr defaultRowHeight="15" x14ac:dyDescent="0.25"/>
  <cols>
    <col min="2" max="2" width="11.85546875" bestFit="1" customWidth="1"/>
    <col min="3" max="3" width="11" bestFit="1" customWidth="1"/>
    <col min="12" max="12" width="9.85546875" bestFit="1" customWidth="1"/>
  </cols>
  <sheetData>
    <row r="2" spans="2:12" x14ac:dyDescent="0.25">
      <c r="B2" s="68" t="s">
        <v>47</v>
      </c>
      <c r="C2" s="68" t="s">
        <v>48</v>
      </c>
      <c r="D2" s="68" t="s">
        <v>39</v>
      </c>
      <c r="E2" s="68" t="s">
        <v>40</v>
      </c>
      <c r="F2" s="68" t="s">
        <v>41</v>
      </c>
      <c r="G2" s="68" t="s">
        <v>42</v>
      </c>
      <c r="H2" s="68" t="s">
        <v>43</v>
      </c>
      <c r="I2" s="68" t="s">
        <v>77</v>
      </c>
      <c r="J2" s="68" t="s">
        <v>49</v>
      </c>
      <c r="L2" s="66" t="s">
        <v>8</v>
      </c>
    </row>
    <row r="3" spans="2:12" x14ac:dyDescent="0.25">
      <c r="B3" s="68" t="s">
        <v>44</v>
      </c>
      <c r="C3" s="68"/>
      <c r="D3" s="68"/>
      <c r="E3" s="68"/>
      <c r="F3" s="68"/>
      <c r="G3" s="68"/>
      <c r="H3" s="68"/>
      <c r="I3" s="68"/>
      <c r="J3" s="68"/>
      <c r="L3" s="23"/>
    </row>
    <row r="4" spans="2:12" x14ac:dyDescent="0.25">
      <c r="B4" s="68" t="s">
        <v>57</v>
      </c>
      <c r="C4" s="68"/>
      <c r="D4" s="68" t="s">
        <v>56</v>
      </c>
      <c r="E4" s="68" t="s">
        <v>55</v>
      </c>
      <c r="F4" s="68" t="s">
        <v>55</v>
      </c>
      <c r="G4" s="68" t="s">
        <v>55</v>
      </c>
      <c r="H4" s="68" t="s">
        <v>55</v>
      </c>
      <c r="I4" s="68"/>
      <c r="J4" s="68"/>
      <c r="L4" s="21"/>
    </row>
    <row r="5" spans="2:12" x14ac:dyDescent="0.25">
      <c r="B5" s="68"/>
      <c r="C5" s="68"/>
      <c r="D5" s="68"/>
      <c r="E5" s="68"/>
      <c r="F5" s="68"/>
      <c r="G5" s="68"/>
      <c r="H5" s="68"/>
      <c r="I5" s="68"/>
      <c r="J5" s="68"/>
    </row>
    <row r="6" spans="2:12" x14ac:dyDescent="0.25">
      <c r="B6" s="68" t="s">
        <v>54</v>
      </c>
      <c r="C6" s="68"/>
      <c r="D6" s="68">
        <v>1</v>
      </c>
      <c r="E6" s="68">
        <v>2</v>
      </c>
      <c r="F6" s="68">
        <v>3</v>
      </c>
      <c r="G6" s="68">
        <v>4</v>
      </c>
      <c r="H6" s="68">
        <v>5</v>
      </c>
      <c r="I6" s="68"/>
      <c r="J6" s="68"/>
    </row>
    <row r="7" spans="2:12" x14ac:dyDescent="0.25">
      <c r="B7" s="68"/>
      <c r="C7" s="68"/>
      <c r="D7" s="68"/>
      <c r="E7" s="68"/>
      <c r="F7" s="68"/>
      <c r="G7" s="68"/>
      <c r="H7" s="68"/>
      <c r="I7" s="68"/>
      <c r="J7" s="68"/>
    </row>
    <row r="8" spans="2:12" x14ac:dyDescent="0.25">
      <c r="B8" s="68" t="s">
        <v>76</v>
      </c>
      <c r="C8" s="68" t="s">
        <v>50</v>
      </c>
      <c r="D8" s="68">
        <v>1</v>
      </c>
      <c r="E8" s="68">
        <v>2</v>
      </c>
      <c r="F8" s="68">
        <v>3</v>
      </c>
      <c r="G8" s="68">
        <v>2</v>
      </c>
      <c r="H8" s="68">
        <v>4</v>
      </c>
      <c r="I8" s="68" t="s">
        <v>45</v>
      </c>
      <c r="J8" s="68">
        <v>90</v>
      </c>
    </row>
    <row r="9" spans="2:12" x14ac:dyDescent="0.25">
      <c r="B9" s="68"/>
      <c r="C9" s="68" t="s">
        <v>51</v>
      </c>
      <c r="D9" s="68">
        <v>3</v>
      </c>
      <c r="E9" s="68">
        <v>2</v>
      </c>
      <c r="F9" s="68">
        <v>2</v>
      </c>
      <c r="G9" s="68">
        <v>4</v>
      </c>
      <c r="H9" s="68">
        <v>2</v>
      </c>
      <c r="I9" s="68" t="s">
        <v>46</v>
      </c>
      <c r="J9" s="68">
        <v>24</v>
      </c>
    </row>
    <row r="10" spans="2:12" x14ac:dyDescent="0.25">
      <c r="B10" s="68"/>
      <c r="C10" s="68" t="s">
        <v>52</v>
      </c>
      <c r="D10" s="68">
        <v>1</v>
      </c>
      <c r="E10" s="68">
        <v>5</v>
      </c>
      <c r="F10" s="68">
        <v>6</v>
      </c>
      <c r="G10" s="68">
        <v>2</v>
      </c>
      <c r="H10" s="68">
        <v>1</v>
      </c>
      <c r="I10" s="68" t="s">
        <v>53</v>
      </c>
      <c r="J10" s="68">
        <v>2</v>
      </c>
    </row>
    <row r="11" spans="2:12" x14ac:dyDescent="0.25">
      <c r="B11" s="68"/>
      <c r="C11" s="68"/>
      <c r="D11" s="68"/>
      <c r="E11" s="68"/>
      <c r="F11" s="68"/>
      <c r="G11" s="68"/>
      <c r="H11" s="68"/>
      <c r="I11" s="68"/>
    </row>
    <row r="12" spans="2:12" x14ac:dyDescent="0.25">
      <c r="B12" s="68"/>
      <c r="C12" s="68"/>
      <c r="D12" s="68"/>
      <c r="E12" s="68"/>
      <c r="F12" s="68"/>
      <c r="G12" s="68"/>
      <c r="H12" s="68"/>
      <c r="I12" s="68"/>
    </row>
    <row r="13" spans="2:12" x14ac:dyDescent="0.25">
      <c r="B13" s="71" t="s">
        <v>78</v>
      </c>
      <c r="C13" s="68"/>
      <c r="D13" s="68"/>
      <c r="E13" s="68"/>
      <c r="F13" s="68"/>
      <c r="G13" s="68"/>
      <c r="H13" s="68"/>
      <c r="I13" s="68"/>
    </row>
    <row r="14" spans="2:12" x14ac:dyDescent="0.25">
      <c r="B14" s="68"/>
      <c r="C14" s="68"/>
      <c r="D14" s="68"/>
      <c r="E14" s="68"/>
      <c r="F14" s="68"/>
      <c r="G14" s="68"/>
      <c r="H14" s="68"/>
      <c r="I14" s="68"/>
    </row>
    <row r="15" spans="2:12" x14ac:dyDescent="0.25">
      <c r="B15" s="68"/>
      <c r="C15" s="68"/>
      <c r="D15" s="68"/>
      <c r="E15" s="68"/>
      <c r="F15" s="68"/>
      <c r="G15" s="68"/>
      <c r="H15" s="68"/>
      <c r="I15" s="68"/>
    </row>
    <row r="16" spans="2:12" x14ac:dyDescent="0.25">
      <c r="B16" s="68"/>
      <c r="C16" s="68"/>
      <c r="D16" s="68"/>
      <c r="E16" s="68"/>
      <c r="F16" s="68"/>
      <c r="G16" s="68"/>
      <c r="H16" s="68"/>
      <c r="I16" s="68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PuLP</LanguageName>
      <ModelPaneVisible>false</ModelPaneVisible>
      <ModelSettings/>
      <FileText/>
      <ParentWorksheetName>ReadMe</ParentWorksheetName>
    </StoredFile>
    <StoredFile>
      <FileName>Untitled</FileName>
      <LanguageName>PuLP</LanguageName>
      <ModelPaneVisible>true</ModelPaneVisible>
      <ModelSettings/>
      <FileText>"""
The NZ Steel Problem for the PuLP Modeller
Authors: Antony Phillips, Dr Stuart Mitchell  2007
SolverStudio implementation: Andrew Mason 2011
"""
# Import PuLP modeller functions
from pulp import *
# Creates the boundless Variables as Integers
vars = LpVariable.dicts("Route",Arcs,None,None,LpInteger)
# Creates the upper and lower bounds on the variables
for a in Arcs:
    vars[a].bounds(mins[a], maxs[a])
# Creates the 'prob' variable to contain the problem data    
prob = LpProblem("American Steel Problem",LpMinimize)
# Creates the objective function
prob += lpSum([vars[a]* costs[a] for a in Arcs]), "Total Cost of Transport"
# Creates all problem constraints - this ensures the amount going into each node is at least equal to the amount leaving
for n in Nodes:
    prob += (supply[n]+ lpSum([vars[(i,j)] for (i,j) in Arcs if j == n]) &gt;=
             demand[n]+ lpSum([vars[(i,j)] for (i,j) in Arcs if i == n])), "Steel Flow Conservation in Node:%s"%n
# The problem data is written to an .lp file
prob.writeLP("AmericanSteelProblem.lp")
# The problem is solved using PuLP's choice of Solver
prob.solve()
# The status of the solution is printed to the screen
print "Status:", LpStatus[prob.status]
# Each of the variables is printed with it's resolved optimum value
#for v in prob.variables():
#    print v.name, "=", v.varValue
# The optimised objective function value is printed to the screen    
print "Total Cost of Transportation = ", value(prob.objective)
# Put the total cost onto the spreadsheet
TotalCost = value(prob.objective)
for a in Arcs:
  flow[a]=vars[a].varValue
# flow = {a:vars[a].varValue for a in Arcs} is another way of updating the sheet
SolverResult = LpStatus[prob.status]
</FileText>
      <ParentWorksheetName>Transshipment</ParentWorksheetName>
    </StoredFile>
    <StoredFile>
      <FileName>Untitled</FileName>
      <LanguageName>PuLP</LanguageName>
      <ModelPaneVisible>true</ModelPaneVisible>
      <ModelSettings/>
      <FileText>"""
The Beer Distribution Problem for the PuLP Modeller
Authors: Antony Phillips, Dr Stuart Mitchell  2007
SolverStudio version: Andrew Mason
"""
# Import PuLP modeller functions
from pulp import *
# Creates the 'prob' variable to contain the problem data
prob = LpProblem("Beer Distribution Problem",LpMinimize)
# Creates a list of tuples containing all the possible routes for transport
Routes = [(w,b) for w in Warehouses for b in Bars]
# A dictionary called 'Vars' is created to contain the referenced variables (the routes)
vars = LpVariable.dicts("Route",(Warehouses,Bars),0,None,LpInteger)
# The objective function is added to 'prob' first
prob += lpSum([vars[w][b]*costs[w,b] for (w,b) in Routes]), "Sum_of_Transporting_Costs"
# The supply maximum constraints are added to prob for each supply node (warehouse)
for w in Warehouses:
    prob += lpSum([vars[w][b] for b in Bars])&lt;=supply[w], "Sum_of_Products_out_of_Warehouse_%s"%w
# The demand minimum constraints are added to prob for each demand node (bar)
for b in Bars:
    prob += lpSum([vars[w][b] for w in Warehouses])&gt;=demand[b], "Sum_of_Products_into_Bar%s"%b
# The problem data is written to an .lp file
prob.writeLP("BeerDistributionProblem.lp")
# The problem is solved using PuLP's choice of Solver
prob.solve()
# The status of the solution is printed to the screen
print "Status:", LpStatus[prob.status]
# Each of the variables is printed with it's resolved optimum value
#for v in prob.variables():
#    print v.name, "=", v.varValue
# The optimised objective function value is printed to the screen    
print "Total Cost of Transportation = ", value(prob.objective)
for (w,b) in Routes:
  flow[w,b]=vars[w][b].varValue
SolverResult = LpStatus[prob.status]</FileText>
      <ParentWorksheetName>Transportation</ParentWorksheetName>
    </StoredFile>
    <StoredFile>
      <FileName>Untitled</FileName>
      <LanguageName>PuLP</LanguageName>
      <ModelPaneVisible>true</ModelPaneVisible>
      <ModelSettings/>
      <FileText>"""
The Knapsack Problem for the PuLP Modeller
Authors: Kristin Warrington-Atkins  2013
SolverStudio version: Andrew Mason
"""
# Import PuLP modeller functions
from pulp import *
# Creates the 'prob' variable to contain the problem data
prob = LpProblem("Knapsack Problem",LpMaximize)
# A dictionary called 'Vars' is created to contain the referenced variables (the routes)
vars = LpVariable.dicts("Item",Items,0,None,LpInteger)
# The objective function is added to 'prob' first
prob += lpSum([vars[i]*profit[i] for i in Items]), "Sum_of_Item_Profits"
# The weight of the knapsack must be less than the Max Weight
prob += lpSum([vars[i]*weight[i] for i in Items])&lt;=MaxWeight, "Sum_of_weight_of_Items"
# Each item can only be selected up to the available quantity
for i in Items:
    prob += vars[i] &lt;= quantity[i], "Selection_of_Item_%s"%i
# The problem data is written to an .lp file
prob.writeLP("KnapsackProblem.lp")
# The problem is solved using PuLP's choice of Solver
prob.solve()
# The status of the solution is printed to the screen
print "Status:", LpStatus[prob.status]
# Each of the variables is printed with it's resolved optimum value
#for v in prob.variables():
#    print v.name, "=", v.varValue
# The optimised objective function value is printed to the screen    
print "Total Profit of Knapsack = ", value(prob.objective)
for i in Items:
  selection[i]=vars[i].varValue
SolverResult = LpStatus[prob.status]</FileText>
      <ParentWorksheetName>Knapsack-PuLP</ParentWorksheetName>
    </StoredFile>
    <StoredFile>
      <FileName>Untitled</FileName>
      <LanguageName>PuLP</LanguageName>
      <ModelPaneVisible>true</ModelPaneVisible>
      <ModelSettings/>
      <FileText>"""
The Marriage Problem for the PuLP Modeller
Authors: Kristin Warrington-Atkins  2013
SolverStudio version: Andrew Mason
"""
# Import PuLP modeller functions
from pulp import *
# Creates the 'prob' variable to contain the problem data
prob = LpProblem("Marriage Problem",LpMaximize)
# Creates a list of tuples containing all the possible matches for marriages
Matches = [(w,m) for w in Women for m in Men]
# A dictionary called 'Vars' is created to contain the referenced variables (the matches)
vars = LpVariable.dicts("Match",(Women,Men),0,None,LpInteger)
# The objective function is added to 'prob' first
prob += lpSum([vars[w][m]*suitability[w,m] for (w,m) in Matches]), "Sum_of_Matches"
# Each woman must be paired with exatcly 1 man
for w in Women:
    prob += lpSum([vars[w][m] for m in Men]) == 1, "Sum_of_matches_of_Woman_%s"%w
# Each man must be paired with exatcly 1 woman
for m in Men:
    prob += lpSum([vars[w][m] for w in Women]) == 1, "Sum_of_matches_of_Man_%s"%m
# The problem data is written to an .lp file
prob.writeLP("MarriageProblem.lp")
# The problem is solved using PuLP's choice of Solver
prob.solve()
# The status of the solution is printed to the screen
print "Status:", LpStatus[prob.status]
# Each of the variables is printed with it's resolved optimum value
#for v in prob.variables():
#    print v.name, "=", v.varValue
# The optimised objective function value is printed to the screen    
print "Total Sum of Matches = ", value(prob.objective)
for (w,m) in Matches:
  pair[w,m]=vars[w][m].varValue
SolverResult = LpStatus[prob.status]</FileText>
      <ParentWorksheetName>Assignment</ParentWorksheetName>
    </StoredFile>
    <StoredFile>
      <FileName>Untitled</FileName>
      <LanguageName>PuLP</LanguageName>
      <ModelPaneVisible>true</ModelPaneVisible>
      <ModelSettings/>
      <FileText>"""
The Linear Program Problem for the PuLP Modeller
Authors: Kristin Warrington-Atkins  2013
SolverStudio version: Andrew Mason
"""
# Import PuLP modeller functions
from pulp import *
# Creates the 'prob' variable to contain the problem data
if obj == 'min':
    prob = LpProblem("Linear Program",LpMinimize)
elif obj == 'max':
    prob = LpProblem("Linear Program",LpMaximize)
else:
    raise Exception("An unexpected objective function entry has occured: '"+obj+"'\n\nPlease write 'min' or 'max'.\n\n")
# A dictionary called 'vars' is created to contain the referenced variables (the routes)
vars = dict()
for v in Vars:
    if Type[v] == 'int':
        vars.setdefault(v,[]).append(LpVariable("x_"+str(v),0,None,LpInteger))
    elif Type[v] == 'bin':
        vars.setdefault(v,[]).append(LpVariable("x_"+str(v),0,1,LpInteger))
    elif Type[v] == 'cont':
        vars.setdefault(v,[]).append(LpVariable("x_"+str(v),0,None,LpContinuous))
    else:
        raise Exception("An unexpected type entry has occured: '"+Type[v]+"'\n\nPlease write 'int' or 'bin' or 'cont'.\n\n")
for v in Vars:
    vars[v] = vars[v][0]
# The objective function is added to 'prob' first
prob += lpSum([vars[v]*Costs[v] for v in Vars]), "Sum_of_Var_Costs"
# Subject to constraints
for c in Constraints:
    if Condition[c] == '&gt;=':
        prob += lpSum([vars[v]*Coeffs[v,c] for v in Vars]) &gt;= RHS[c], "Constraint_%s"%c
    elif Condition[c] == '&lt;=':
        prob += lpSum([vars[v]*Coeffs[v,c] for v in Vars]) &lt;= RHS[c], "Constraint_%s"%c
    elif Condition[c] == '=':
        prob += lpSum([vars[v]*Coeffs[v,c] for v in Vars]) == RHS[c], "Constraint_%s"%c
    else:
        raise Exception("An unexpected equality entry has occured: '"+Condition[c]+"'\n\nPlease write '&lt;=' or '&gt;=' or '='.\n\n")
# The problem data is written to an .lp file
prob.writeLP("LinearProgram.lp")
# The problem is solved using PuLP's choice of Solver
prob.solve()
# The status of the solution is printed to the screen
print "Status:", LpStatus[prob.status]
# Each of the variables is printed with it's resolved optimum value
#for v in prob.variables():
#    print v.name, "=", v.varValue
# The optimised objective function value is printed to the screen    
print "Total Cost of Linear Program = ", value(prob.objective)
for v in Vars:
  Result[v]=vars[v].varValue
SolverResult = LpStatus[prob.status]</FileText>
      <ParentWorksheetName>Linear Program-PuLP</ParentWorksheetName>
    </StoredFile>
  </StoredFiles>
</StoredFilesList>
</file>

<file path=customXml/itemProps1.xml><?xml version="1.0" encoding="utf-8"?>
<ds:datastoreItem xmlns:ds="http://schemas.openxmlformats.org/officeDocument/2006/customXml" ds:itemID="{9745E04C-7B5D-481F-A9DD-3BD4169238EF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ReadMe</vt:lpstr>
      <vt:lpstr>Transportation</vt:lpstr>
      <vt:lpstr>Transshipment</vt:lpstr>
      <vt:lpstr>Assignment</vt:lpstr>
      <vt:lpstr>Knapsack-PuLP</vt:lpstr>
      <vt:lpstr>Linear Program-PuLP</vt:lpstr>
      <vt:lpstr>'Knapsack-PuLP'!MaxWeight</vt:lpstr>
      <vt:lpstr>'Linear Program-PuLP'!obj</vt:lpstr>
      <vt:lpstr>'Knapsack-PuLP'!selection</vt:lpstr>
      <vt:lpstr>Assignment!SolverResult</vt:lpstr>
      <vt:lpstr>'Knapsack-PuLP'!SolverResult</vt:lpstr>
      <vt:lpstr>'Linear Program-PuLP'!SolverResult</vt:lpstr>
      <vt:lpstr>Transportation!SolverResult</vt:lpstr>
      <vt:lpstr>Transshipment!SolverResult</vt:lpstr>
      <vt:lpstr>Transshipment!TotalCost</vt:lpstr>
    </vt:vector>
  </TitlesOfParts>
  <Company>The University of Auckland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Andrew Mason</cp:lastModifiedBy>
  <dcterms:created xsi:type="dcterms:W3CDTF">2012-12-13T22:24:01Z</dcterms:created>
  <dcterms:modified xsi:type="dcterms:W3CDTF">2015-02-16T23:04:14Z</dcterms:modified>
</cp:coreProperties>
</file>