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Desktop\Period 1 - Courses\COMM 581 - Statistical Methodology I\2016-09-19_Assignment.3\"/>
    </mc:Choice>
  </mc:AlternateContent>
  <bookViews>
    <workbookView xWindow="0" yWindow="0" windowWidth="14160" windowHeight="6150"/>
  </bookViews>
  <sheets>
    <sheet name="Fruits_veg_and_smoking" sheetId="1" r:id="rId1"/>
    <sheet name="Company_employment_and_sales" sheetId="2" r:id="rId2"/>
  </sheets>
  <calcPr calcId="152511"/>
</workbook>
</file>

<file path=xl/calcChain.xml><?xml version="1.0" encoding="utf-8"?>
<calcChain xmlns="http://schemas.openxmlformats.org/spreadsheetml/2006/main">
  <c r="P7" i="1" l="1"/>
  <c r="O3" i="1"/>
  <c r="N3" i="1"/>
  <c r="M3" i="1"/>
  <c r="J3" i="1"/>
  <c r="I3" i="1"/>
  <c r="M13" i="1" l="1"/>
  <c r="B54" i="1" l="1"/>
  <c r="L3" i="1" l="1"/>
  <c r="K4" i="1"/>
  <c r="L4" i="1" s="1"/>
  <c r="K7" i="1"/>
  <c r="L7" i="1" s="1"/>
  <c r="K8" i="1"/>
  <c r="L8" i="1" s="1"/>
  <c r="K11" i="1"/>
  <c r="L11" i="1" s="1"/>
  <c r="K12" i="1"/>
  <c r="L12" i="1" s="1"/>
  <c r="K15" i="1"/>
  <c r="L15" i="1" s="1"/>
  <c r="K16" i="1"/>
  <c r="L16" i="1" s="1"/>
  <c r="K19" i="1"/>
  <c r="L19" i="1" s="1"/>
  <c r="K20" i="1"/>
  <c r="L20" i="1" s="1"/>
  <c r="K23" i="1"/>
  <c r="L23" i="1" s="1"/>
  <c r="K24" i="1"/>
  <c r="L24" i="1" s="1"/>
  <c r="K27" i="1"/>
  <c r="L27" i="1" s="1"/>
  <c r="K28" i="1"/>
  <c r="L28" i="1" s="1"/>
  <c r="K31" i="1"/>
  <c r="L31" i="1" s="1"/>
  <c r="K32" i="1"/>
  <c r="L32" i="1" s="1"/>
  <c r="K35" i="1"/>
  <c r="L35" i="1" s="1"/>
  <c r="K36" i="1"/>
  <c r="L36" i="1" s="1"/>
  <c r="K39" i="1"/>
  <c r="L39" i="1" s="1"/>
  <c r="K40" i="1"/>
  <c r="L40" i="1" s="1"/>
  <c r="K43" i="1"/>
  <c r="L43" i="1" s="1"/>
  <c r="K44" i="1"/>
  <c r="L44" i="1" s="1"/>
  <c r="K47" i="1"/>
  <c r="L47" i="1" s="1"/>
  <c r="K48" i="1"/>
  <c r="L48" i="1" s="1"/>
  <c r="K51" i="1"/>
  <c r="L51" i="1" s="1"/>
  <c r="K52" i="1"/>
  <c r="L52" i="1" s="1"/>
  <c r="K3" i="1"/>
  <c r="C55" i="1"/>
  <c r="E7" i="1" s="1"/>
  <c r="H7" i="1" s="1"/>
  <c r="E5" i="1"/>
  <c r="H5" i="1" s="1"/>
  <c r="E6" i="1"/>
  <c r="H6" i="1" s="1"/>
  <c r="E8" i="1"/>
  <c r="H8" i="1"/>
  <c r="E9" i="1"/>
  <c r="H9" i="1" s="1"/>
  <c r="E10" i="1"/>
  <c r="H10" i="1" s="1"/>
  <c r="E11" i="1"/>
  <c r="H11" i="1" s="1"/>
  <c r="E13" i="1"/>
  <c r="H13" i="1" s="1"/>
  <c r="E14" i="1"/>
  <c r="H14" i="1" s="1"/>
  <c r="E15" i="1"/>
  <c r="H15" i="1" s="1"/>
  <c r="E16" i="1"/>
  <c r="H16" i="1"/>
  <c r="E17" i="1"/>
  <c r="H17" i="1" s="1"/>
  <c r="E18" i="1"/>
  <c r="H18" i="1" s="1"/>
  <c r="E19" i="1"/>
  <c r="H19" i="1" s="1"/>
  <c r="E21" i="1"/>
  <c r="H21" i="1" s="1"/>
  <c r="E22" i="1"/>
  <c r="H22" i="1" s="1"/>
  <c r="E23" i="1"/>
  <c r="H23" i="1" s="1"/>
  <c r="E24" i="1"/>
  <c r="H24" i="1"/>
  <c r="E25" i="1"/>
  <c r="H25" i="1" s="1"/>
  <c r="E26" i="1"/>
  <c r="H26" i="1" s="1"/>
  <c r="E27" i="1"/>
  <c r="H27" i="1" s="1"/>
  <c r="E29" i="1"/>
  <c r="H29" i="1" s="1"/>
  <c r="E30" i="1"/>
  <c r="H30" i="1" s="1"/>
  <c r="E31" i="1"/>
  <c r="H31" i="1" s="1"/>
  <c r="E32" i="1"/>
  <c r="H32" i="1"/>
  <c r="E33" i="1"/>
  <c r="H33" i="1" s="1"/>
  <c r="E34" i="1"/>
  <c r="H34" i="1" s="1"/>
  <c r="E35" i="1"/>
  <c r="H35" i="1" s="1"/>
  <c r="E37" i="1"/>
  <c r="H37" i="1" s="1"/>
  <c r="E38" i="1"/>
  <c r="H38" i="1" s="1"/>
  <c r="E39" i="1"/>
  <c r="H39" i="1" s="1"/>
  <c r="E40" i="1"/>
  <c r="H40" i="1"/>
  <c r="E41" i="1"/>
  <c r="H41" i="1" s="1"/>
  <c r="E42" i="1"/>
  <c r="H42" i="1" s="1"/>
  <c r="E43" i="1"/>
  <c r="H43" i="1" s="1"/>
  <c r="E45" i="1"/>
  <c r="H45" i="1" s="1"/>
  <c r="E46" i="1"/>
  <c r="H46" i="1" s="1"/>
  <c r="E47" i="1"/>
  <c r="H47" i="1" s="1"/>
  <c r="E48" i="1"/>
  <c r="H48" i="1"/>
  <c r="E49" i="1"/>
  <c r="H49" i="1" s="1"/>
  <c r="E50" i="1"/>
  <c r="H50" i="1" s="1"/>
  <c r="E51" i="1"/>
  <c r="H51" i="1" s="1"/>
  <c r="E3" i="1"/>
  <c r="H3" i="1" s="1"/>
  <c r="D7" i="1"/>
  <c r="G7" i="1" s="1"/>
  <c r="K49" i="1" l="1"/>
  <c r="L49" i="1" s="1"/>
  <c r="K45" i="1"/>
  <c r="L45" i="1" s="1"/>
  <c r="K41" i="1"/>
  <c r="L41" i="1" s="1"/>
  <c r="K37" i="1"/>
  <c r="L37" i="1" s="1"/>
  <c r="K33" i="1"/>
  <c r="L33" i="1" s="1"/>
  <c r="K29" i="1"/>
  <c r="L29" i="1" s="1"/>
  <c r="K25" i="1"/>
  <c r="L25" i="1" s="1"/>
  <c r="K21" i="1"/>
  <c r="L21" i="1" s="1"/>
  <c r="K17" i="1"/>
  <c r="L17" i="1" s="1"/>
  <c r="K13" i="1"/>
  <c r="L13" i="1" s="1"/>
  <c r="K9" i="1"/>
  <c r="L9" i="1" s="1"/>
  <c r="K5" i="1"/>
  <c r="L5" i="1" s="1"/>
  <c r="K50" i="1"/>
  <c r="L50" i="1" s="1"/>
  <c r="K46" i="1"/>
  <c r="L46" i="1" s="1"/>
  <c r="K42" i="1"/>
  <c r="L42" i="1" s="1"/>
  <c r="K38" i="1"/>
  <c r="L38" i="1" s="1"/>
  <c r="K34" i="1"/>
  <c r="L34" i="1" s="1"/>
  <c r="K30" i="1"/>
  <c r="L30" i="1" s="1"/>
  <c r="K26" i="1"/>
  <c r="L26" i="1" s="1"/>
  <c r="K22" i="1"/>
  <c r="L22" i="1" s="1"/>
  <c r="K18" i="1"/>
  <c r="L18" i="1" s="1"/>
  <c r="K14" i="1"/>
  <c r="L14" i="1" s="1"/>
  <c r="K10" i="1"/>
  <c r="L10" i="1" s="1"/>
  <c r="K6" i="1"/>
  <c r="L6" i="1" s="1"/>
  <c r="D48" i="1"/>
  <c r="D40" i="1"/>
  <c r="D32" i="1"/>
  <c r="D24" i="1"/>
  <c r="D16" i="1"/>
  <c r="D8" i="1"/>
  <c r="D3" i="1"/>
  <c r="E52" i="1"/>
  <c r="H52" i="1" s="1"/>
  <c r="D51" i="1"/>
  <c r="G51" i="1" s="1"/>
  <c r="D46" i="1"/>
  <c r="F46" i="1" s="1"/>
  <c r="D45" i="1"/>
  <c r="E44" i="1"/>
  <c r="H44" i="1" s="1"/>
  <c r="D43" i="1"/>
  <c r="G43" i="1" s="1"/>
  <c r="D38" i="1"/>
  <c r="F38" i="1" s="1"/>
  <c r="D37" i="1"/>
  <c r="E36" i="1"/>
  <c r="H36" i="1" s="1"/>
  <c r="D35" i="1"/>
  <c r="G35" i="1" s="1"/>
  <c r="D30" i="1"/>
  <c r="F30" i="1" s="1"/>
  <c r="D29" i="1"/>
  <c r="E28" i="1"/>
  <c r="H28" i="1" s="1"/>
  <c r="D27" i="1"/>
  <c r="G27" i="1" s="1"/>
  <c r="D22" i="1"/>
  <c r="F22" i="1" s="1"/>
  <c r="D21" i="1"/>
  <c r="E20" i="1"/>
  <c r="H20" i="1" s="1"/>
  <c r="D19" i="1"/>
  <c r="G19" i="1" s="1"/>
  <c r="D14" i="1"/>
  <c r="F14" i="1" s="1"/>
  <c r="D13" i="1"/>
  <c r="E12" i="1"/>
  <c r="H12" i="1" s="1"/>
  <c r="D11" i="1"/>
  <c r="G11" i="1" s="1"/>
  <c r="D6" i="1"/>
  <c r="F6" i="1" s="1"/>
  <c r="D5" i="1"/>
  <c r="E4" i="1"/>
  <c r="H4" i="1" s="1"/>
  <c r="D52" i="1"/>
  <c r="D44" i="1"/>
  <c r="D36" i="1"/>
  <c r="D28" i="1"/>
  <c r="D20" i="1"/>
  <c r="D12" i="1"/>
  <c r="D4" i="1"/>
  <c r="D50" i="1"/>
  <c r="F50" i="1" s="1"/>
  <c r="D49" i="1"/>
  <c r="D47" i="1"/>
  <c r="G47" i="1" s="1"/>
  <c r="D42" i="1"/>
  <c r="F42" i="1" s="1"/>
  <c r="D41" i="1"/>
  <c r="D39" i="1"/>
  <c r="G39" i="1" s="1"/>
  <c r="D34" i="1"/>
  <c r="F34" i="1" s="1"/>
  <c r="D33" i="1"/>
  <c r="D31" i="1"/>
  <c r="G31" i="1" s="1"/>
  <c r="D26" i="1"/>
  <c r="F26" i="1" s="1"/>
  <c r="D25" i="1"/>
  <c r="D23" i="1"/>
  <c r="G23" i="1" s="1"/>
  <c r="D18" i="1"/>
  <c r="F18" i="1" s="1"/>
  <c r="D17" i="1"/>
  <c r="D15" i="1"/>
  <c r="F15" i="1" s="1"/>
  <c r="D10" i="1"/>
  <c r="F10" i="1" s="1"/>
  <c r="D9" i="1"/>
  <c r="F51" i="1"/>
  <c r="F47" i="1"/>
  <c r="F43" i="1"/>
  <c r="G42" i="1"/>
  <c r="F39" i="1"/>
  <c r="F35" i="1"/>
  <c r="G34" i="1"/>
  <c r="F31" i="1"/>
  <c r="F27" i="1"/>
  <c r="G26" i="1"/>
  <c r="F23" i="1"/>
  <c r="F19" i="1"/>
  <c r="G14" i="1"/>
  <c r="F11" i="1"/>
  <c r="G10" i="1"/>
  <c r="F7" i="1"/>
  <c r="G6" i="1"/>
  <c r="M10" i="1" l="1"/>
  <c r="O7" i="1"/>
  <c r="G28" i="1"/>
  <c r="F28" i="1"/>
  <c r="F24" i="1"/>
  <c r="G24" i="1"/>
  <c r="G18" i="1"/>
  <c r="G50" i="1"/>
  <c r="F33" i="1"/>
  <c r="G33" i="1"/>
  <c r="G4" i="1"/>
  <c r="F4" i="1"/>
  <c r="G36" i="1"/>
  <c r="F36" i="1"/>
  <c r="F5" i="1"/>
  <c r="G5" i="1"/>
  <c r="F13" i="1"/>
  <c r="G13" i="1"/>
  <c r="F21" i="1"/>
  <c r="G21" i="1"/>
  <c r="F29" i="1"/>
  <c r="G29" i="1"/>
  <c r="F37" i="1"/>
  <c r="G37" i="1"/>
  <c r="F45" i="1"/>
  <c r="G45" i="1"/>
  <c r="F3" i="1"/>
  <c r="G3" i="1"/>
  <c r="F32" i="1"/>
  <c r="G32" i="1"/>
  <c r="F41" i="1"/>
  <c r="G41" i="1"/>
  <c r="F25" i="1"/>
  <c r="G25" i="1"/>
  <c r="F9" i="1"/>
  <c r="G9" i="1"/>
  <c r="G12" i="1"/>
  <c r="F12" i="1"/>
  <c r="G44" i="1"/>
  <c r="F44" i="1"/>
  <c r="F8" i="1"/>
  <c r="G8" i="1"/>
  <c r="F40" i="1"/>
  <c r="G40" i="1"/>
  <c r="G22" i="1"/>
  <c r="G30" i="1"/>
  <c r="G38" i="1"/>
  <c r="G46" i="1"/>
  <c r="G15" i="1"/>
  <c r="F17" i="1"/>
  <c r="G17" i="1"/>
  <c r="F49" i="1"/>
  <c r="G49" i="1"/>
  <c r="G20" i="1"/>
  <c r="F20" i="1"/>
  <c r="G52" i="1"/>
  <c r="F52" i="1"/>
  <c r="F16" i="1"/>
  <c r="G16" i="1"/>
  <c r="F48" i="1"/>
  <c r="G48" i="1"/>
  <c r="P3" i="1" l="1"/>
  <c r="M7" i="1"/>
  <c r="N7" i="1"/>
</calcChain>
</file>

<file path=xl/sharedStrings.xml><?xml version="1.0" encoding="utf-8"?>
<sst xmlns="http://schemas.openxmlformats.org/spreadsheetml/2006/main" count="125" uniqueCount="122">
  <si>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</si>
  <si>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</si>
  <si>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</si>
  <si>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</si>
  <si>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</si>
  <si>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</si>
  <si>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</si>
  <si>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</si>
  <si>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</si>
  <si>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</si>
  <si>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</si>
  <si>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</si>
  <si>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</si>
  <si>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</si>
  <si>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</si>
  <si>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</si>
  <si>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</si>
  <si>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</si>
  <si>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</si>
  <si>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</si>
  <si>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</si>
  <si>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</si>
  <si>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</si>
  <si>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</si>
  <si>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</si>
  <si>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</si>
  <si>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</si>
  <si>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</si>
  <si>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</si>
  <si>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</si>
  <si>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</si>
  <si>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</si>
  <si>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</si>
  <si>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</si>
  <si>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</si>
  <si>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</si>
  <si>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</si>
  <si>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</si>
  <si>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</si>
  <si>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</si>
  <si>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</si>
  <si>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</si>
  <si>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</si>
  <si>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</si>
  <si>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</si>
  <si>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</si>
  <si>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</si>
  <si>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</si>
  <si>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</si>
  <si>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</si>
  <si>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</si>
  <si>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fruits.veg (y)</t>
  </si>
  <si>
    <t>smoking (x)</t>
  </si>
  <si>
    <t>yi - y</t>
  </si>
  <si>
    <t>xi - x</t>
  </si>
  <si>
    <t>(yi - y)(xi - x)</t>
  </si>
  <si>
    <t>(yi - y)^2</t>
  </si>
  <si>
    <t>(xi - x)^2</t>
  </si>
  <si>
    <t>Residual (error)</t>
  </si>
  <si>
    <t>Residual squared</t>
  </si>
  <si>
    <t>y_bar</t>
  </si>
  <si>
    <t>x_bar</t>
  </si>
  <si>
    <t>Predicted Bo</t>
  </si>
  <si>
    <t>Predicted B1</t>
  </si>
  <si>
    <t>SSE</t>
  </si>
  <si>
    <t>SSy</t>
  </si>
  <si>
    <t>yi_hat</t>
  </si>
  <si>
    <t>Bo</t>
  </si>
  <si>
    <t>B1</t>
  </si>
  <si>
    <t>(yi-yi_hat)^2</t>
  </si>
  <si>
    <t>SSreg</t>
  </si>
  <si>
    <t>r^2</t>
  </si>
  <si>
    <t>F</t>
  </si>
  <si>
    <t>MS</t>
  </si>
  <si>
    <t>MSreg</t>
  </si>
  <si>
    <t>MSE</t>
  </si>
  <si>
    <t>SEe</t>
  </si>
  <si>
    <t>q</t>
  </si>
  <si>
    <t>SSx</t>
  </si>
  <si>
    <t>Weyerhaeuser</t>
  </si>
  <si>
    <t>Washington Federal</t>
  </si>
  <si>
    <t>Umpqua Holdings</t>
  </si>
  <si>
    <t>TriQuint Semiconductor</t>
  </si>
  <si>
    <t>Sterling Financial</t>
  </si>
  <si>
    <t>Starbucks</t>
  </si>
  <si>
    <t>StanCorp Financial Group</t>
  </si>
  <si>
    <t>Schnitzer Steel Industries</t>
  </si>
  <si>
    <t>RealNetworks</t>
  </si>
  <si>
    <t>Puget Energy</t>
  </si>
  <si>
    <t>Precision Castparts</t>
  </si>
  <si>
    <t>Portland General Electric</t>
  </si>
  <si>
    <t>Plum Creek Timber</t>
  </si>
  <si>
    <t>Paccar</t>
  </si>
  <si>
    <t>Northwest Pipe</t>
  </si>
  <si>
    <t>Northwest Natural Gas</t>
  </si>
  <si>
    <t>Nordstrom</t>
  </si>
  <si>
    <t>Nike</t>
  </si>
  <si>
    <t>MWI Veterinary Supply</t>
  </si>
  <si>
    <t>Microsoft</t>
  </si>
  <si>
    <t>Micron Technology</t>
  </si>
  <si>
    <t>Lithia Motors</t>
  </si>
  <si>
    <t>Itron</t>
  </si>
  <si>
    <t>Intermec</t>
  </si>
  <si>
    <t>Idacorp</t>
  </si>
  <si>
    <t>Greenbrier</t>
  </si>
  <si>
    <t>Flir Systems</t>
  </si>
  <si>
    <t>FEI</t>
  </si>
  <si>
    <t>F5 Networks</t>
  </si>
  <si>
    <t>Expeditors International</t>
  </si>
  <si>
    <t>Expedia</t>
  </si>
  <si>
    <t>Esterline Technologies</t>
  </si>
  <si>
    <t>Costco Wholesale</t>
  </si>
  <si>
    <t>Columbia Sportswear</t>
  </si>
  <si>
    <t>Coldwater Creek</t>
  </si>
  <si>
    <t>Coinstar</t>
  </si>
  <si>
    <t>Cascade Corp</t>
  </si>
  <si>
    <t>Avista</t>
  </si>
  <si>
    <t>Amazon.com</t>
  </si>
  <si>
    <t>Alaska Air Group</t>
  </si>
  <si>
    <t>sales</t>
  </si>
  <si>
    <t>employees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</si>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</sst>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fruits.veg</a:t>
            </a:r>
            <a:r>
              <a:rPr lang="en-US" baseline="0"/>
              <a:t> Vs. smoking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Fitting Line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408136482939633E-2"/>
                  <c:y val="-0.2483125546806649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Fruits_veg_and_smoking!$C$3:$C$52</c:f>
              <c:numCache>
                <c:formatCode>General</c:formatCode>
                <c:ptCount val="50"/>
                <c:pt idx="0">
                  <c:v>18.8</c:v>
                </c:pt>
                <c:pt idx="1">
                  <c:v>18.8</c:v>
                </c:pt>
                <c:pt idx="2">
                  <c:v>13.7</c:v>
                </c:pt>
                <c:pt idx="3">
                  <c:v>18.100000000000001</c:v>
                </c:pt>
                <c:pt idx="4">
                  <c:v>9.8000000000000007</c:v>
                </c:pt>
                <c:pt idx="5">
                  <c:v>13.5</c:v>
                </c:pt>
                <c:pt idx="6">
                  <c:v>12.4</c:v>
                </c:pt>
                <c:pt idx="7">
                  <c:v>15.5</c:v>
                </c:pt>
                <c:pt idx="8">
                  <c:v>15.2</c:v>
                </c:pt>
                <c:pt idx="9">
                  <c:v>16.399999999999999</c:v>
                </c:pt>
                <c:pt idx="10">
                  <c:v>12.1</c:v>
                </c:pt>
                <c:pt idx="11">
                  <c:v>13.3</c:v>
                </c:pt>
                <c:pt idx="12">
                  <c:v>14.2</c:v>
                </c:pt>
                <c:pt idx="13">
                  <c:v>20.8</c:v>
                </c:pt>
                <c:pt idx="14">
                  <c:v>16.100000000000001</c:v>
                </c:pt>
                <c:pt idx="15">
                  <c:v>13.6</c:v>
                </c:pt>
                <c:pt idx="16">
                  <c:v>23.5</c:v>
                </c:pt>
                <c:pt idx="17">
                  <c:v>16.399999999999999</c:v>
                </c:pt>
                <c:pt idx="18">
                  <c:v>15.9</c:v>
                </c:pt>
                <c:pt idx="19">
                  <c:v>13.4</c:v>
                </c:pt>
                <c:pt idx="20">
                  <c:v>13.5</c:v>
                </c:pt>
                <c:pt idx="21">
                  <c:v>16.7</c:v>
                </c:pt>
                <c:pt idx="22">
                  <c:v>14.9</c:v>
                </c:pt>
                <c:pt idx="23">
                  <c:v>18.600000000000001</c:v>
                </c:pt>
                <c:pt idx="24">
                  <c:v>18.5</c:v>
                </c:pt>
                <c:pt idx="25">
                  <c:v>14.5</c:v>
                </c:pt>
                <c:pt idx="26">
                  <c:v>16.100000000000001</c:v>
                </c:pt>
                <c:pt idx="27">
                  <c:v>16.600000000000001</c:v>
                </c:pt>
                <c:pt idx="28">
                  <c:v>15.4</c:v>
                </c:pt>
                <c:pt idx="29">
                  <c:v>12.8</c:v>
                </c:pt>
                <c:pt idx="30">
                  <c:v>14.6</c:v>
                </c:pt>
                <c:pt idx="31">
                  <c:v>14.6</c:v>
                </c:pt>
                <c:pt idx="32">
                  <c:v>17.100000000000001</c:v>
                </c:pt>
                <c:pt idx="33">
                  <c:v>15</c:v>
                </c:pt>
                <c:pt idx="34">
                  <c:v>17.600000000000001</c:v>
                </c:pt>
                <c:pt idx="35">
                  <c:v>19</c:v>
                </c:pt>
                <c:pt idx="36">
                  <c:v>13.4</c:v>
                </c:pt>
                <c:pt idx="37">
                  <c:v>17.899999999999999</c:v>
                </c:pt>
                <c:pt idx="38">
                  <c:v>15.3</c:v>
                </c:pt>
                <c:pt idx="39">
                  <c:v>17</c:v>
                </c:pt>
                <c:pt idx="40">
                  <c:v>13.8</c:v>
                </c:pt>
                <c:pt idx="41">
                  <c:v>20.399999999999999</c:v>
                </c:pt>
                <c:pt idx="42">
                  <c:v>13.2</c:v>
                </c:pt>
                <c:pt idx="43">
                  <c:v>8.5</c:v>
                </c:pt>
                <c:pt idx="44">
                  <c:v>14.4</c:v>
                </c:pt>
                <c:pt idx="45">
                  <c:v>15.3</c:v>
                </c:pt>
                <c:pt idx="46">
                  <c:v>12.5</c:v>
                </c:pt>
                <c:pt idx="47">
                  <c:v>21.3</c:v>
                </c:pt>
                <c:pt idx="48">
                  <c:v>15.9</c:v>
                </c:pt>
                <c:pt idx="49">
                  <c:v>16.3</c:v>
                </c:pt>
              </c:numCache>
            </c:numRef>
          </c:xVal>
          <c:yVal>
            <c:numRef>
              <c:f>Fruits_veg_and_smoking!$B$3:$B$52</c:f>
              <c:numCache>
                <c:formatCode>General</c:formatCode>
                <c:ptCount val="50"/>
                <c:pt idx="0">
                  <c:v>20.100000000000001</c:v>
                </c:pt>
                <c:pt idx="1">
                  <c:v>24.8</c:v>
                </c:pt>
                <c:pt idx="2">
                  <c:v>23.7</c:v>
                </c:pt>
                <c:pt idx="3">
                  <c:v>21</c:v>
                </c:pt>
                <c:pt idx="4">
                  <c:v>28.9</c:v>
                </c:pt>
                <c:pt idx="5">
                  <c:v>24.5</c:v>
                </c:pt>
                <c:pt idx="6">
                  <c:v>27.4</c:v>
                </c:pt>
                <c:pt idx="7">
                  <c:v>21.3</c:v>
                </c:pt>
                <c:pt idx="8">
                  <c:v>26.2</c:v>
                </c:pt>
                <c:pt idx="9">
                  <c:v>23.2</c:v>
                </c:pt>
                <c:pt idx="10">
                  <c:v>24.5</c:v>
                </c:pt>
                <c:pt idx="11">
                  <c:v>23.2</c:v>
                </c:pt>
                <c:pt idx="12">
                  <c:v>24</c:v>
                </c:pt>
                <c:pt idx="13">
                  <c:v>22</c:v>
                </c:pt>
                <c:pt idx="14">
                  <c:v>19.5</c:v>
                </c:pt>
                <c:pt idx="15">
                  <c:v>19.899999999999999</c:v>
                </c:pt>
                <c:pt idx="16">
                  <c:v>16.8</c:v>
                </c:pt>
                <c:pt idx="17">
                  <c:v>20.2</c:v>
                </c:pt>
                <c:pt idx="18">
                  <c:v>28.7</c:v>
                </c:pt>
                <c:pt idx="19">
                  <c:v>28.7</c:v>
                </c:pt>
                <c:pt idx="20">
                  <c:v>28.6</c:v>
                </c:pt>
                <c:pt idx="21">
                  <c:v>22.8</c:v>
                </c:pt>
                <c:pt idx="22">
                  <c:v>24.5</c:v>
                </c:pt>
                <c:pt idx="23">
                  <c:v>16.5</c:v>
                </c:pt>
                <c:pt idx="24">
                  <c:v>22.6</c:v>
                </c:pt>
                <c:pt idx="25">
                  <c:v>24.7</c:v>
                </c:pt>
                <c:pt idx="26">
                  <c:v>20.2</c:v>
                </c:pt>
                <c:pt idx="27">
                  <c:v>22.5</c:v>
                </c:pt>
                <c:pt idx="28">
                  <c:v>29.1</c:v>
                </c:pt>
                <c:pt idx="29">
                  <c:v>25.9</c:v>
                </c:pt>
                <c:pt idx="30">
                  <c:v>21.5</c:v>
                </c:pt>
                <c:pt idx="31">
                  <c:v>26</c:v>
                </c:pt>
                <c:pt idx="32">
                  <c:v>22.5</c:v>
                </c:pt>
                <c:pt idx="33">
                  <c:v>21.8</c:v>
                </c:pt>
                <c:pt idx="34">
                  <c:v>22.6</c:v>
                </c:pt>
                <c:pt idx="35">
                  <c:v>15.7</c:v>
                </c:pt>
                <c:pt idx="36">
                  <c:v>25.9</c:v>
                </c:pt>
                <c:pt idx="37">
                  <c:v>23.9</c:v>
                </c:pt>
                <c:pt idx="38">
                  <c:v>26.8</c:v>
                </c:pt>
                <c:pt idx="39">
                  <c:v>21.2</c:v>
                </c:pt>
                <c:pt idx="40">
                  <c:v>20.5</c:v>
                </c:pt>
                <c:pt idx="41">
                  <c:v>26.5</c:v>
                </c:pt>
                <c:pt idx="42">
                  <c:v>22.6</c:v>
                </c:pt>
                <c:pt idx="43">
                  <c:v>22.1</c:v>
                </c:pt>
                <c:pt idx="44">
                  <c:v>30.8</c:v>
                </c:pt>
                <c:pt idx="45">
                  <c:v>26.2</c:v>
                </c:pt>
                <c:pt idx="46">
                  <c:v>25.2</c:v>
                </c:pt>
                <c:pt idx="47">
                  <c:v>20</c:v>
                </c:pt>
                <c:pt idx="48">
                  <c:v>22.2</c:v>
                </c:pt>
                <c:pt idx="49">
                  <c:v>21.8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11712"/>
        <c:axId val="659807792"/>
      </c:scatterChart>
      <c:valAx>
        <c:axId val="65981171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smoking (xi)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07792"/>
        <c:crosses val="autoZero"/>
        <c:crossBetween val="midCat"/>
      </c:valAx>
      <c:valAx>
        <c:axId val="65980779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fruits.veg (yi)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1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People who Eat</a:t>
            </a:r>
            <a:r>
              <a:rPr lang="en-US" sz="1600" baseline="0"/>
              <a:t> Enough Fruits and Vegetables who Smoke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yi_hat vs. xi_hat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86948805767794"/>
                  <c:y val="-2.251226308793663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-0.5671x + 32.307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Fruits_veg_and_smoking!$C$3:$C$52</c:f>
              <c:numCache>
                <c:formatCode>General</c:formatCode>
                <c:ptCount val="50"/>
                <c:pt idx="0">
                  <c:v>18.8</c:v>
                </c:pt>
                <c:pt idx="1">
                  <c:v>18.8</c:v>
                </c:pt>
                <c:pt idx="2">
                  <c:v>13.7</c:v>
                </c:pt>
                <c:pt idx="3">
                  <c:v>18.100000000000001</c:v>
                </c:pt>
                <c:pt idx="4">
                  <c:v>9.8000000000000007</c:v>
                </c:pt>
                <c:pt idx="5">
                  <c:v>13.5</c:v>
                </c:pt>
                <c:pt idx="6">
                  <c:v>12.4</c:v>
                </c:pt>
                <c:pt idx="7">
                  <c:v>15.5</c:v>
                </c:pt>
                <c:pt idx="8">
                  <c:v>15.2</c:v>
                </c:pt>
                <c:pt idx="9">
                  <c:v>16.399999999999999</c:v>
                </c:pt>
                <c:pt idx="10">
                  <c:v>12.1</c:v>
                </c:pt>
                <c:pt idx="11">
                  <c:v>13.3</c:v>
                </c:pt>
                <c:pt idx="12">
                  <c:v>14.2</c:v>
                </c:pt>
                <c:pt idx="13">
                  <c:v>20.8</c:v>
                </c:pt>
                <c:pt idx="14">
                  <c:v>16.100000000000001</c:v>
                </c:pt>
                <c:pt idx="15">
                  <c:v>13.6</c:v>
                </c:pt>
                <c:pt idx="16">
                  <c:v>23.5</c:v>
                </c:pt>
                <c:pt idx="17">
                  <c:v>16.399999999999999</c:v>
                </c:pt>
                <c:pt idx="18">
                  <c:v>15.9</c:v>
                </c:pt>
                <c:pt idx="19">
                  <c:v>13.4</c:v>
                </c:pt>
                <c:pt idx="20">
                  <c:v>13.5</c:v>
                </c:pt>
                <c:pt idx="21">
                  <c:v>16.7</c:v>
                </c:pt>
                <c:pt idx="22">
                  <c:v>14.9</c:v>
                </c:pt>
                <c:pt idx="23">
                  <c:v>18.600000000000001</c:v>
                </c:pt>
                <c:pt idx="24">
                  <c:v>18.5</c:v>
                </c:pt>
                <c:pt idx="25">
                  <c:v>14.5</c:v>
                </c:pt>
                <c:pt idx="26">
                  <c:v>16.100000000000001</c:v>
                </c:pt>
                <c:pt idx="27">
                  <c:v>16.600000000000001</c:v>
                </c:pt>
                <c:pt idx="28">
                  <c:v>15.4</c:v>
                </c:pt>
                <c:pt idx="29">
                  <c:v>12.8</c:v>
                </c:pt>
                <c:pt idx="30">
                  <c:v>14.6</c:v>
                </c:pt>
                <c:pt idx="31">
                  <c:v>14.6</c:v>
                </c:pt>
                <c:pt idx="32">
                  <c:v>17.100000000000001</c:v>
                </c:pt>
                <c:pt idx="33">
                  <c:v>15</c:v>
                </c:pt>
                <c:pt idx="34">
                  <c:v>17.600000000000001</c:v>
                </c:pt>
                <c:pt idx="35">
                  <c:v>19</c:v>
                </c:pt>
                <c:pt idx="36">
                  <c:v>13.4</c:v>
                </c:pt>
                <c:pt idx="37">
                  <c:v>17.899999999999999</c:v>
                </c:pt>
                <c:pt idx="38">
                  <c:v>15.3</c:v>
                </c:pt>
                <c:pt idx="39">
                  <c:v>17</c:v>
                </c:pt>
                <c:pt idx="40">
                  <c:v>13.8</c:v>
                </c:pt>
                <c:pt idx="41">
                  <c:v>20.399999999999999</c:v>
                </c:pt>
                <c:pt idx="42">
                  <c:v>13.2</c:v>
                </c:pt>
                <c:pt idx="43">
                  <c:v>8.5</c:v>
                </c:pt>
                <c:pt idx="44">
                  <c:v>14.4</c:v>
                </c:pt>
                <c:pt idx="45">
                  <c:v>15.3</c:v>
                </c:pt>
                <c:pt idx="46">
                  <c:v>12.5</c:v>
                </c:pt>
                <c:pt idx="47">
                  <c:v>21.3</c:v>
                </c:pt>
                <c:pt idx="48">
                  <c:v>15.9</c:v>
                </c:pt>
                <c:pt idx="49">
                  <c:v>16.3</c:v>
                </c:pt>
              </c:numCache>
            </c:numRef>
          </c:xVal>
          <c:yVal>
            <c:numRef>
              <c:f>Fruits_veg_and_smoking!$K$3:$K$52</c:f>
              <c:numCache>
                <c:formatCode>General</c:formatCode>
                <c:ptCount val="50"/>
                <c:pt idx="0">
                  <c:v>21.646372631867557</c:v>
                </c:pt>
                <c:pt idx="1">
                  <c:v>21.646372631867557</c:v>
                </c:pt>
                <c:pt idx="2">
                  <c:v>24.538356021435192</c:v>
                </c:pt>
                <c:pt idx="3">
                  <c:v>22.043311528474881</c:v>
                </c:pt>
                <c:pt idx="4">
                  <c:v>26.749872731104556</c:v>
                </c:pt>
                <c:pt idx="5">
                  <c:v>24.651767134751566</c:v>
                </c:pt>
                <c:pt idx="6">
                  <c:v>25.275528257991645</c:v>
                </c:pt>
                <c:pt idx="7">
                  <c:v>23.517656001587788</c:v>
                </c:pt>
                <c:pt idx="8">
                  <c:v>23.687772671562357</c:v>
                </c:pt>
                <c:pt idx="9">
                  <c:v>23.00730599166409</c:v>
                </c:pt>
                <c:pt idx="10">
                  <c:v>25.445644927966214</c:v>
                </c:pt>
                <c:pt idx="11">
                  <c:v>24.765178248067947</c:v>
                </c:pt>
                <c:pt idx="12">
                  <c:v>24.254828238144245</c:v>
                </c:pt>
                <c:pt idx="13">
                  <c:v>20.512261498703779</c:v>
                </c:pt>
                <c:pt idx="14">
                  <c:v>23.177422661638658</c:v>
                </c:pt>
                <c:pt idx="15">
                  <c:v>24.595061578093379</c:v>
                </c:pt>
                <c:pt idx="16">
                  <c:v>18.981211468932678</c:v>
                </c:pt>
                <c:pt idx="17">
                  <c:v>23.00730599166409</c:v>
                </c:pt>
                <c:pt idx="18">
                  <c:v>23.290833774955033</c:v>
                </c:pt>
                <c:pt idx="19">
                  <c:v>24.708472691409757</c:v>
                </c:pt>
                <c:pt idx="20">
                  <c:v>24.651767134751566</c:v>
                </c:pt>
                <c:pt idx="21">
                  <c:v>22.837189321689522</c:v>
                </c:pt>
                <c:pt idx="22">
                  <c:v>23.857889341536925</c:v>
                </c:pt>
                <c:pt idx="23">
                  <c:v>21.759783745183935</c:v>
                </c:pt>
                <c:pt idx="24">
                  <c:v>21.816489301842125</c:v>
                </c:pt>
                <c:pt idx="25">
                  <c:v>24.084711568169681</c:v>
                </c:pt>
                <c:pt idx="26">
                  <c:v>23.177422661638658</c:v>
                </c:pt>
                <c:pt idx="27">
                  <c:v>22.893894878347712</c:v>
                </c:pt>
                <c:pt idx="28">
                  <c:v>23.574361558245979</c:v>
                </c:pt>
                <c:pt idx="29">
                  <c:v>25.04870603135889</c:v>
                </c:pt>
                <c:pt idx="30">
                  <c:v>24.02800601151149</c:v>
                </c:pt>
                <c:pt idx="31">
                  <c:v>24.02800601151149</c:v>
                </c:pt>
                <c:pt idx="32">
                  <c:v>22.610367095056766</c:v>
                </c:pt>
                <c:pt idx="33">
                  <c:v>23.801183784878734</c:v>
                </c:pt>
                <c:pt idx="34">
                  <c:v>22.326839311765823</c:v>
                </c:pt>
                <c:pt idx="35">
                  <c:v>21.532961518551179</c:v>
                </c:pt>
                <c:pt idx="36">
                  <c:v>24.708472691409757</c:v>
                </c:pt>
                <c:pt idx="37">
                  <c:v>22.156722641791255</c:v>
                </c:pt>
                <c:pt idx="38">
                  <c:v>23.63106711490417</c:v>
                </c:pt>
                <c:pt idx="39">
                  <c:v>22.667072651714957</c:v>
                </c:pt>
                <c:pt idx="40">
                  <c:v>24.481650464777001</c:v>
                </c:pt>
                <c:pt idx="41">
                  <c:v>20.739083725336535</c:v>
                </c:pt>
                <c:pt idx="42">
                  <c:v>24.821883804726134</c:v>
                </c:pt>
                <c:pt idx="43">
                  <c:v>27.487044967661014</c:v>
                </c:pt>
                <c:pt idx="44">
                  <c:v>24.141417124827868</c:v>
                </c:pt>
                <c:pt idx="45">
                  <c:v>23.63106711490417</c:v>
                </c:pt>
                <c:pt idx="46">
                  <c:v>25.218822701333458</c:v>
                </c:pt>
                <c:pt idx="47">
                  <c:v>20.228733715412837</c:v>
                </c:pt>
                <c:pt idx="48">
                  <c:v>23.290833774955033</c:v>
                </c:pt>
                <c:pt idx="49">
                  <c:v>23.064011548322277</c:v>
                </c:pt>
              </c:numCache>
            </c:numRef>
          </c:yVal>
          <c:smooth val="0"/>
        </c:ser>
        <c:ser>
          <c:idx val="1"/>
          <c:order val="1"/>
          <c:tx>
            <c:v>yi vs. xi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Fruits_veg_and_smoking!$C$3:$C$52</c:f>
              <c:numCache>
                <c:formatCode>General</c:formatCode>
                <c:ptCount val="50"/>
                <c:pt idx="0">
                  <c:v>18.8</c:v>
                </c:pt>
                <c:pt idx="1">
                  <c:v>18.8</c:v>
                </c:pt>
                <c:pt idx="2">
                  <c:v>13.7</c:v>
                </c:pt>
                <c:pt idx="3">
                  <c:v>18.100000000000001</c:v>
                </c:pt>
                <c:pt idx="4">
                  <c:v>9.8000000000000007</c:v>
                </c:pt>
                <c:pt idx="5">
                  <c:v>13.5</c:v>
                </c:pt>
                <c:pt idx="6">
                  <c:v>12.4</c:v>
                </c:pt>
                <c:pt idx="7">
                  <c:v>15.5</c:v>
                </c:pt>
                <c:pt idx="8">
                  <c:v>15.2</c:v>
                </c:pt>
                <c:pt idx="9">
                  <c:v>16.399999999999999</c:v>
                </c:pt>
                <c:pt idx="10">
                  <c:v>12.1</c:v>
                </c:pt>
                <c:pt idx="11">
                  <c:v>13.3</c:v>
                </c:pt>
                <c:pt idx="12">
                  <c:v>14.2</c:v>
                </c:pt>
                <c:pt idx="13">
                  <c:v>20.8</c:v>
                </c:pt>
                <c:pt idx="14">
                  <c:v>16.100000000000001</c:v>
                </c:pt>
                <c:pt idx="15">
                  <c:v>13.6</c:v>
                </c:pt>
                <c:pt idx="16">
                  <c:v>23.5</c:v>
                </c:pt>
                <c:pt idx="17">
                  <c:v>16.399999999999999</c:v>
                </c:pt>
                <c:pt idx="18">
                  <c:v>15.9</c:v>
                </c:pt>
                <c:pt idx="19">
                  <c:v>13.4</c:v>
                </c:pt>
                <c:pt idx="20">
                  <c:v>13.5</c:v>
                </c:pt>
                <c:pt idx="21">
                  <c:v>16.7</c:v>
                </c:pt>
                <c:pt idx="22">
                  <c:v>14.9</c:v>
                </c:pt>
                <c:pt idx="23">
                  <c:v>18.600000000000001</c:v>
                </c:pt>
                <c:pt idx="24">
                  <c:v>18.5</c:v>
                </c:pt>
                <c:pt idx="25">
                  <c:v>14.5</c:v>
                </c:pt>
                <c:pt idx="26">
                  <c:v>16.100000000000001</c:v>
                </c:pt>
                <c:pt idx="27">
                  <c:v>16.600000000000001</c:v>
                </c:pt>
                <c:pt idx="28">
                  <c:v>15.4</c:v>
                </c:pt>
                <c:pt idx="29">
                  <c:v>12.8</c:v>
                </c:pt>
                <c:pt idx="30">
                  <c:v>14.6</c:v>
                </c:pt>
                <c:pt idx="31">
                  <c:v>14.6</c:v>
                </c:pt>
                <c:pt idx="32">
                  <c:v>17.100000000000001</c:v>
                </c:pt>
                <c:pt idx="33">
                  <c:v>15</c:v>
                </c:pt>
                <c:pt idx="34">
                  <c:v>17.600000000000001</c:v>
                </c:pt>
                <c:pt idx="35">
                  <c:v>19</c:v>
                </c:pt>
                <c:pt idx="36">
                  <c:v>13.4</c:v>
                </c:pt>
                <c:pt idx="37">
                  <c:v>17.899999999999999</c:v>
                </c:pt>
                <c:pt idx="38">
                  <c:v>15.3</c:v>
                </c:pt>
                <c:pt idx="39">
                  <c:v>17</c:v>
                </c:pt>
                <c:pt idx="40">
                  <c:v>13.8</c:v>
                </c:pt>
                <c:pt idx="41">
                  <c:v>20.399999999999999</c:v>
                </c:pt>
                <c:pt idx="42">
                  <c:v>13.2</c:v>
                </c:pt>
                <c:pt idx="43">
                  <c:v>8.5</c:v>
                </c:pt>
                <c:pt idx="44">
                  <c:v>14.4</c:v>
                </c:pt>
                <c:pt idx="45">
                  <c:v>15.3</c:v>
                </c:pt>
                <c:pt idx="46">
                  <c:v>12.5</c:v>
                </c:pt>
                <c:pt idx="47">
                  <c:v>21.3</c:v>
                </c:pt>
                <c:pt idx="48">
                  <c:v>15.9</c:v>
                </c:pt>
                <c:pt idx="49">
                  <c:v>16.3</c:v>
                </c:pt>
              </c:numCache>
            </c:numRef>
          </c:xVal>
          <c:yVal>
            <c:numRef>
              <c:f>Fruits_veg_and_smoking!$B$3:$B$52</c:f>
              <c:numCache>
                <c:formatCode>General</c:formatCode>
                <c:ptCount val="50"/>
                <c:pt idx="0">
                  <c:v>20.100000000000001</c:v>
                </c:pt>
                <c:pt idx="1">
                  <c:v>24.8</c:v>
                </c:pt>
                <c:pt idx="2">
                  <c:v>23.7</c:v>
                </c:pt>
                <c:pt idx="3">
                  <c:v>21</c:v>
                </c:pt>
                <c:pt idx="4">
                  <c:v>28.9</c:v>
                </c:pt>
                <c:pt idx="5">
                  <c:v>24.5</c:v>
                </c:pt>
                <c:pt idx="6">
                  <c:v>27.4</c:v>
                </c:pt>
                <c:pt idx="7">
                  <c:v>21.3</c:v>
                </c:pt>
                <c:pt idx="8">
                  <c:v>26.2</c:v>
                </c:pt>
                <c:pt idx="9">
                  <c:v>23.2</c:v>
                </c:pt>
                <c:pt idx="10">
                  <c:v>24.5</c:v>
                </c:pt>
                <c:pt idx="11">
                  <c:v>23.2</c:v>
                </c:pt>
                <c:pt idx="12">
                  <c:v>24</c:v>
                </c:pt>
                <c:pt idx="13">
                  <c:v>22</c:v>
                </c:pt>
                <c:pt idx="14">
                  <c:v>19.5</c:v>
                </c:pt>
                <c:pt idx="15">
                  <c:v>19.899999999999999</c:v>
                </c:pt>
                <c:pt idx="16">
                  <c:v>16.8</c:v>
                </c:pt>
                <c:pt idx="17">
                  <c:v>20.2</c:v>
                </c:pt>
                <c:pt idx="18">
                  <c:v>28.7</c:v>
                </c:pt>
                <c:pt idx="19">
                  <c:v>28.7</c:v>
                </c:pt>
                <c:pt idx="20">
                  <c:v>28.6</c:v>
                </c:pt>
                <c:pt idx="21">
                  <c:v>22.8</c:v>
                </c:pt>
                <c:pt idx="22">
                  <c:v>24.5</c:v>
                </c:pt>
                <c:pt idx="23">
                  <c:v>16.5</c:v>
                </c:pt>
                <c:pt idx="24">
                  <c:v>22.6</c:v>
                </c:pt>
                <c:pt idx="25">
                  <c:v>24.7</c:v>
                </c:pt>
                <c:pt idx="26">
                  <c:v>20.2</c:v>
                </c:pt>
                <c:pt idx="27">
                  <c:v>22.5</c:v>
                </c:pt>
                <c:pt idx="28">
                  <c:v>29.1</c:v>
                </c:pt>
                <c:pt idx="29">
                  <c:v>25.9</c:v>
                </c:pt>
                <c:pt idx="30">
                  <c:v>21.5</c:v>
                </c:pt>
                <c:pt idx="31">
                  <c:v>26</c:v>
                </c:pt>
                <c:pt idx="32">
                  <c:v>22.5</c:v>
                </c:pt>
                <c:pt idx="33">
                  <c:v>21.8</c:v>
                </c:pt>
                <c:pt idx="34">
                  <c:v>22.6</c:v>
                </c:pt>
                <c:pt idx="35">
                  <c:v>15.7</c:v>
                </c:pt>
                <c:pt idx="36">
                  <c:v>25.9</c:v>
                </c:pt>
                <c:pt idx="37">
                  <c:v>23.9</c:v>
                </c:pt>
                <c:pt idx="38">
                  <c:v>26.8</c:v>
                </c:pt>
                <c:pt idx="39">
                  <c:v>21.2</c:v>
                </c:pt>
                <c:pt idx="40">
                  <c:v>20.5</c:v>
                </c:pt>
                <c:pt idx="41">
                  <c:v>26.5</c:v>
                </c:pt>
                <c:pt idx="42">
                  <c:v>22.6</c:v>
                </c:pt>
                <c:pt idx="43">
                  <c:v>22.1</c:v>
                </c:pt>
                <c:pt idx="44">
                  <c:v>30.8</c:v>
                </c:pt>
                <c:pt idx="45">
                  <c:v>26.2</c:v>
                </c:pt>
                <c:pt idx="46">
                  <c:v>25.2</c:v>
                </c:pt>
                <c:pt idx="47">
                  <c:v>20</c:v>
                </c:pt>
                <c:pt idx="48">
                  <c:v>22.2</c:v>
                </c:pt>
                <c:pt idx="49">
                  <c:v>21.8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35712"/>
        <c:axId val="657535152"/>
      </c:scatterChart>
      <c:valAx>
        <c:axId val="65753571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Every</a:t>
                </a:r>
                <a:r>
                  <a:rPr lang="en-US" sz="1200" baseline="0"/>
                  <a:t> Day Smokers</a:t>
                </a:r>
                <a:r>
                  <a:rPr lang="en-US" sz="1200"/>
                  <a:t>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35152"/>
        <c:crosses val="autoZero"/>
        <c:crossBetween val="midCat"/>
      </c:valAx>
      <c:valAx>
        <c:axId val="65753515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Eat Fruits and Vegetables</a:t>
                </a:r>
                <a:r>
                  <a:rPr lang="en-US" sz="1200" baseline="0"/>
                  <a:t> </a:t>
                </a:r>
                <a:r>
                  <a:rPr lang="en-US" sz="1200"/>
                  <a:t>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3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People who Eat Enough Fruits and Vegetables who Smoke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85000"/>
                  </a:srgb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0920123790496337"/>
                  <c:y val="-0.27584944455227284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Fruits_veg_and_smoking!$B$3:$B$52</c:f>
              <c:numCache>
                <c:formatCode>General</c:formatCode>
                <c:ptCount val="50"/>
                <c:pt idx="0">
                  <c:v>20.100000000000001</c:v>
                </c:pt>
                <c:pt idx="1">
                  <c:v>24.8</c:v>
                </c:pt>
                <c:pt idx="2">
                  <c:v>23.7</c:v>
                </c:pt>
                <c:pt idx="3">
                  <c:v>21</c:v>
                </c:pt>
                <c:pt idx="4">
                  <c:v>28.9</c:v>
                </c:pt>
                <c:pt idx="5">
                  <c:v>24.5</c:v>
                </c:pt>
                <c:pt idx="6">
                  <c:v>27.4</c:v>
                </c:pt>
                <c:pt idx="7">
                  <c:v>21.3</c:v>
                </c:pt>
                <c:pt idx="8">
                  <c:v>26.2</c:v>
                </c:pt>
                <c:pt idx="9">
                  <c:v>23.2</c:v>
                </c:pt>
                <c:pt idx="10">
                  <c:v>24.5</c:v>
                </c:pt>
                <c:pt idx="11">
                  <c:v>23.2</c:v>
                </c:pt>
                <c:pt idx="12">
                  <c:v>24</c:v>
                </c:pt>
                <c:pt idx="13">
                  <c:v>22</c:v>
                </c:pt>
                <c:pt idx="14">
                  <c:v>19.5</c:v>
                </c:pt>
                <c:pt idx="15">
                  <c:v>19.899999999999999</c:v>
                </c:pt>
                <c:pt idx="16">
                  <c:v>16.8</c:v>
                </c:pt>
                <c:pt idx="17">
                  <c:v>20.2</c:v>
                </c:pt>
                <c:pt idx="18">
                  <c:v>28.7</c:v>
                </c:pt>
                <c:pt idx="19">
                  <c:v>28.7</c:v>
                </c:pt>
                <c:pt idx="20">
                  <c:v>28.6</c:v>
                </c:pt>
                <c:pt idx="21">
                  <c:v>22.8</c:v>
                </c:pt>
                <c:pt idx="22">
                  <c:v>24.5</c:v>
                </c:pt>
                <c:pt idx="23">
                  <c:v>16.5</c:v>
                </c:pt>
                <c:pt idx="24">
                  <c:v>22.6</c:v>
                </c:pt>
                <c:pt idx="25">
                  <c:v>24.7</c:v>
                </c:pt>
                <c:pt idx="26">
                  <c:v>20.2</c:v>
                </c:pt>
                <c:pt idx="27">
                  <c:v>22.5</c:v>
                </c:pt>
                <c:pt idx="28">
                  <c:v>29.1</c:v>
                </c:pt>
                <c:pt idx="29">
                  <c:v>25.9</c:v>
                </c:pt>
                <c:pt idx="30">
                  <c:v>21.5</c:v>
                </c:pt>
                <c:pt idx="31">
                  <c:v>26</c:v>
                </c:pt>
                <c:pt idx="32">
                  <c:v>22.5</c:v>
                </c:pt>
                <c:pt idx="33">
                  <c:v>21.8</c:v>
                </c:pt>
                <c:pt idx="34">
                  <c:v>22.6</c:v>
                </c:pt>
                <c:pt idx="35">
                  <c:v>15.7</c:v>
                </c:pt>
                <c:pt idx="36">
                  <c:v>25.9</c:v>
                </c:pt>
                <c:pt idx="37">
                  <c:v>23.9</c:v>
                </c:pt>
                <c:pt idx="38">
                  <c:v>26.8</c:v>
                </c:pt>
                <c:pt idx="39">
                  <c:v>21.2</c:v>
                </c:pt>
                <c:pt idx="40">
                  <c:v>20.5</c:v>
                </c:pt>
                <c:pt idx="41">
                  <c:v>26.5</c:v>
                </c:pt>
                <c:pt idx="42">
                  <c:v>22.6</c:v>
                </c:pt>
                <c:pt idx="43">
                  <c:v>22.1</c:v>
                </c:pt>
                <c:pt idx="44">
                  <c:v>30.8</c:v>
                </c:pt>
                <c:pt idx="45">
                  <c:v>26.2</c:v>
                </c:pt>
                <c:pt idx="46">
                  <c:v>25.2</c:v>
                </c:pt>
                <c:pt idx="47">
                  <c:v>20</c:v>
                </c:pt>
                <c:pt idx="48">
                  <c:v>22.2</c:v>
                </c:pt>
                <c:pt idx="49">
                  <c:v>21.8</c:v>
                </c:pt>
              </c:numCache>
            </c:numRef>
          </c:xVal>
          <c:yVal>
            <c:numRef>
              <c:f>Fruits_veg_and_smoking!$C$3:$C$52</c:f>
              <c:numCache>
                <c:formatCode>General</c:formatCode>
                <c:ptCount val="50"/>
                <c:pt idx="0">
                  <c:v>18.8</c:v>
                </c:pt>
                <c:pt idx="1">
                  <c:v>18.8</c:v>
                </c:pt>
                <c:pt idx="2">
                  <c:v>13.7</c:v>
                </c:pt>
                <c:pt idx="3">
                  <c:v>18.100000000000001</c:v>
                </c:pt>
                <c:pt idx="4">
                  <c:v>9.8000000000000007</c:v>
                </c:pt>
                <c:pt idx="5">
                  <c:v>13.5</c:v>
                </c:pt>
                <c:pt idx="6">
                  <c:v>12.4</c:v>
                </c:pt>
                <c:pt idx="7">
                  <c:v>15.5</c:v>
                </c:pt>
                <c:pt idx="8">
                  <c:v>15.2</c:v>
                </c:pt>
                <c:pt idx="9">
                  <c:v>16.399999999999999</c:v>
                </c:pt>
                <c:pt idx="10">
                  <c:v>12.1</c:v>
                </c:pt>
                <c:pt idx="11">
                  <c:v>13.3</c:v>
                </c:pt>
                <c:pt idx="12">
                  <c:v>14.2</c:v>
                </c:pt>
                <c:pt idx="13">
                  <c:v>20.8</c:v>
                </c:pt>
                <c:pt idx="14">
                  <c:v>16.100000000000001</c:v>
                </c:pt>
                <c:pt idx="15">
                  <c:v>13.6</c:v>
                </c:pt>
                <c:pt idx="16">
                  <c:v>23.5</c:v>
                </c:pt>
                <c:pt idx="17">
                  <c:v>16.399999999999999</c:v>
                </c:pt>
                <c:pt idx="18">
                  <c:v>15.9</c:v>
                </c:pt>
                <c:pt idx="19">
                  <c:v>13.4</c:v>
                </c:pt>
                <c:pt idx="20">
                  <c:v>13.5</c:v>
                </c:pt>
                <c:pt idx="21">
                  <c:v>16.7</c:v>
                </c:pt>
                <c:pt idx="22">
                  <c:v>14.9</c:v>
                </c:pt>
                <c:pt idx="23">
                  <c:v>18.600000000000001</c:v>
                </c:pt>
                <c:pt idx="24">
                  <c:v>18.5</c:v>
                </c:pt>
                <c:pt idx="25">
                  <c:v>14.5</c:v>
                </c:pt>
                <c:pt idx="26">
                  <c:v>16.100000000000001</c:v>
                </c:pt>
                <c:pt idx="27">
                  <c:v>16.600000000000001</c:v>
                </c:pt>
                <c:pt idx="28">
                  <c:v>15.4</c:v>
                </c:pt>
                <c:pt idx="29">
                  <c:v>12.8</c:v>
                </c:pt>
                <c:pt idx="30">
                  <c:v>14.6</c:v>
                </c:pt>
                <c:pt idx="31">
                  <c:v>14.6</c:v>
                </c:pt>
                <c:pt idx="32">
                  <c:v>17.100000000000001</c:v>
                </c:pt>
                <c:pt idx="33">
                  <c:v>15</c:v>
                </c:pt>
                <c:pt idx="34">
                  <c:v>17.600000000000001</c:v>
                </c:pt>
                <c:pt idx="35">
                  <c:v>19</c:v>
                </c:pt>
                <c:pt idx="36">
                  <c:v>13.4</c:v>
                </c:pt>
                <c:pt idx="37">
                  <c:v>17.899999999999999</c:v>
                </c:pt>
                <c:pt idx="38">
                  <c:v>15.3</c:v>
                </c:pt>
                <c:pt idx="39">
                  <c:v>17</c:v>
                </c:pt>
                <c:pt idx="40">
                  <c:v>13.8</c:v>
                </c:pt>
                <c:pt idx="41">
                  <c:v>20.399999999999999</c:v>
                </c:pt>
                <c:pt idx="42">
                  <c:v>13.2</c:v>
                </c:pt>
                <c:pt idx="43">
                  <c:v>8.5</c:v>
                </c:pt>
                <c:pt idx="44">
                  <c:v>14.4</c:v>
                </c:pt>
                <c:pt idx="45">
                  <c:v>15.3</c:v>
                </c:pt>
                <c:pt idx="46">
                  <c:v>12.5</c:v>
                </c:pt>
                <c:pt idx="47">
                  <c:v>21.3</c:v>
                </c:pt>
                <c:pt idx="48">
                  <c:v>15.9</c:v>
                </c:pt>
                <c:pt idx="49">
                  <c:v>16.3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42432"/>
        <c:axId val="657542992"/>
      </c:scatterChart>
      <c:valAx>
        <c:axId val="65754243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Every Day Smokers (%)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42992"/>
        <c:crosses val="autoZero"/>
        <c:crossBetween val="midCat"/>
      </c:valAx>
      <c:valAx>
        <c:axId val="65754299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Eat Fruits and Vegetables (%)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4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55</xdr:row>
      <xdr:rowOff>114300</xdr:rowOff>
    </xdr:from>
    <xdr:to>
      <xdr:col>6</xdr:col>
      <xdr:colOff>104775</xdr:colOff>
      <xdr:row>70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242886</xdr:colOff>
      <xdr:row>55</xdr:row>
      <xdr:rowOff>114300</xdr:rowOff>
    </xdr:from>
    <xdr:to>
      <xdr:col>14</xdr:col>
      <xdr:colOff>76200</xdr:colOff>
      <xdr:row>76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70</xdr:row>
      <xdr:rowOff>171449</xdr:rowOff>
    </xdr:from>
    <xdr:to>
      <xdr:col>8</xdr:col>
      <xdr:colOff>704850</xdr:colOff>
      <xdr:row>90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66675</xdr:colOff>
      <xdr:row>11</xdr:row>
      <xdr:rowOff>66675</xdr:rowOff>
    </xdr:from>
    <xdr:to>
      <xdr:col>14</xdr:col>
      <xdr:colOff>609405</xdr:colOff>
      <xdr:row>14</xdr:row>
      <xdr:rowOff>76127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01375" y="2162175"/>
          <a:ext cx="1561905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L1" workbookViewId="0">
      <selection activeCell="P7" sqref="P7"/>
    </sheetView>
  </sheetViews>
  <sheetFormatPr defaultRowHeight="15" x14ac:dyDescent="0.25"/>
  <cols>
    <col min="1" max="1" width="15.28515625" style="1" bestFit="1" customWidth="1"/>
    <col min="2" max="2" width="12.28515625" style="1" bestFit="1" customWidth="1"/>
    <col min="3" max="3" width="11.28515625" style="1" bestFit="1" customWidth="1"/>
    <col min="4" max="5" width="9.140625" style="1"/>
    <col min="6" max="6" width="12.140625" style="1" bestFit="1" customWidth="1"/>
    <col min="7" max="8" width="9.140625" style="1"/>
    <col min="9" max="9" width="15.28515625" style="1" bestFit="1" customWidth="1"/>
    <col min="10" max="14" width="15.28515625" style="1" customWidth="1"/>
    <col min="15" max="15" width="15" style="1" bestFit="1" customWidth="1"/>
    <col min="16" max="16" width="16.28515625" style="1" bestFit="1" customWidth="1"/>
    <col min="17" max="16384" width="9.140625" style="1"/>
  </cols>
  <sheetData>
    <row r="1" spans="1:16" x14ac:dyDescent="0.25">
      <c r="G1" s="2" t="s">
        <v>65</v>
      </c>
      <c r="H1" s="2" t="s">
        <v>78</v>
      </c>
      <c r="I1" s="1" t="s">
        <v>68</v>
      </c>
      <c r="J1" s="1" t="s">
        <v>67</v>
      </c>
      <c r="O1" s="2" t="s">
        <v>70</v>
      </c>
    </row>
    <row r="2" spans="1:16" x14ac:dyDescent="0.25">
      <c r="A2" s="2" t="s">
        <v>0</v>
      </c>
      <c r="B2" s="2" t="s">
        <v>51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63</v>
      </c>
      <c r="J2" s="2" t="s">
        <v>62</v>
      </c>
      <c r="K2" s="2" t="s">
        <v>66</v>
      </c>
      <c r="L2" s="2" t="s">
        <v>69</v>
      </c>
      <c r="M2" s="2" t="s">
        <v>64</v>
      </c>
      <c r="N2" s="2" t="s">
        <v>65</v>
      </c>
      <c r="O2" s="2" t="s">
        <v>58</v>
      </c>
      <c r="P2" s="2" t="s">
        <v>59</v>
      </c>
    </row>
    <row r="3" spans="1:16" x14ac:dyDescent="0.25">
      <c r="A3" s="1" t="s">
        <v>1</v>
      </c>
      <c r="B3" s="1">
        <v>20.100000000000001</v>
      </c>
      <c r="C3" s="1">
        <v>18.8</v>
      </c>
      <c r="D3" s="1">
        <f>($B3-$B$54)</f>
        <v>-3.3360000000000021</v>
      </c>
      <c r="E3" s="1">
        <f>($C3-$C$55)</f>
        <v>3.1560000000000059</v>
      </c>
      <c r="F3" s="1">
        <f>($D3)*($E3)</f>
        <v>-10.528416000000027</v>
      </c>
      <c r="G3" s="1">
        <f>($D3)^2</f>
        <v>11.128896000000013</v>
      </c>
      <c r="H3" s="1">
        <f>($E3)^2</f>
        <v>9.9603360000000372</v>
      </c>
      <c r="I3" s="1">
        <f>SUM(F3:F52)/(SUM(H3:H52))</f>
        <v>-0.56705556658188883</v>
      </c>
      <c r="J3" s="1">
        <f>($B$54)-($I$3*$C$55)</f>
        <v>32.307017283607067</v>
      </c>
      <c r="K3" s="1">
        <f>($J$3)+($I$3*C3)</f>
        <v>21.646372631867557</v>
      </c>
      <c r="L3" s="1">
        <f>($B3-$K3)^2</f>
        <v>2.3912683165889903</v>
      </c>
      <c r="M3" s="1">
        <f>SUM(L3:L52)</f>
        <v>420.33376397758263</v>
      </c>
      <c r="N3" s="1">
        <f>SUM(G3:G52)</f>
        <v>546.0551999999999</v>
      </c>
      <c r="O3" s="1">
        <f>($N$3-$M$3)</f>
        <v>125.72143602241727</v>
      </c>
      <c r="P3" s="1">
        <f>($O$3)^2</f>
        <v>15805.879475538757</v>
      </c>
    </row>
    <row r="4" spans="1:16" x14ac:dyDescent="0.25">
      <c r="A4" s="1" t="s">
        <v>2</v>
      </c>
      <c r="B4" s="1">
        <v>24.8</v>
      </c>
      <c r="C4" s="1">
        <v>18.8</v>
      </c>
      <c r="D4" s="1">
        <f t="shared" ref="D4:D52" si="0">($B4-$B$54)</f>
        <v>1.3639999999999972</v>
      </c>
      <c r="E4" s="1">
        <f t="shared" ref="E4:E52" si="1">($C4-$C$55)</f>
        <v>3.1560000000000059</v>
      </c>
      <c r="F4" s="1">
        <f t="shared" ref="F4:F52" si="2">($D4)*($E4)</f>
        <v>4.3047839999999988</v>
      </c>
      <c r="G4" s="1">
        <f t="shared" ref="G4:G52" si="3">($D4)^2</f>
        <v>1.8604959999999924</v>
      </c>
      <c r="H4" s="1">
        <f t="shared" ref="H4:H52" si="4">($E4)^2</f>
        <v>9.9603360000000372</v>
      </c>
      <c r="K4" s="1">
        <f t="shared" ref="K4:K52" si="5">($J$3)+($I$3*C4)</f>
        <v>21.646372631867557</v>
      </c>
      <c r="L4" s="1">
        <f t="shared" ref="L4:L52" si="6">($B4-$K4)^2</f>
        <v>9.9453655770339644</v>
      </c>
    </row>
    <row r="5" spans="1:16" x14ac:dyDescent="0.25">
      <c r="A5" s="1" t="s">
        <v>3</v>
      </c>
      <c r="B5" s="1">
        <v>23.7</v>
      </c>
      <c r="C5" s="1">
        <v>13.7</v>
      </c>
      <c r="D5" s="1">
        <f t="shared" si="0"/>
        <v>0.26399999999999579</v>
      </c>
      <c r="E5" s="1">
        <f t="shared" si="1"/>
        <v>-1.9439999999999955</v>
      </c>
      <c r="F5" s="1">
        <f t="shared" si="2"/>
        <v>-0.51321599999999068</v>
      </c>
      <c r="G5" s="1">
        <f t="shared" si="3"/>
        <v>6.9695999999997774E-2</v>
      </c>
      <c r="H5" s="1">
        <f t="shared" si="4"/>
        <v>3.7791359999999825</v>
      </c>
      <c r="K5" s="1">
        <f t="shared" si="5"/>
        <v>24.538356021435192</v>
      </c>
      <c r="L5" s="1">
        <f t="shared" si="6"/>
        <v>0.70284081867664472</v>
      </c>
      <c r="N5" s="2" t="s">
        <v>73</v>
      </c>
      <c r="O5" s="2" t="s">
        <v>73</v>
      </c>
    </row>
    <row r="6" spans="1:16" x14ac:dyDescent="0.25">
      <c r="A6" s="1" t="s">
        <v>4</v>
      </c>
      <c r="B6" s="1">
        <v>21</v>
      </c>
      <c r="C6" s="1">
        <v>18.100000000000001</v>
      </c>
      <c r="D6" s="1">
        <f t="shared" si="0"/>
        <v>-2.4360000000000035</v>
      </c>
      <c r="E6" s="1">
        <f t="shared" si="1"/>
        <v>2.4560000000000066</v>
      </c>
      <c r="F6" s="1">
        <f t="shared" si="2"/>
        <v>-5.9828160000000246</v>
      </c>
      <c r="G6" s="1">
        <f t="shared" si="3"/>
        <v>5.9340960000000171</v>
      </c>
      <c r="H6" s="1">
        <f t="shared" si="4"/>
        <v>6.0319360000000328</v>
      </c>
      <c r="K6" s="1">
        <f t="shared" si="5"/>
        <v>22.043311528474881</v>
      </c>
      <c r="L6" s="1">
        <f t="shared" si="6"/>
        <v>1.088498945448592</v>
      </c>
      <c r="M6" s="2" t="s">
        <v>71</v>
      </c>
      <c r="N6" s="2" t="s">
        <v>74</v>
      </c>
      <c r="O6" s="2" t="s">
        <v>75</v>
      </c>
      <c r="P6" s="2" t="s">
        <v>72</v>
      </c>
    </row>
    <row r="7" spans="1:16" x14ac:dyDescent="0.25">
      <c r="A7" s="1" t="s">
        <v>5</v>
      </c>
      <c r="B7" s="1">
        <v>28.9</v>
      </c>
      <c r="C7" s="1">
        <v>9.8000000000000007</v>
      </c>
      <c r="D7" s="1">
        <f t="shared" si="0"/>
        <v>5.4639999999999951</v>
      </c>
      <c r="E7" s="1">
        <f t="shared" si="1"/>
        <v>-5.8439999999999941</v>
      </c>
      <c r="F7" s="1">
        <f t="shared" si="2"/>
        <v>-31.931615999999938</v>
      </c>
      <c r="G7" s="1">
        <f t="shared" si="3"/>
        <v>29.855295999999946</v>
      </c>
      <c r="H7" s="1">
        <f t="shared" si="4"/>
        <v>34.152335999999934</v>
      </c>
      <c r="K7" s="1">
        <f t="shared" si="5"/>
        <v>26.749872731104556</v>
      </c>
      <c r="L7" s="1">
        <f t="shared" si="6"/>
        <v>4.6230472724477734</v>
      </c>
      <c r="M7" s="1">
        <f>($O$3/$N$3)</f>
        <v>0.23023576375138866</v>
      </c>
      <c r="N7" s="1">
        <f>$O$3</f>
        <v>125.72143602241727</v>
      </c>
      <c r="O7" s="1">
        <f>($M$3)/(50-2)</f>
        <v>8.7569534161996376</v>
      </c>
      <c r="P7" s="1">
        <f>($N$7/$O$7)</f>
        <v>14.356755146126853</v>
      </c>
    </row>
    <row r="8" spans="1:16" x14ac:dyDescent="0.25">
      <c r="A8" s="1" t="s">
        <v>6</v>
      </c>
      <c r="B8" s="1">
        <v>24.5</v>
      </c>
      <c r="C8" s="1">
        <v>13.5</v>
      </c>
      <c r="D8" s="1">
        <f t="shared" si="0"/>
        <v>1.0639999999999965</v>
      </c>
      <c r="E8" s="1">
        <f t="shared" si="1"/>
        <v>-2.1439999999999948</v>
      </c>
      <c r="F8" s="1">
        <f t="shared" si="2"/>
        <v>-2.2812159999999868</v>
      </c>
      <c r="G8" s="1">
        <f t="shared" si="3"/>
        <v>1.1320959999999927</v>
      </c>
      <c r="H8" s="1">
        <f t="shared" si="4"/>
        <v>4.5967359999999777</v>
      </c>
      <c r="K8" s="1">
        <f t="shared" si="5"/>
        <v>24.651767134751566</v>
      </c>
      <c r="L8" s="1">
        <f t="shared" si="6"/>
        <v>2.3033263190699958E-2</v>
      </c>
    </row>
    <row r="9" spans="1:16" x14ac:dyDescent="0.25">
      <c r="A9" s="1" t="s">
        <v>7</v>
      </c>
      <c r="B9" s="1">
        <v>27.4</v>
      </c>
      <c r="C9" s="1">
        <v>12.4</v>
      </c>
      <c r="D9" s="1">
        <f t="shared" si="0"/>
        <v>3.9639999999999951</v>
      </c>
      <c r="E9" s="1">
        <f t="shared" si="1"/>
        <v>-3.2439999999999944</v>
      </c>
      <c r="F9" s="1">
        <f t="shared" si="2"/>
        <v>-12.859215999999963</v>
      </c>
      <c r="G9" s="1">
        <f t="shared" si="3"/>
        <v>15.713295999999961</v>
      </c>
      <c r="H9" s="1">
        <f t="shared" si="4"/>
        <v>10.523535999999964</v>
      </c>
      <c r="K9" s="1">
        <f t="shared" si="5"/>
        <v>25.275528257991645</v>
      </c>
      <c r="L9" s="1">
        <f t="shared" si="6"/>
        <v>4.513380182592007</v>
      </c>
      <c r="M9" s="2" t="s">
        <v>76</v>
      </c>
    </row>
    <row r="10" spans="1:16" x14ac:dyDescent="0.25">
      <c r="A10" s="1" t="s">
        <v>8</v>
      </c>
      <c r="B10" s="1">
        <v>21.3</v>
      </c>
      <c r="C10" s="1">
        <v>15.5</v>
      </c>
      <c r="D10" s="1">
        <f t="shared" si="0"/>
        <v>-2.1360000000000028</v>
      </c>
      <c r="E10" s="1">
        <f t="shared" si="1"/>
        <v>-0.1439999999999948</v>
      </c>
      <c r="F10" s="1">
        <f t="shared" si="2"/>
        <v>0.30758399999998931</v>
      </c>
      <c r="G10" s="1">
        <f t="shared" si="3"/>
        <v>4.5624960000000119</v>
      </c>
      <c r="H10" s="1">
        <f t="shared" si="4"/>
        <v>2.0735999999998502E-2</v>
      </c>
      <c r="K10" s="1">
        <f t="shared" si="5"/>
        <v>23.517656001587788</v>
      </c>
      <c r="L10" s="1">
        <f t="shared" si="6"/>
        <v>4.9179981413783329</v>
      </c>
      <c r="M10" s="1">
        <f>SQRT($M$3/(50-2))</f>
        <v>2.9592149999957145</v>
      </c>
    </row>
    <row r="11" spans="1:16" x14ac:dyDescent="0.25">
      <c r="A11" s="1" t="s">
        <v>9</v>
      </c>
      <c r="B11" s="1">
        <v>26.2</v>
      </c>
      <c r="C11" s="1">
        <v>15.2</v>
      </c>
      <c r="D11" s="1">
        <f t="shared" si="0"/>
        <v>2.7639999999999958</v>
      </c>
      <c r="E11" s="1">
        <f t="shared" si="1"/>
        <v>-0.44399999999999551</v>
      </c>
      <c r="F11" s="1">
        <f t="shared" si="2"/>
        <v>-1.2272159999999857</v>
      </c>
      <c r="G11" s="1">
        <f t="shared" si="3"/>
        <v>7.6396959999999767</v>
      </c>
      <c r="H11" s="1">
        <f t="shared" si="4"/>
        <v>0.19713599999999601</v>
      </c>
      <c r="K11" s="1">
        <f t="shared" si="5"/>
        <v>23.687772671562357</v>
      </c>
      <c r="L11" s="1">
        <f t="shared" si="6"/>
        <v>6.311286149748935</v>
      </c>
    </row>
    <row r="12" spans="1:16" x14ac:dyDescent="0.25">
      <c r="A12" s="1" t="s">
        <v>10</v>
      </c>
      <c r="B12" s="1">
        <v>23.2</v>
      </c>
      <c r="C12" s="1">
        <v>16.399999999999999</v>
      </c>
      <c r="D12" s="1">
        <f t="shared" si="0"/>
        <v>-0.23600000000000421</v>
      </c>
      <c r="E12" s="1">
        <f t="shared" si="1"/>
        <v>0.75600000000000378</v>
      </c>
      <c r="F12" s="1">
        <f t="shared" si="2"/>
        <v>-0.17841600000000407</v>
      </c>
      <c r="G12" s="1">
        <f t="shared" si="3"/>
        <v>5.5696000000001987E-2</v>
      </c>
      <c r="H12" s="1">
        <f t="shared" si="4"/>
        <v>0.57153600000000571</v>
      </c>
      <c r="K12" s="1">
        <f t="shared" si="5"/>
        <v>23.00730599166409</v>
      </c>
      <c r="L12" s="1">
        <f t="shared" si="6"/>
        <v>3.7130980848559453E-2</v>
      </c>
      <c r="M12" s="2" t="s">
        <v>78</v>
      </c>
    </row>
    <row r="13" spans="1:16" x14ac:dyDescent="0.25">
      <c r="A13" s="1" t="s">
        <v>11</v>
      </c>
      <c r="B13" s="1">
        <v>24.5</v>
      </c>
      <c r="C13" s="1">
        <v>12.1</v>
      </c>
      <c r="D13" s="1">
        <f t="shared" si="0"/>
        <v>1.0639999999999965</v>
      </c>
      <c r="E13" s="1">
        <f t="shared" si="1"/>
        <v>-3.5439999999999952</v>
      </c>
      <c r="F13" s="1">
        <f t="shared" si="2"/>
        <v>-3.7708159999999826</v>
      </c>
      <c r="G13" s="1">
        <f t="shared" si="3"/>
        <v>1.1320959999999927</v>
      </c>
      <c r="H13" s="1">
        <f t="shared" si="4"/>
        <v>12.559935999999965</v>
      </c>
      <c r="K13" s="1">
        <f t="shared" si="5"/>
        <v>25.445644927966214</v>
      </c>
      <c r="L13" s="1">
        <f t="shared" si="6"/>
        <v>0.89424432978822566</v>
      </c>
      <c r="M13" s="1">
        <f>SUM(H3:H52)</f>
        <v>390.98320000000007</v>
      </c>
    </row>
    <row r="14" spans="1:16" x14ac:dyDescent="0.25">
      <c r="A14" s="1" t="s">
        <v>12</v>
      </c>
      <c r="B14" s="1">
        <v>23.2</v>
      </c>
      <c r="C14" s="1">
        <v>13.3</v>
      </c>
      <c r="D14" s="1">
        <f t="shared" si="0"/>
        <v>-0.23600000000000421</v>
      </c>
      <c r="E14" s="1">
        <f t="shared" si="1"/>
        <v>-2.3439999999999941</v>
      </c>
      <c r="F14" s="1">
        <f t="shared" si="2"/>
        <v>0.55318400000000845</v>
      </c>
      <c r="G14" s="1">
        <f t="shared" si="3"/>
        <v>5.5696000000001987E-2</v>
      </c>
      <c r="H14" s="1">
        <f t="shared" si="4"/>
        <v>5.4943359999999721</v>
      </c>
      <c r="K14" s="1">
        <f t="shared" si="5"/>
        <v>24.765178248067947</v>
      </c>
      <c r="L14" s="1">
        <f t="shared" si="6"/>
        <v>2.4497829482250508</v>
      </c>
    </row>
    <row r="15" spans="1:16" x14ac:dyDescent="0.25">
      <c r="A15" s="1" t="s">
        <v>13</v>
      </c>
      <c r="B15" s="1">
        <v>24</v>
      </c>
      <c r="C15" s="1">
        <v>14.2</v>
      </c>
      <c r="D15" s="1">
        <f t="shared" si="0"/>
        <v>0.5639999999999965</v>
      </c>
      <c r="E15" s="1">
        <f t="shared" si="1"/>
        <v>-1.4439999999999955</v>
      </c>
      <c r="F15" s="1">
        <f t="shared" si="2"/>
        <v>-0.81441599999999237</v>
      </c>
      <c r="G15" s="1">
        <f t="shared" si="3"/>
        <v>0.31809599999999605</v>
      </c>
      <c r="H15" s="1">
        <f t="shared" si="4"/>
        <v>2.085135999999987</v>
      </c>
      <c r="K15" s="1">
        <f t="shared" si="5"/>
        <v>24.254828238144245</v>
      </c>
      <c r="L15" s="1">
        <f t="shared" si="6"/>
        <v>6.4937430955700287E-2</v>
      </c>
    </row>
    <row r="16" spans="1:16" x14ac:dyDescent="0.25">
      <c r="A16" s="1" t="s">
        <v>14</v>
      </c>
      <c r="B16" s="1">
        <v>22</v>
      </c>
      <c r="C16" s="1">
        <v>20.8</v>
      </c>
      <c r="D16" s="1">
        <f t="shared" si="0"/>
        <v>-1.4360000000000035</v>
      </c>
      <c r="E16" s="1">
        <f t="shared" si="1"/>
        <v>5.1560000000000059</v>
      </c>
      <c r="F16" s="1">
        <f t="shared" si="2"/>
        <v>-7.4040160000000261</v>
      </c>
      <c r="G16" s="1">
        <f t="shared" si="3"/>
        <v>2.0620960000000101</v>
      </c>
      <c r="H16" s="1">
        <f t="shared" si="4"/>
        <v>26.584336000000061</v>
      </c>
      <c r="K16" s="1">
        <f t="shared" si="5"/>
        <v>20.512261498703779</v>
      </c>
      <c r="L16" s="1">
        <f t="shared" si="6"/>
        <v>2.2133658482391252</v>
      </c>
    </row>
    <row r="17" spans="1:12" x14ac:dyDescent="0.25">
      <c r="A17" s="1" t="s">
        <v>15</v>
      </c>
      <c r="B17" s="1">
        <v>19.5</v>
      </c>
      <c r="C17" s="1">
        <v>16.100000000000001</v>
      </c>
      <c r="D17" s="1">
        <f t="shared" si="0"/>
        <v>-3.9360000000000035</v>
      </c>
      <c r="E17" s="1">
        <f t="shared" si="1"/>
        <v>0.45600000000000662</v>
      </c>
      <c r="F17" s="1">
        <f t="shared" si="2"/>
        <v>-1.7948160000000277</v>
      </c>
      <c r="G17" s="1">
        <f t="shared" si="3"/>
        <v>15.492096000000027</v>
      </c>
      <c r="H17" s="1">
        <f t="shared" si="4"/>
        <v>0.20793600000000603</v>
      </c>
      <c r="K17" s="1">
        <f t="shared" si="5"/>
        <v>23.177422661638658</v>
      </c>
      <c r="L17" s="1">
        <f t="shared" si="6"/>
        <v>13.523437432333555</v>
      </c>
    </row>
    <row r="18" spans="1:12" x14ac:dyDescent="0.25">
      <c r="A18" s="1" t="s">
        <v>16</v>
      </c>
      <c r="B18" s="1">
        <v>19.899999999999999</v>
      </c>
      <c r="C18" s="1">
        <v>13.6</v>
      </c>
      <c r="D18" s="1">
        <f t="shared" si="0"/>
        <v>-3.5360000000000049</v>
      </c>
      <c r="E18" s="1">
        <f t="shared" si="1"/>
        <v>-2.0439999999999952</v>
      </c>
      <c r="F18" s="1">
        <f t="shared" si="2"/>
        <v>7.2275839999999931</v>
      </c>
      <c r="G18" s="1">
        <f t="shared" si="3"/>
        <v>12.503296000000034</v>
      </c>
      <c r="H18" s="1">
        <f t="shared" si="4"/>
        <v>4.1779359999999803</v>
      </c>
      <c r="K18" s="1">
        <f t="shared" si="5"/>
        <v>24.595061578093379</v>
      </c>
      <c r="L18" s="1">
        <f t="shared" si="6"/>
        <v>22.043603222088702</v>
      </c>
    </row>
    <row r="19" spans="1:12" x14ac:dyDescent="0.25">
      <c r="A19" s="1" t="s">
        <v>17</v>
      </c>
      <c r="B19" s="1">
        <v>16.8</v>
      </c>
      <c r="C19" s="1">
        <v>23.5</v>
      </c>
      <c r="D19" s="1">
        <f t="shared" si="0"/>
        <v>-6.6360000000000028</v>
      </c>
      <c r="E19" s="1">
        <f t="shared" si="1"/>
        <v>7.8560000000000052</v>
      </c>
      <c r="F19" s="1">
        <f t="shared" si="2"/>
        <v>-52.132416000000056</v>
      </c>
      <c r="G19" s="1">
        <f t="shared" si="3"/>
        <v>44.036496000000035</v>
      </c>
      <c r="H19" s="1">
        <f t="shared" si="4"/>
        <v>61.716736000000083</v>
      </c>
      <c r="K19" s="1">
        <f t="shared" si="5"/>
        <v>18.981211468932678</v>
      </c>
      <c r="L19" s="1">
        <f t="shared" si="6"/>
        <v>4.7576834722034462</v>
      </c>
    </row>
    <row r="20" spans="1:12" x14ac:dyDescent="0.25">
      <c r="A20" s="1" t="s">
        <v>18</v>
      </c>
      <c r="B20" s="1">
        <v>20.2</v>
      </c>
      <c r="C20" s="1">
        <v>16.399999999999999</v>
      </c>
      <c r="D20" s="1">
        <f t="shared" si="0"/>
        <v>-3.2360000000000042</v>
      </c>
      <c r="E20" s="1">
        <f t="shared" si="1"/>
        <v>0.75600000000000378</v>
      </c>
      <c r="F20" s="1">
        <f t="shared" si="2"/>
        <v>-2.4464160000000152</v>
      </c>
      <c r="G20" s="1">
        <f t="shared" si="3"/>
        <v>10.471696000000028</v>
      </c>
      <c r="H20" s="1">
        <f t="shared" si="4"/>
        <v>0.57153600000000571</v>
      </c>
      <c r="K20" s="1">
        <f t="shared" si="5"/>
        <v>23.00730599166409</v>
      </c>
      <c r="L20" s="1">
        <f t="shared" si="6"/>
        <v>7.8809669308331038</v>
      </c>
    </row>
    <row r="21" spans="1:12" x14ac:dyDescent="0.25">
      <c r="A21" s="1" t="s">
        <v>19</v>
      </c>
      <c r="B21" s="1">
        <v>28.7</v>
      </c>
      <c r="C21" s="1">
        <v>15.9</v>
      </c>
      <c r="D21" s="1">
        <f t="shared" si="0"/>
        <v>5.2639999999999958</v>
      </c>
      <c r="E21" s="1">
        <f t="shared" si="1"/>
        <v>0.25600000000000556</v>
      </c>
      <c r="F21" s="1">
        <f t="shared" si="2"/>
        <v>1.3475840000000281</v>
      </c>
      <c r="G21" s="1">
        <f t="shared" si="3"/>
        <v>27.709695999999955</v>
      </c>
      <c r="H21" s="1">
        <f t="shared" si="4"/>
        <v>6.5536000000002842E-2</v>
      </c>
      <c r="K21" s="1">
        <f t="shared" si="5"/>
        <v>23.290833774955033</v>
      </c>
      <c r="L21" s="1">
        <f t="shared" si="6"/>
        <v>29.259079250167215</v>
      </c>
    </row>
    <row r="22" spans="1:12" x14ac:dyDescent="0.25">
      <c r="A22" s="1" t="s">
        <v>20</v>
      </c>
      <c r="B22" s="1">
        <v>28.7</v>
      </c>
      <c r="C22" s="1">
        <v>13.4</v>
      </c>
      <c r="D22" s="1">
        <f t="shared" si="0"/>
        <v>5.2639999999999958</v>
      </c>
      <c r="E22" s="1">
        <f t="shared" si="1"/>
        <v>-2.2439999999999944</v>
      </c>
      <c r="F22" s="1">
        <f t="shared" si="2"/>
        <v>-11.812415999999962</v>
      </c>
      <c r="G22" s="1">
        <f t="shared" si="3"/>
        <v>27.709695999999955</v>
      </c>
      <c r="H22" s="1">
        <f t="shared" si="4"/>
        <v>5.0355359999999747</v>
      </c>
      <c r="K22" s="1">
        <f t="shared" si="5"/>
        <v>24.708472691409757</v>
      </c>
      <c r="L22" s="1">
        <f t="shared" si="6"/>
        <v>15.932290255221666</v>
      </c>
    </row>
    <row r="23" spans="1:12" x14ac:dyDescent="0.25">
      <c r="A23" s="1" t="s">
        <v>21</v>
      </c>
      <c r="B23" s="1">
        <v>28.6</v>
      </c>
      <c r="C23" s="1">
        <v>13.5</v>
      </c>
      <c r="D23" s="1">
        <f t="shared" si="0"/>
        <v>5.1639999999999979</v>
      </c>
      <c r="E23" s="1">
        <f t="shared" si="1"/>
        <v>-2.1439999999999948</v>
      </c>
      <c r="F23" s="1">
        <f t="shared" si="2"/>
        <v>-11.071615999999969</v>
      </c>
      <c r="G23" s="1">
        <f t="shared" si="3"/>
        <v>26.66689599999998</v>
      </c>
      <c r="H23" s="1">
        <f t="shared" si="4"/>
        <v>4.5967359999999777</v>
      </c>
      <c r="K23" s="1">
        <f t="shared" si="5"/>
        <v>24.651767134751566</v>
      </c>
      <c r="L23" s="1">
        <f t="shared" si="6"/>
        <v>15.58854275822787</v>
      </c>
    </row>
    <row r="24" spans="1:12" x14ac:dyDescent="0.25">
      <c r="A24" s="1" t="s">
        <v>22</v>
      </c>
      <c r="B24" s="1">
        <v>22.8</v>
      </c>
      <c r="C24" s="1">
        <v>16.7</v>
      </c>
      <c r="D24" s="1">
        <f t="shared" si="0"/>
        <v>-0.63600000000000279</v>
      </c>
      <c r="E24" s="1">
        <f t="shared" si="1"/>
        <v>1.0560000000000045</v>
      </c>
      <c r="F24" s="1">
        <f t="shared" si="2"/>
        <v>-0.67161600000000576</v>
      </c>
      <c r="G24" s="1">
        <f t="shared" si="3"/>
        <v>0.40449600000000352</v>
      </c>
      <c r="H24" s="1">
        <f t="shared" si="4"/>
        <v>1.1151360000000095</v>
      </c>
      <c r="K24" s="1">
        <f t="shared" si="5"/>
        <v>22.837189321689522</v>
      </c>
      <c r="L24" s="1">
        <f t="shared" si="6"/>
        <v>1.3830456477266725E-3</v>
      </c>
    </row>
    <row r="25" spans="1:12" x14ac:dyDescent="0.25">
      <c r="A25" s="1" t="s">
        <v>23</v>
      </c>
      <c r="B25" s="1">
        <v>24.5</v>
      </c>
      <c r="C25" s="1">
        <v>14.9</v>
      </c>
      <c r="D25" s="1">
        <f t="shared" si="0"/>
        <v>1.0639999999999965</v>
      </c>
      <c r="E25" s="1">
        <f t="shared" si="1"/>
        <v>-0.74399999999999444</v>
      </c>
      <c r="F25" s="1">
        <f t="shared" si="2"/>
        <v>-0.79161599999999144</v>
      </c>
      <c r="G25" s="1">
        <f t="shared" si="3"/>
        <v>1.1320959999999927</v>
      </c>
      <c r="H25" s="1">
        <f t="shared" si="4"/>
        <v>0.5535359999999917</v>
      </c>
      <c r="K25" s="1">
        <f t="shared" si="5"/>
        <v>23.857889341536925</v>
      </c>
      <c r="L25" s="1">
        <f t="shared" si="6"/>
        <v>0.41230609771188365</v>
      </c>
    </row>
    <row r="26" spans="1:12" x14ac:dyDescent="0.25">
      <c r="A26" s="1" t="s">
        <v>24</v>
      </c>
      <c r="B26" s="1">
        <v>16.5</v>
      </c>
      <c r="C26" s="1">
        <v>18.600000000000001</v>
      </c>
      <c r="D26" s="1">
        <f t="shared" si="0"/>
        <v>-6.9360000000000035</v>
      </c>
      <c r="E26" s="1">
        <f t="shared" si="1"/>
        <v>2.9560000000000066</v>
      </c>
      <c r="F26" s="1">
        <f t="shared" si="2"/>
        <v>-20.502816000000056</v>
      </c>
      <c r="G26" s="1">
        <f t="shared" si="3"/>
        <v>48.108096000000046</v>
      </c>
      <c r="H26" s="1">
        <f t="shared" si="4"/>
        <v>8.7379360000000386</v>
      </c>
      <c r="K26" s="1">
        <f t="shared" si="5"/>
        <v>21.759783745183935</v>
      </c>
      <c r="L26" s="1">
        <f t="shared" si="6"/>
        <v>27.665325046101138</v>
      </c>
    </row>
    <row r="27" spans="1:12" x14ac:dyDescent="0.25">
      <c r="A27" s="1" t="s">
        <v>25</v>
      </c>
      <c r="B27" s="1">
        <v>22.6</v>
      </c>
      <c r="C27" s="1">
        <v>18.5</v>
      </c>
      <c r="D27" s="1">
        <f t="shared" si="0"/>
        <v>-0.83600000000000207</v>
      </c>
      <c r="E27" s="1">
        <f t="shared" si="1"/>
        <v>2.8560000000000052</v>
      </c>
      <c r="F27" s="1">
        <f t="shared" si="2"/>
        <v>-2.3876160000000102</v>
      </c>
      <c r="G27" s="1">
        <f t="shared" si="3"/>
        <v>0.69889600000000351</v>
      </c>
      <c r="H27" s="1">
        <f t="shared" si="4"/>
        <v>8.1567360000000289</v>
      </c>
      <c r="K27" s="1">
        <f t="shared" si="5"/>
        <v>21.816489301842125</v>
      </c>
      <c r="L27" s="1">
        <f t="shared" si="6"/>
        <v>0.61388901412784247</v>
      </c>
    </row>
    <row r="28" spans="1:12" x14ac:dyDescent="0.25">
      <c r="A28" s="1" t="s">
        <v>26</v>
      </c>
      <c r="B28" s="1">
        <v>24.7</v>
      </c>
      <c r="C28" s="1">
        <v>14.5</v>
      </c>
      <c r="D28" s="1">
        <f t="shared" si="0"/>
        <v>1.2639999999999958</v>
      </c>
      <c r="E28" s="1">
        <f t="shared" si="1"/>
        <v>-1.1439999999999948</v>
      </c>
      <c r="F28" s="1">
        <f t="shared" si="2"/>
        <v>-1.4460159999999886</v>
      </c>
      <c r="G28" s="1">
        <f t="shared" si="3"/>
        <v>1.5976959999999893</v>
      </c>
      <c r="H28" s="1">
        <f t="shared" si="4"/>
        <v>1.3087359999999881</v>
      </c>
      <c r="K28" s="1">
        <f t="shared" si="5"/>
        <v>24.084711568169681</v>
      </c>
      <c r="L28" s="1">
        <f t="shared" si="6"/>
        <v>0.37857985434421271</v>
      </c>
    </row>
    <row r="29" spans="1:12" x14ac:dyDescent="0.25">
      <c r="A29" s="1" t="s">
        <v>27</v>
      </c>
      <c r="B29" s="1">
        <v>20.2</v>
      </c>
      <c r="C29" s="1">
        <v>16.100000000000001</v>
      </c>
      <c r="D29" s="1">
        <f t="shared" si="0"/>
        <v>-3.2360000000000042</v>
      </c>
      <c r="E29" s="1">
        <f t="shared" si="1"/>
        <v>0.45600000000000662</v>
      </c>
      <c r="F29" s="1">
        <f t="shared" si="2"/>
        <v>-1.4756160000000234</v>
      </c>
      <c r="G29" s="1">
        <f t="shared" si="3"/>
        <v>10.471696000000028</v>
      </c>
      <c r="H29" s="1">
        <f t="shared" si="4"/>
        <v>0.20793600000000603</v>
      </c>
      <c r="K29" s="1">
        <f t="shared" si="5"/>
        <v>23.177422661638658</v>
      </c>
      <c r="L29" s="1">
        <f t="shared" si="6"/>
        <v>8.865045706039437</v>
      </c>
    </row>
    <row r="30" spans="1:12" x14ac:dyDescent="0.25">
      <c r="A30" s="1" t="s">
        <v>28</v>
      </c>
      <c r="B30" s="1">
        <v>22.5</v>
      </c>
      <c r="C30" s="1">
        <v>16.600000000000001</v>
      </c>
      <c r="D30" s="1">
        <f t="shared" si="0"/>
        <v>-0.9360000000000035</v>
      </c>
      <c r="E30" s="1">
        <f t="shared" si="1"/>
        <v>0.95600000000000662</v>
      </c>
      <c r="F30" s="1">
        <f t="shared" si="2"/>
        <v>-0.89481600000000949</v>
      </c>
      <c r="G30" s="1">
        <f t="shared" si="3"/>
        <v>0.87609600000000654</v>
      </c>
      <c r="H30" s="1">
        <f t="shared" si="4"/>
        <v>0.91393600000001263</v>
      </c>
      <c r="K30" s="1">
        <f t="shared" si="5"/>
        <v>22.893894878347712</v>
      </c>
      <c r="L30" s="1">
        <f t="shared" si="6"/>
        <v>0.15515317518855909</v>
      </c>
    </row>
    <row r="31" spans="1:12" x14ac:dyDescent="0.25">
      <c r="A31" s="1" t="s">
        <v>29</v>
      </c>
      <c r="B31" s="1">
        <v>29.1</v>
      </c>
      <c r="C31" s="1">
        <v>15.4</v>
      </c>
      <c r="D31" s="1">
        <f t="shared" si="0"/>
        <v>5.6639999999999979</v>
      </c>
      <c r="E31" s="1">
        <f t="shared" si="1"/>
        <v>-0.24399999999999444</v>
      </c>
      <c r="F31" s="1">
        <f t="shared" si="2"/>
        <v>-1.3820159999999679</v>
      </c>
      <c r="G31" s="1">
        <f t="shared" si="3"/>
        <v>32.080895999999974</v>
      </c>
      <c r="H31" s="1">
        <f t="shared" si="4"/>
        <v>5.9535999999997286E-2</v>
      </c>
      <c r="K31" s="1">
        <f t="shared" si="5"/>
        <v>23.574361558245979</v>
      </c>
      <c r="L31" s="1">
        <f t="shared" si="6"/>
        <v>30.532680188989822</v>
      </c>
    </row>
    <row r="32" spans="1:12" x14ac:dyDescent="0.25">
      <c r="A32" s="1" t="s">
        <v>30</v>
      </c>
      <c r="B32" s="1">
        <v>25.9</v>
      </c>
      <c r="C32" s="1">
        <v>12.8</v>
      </c>
      <c r="D32" s="1">
        <f t="shared" si="0"/>
        <v>2.4639999999999951</v>
      </c>
      <c r="E32" s="1">
        <f t="shared" si="1"/>
        <v>-2.8439999999999941</v>
      </c>
      <c r="F32" s="1">
        <f t="shared" si="2"/>
        <v>-7.0076159999999712</v>
      </c>
      <c r="G32" s="1">
        <f t="shared" si="3"/>
        <v>6.0712959999999754</v>
      </c>
      <c r="H32" s="1">
        <f t="shared" si="4"/>
        <v>8.0883359999999662</v>
      </c>
      <c r="K32" s="1">
        <f t="shared" si="5"/>
        <v>25.04870603135889</v>
      </c>
      <c r="L32" s="1">
        <f t="shared" si="6"/>
        <v>0.72470142104472901</v>
      </c>
    </row>
    <row r="33" spans="1:12" x14ac:dyDescent="0.25">
      <c r="A33" s="1" t="s">
        <v>31</v>
      </c>
      <c r="B33" s="1">
        <v>21.5</v>
      </c>
      <c r="C33" s="1">
        <v>14.6</v>
      </c>
      <c r="D33" s="1">
        <f t="shared" si="0"/>
        <v>-1.9360000000000035</v>
      </c>
      <c r="E33" s="1">
        <f t="shared" si="1"/>
        <v>-1.0439999999999952</v>
      </c>
      <c r="F33" s="1">
        <f t="shared" si="2"/>
        <v>2.0211839999999941</v>
      </c>
      <c r="G33" s="1">
        <f t="shared" si="3"/>
        <v>3.7480960000000136</v>
      </c>
      <c r="H33" s="1">
        <f t="shared" si="4"/>
        <v>1.0899359999999898</v>
      </c>
      <c r="K33" s="1">
        <f t="shared" si="5"/>
        <v>24.02800601151149</v>
      </c>
      <c r="L33" s="1">
        <f t="shared" si="6"/>
        <v>6.3908143942382312</v>
      </c>
    </row>
    <row r="34" spans="1:12" x14ac:dyDescent="0.25">
      <c r="A34" s="1" t="s">
        <v>32</v>
      </c>
      <c r="B34" s="1">
        <v>26</v>
      </c>
      <c r="C34" s="1">
        <v>14.6</v>
      </c>
      <c r="D34" s="1">
        <f t="shared" si="0"/>
        <v>2.5639999999999965</v>
      </c>
      <c r="E34" s="1">
        <f t="shared" si="1"/>
        <v>-1.0439999999999952</v>
      </c>
      <c r="F34" s="1">
        <f t="shared" si="2"/>
        <v>-2.6768159999999841</v>
      </c>
      <c r="G34" s="1">
        <f t="shared" si="3"/>
        <v>6.5740959999999822</v>
      </c>
      <c r="H34" s="1">
        <f t="shared" si="4"/>
        <v>1.0899359999999898</v>
      </c>
      <c r="K34" s="1">
        <f t="shared" si="5"/>
        <v>24.02800601151149</v>
      </c>
      <c r="L34" s="1">
        <f t="shared" si="6"/>
        <v>3.888760290634822</v>
      </c>
    </row>
    <row r="35" spans="1:12" x14ac:dyDescent="0.25">
      <c r="A35" s="1" t="s">
        <v>33</v>
      </c>
      <c r="B35" s="1">
        <v>22.5</v>
      </c>
      <c r="C35" s="1">
        <v>17.100000000000001</v>
      </c>
      <c r="D35" s="1">
        <f t="shared" si="0"/>
        <v>-0.9360000000000035</v>
      </c>
      <c r="E35" s="1">
        <f t="shared" si="1"/>
        <v>1.4560000000000066</v>
      </c>
      <c r="F35" s="1">
        <f t="shared" si="2"/>
        <v>-1.3628160000000114</v>
      </c>
      <c r="G35" s="1">
        <f t="shared" si="3"/>
        <v>0.87609600000000654</v>
      </c>
      <c r="H35" s="1">
        <f t="shared" si="4"/>
        <v>2.1199360000000191</v>
      </c>
      <c r="K35" s="1">
        <f t="shared" si="5"/>
        <v>22.610367095056766</v>
      </c>
      <c r="L35" s="1">
        <f t="shared" si="6"/>
        <v>1.2180895671269247E-2</v>
      </c>
    </row>
    <row r="36" spans="1:12" x14ac:dyDescent="0.25">
      <c r="A36" s="1" t="s">
        <v>34</v>
      </c>
      <c r="B36" s="1">
        <v>21.8</v>
      </c>
      <c r="C36" s="1">
        <v>15</v>
      </c>
      <c r="D36" s="1">
        <f t="shared" si="0"/>
        <v>-1.6360000000000028</v>
      </c>
      <c r="E36" s="1">
        <f t="shared" si="1"/>
        <v>-0.6439999999999948</v>
      </c>
      <c r="F36" s="1">
        <f t="shared" si="2"/>
        <v>1.0535839999999932</v>
      </c>
      <c r="G36" s="1">
        <f t="shared" si="3"/>
        <v>2.6764960000000091</v>
      </c>
      <c r="H36" s="1">
        <f t="shared" si="4"/>
        <v>0.41473599999999328</v>
      </c>
      <c r="K36" s="1">
        <f t="shared" si="5"/>
        <v>23.801183784878734</v>
      </c>
      <c r="L36" s="1">
        <f t="shared" si="6"/>
        <v>4.0047365408615736</v>
      </c>
    </row>
    <row r="37" spans="1:12" x14ac:dyDescent="0.25">
      <c r="A37" s="1" t="s">
        <v>35</v>
      </c>
      <c r="B37" s="1">
        <v>22.6</v>
      </c>
      <c r="C37" s="1">
        <v>17.600000000000001</v>
      </c>
      <c r="D37" s="1">
        <f t="shared" si="0"/>
        <v>-0.83600000000000207</v>
      </c>
      <c r="E37" s="1">
        <f t="shared" si="1"/>
        <v>1.9560000000000066</v>
      </c>
      <c r="F37" s="1">
        <f t="shared" si="2"/>
        <v>-1.6352160000000096</v>
      </c>
      <c r="G37" s="1">
        <f t="shared" si="3"/>
        <v>0.69889600000000351</v>
      </c>
      <c r="H37" s="1">
        <f t="shared" si="4"/>
        <v>3.8259360000000258</v>
      </c>
      <c r="K37" s="1">
        <f t="shared" si="5"/>
        <v>22.326839311765823</v>
      </c>
      <c r="L37" s="1">
        <f t="shared" si="6"/>
        <v>7.4616761596569756E-2</v>
      </c>
    </row>
    <row r="38" spans="1:12" x14ac:dyDescent="0.25">
      <c r="A38" s="1" t="s">
        <v>36</v>
      </c>
      <c r="B38" s="1">
        <v>15.7</v>
      </c>
      <c r="C38" s="1">
        <v>19</v>
      </c>
      <c r="D38" s="1">
        <f t="shared" si="0"/>
        <v>-7.7360000000000042</v>
      </c>
      <c r="E38" s="1">
        <f t="shared" si="1"/>
        <v>3.3560000000000052</v>
      </c>
      <c r="F38" s="1">
        <f t="shared" si="2"/>
        <v>-25.962016000000055</v>
      </c>
      <c r="G38" s="1">
        <f t="shared" si="3"/>
        <v>59.845696000000068</v>
      </c>
      <c r="H38" s="1">
        <f t="shared" si="4"/>
        <v>11.262736000000034</v>
      </c>
      <c r="K38" s="1">
        <f t="shared" si="5"/>
        <v>21.532961518551179</v>
      </c>
      <c r="L38" s="1">
        <f t="shared" si="6"/>
        <v>34.023440076898886</v>
      </c>
    </row>
    <row r="39" spans="1:12" x14ac:dyDescent="0.25">
      <c r="A39" s="1" t="s">
        <v>37</v>
      </c>
      <c r="B39" s="1">
        <v>25.9</v>
      </c>
      <c r="C39" s="1">
        <v>13.4</v>
      </c>
      <c r="D39" s="1">
        <f t="shared" si="0"/>
        <v>2.4639999999999951</v>
      </c>
      <c r="E39" s="1">
        <f t="shared" si="1"/>
        <v>-2.2439999999999944</v>
      </c>
      <c r="F39" s="1">
        <f t="shared" si="2"/>
        <v>-5.529215999999975</v>
      </c>
      <c r="G39" s="1">
        <f t="shared" si="3"/>
        <v>6.0712959999999754</v>
      </c>
      <c r="H39" s="1">
        <f t="shared" si="4"/>
        <v>5.0355359999999747</v>
      </c>
      <c r="K39" s="1">
        <f t="shared" si="5"/>
        <v>24.708472691409757</v>
      </c>
      <c r="L39" s="1">
        <f t="shared" si="6"/>
        <v>1.4197373271163058</v>
      </c>
    </row>
    <row r="40" spans="1:12" x14ac:dyDescent="0.25">
      <c r="A40" s="1" t="s">
        <v>38</v>
      </c>
      <c r="B40" s="1">
        <v>23.9</v>
      </c>
      <c r="C40" s="1">
        <v>17.899999999999999</v>
      </c>
      <c r="D40" s="1">
        <f t="shared" si="0"/>
        <v>0.46399999999999508</v>
      </c>
      <c r="E40" s="1">
        <f t="shared" si="1"/>
        <v>2.2560000000000038</v>
      </c>
      <c r="F40" s="1">
        <f t="shared" si="2"/>
        <v>1.0467839999999906</v>
      </c>
      <c r="G40" s="1">
        <f t="shared" si="3"/>
        <v>0.21529599999999544</v>
      </c>
      <c r="H40" s="1">
        <f t="shared" si="4"/>
        <v>5.0895360000000167</v>
      </c>
      <c r="K40" s="1">
        <f t="shared" si="5"/>
        <v>22.156722641791255</v>
      </c>
      <c r="L40" s="1">
        <f t="shared" si="6"/>
        <v>3.0390159476432559</v>
      </c>
    </row>
    <row r="41" spans="1:12" x14ac:dyDescent="0.25">
      <c r="A41" s="1" t="s">
        <v>39</v>
      </c>
      <c r="B41" s="1">
        <v>26.8</v>
      </c>
      <c r="C41" s="1">
        <v>15.3</v>
      </c>
      <c r="D41" s="1">
        <f t="shared" si="0"/>
        <v>3.3639999999999972</v>
      </c>
      <c r="E41" s="1">
        <f t="shared" si="1"/>
        <v>-0.34399999999999409</v>
      </c>
      <c r="F41" s="1">
        <f t="shared" si="2"/>
        <v>-1.1572159999999792</v>
      </c>
      <c r="G41" s="1">
        <f t="shared" si="3"/>
        <v>11.316495999999981</v>
      </c>
      <c r="H41" s="1">
        <f t="shared" si="4"/>
        <v>0.11833599999999593</v>
      </c>
      <c r="K41" s="1">
        <f t="shared" si="5"/>
        <v>23.63106711490417</v>
      </c>
      <c r="L41" s="1">
        <f t="shared" si="6"/>
        <v>10.042135630241788</v>
      </c>
    </row>
    <row r="42" spans="1:12" x14ac:dyDescent="0.25">
      <c r="A42" s="1" t="s">
        <v>40</v>
      </c>
      <c r="B42" s="1">
        <v>21.2</v>
      </c>
      <c r="C42" s="1">
        <v>17</v>
      </c>
      <c r="D42" s="1">
        <f t="shared" si="0"/>
        <v>-2.2360000000000042</v>
      </c>
      <c r="E42" s="1">
        <f t="shared" si="1"/>
        <v>1.3560000000000052</v>
      </c>
      <c r="F42" s="1">
        <f t="shared" si="2"/>
        <v>-3.0320160000000174</v>
      </c>
      <c r="G42" s="1">
        <f t="shared" si="3"/>
        <v>4.9996960000000188</v>
      </c>
      <c r="H42" s="1">
        <f t="shared" si="4"/>
        <v>1.8387360000000141</v>
      </c>
      <c r="K42" s="1">
        <f t="shared" si="5"/>
        <v>22.667072651714957</v>
      </c>
      <c r="L42" s="1">
        <f t="shared" si="6"/>
        <v>2.152302165409957</v>
      </c>
    </row>
    <row r="43" spans="1:12" x14ac:dyDescent="0.25">
      <c r="A43" s="1" t="s">
        <v>41</v>
      </c>
      <c r="B43" s="1">
        <v>20.5</v>
      </c>
      <c r="C43" s="1">
        <v>13.8</v>
      </c>
      <c r="D43" s="1">
        <f t="shared" si="0"/>
        <v>-2.9360000000000035</v>
      </c>
      <c r="E43" s="1">
        <f t="shared" si="1"/>
        <v>-1.8439999999999941</v>
      </c>
      <c r="F43" s="1">
        <f t="shared" si="2"/>
        <v>5.4139839999999895</v>
      </c>
      <c r="G43" s="1">
        <f t="shared" si="3"/>
        <v>8.6200960000000197</v>
      </c>
      <c r="H43" s="1">
        <f t="shared" si="4"/>
        <v>3.400335999999978</v>
      </c>
      <c r="K43" s="1">
        <f t="shared" si="5"/>
        <v>24.481650464777001</v>
      </c>
      <c r="L43" s="1">
        <f t="shared" si="6"/>
        <v>15.853540423658908</v>
      </c>
    </row>
    <row r="44" spans="1:12" x14ac:dyDescent="0.25">
      <c r="A44" s="1" t="s">
        <v>42</v>
      </c>
      <c r="B44" s="1">
        <v>26.5</v>
      </c>
      <c r="C44" s="1">
        <v>20.399999999999999</v>
      </c>
      <c r="D44" s="1">
        <f t="shared" si="0"/>
        <v>3.0639999999999965</v>
      </c>
      <c r="E44" s="1">
        <f t="shared" si="1"/>
        <v>4.7560000000000038</v>
      </c>
      <c r="F44" s="1">
        <f t="shared" si="2"/>
        <v>14.572383999999994</v>
      </c>
      <c r="G44" s="1">
        <f t="shared" si="3"/>
        <v>9.3880959999999778</v>
      </c>
      <c r="H44" s="1">
        <f t="shared" si="4"/>
        <v>22.619536000000036</v>
      </c>
      <c r="K44" s="1">
        <f t="shared" si="5"/>
        <v>20.739083725336535</v>
      </c>
      <c r="L44" s="1">
        <f t="shared" si="6"/>
        <v>33.188156323682378</v>
      </c>
    </row>
    <row r="45" spans="1:12" x14ac:dyDescent="0.25">
      <c r="A45" s="1" t="s">
        <v>43</v>
      </c>
      <c r="B45" s="1">
        <v>22.6</v>
      </c>
      <c r="C45" s="1">
        <v>13.2</v>
      </c>
      <c r="D45" s="1">
        <f t="shared" si="0"/>
        <v>-0.83600000000000207</v>
      </c>
      <c r="E45" s="1">
        <f t="shared" si="1"/>
        <v>-2.4439999999999955</v>
      </c>
      <c r="F45" s="1">
        <f t="shared" si="2"/>
        <v>2.0431840000000014</v>
      </c>
      <c r="G45" s="1">
        <f t="shared" si="3"/>
        <v>0.69889600000000351</v>
      </c>
      <c r="H45" s="1">
        <f t="shared" si="4"/>
        <v>5.973135999999978</v>
      </c>
      <c r="K45" s="1">
        <f t="shared" si="5"/>
        <v>24.821883804726134</v>
      </c>
      <c r="L45" s="1">
        <f t="shared" si="6"/>
        <v>4.9367676417042761</v>
      </c>
    </row>
    <row r="46" spans="1:12" x14ac:dyDescent="0.25">
      <c r="A46" s="1" t="s">
        <v>44</v>
      </c>
      <c r="B46" s="1">
        <v>22.1</v>
      </c>
      <c r="C46" s="1">
        <v>8.5</v>
      </c>
      <c r="D46" s="1">
        <f t="shared" si="0"/>
        <v>-1.3360000000000021</v>
      </c>
      <c r="E46" s="1">
        <f t="shared" si="1"/>
        <v>-7.1439999999999948</v>
      </c>
      <c r="F46" s="1">
        <f t="shared" si="2"/>
        <v>9.544384000000008</v>
      </c>
      <c r="G46" s="1">
        <f t="shared" si="3"/>
        <v>1.7848960000000056</v>
      </c>
      <c r="H46" s="1">
        <f t="shared" si="4"/>
        <v>51.036735999999927</v>
      </c>
      <c r="K46" s="1">
        <f t="shared" si="5"/>
        <v>27.487044967661014</v>
      </c>
      <c r="L46" s="1">
        <f t="shared" si="6"/>
        <v>29.020253483601834</v>
      </c>
    </row>
    <row r="47" spans="1:12" x14ac:dyDescent="0.25">
      <c r="A47" s="1" t="s">
        <v>45</v>
      </c>
      <c r="B47" s="1">
        <v>30.8</v>
      </c>
      <c r="C47" s="1">
        <v>14.4</v>
      </c>
      <c r="D47" s="1">
        <f t="shared" si="0"/>
        <v>7.3639999999999972</v>
      </c>
      <c r="E47" s="1">
        <f t="shared" si="1"/>
        <v>-1.2439999999999944</v>
      </c>
      <c r="F47" s="1">
        <f t="shared" si="2"/>
        <v>-9.1608159999999561</v>
      </c>
      <c r="G47" s="1">
        <f t="shared" si="3"/>
        <v>54.228495999999957</v>
      </c>
      <c r="H47" s="1">
        <f t="shared" si="4"/>
        <v>1.5475359999999863</v>
      </c>
      <c r="K47" s="1">
        <f t="shared" si="5"/>
        <v>24.141417124827868</v>
      </c>
      <c r="L47" s="1">
        <f t="shared" si="6"/>
        <v>44.336725905535587</v>
      </c>
    </row>
    <row r="48" spans="1:12" x14ac:dyDescent="0.25">
      <c r="A48" s="1" t="s">
        <v>46</v>
      </c>
      <c r="B48" s="1">
        <v>26.2</v>
      </c>
      <c r="C48" s="1">
        <v>15.3</v>
      </c>
      <c r="D48" s="1">
        <f t="shared" si="0"/>
        <v>2.7639999999999958</v>
      </c>
      <c r="E48" s="1">
        <f t="shared" si="1"/>
        <v>-0.34399999999999409</v>
      </c>
      <c r="F48" s="1">
        <f t="shared" si="2"/>
        <v>-0.95081599999998223</v>
      </c>
      <c r="G48" s="1">
        <f t="shared" si="3"/>
        <v>7.6396959999999767</v>
      </c>
      <c r="H48" s="1">
        <f t="shared" si="4"/>
        <v>0.11833599999999593</v>
      </c>
      <c r="K48" s="1">
        <f t="shared" si="5"/>
        <v>23.63106711490417</v>
      </c>
      <c r="L48" s="1">
        <f t="shared" si="6"/>
        <v>6.5994161681267833</v>
      </c>
    </row>
    <row r="49" spans="1:12" x14ac:dyDescent="0.25">
      <c r="A49" s="1" t="s">
        <v>47</v>
      </c>
      <c r="B49" s="1">
        <v>25.2</v>
      </c>
      <c r="C49" s="1">
        <v>12.5</v>
      </c>
      <c r="D49" s="1">
        <f t="shared" si="0"/>
        <v>1.7639999999999958</v>
      </c>
      <c r="E49" s="1">
        <f t="shared" si="1"/>
        <v>-3.1439999999999948</v>
      </c>
      <c r="F49" s="1">
        <f t="shared" si="2"/>
        <v>-5.5460159999999776</v>
      </c>
      <c r="G49" s="1">
        <f t="shared" si="3"/>
        <v>3.1116959999999851</v>
      </c>
      <c r="H49" s="1">
        <f t="shared" si="4"/>
        <v>9.8847359999999664</v>
      </c>
      <c r="K49" s="1">
        <f t="shared" si="5"/>
        <v>25.218822701333458</v>
      </c>
      <c r="L49" s="1">
        <f t="shared" si="6"/>
        <v>3.5429408548859847E-4</v>
      </c>
    </row>
    <row r="50" spans="1:12" x14ac:dyDescent="0.25">
      <c r="A50" s="1" t="s">
        <v>48</v>
      </c>
      <c r="B50" s="1">
        <v>20</v>
      </c>
      <c r="C50" s="1">
        <v>21.3</v>
      </c>
      <c r="D50" s="1">
        <f t="shared" si="0"/>
        <v>-3.4360000000000035</v>
      </c>
      <c r="E50" s="1">
        <f t="shared" si="1"/>
        <v>5.6560000000000059</v>
      </c>
      <c r="F50" s="1">
        <f t="shared" si="2"/>
        <v>-19.434016000000039</v>
      </c>
      <c r="G50" s="1">
        <f t="shared" si="3"/>
        <v>11.806096000000023</v>
      </c>
      <c r="H50" s="1">
        <f t="shared" si="4"/>
        <v>31.990336000000067</v>
      </c>
      <c r="K50" s="1">
        <f t="shared" si="5"/>
        <v>20.228733715412837</v>
      </c>
      <c r="L50" s="1">
        <f t="shared" si="6"/>
        <v>5.2319112566560522E-2</v>
      </c>
    </row>
    <row r="51" spans="1:12" x14ac:dyDescent="0.25">
      <c r="A51" s="1" t="s">
        <v>49</v>
      </c>
      <c r="B51" s="1">
        <v>22.2</v>
      </c>
      <c r="C51" s="1">
        <v>15.9</v>
      </c>
      <c r="D51" s="1">
        <f t="shared" si="0"/>
        <v>-1.2360000000000042</v>
      </c>
      <c r="E51" s="1">
        <f t="shared" si="1"/>
        <v>0.25600000000000556</v>
      </c>
      <c r="F51" s="1">
        <f t="shared" si="2"/>
        <v>-0.31641600000000797</v>
      </c>
      <c r="G51" s="1">
        <f t="shared" si="3"/>
        <v>1.5276960000000104</v>
      </c>
      <c r="H51" s="1">
        <f t="shared" si="4"/>
        <v>6.5536000000002842E-2</v>
      </c>
      <c r="K51" s="1">
        <f t="shared" si="5"/>
        <v>23.290833774955033</v>
      </c>
      <c r="L51" s="1">
        <f t="shared" si="6"/>
        <v>1.1899183245826486</v>
      </c>
    </row>
    <row r="52" spans="1:12" x14ac:dyDescent="0.25">
      <c r="A52" s="1" t="s">
        <v>50</v>
      </c>
      <c r="B52" s="1">
        <v>21.8</v>
      </c>
      <c r="C52" s="1">
        <v>16.3</v>
      </c>
      <c r="D52" s="1">
        <f t="shared" si="0"/>
        <v>-1.6360000000000028</v>
      </c>
      <c r="E52" s="1">
        <f t="shared" si="1"/>
        <v>0.65600000000000591</v>
      </c>
      <c r="F52" s="1">
        <f t="shared" si="2"/>
        <v>-1.0732160000000115</v>
      </c>
      <c r="G52" s="1">
        <f t="shared" si="3"/>
        <v>2.6764960000000091</v>
      </c>
      <c r="H52" s="1">
        <f t="shared" si="4"/>
        <v>0.43033600000000777</v>
      </c>
      <c r="K52" s="1">
        <f t="shared" si="5"/>
        <v>23.064011548322277</v>
      </c>
      <c r="L52" s="1">
        <f t="shared" si="6"/>
        <v>1.5977251942920787</v>
      </c>
    </row>
    <row r="54" spans="1:12" x14ac:dyDescent="0.25">
      <c r="A54" s="2" t="s">
        <v>60</v>
      </c>
      <c r="B54" s="1">
        <f>AVERAGE(B3:B52)</f>
        <v>23.436000000000003</v>
      </c>
      <c r="C54" s="1" t="s">
        <v>77</v>
      </c>
    </row>
    <row r="55" spans="1:12" x14ac:dyDescent="0.25">
      <c r="A55" s="2" t="s">
        <v>61</v>
      </c>
      <c r="C55" s="1">
        <f>AVERAGE(C3:C52)</f>
        <v>15.643999999999995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F23" sqref="F23"/>
    </sheetView>
  </sheetViews>
  <sheetFormatPr defaultRowHeight="15" x14ac:dyDescent="0.25"/>
  <sheetData>
    <row r="1" spans="1:3" x14ac:dyDescent="0.25">
      <c r="A1" t="s">
        <v>121</v>
      </c>
      <c r="B1" t="s">
        <v>120</v>
      </c>
      <c r="C1" t="s">
        <v>119</v>
      </c>
    </row>
    <row r="2" spans="1:3" x14ac:dyDescent="0.25">
      <c r="A2" t="s">
        <v>118</v>
      </c>
      <c r="B2">
        <v>3663</v>
      </c>
      <c r="C2">
        <v>14485</v>
      </c>
    </row>
    <row r="3" spans="1:3" x14ac:dyDescent="0.25">
      <c r="A3" t="s">
        <v>117</v>
      </c>
      <c r="B3">
        <v>19166</v>
      </c>
      <c r="C3">
        <v>13900</v>
      </c>
    </row>
    <row r="4" spans="1:3" x14ac:dyDescent="0.25">
      <c r="A4" t="s">
        <v>116</v>
      </c>
      <c r="B4">
        <v>1677</v>
      </c>
      <c r="C4">
        <v>1995</v>
      </c>
    </row>
    <row r="5" spans="1:3" x14ac:dyDescent="0.25">
      <c r="A5" t="s">
        <v>115</v>
      </c>
      <c r="B5">
        <v>534</v>
      </c>
      <c r="C5">
        <v>2100</v>
      </c>
    </row>
    <row r="6" spans="1:3" x14ac:dyDescent="0.25">
      <c r="A6" t="s">
        <v>114</v>
      </c>
      <c r="B6">
        <v>912</v>
      </c>
      <c r="C6">
        <v>1900</v>
      </c>
    </row>
    <row r="7" spans="1:3" x14ac:dyDescent="0.25">
      <c r="A7" t="s">
        <v>113</v>
      </c>
      <c r="B7">
        <v>1024</v>
      </c>
      <c r="C7">
        <v>11577</v>
      </c>
    </row>
    <row r="8" spans="1:3" x14ac:dyDescent="0.25">
      <c r="A8" t="s">
        <v>112</v>
      </c>
      <c r="B8">
        <v>1318</v>
      </c>
      <c r="C8">
        <v>2810</v>
      </c>
    </row>
    <row r="9" spans="1:3" x14ac:dyDescent="0.25">
      <c r="A9" t="s">
        <v>111</v>
      </c>
      <c r="B9">
        <v>72483</v>
      </c>
      <c r="C9">
        <v>127000</v>
      </c>
    </row>
    <row r="10" spans="1:3" x14ac:dyDescent="0.25">
      <c r="A10" t="s">
        <v>110</v>
      </c>
      <c r="B10">
        <v>1483</v>
      </c>
      <c r="C10">
        <v>8150</v>
      </c>
    </row>
    <row r="11" spans="1:3" x14ac:dyDescent="0.25">
      <c r="A11" t="s">
        <v>109</v>
      </c>
      <c r="B11">
        <v>2937</v>
      </c>
      <c r="C11">
        <v>6600</v>
      </c>
    </row>
    <row r="12" spans="1:3" x14ac:dyDescent="0.25">
      <c r="A12" t="s">
        <v>108</v>
      </c>
      <c r="B12">
        <v>5634</v>
      </c>
      <c r="C12">
        <v>11600</v>
      </c>
    </row>
    <row r="13" spans="1:3" x14ac:dyDescent="0.25">
      <c r="A13" t="s">
        <v>107</v>
      </c>
      <c r="B13">
        <v>650</v>
      </c>
      <c r="C13">
        <v>1068</v>
      </c>
    </row>
    <row r="14" spans="1:3" x14ac:dyDescent="0.25">
      <c r="A14" t="s">
        <v>106</v>
      </c>
      <c r="B14">
        <v>599</v>
      </c>
      <c r="C14">
        <v>1683</v>
      </c>
    </row>
    <row r="15" spans="1:3" x14ac:dyDescent="0.25">
      <c r="A15" t="s">
        <v>105</v>
      </c>
      <c r="B15">
        <v>1077</v>
      </c>
      <c r="C15">
        <v>1419</v>
      </c>
    </row>
    <row r="16" spans="1:3" x14ac:dyDescent="0.25">
      <c r="A16" t="s">
        <v>104</v>
      </c>
      <c r="B16">
        <v>1290</v>
      </c>
      <c r="C16">
        <v>3661</v>
      </c>
    </row>
    <row r="17" spans="1:3" x14ac:dyDescent="0.25">
      <c r="A17" t="s">
        <v>103</v>
      </c>
      <c r="B17">
        <v>960</v>
      </c>
      <c r="C17">
        <v>1976</v>
      </c>
    </row>
    <row r="18" spans="1:3" x14ac:dyDescent="0.25">
      <c r="A18" t="s">
        <v>102</v>
      </c>
      <c r="B18">
        <v>891</v>
      </c>
      <c r="C18">
        <v>2407</v>
      </c>
    </row>
    <row r="19" spans="1:3" x14ac:dyDescent="0.25">
      <c r="A19" t="s">
        <v>101</v>
      </c>
      <c r="B19">
        <v>1910</v>
      </c>
      <c r="C19">
        <v>2400</v>
      </c>
    </row>
    <row r="20" spans="1:3" x14ac:dyDescent="0.25">
      <c r="A20" t="s">
        <v>100</v>
      </c>
      <c r="B20">
        <v>2138</v>
      </c>
      <c r="C20">
        <v>6261</v>
      </c>
    </row>
    <row r="21" spans="1:3" x14ac:dyDescent="0.25">
      <c r="A21" t="s">
        <v>99</v>
      </c>
      <c r="B21">
        <v>5841</v>
      </c>
      <c r="C21">
        <v>23500</v>
      </c>
    </row>
    <row r="22" spans="1:3" x14ac:dyDescent="0.25">
      <c r="A22" t="s">
        <v>98</v>
      </c>
      <c r="B22">
        <v>60420</v>
      </c>
      <c r="C22">
        <v>71000</v>
      </c>
    </row>
    <row r="23" spans="1:3" x14ac:dyDescent="0.25">
      <c r="A23" t="s">
        <v>97</v>
      </c>
      <c r="B23">
        <v>831</v>
      </c>
      <c r="C23">
        <v>719</v>
      </c>
    </row>
    <row r="24" spans="1:3" x14ac:dyDescent="0.25">
      <c r="A24" t="s">
        <v>96</v>
      </c>
      <c r="B24">
        <v>18627</v>
      </c>
      <c r="C24">
        <v>28000</v>
      </c>
    </row>
    <row r="25" spans="1:3" x14ac:dyDescent="0.25">
      <c r="A25" t="s">
        <v>95</v>
      </c>
      <c r="B25">
        <v>8573</v>
      </c>
      <c r="C25">
        <v>52900</v>
      </c>
    </row>
    <row r="26" spans="1:3" x14ac:dyDescent="0.25">
      <c r="A26" t="s">
        <v>94</v>
      </c>
      <c r="B26">
        <v>1038</v>
      </c>
      <c r="C26">
        <v>1211</v>
      </c>
    </row>
    <row r="27" spans="1:3" x14ac:dyDescent="0.25">
      <c r="A27" t="s">
        <v>93</v>
      </c>
      <c r="B27">
        <v>440</v>
      </c>
      <c r="C27">
        <v>1185</v>
      </c>
    </row>
    <row r="28" spans="1:3" x14ac:dyDescent="0.25">
      <c r="A28" t="s">
        <v>92</v>
      </c>
      <c r="B28">
        <v>14973</v>
      </c>
      <c r="C28">
        <v>21000</v>
      </c>
    </row>
    <row r="29" spans="1:3" x14ac:dyDescent="0.25">
      <c r="A29" t="s">
        <v>91</v>
      </c>
      <c r="B29">
        <v>1614</v>
      </c>
      <c r="C29">
        <v>2000</v>
      </c>
    </row>
    <row r="30" spans="1:3" x14ac:dyDescent="0.25">
      <c r="A30" t="s">
        <v>90</v>
      </c>
      <c r="B30">
        <v>1745</v>
      </c>
      <c r="C30">
        <v>2635</v>
      </c>
    </row>
    <row r="31" spans="1:3" x14ac:dyDescent="0.25">
      <c r="A31" t="s">
        <v>89</v>
      </c>
      <c r="B31">
        <v>6852</v>
      </c>
      <c r="C31">
        <v>16063</v>
      </c>
    </row>
    <row r="32" spans="1:3" x14ac:dyDescent="0.25">
      <c r="A32" t="s">
        <v>88</v>
      </c>
      <c r="B32">
        <v>3358</v>
      </c>
      <c r="C32">
        <v>2400</v>
      </c>
    </row>
    <row r="33" spans="1:3" x14ac:dyDescent="0.25">
      <c r="A33" t="s">
        <v>87</v>
      </c>
      <c r="B33">
        <v>605</v>
      </c>
      <c r="C33">
        <v>1649</v>
      </c>
    </row>
    <row r="34" spans="1:3" x14ac:dyDescent="0.25">
      <c r="A34" t="s">
        <v>86</v>
      </c>
      <c r="B34">
        <v>3642</v>
      </c>
      <c r="C34">
        <v>3252</v>
      </c>
    </row>
    <row r="35" spans="1:3" x14ac:dyDescent="0.25">
      <c r="A35" t="s">
        <v>85</v>
      </c>
      <c r="B35">
        <v>2667</v>
      </c>
      <c r="C35">
        <v>3280</v>
      </c>
    </row>
    <row r="36" spans="1:3" x14ac:dyDescent="0.25">
      <c r="A36" t="s">
        <v>84</v>
      </c>
      <c r="B36">
        <v>10383</v>
      </c>
      <c r="C36">
        <v>145800</v>
      </c>
    </row>
    <row r="37" spans="1:3" x14ac:dyDescent="0.25">
      <c r="A37" t="s">
        <v>83</v>
      </c>
      <c r="B37">
        <v>787</v>
      </c>
      <c r="C37">
        <v>2405</v>
      </c>
    </row>
    <row r="38" spans="1:3" x14ac:dyDescent="0.25">
      <c r="A38" t="s">
        <v>82</v>
      </c>
      <c r="B38">
        <v>573</v>
      </c>
      <c r="C38">
        <v>1780</v>
      </c>
    </row>
    <row r="39" spans="1:3" x14ac:dyDescent="0.25">
      <c r="A39" t="s">
        <v>81</v>
      </c>
      <c r="B39">
        <v>541</v>
      </c>
      <c r="C39">
        <v>1530</v>
      </c>
    </row>
    <row r="40" spans="1:3" x14ac:dyDescent="0.25">
      <c r="A40" t="s">
        <v>80</v>
      </c>
      <c r="B40">
        <v>730</v>
      </c>
      <c r="C40">
        <v>765</v>
      </c>
    </row>
    <row r="41" spans="1:3" x14ac:dyDescent="0.25">
      <c r="A41" t="s">
        <v>79</v>
      </c>
      <c r="B41">
        <v>8018</v>
      </c>
      <c r="C41">
        <v>46700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Fruits_veg_and_smoking</vt:lpstr>
      <vt:lpstr>Company_employment_and_sales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Gurpal</dc:creator>
  <cp:lastModifiedBy>Gurpal</cp:lastModifiedBy>
  <dcterms:created xsi:type="dcterms:W3CDTF">2016-09-18T02:30:21Z</dcterms:created>
  <dcterms:modified xsi:type="dcterms:W3CDTF">2016-09-24T05:09:55Z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7d2172d0-3238-4ce7-893b-dfe5c91641c0</vt:lpwstr>
  </property>
</Properties>
</file>