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ingCEO\Desktop\PDF\MSCFE WorldQuant\Statistics\Case study 2\PortFolios\"/>
    </mc:Choice>
  </mc:AlternateContent>
  <xr:revisionPtr revIDLastSave="0" documentId="8_{1FA542C3-9C08-4F42-BE0B-DDA589544A47}" xr6:coauthVersionLast="31" xr6:coauthVersionMax="31" xr10:uidLastSave="{00000000-0000-0000-0000-000000000000}"/>
  <bookViews>
    <workbookView xWindow="0" yWindow="0" windowWidth="16410" windowHeight="7695"/>
  </bookViews>
  <sheets>
    <sheet name="Portfolio_1" sheetId="2" r:id="rId1"/>
  </sheets>
  <calcPr calcId="0"/>
</workbook>
</file>

<file path=xl/calcChain.xml><?xml version="1.0" encoding="utf-8"?>
<calcChain xmlns="http://schemas.openxmlformats.org/spreadsheetml/2006/main">
  <c r="B40" i="2" l="1"/>
  <c r="B41" i="2"/>
  <c r="B39" i="2"/>
  <c r="A39" i="2" a="1"/>
  <c r="A39" i="2" s="1"/>
  <c r="B33" i="2" a="1"/>
  <c r="B33" i="2" s="1"/>
  <c r="A34" i="2" a="1"/>
  <c r="A35" i="2" s="1"/>
  <c r="C15" i="2"/>
  <c r="C27" i="2" s="1"/>
  <c r="D15" i="2"/>
  <c r="D26" i="2" s="1"/>
  <c r="B15" i="2"/>
  <c r="B28" i="2" s="1"/>
  <c r="C16" i="2"/>
  <c r="D16" i="2"/>
  <c r="B16" i="2"/>
  <c r="F38" i="2" l="1" a="1"/>
  <c r="F38" i="2" s="1"/>
  <c r="A41" i="2"/>
  <c r="A40" i="2"/>
  <c r="C33" i="2"/>
  <c r="D33" i="2"/>
  <c r="C22" i="2"/>
  <c r="C26" i="2"/>
  <c r="B22" i="2"/>
  <c r="B26" i="2"/>
  <c r="B30" i="2"/>
  <c r="B23" i="2"/>
  <c r="B27" i="2"/>
  <c r="B21" i="2"/>
  <c r="B25" i="2"/>
  <c r="B29" i="2"/>
  <c r="D21" i="2"/>
  <c r="D20" i="2"/>
  <c r="C21" i="2"/>
  <c r="D24" i="2"/>
  <c r="C25" i="2"/>
  <c r="D28" i="2"/>
  <c r="C29" i="2"/>
  <c r="D30" i="2"/>
  <c r="D25" i="2"/>
  <c r="D29" i="2"/>
  <c r="C20" i="2"/>
  <c r="D23" i="2"/>
  <c r="C24" i="2"/>
  <c r="D27" i="2"/>
  <c r="C28" i="2"/>
  <c r="C30" i="2"/>
  <c r="B20" i="2"/>
  <c r="D22" i="2"/>
  <c r="C23" i="2"/>
  <c r="B24" i="2"/>
  <c r="A34" i="2"/>
  <c r="A36" i="2"/>
  <c r="B34" i="2" l="1" a="1"/>
  <c r="B34" i="2" s="1"/>
  <c r="B35" i="2" l="1"/>
  <c r="D36" i="2"/>
  <c r="C34" i="2"/>
  <c r="F39" i="2" s="1" a="1"/>
  <c r="F39" i="2" s="1"/>
  <c r="F40" i="2" s="1"/>
  <c r="B36" i="2"/>
  <c r="C36" i="2"/>
  <c r="D34" i="2"/>
  <c r="D35" i="2"/>
  <c r="C35" i="2"/>
</calcChain>
</file>

<file path=xl/sharedStrings.xml><?xml version="1.0" encoding="utf-8"?>
<sst xmlns="http://schemas.openxmlformats.org/spreadsheetml/2006/main" count="16" uniqueCount="12">
  <si>
    <t>Portfolio_1.Date</t>
  </si>
  <si>
    <t>Portfolio_1.CSCO</t>
  </si>
  <si>
    <t>Portfolio_1.EBAY</t>
  </si>
  <si>
    <t>Portfolio_1.GOOG</t>
  </si>
  <si>
    <t>Average</t>
  </si>
  <si>
    <t>Monthly Returns of Stocks</t>
  </si>
  <si>
    <t>Stock Monthly Returns less Average Returns</t>
  </si>
  <si>
    <t>Stock Variance</t>
  </si>
  <si>
    <t>Weight</t>
  </si>
  <si>
    <t>Portfolio Return</t>
  </si>
  <si>
    <t>Portfolio Variance</t>
  </si>
  <si>
    <t>Portfolio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</si>
</sst>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35" borderId="0" xfId="0" applyFill="1"/>
    <xf numFmtId="14" fontId="0" fillId="34" borderId="10" xfId="0" applyNumberFormat="1" applyFont="1" applyFill="1" applyBorder="1"/>
    <xf numFmtId="14" fontId="0" fillId="0" borderId="10" xfId="0" applyNumberFormat="1" applyFont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16" fillId="36" borderId="0" xfId="0" applyFont="1" applyFill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2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8"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2:D13" totalsRowShown="0">
  <autoFilter ref="A2:D13"/>
  <sortState ref="A3:D13">
    <sortCondition ref="A2:A13"/>
  </sortState>
  <tableColumns count="4">
    <tableColumn id="1" name="Portfolio_1.Date" dataDxfId="3"/>
    <tableColumn id="2" name="Portfolio_1.CSCO" dataDxfId="2" dataCellStyle="Percent"/>
    <tableColumn id="3" name="Portfolio_1.EBAY" dataDxfId="1" dataCellStyle="Percent"/>
    <tableColumn id="4" name="Portfolio_1.GOOG" dataDxfId="0" dataCellStyle="Percen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9:D30" totalsRowShown="0" headerRowDxfId="4" headerRowBorderDxfId="6" tableBorderDxfId="7">
  <autoFilter ref="A19:D30"/>
  <sortState ref="A20:D30">
    <sortCondition ref="A19:A30"/>
  </sortState>
  <tableColumns count="4">
    <tableColumn id="1" name="Portfolio_1.Date" dataDxfId="5"/>
    <tableColumn id="2" name="Portfolio_1.CSCO">
      <calculatedColumnFormula>B3-$B$15</calculatedColumnFormula>
    </tableColumn>
    <tableColumn id="3" name="Portfolio_1.EBAY">
      <calculatedColumnFormula>C3-$C$15</calculatedColumnFormula>
    </tableColumn>
    <tableColumn id="4" name="Portfolio_1.GOOG">
      <calculatedColumnFormula>D3-$D$15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5" workbookViewId="0">
      <selection activeCell="B20" sqref="B20"/>
    </sheetView>
  </sheetViews>
  <sheetFormatPr defaultRowHeight="15" x14ac:dyDescent="0.25"/>
  <cols>
    <col min="1" max="1" width="20.7109375" bestFit="1" customWidth="1"/>
    <col min="2" max="2" width="18.28515625" customWidth="1"/>
    <col min="3" max="3" width="18.140625" customWidth="1"/>
    <col min="4" max="4" width="19.28515625" customWidth="1"/>
    <col min="5" max="5" width="17.28515625" bestFit="1" customWidth="1"/>
  </cols>
  <sheetData>
    <row r="1" spans="1:4" x14ac:dyDescent="0.25">
      <c r="A1" s="7" t="s">
        <v>5</v>
      </c>
      <c r="B1" s="7"/>
      <c r="C1" s="7"/>
      <c r="D1" s="7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s="1">
        <v>42887</v>
      </c>
      <c r="B3" s="10">
        <v>-0.72947092371723798</v>
      </c>
      <c r="C3" s="10">
        <v>1.80757731217427</v>
      </c>
      <c r="D3" s="10">
        <v>-5.8174248981835497</v>
      </c>
    </row>
    <row r="4" spans="1:4" x14ac:dyDescent="0.25">
      <c r="A4" s="1">
        <v>42917</v>
      </c>
      <c r="B4" s="10">
        <v>0.47923579658393001</v>
      </c>
      <c r="C4" s="10">
        <v>2.3195934890946899</v>
      </c>
      <c r="D4" s="10">
        <v>2.3956533270752298</v>
      </c>
    </row>
    <row r="5" spans="1:4" x14ac:dyDescent="0.25">
      <c r="A5" s="1">
        <v>42948</v>
      </c>
      <c r="B5" s="10">
        <v>3.3733923579961398</v>
      </c>
      <c r="C5" s="10">
        <v>1.1195102155051899</v>
      </c>
      <c r="D5" s="10">
        <v>0.94895400322407297</v>
      </c>
    </row>
    <row r="6" spans="1:4" x14ac:dyDescent="0.25">
      <c r="A6" s="1">
        <v>42979</v>
      </c>
      <c r="B6" s="10">
        <v>4.4085740111437604</v>
      </c>
      <c r="C6" s="10">
        <v>6.4489286894844096</v>
      </c>
      <c r="D6" s="10">
        <v>2.1057527857113101</v>
      </c>
    </row>
    <row r="7" spans="1:4" x14ac:dyDescent="0.25">
      <c r="A7" s="1">
        <v>43009</v>
      </c>
      <c r="B7" s="10">
        <v>1.54623170195778</v>
      </c>
      <c r="C7" s="10">
        <v>-2.1320853388477699</v>
      </c>
      <c r="D7" s="10">
        <v>5.9982724504739604</v>
      </c>
    </row>
    <row r="8" spans="1:4" x14ac:dyDescent="0.25">
      <c r="A8" s="1">
        <v>43040</v>
      </c>
      <c r="B8" s="10">
        <v>10.1678398109251</v>
      </c>
      <c r="C8" s="10">
        <v>-7.8905448430006704</v>
      </c>
      <c r="D8" s="10">
        <v>0.46918849638237897</v>
      </c>
    </row>
    <row r="9" spans="1:4" x14ac:dyDescent="0.25">
      <c r="A9" s="1">
        <v>43070</v>
      </c>
      <c r="B9" s="10">
        <v>2.6809636875737</v>
      </c>
      <c r="C9" s="10">
        <v>8.8549298445301297</v>
      </c>
      <c r="D9" s="10">
        <v>2.4466229683073601</v>
      </c>
    </row>
    <row r="10" spans="1:4" x14ac:dyDescent="0.25">
      <c r="A10" s="1">
        <v>43101</v>
      </c>
      <c r="B10" s="10">
        <v>8.4595409190782203</v>
      </c>
      <c r="C10" s="10">
        <v>7.5251718322643502</v>
      </c>
      <c r="D10" s="10">
        <v>11.8061844578092</v>
      </c>
    </row>
    <row r="11" spans="1:4" x14ac:dyDescent="0.25">
      <c r="A11" s="1">
        <v>43132</v>
      </c>
      <c r="B11" s="10">
        <v>8.6037663207079902</v>
      </c>
      <c r="C11" s="10">
        <v>5.6185285550256898</v>
      </c>
      <c r="D11" s="10">
        <v>-5.5737870564759202</v>
      </c>
    </row>
    <row r="12" spans="1:4" x14ac:dyDescent="0.25">
      <c r="A12" s="1">
        <v>43160</v>
      </c>
      <c r="B12" s="10">
        <v>-4.22063528245328</v>
      </c>
      <c r="C12" s="10">
        <v>-6.1129233291431797</v>
      </c>
      <c r="D12" s="10">
        <v>-6.6025130412410897</v>
      </c>
    </row>
    <row r="13" spans="1:4" x14ac:dyDescent="0.25">
      <c r="A13" s="1">
        <v>43191</v>
      </c>
      <c r="B13" s="10">
        <v>1.98182013811332</v>
      </c>
      <c r="C13" s="10">
        <v>3.3797115616445601</v>
      </c>
      <c r="D13" s="10">
        <v>3.4561209792799801</v>
      </c>
    </row>
    <row r="15" spans="1:4" x14ac:dyDescent="0.25">
      <c r="A15" t="s">
        <v>4</v>
      </c>
      <c r="B15">
        <f>AVERAGE(Table13[Portfolio_1.CSCO])</f>
        <v>3.3410235034463116</v>
      </c>
      <c r="C15">
        <f>AVERAGE(Table13[Portfolio_1.EBAY])</f>
        <v>1.9034907262483336</v>
      </c>
      <c r="D15">
        <f>AVERAGE(Table13[Portfolio_1.GOOG])</f>
        <v>1.0575476793057212</v>
      </c>
    </row>
    <row r="16" spans="1:4" x14ac:dyDescent="0.25">
      <c r="A16" t="s">
        <v>7</v>
      </c>
      <c r="B16">
        <f>_xlfn.VAR.S(Table13[Portfolio_1.CSCO])</f>
        <v>18.908364293469816</v>
      </c>
      <c r="C16">
        <f>_xlfn.VAR.S(Table13[Portfolio_1.EBAY])</f>
        <v>29.383641212449096</v>
      </c>
      <c r="D16">
        <f>_xlfn.VAR.S(Table13[Portfolio_1.GOOG])</f>
        <v>30.079023624047785</v>
      </c>
    </row>
    <row r="18" spans="1:4" x14ac:dyDescent="0.25">
      <c r="A18" s="7" t="s">
        <v>6</v>
      </c>
      <c r="B18" s="7"/>
      <c r="C18" s="7"/>
      <c r="D18" s="7"/>
    </row>
    <row r="19" spans="1:4" x14ac:dyDescent="0.25">
      <c r="A19" s="5" t="s">
        <v>0</v>
      </c>
      <c r="B19" s="5" t="s">
        <v>1</v>
      </c>
      <c r="C19" s="5" t="s">
        <v>2</v>
      </c>
      <c r="D19" s="6" t="s">
        <v>3</v>
      </c>
    </row>
    <row r="20" spans="1:4" x14ac:dyDescent="0.25">
      <c r="A20" s="3">
        <v>42887</v>
      </c>
      <c r="B20">
        <f>B3-$B$15</f>
        <v>-4.0704944271635499</v>
      </c>
      <c r="C20">
        <f>C3-$C$15</f>
        <v>-9.5913414074063619E-2</v>
      </c>
      <c r="D20">
        <f>D3-$D$15</f>
        <v>-6.8749725774892712</v>
      </c>
    </row>
    <row r="21" spans="1:4" x14ac:dyDescent="0.25">
      <c r="A21" s="4">
        <v>42917</v>
      </c>
      <c r="B21">
        <f>B4-$B$15</f>
        <v>-2.8617877068623816</v>
      </c>
      <c r="C21">
        <f>C4-$C$15</f>
        <v>0.41610276284635628</v>
      </c>
      <c r="D21">
        <f>D4-$D$15</f>
        <v>1.3381056477695086</v>
      </c>
    </row>
    <row r="22" spans="1:4" x14ac:dyDescent="0.25">
      <c r="A22" s="3">
        <v>42948</v>
      </c>
      <c r="B22">
        <f>B5-$B$15</f>
        <v>3.2368854549828185E-2</v>
      </c>
      <c r="C22">
        <f>C5-$C$15</f>
        <v>-0.78398051074314368</v>
      </c>
      <c r="D22">
        <f>D5-$D$15</f>
        <v>-0.10859367608164827</v>
      </c>
    </row>
    <row r="23" spans="1:4" x14ac:dyDescent="0.25">
      <c r="A23" s="4">
        <v>42979</v>
      </c>
      <c r="B23">
        <f>B6-$B$15</f>
        <v>1.0675505076974487</v>
      </c>
      <c r="C23">
        <f>C6-$C$15</f>
        <v>4.5454379632360755</v>
      </c>
      <c r="D23">
        <f>D6-$D$15</f>
        <v>1.0482051064055888</v>
      </c>
    </row>
    <row r="24" spans="1:4" x14ac:dyDescent="0.25">
      <c r="A24" s="3">
        <v>43009</v>
      </c>
      <c r="B24">
        <f>B7-$B$15</f>
        <v>-1.7947918014885316</v>
      </c>
      <c r="C24">
        <f>C7-$C$15</f>
        <v>-4.0355760650961034</v>
      </c>
      <c r="D24">
        <f>D7-$D$15</f>
        <v>4.9407247711682389</v>
      </c>
    </row>
    <row r="25" spans="1:4" x14ac:dyDescent="0.25">
      <c r="A25" s="4">
        <v>43040</v>
      </c>
      <c r="B25">
        <f>B8-$B$15</f>
        <v>6.8268163074787882</v>
      </c>
      <c r="C25">
        <f>C8-$C$15</f>
        <v>-9.7940355692490044</v>
      </c>
      <c r="D25">
        <f>D8-$D$15</f>
        <v>-0.58835918292334233</v>
      </c>
    </row>
    <row r="26" spans="1:4" x14ac:dyDescent="0.25">
      <c r="A26" s="3">
        <v>43070</v>
      </c>
      <c r="B26">
        <f>B9-$B$15</f>
        <v>-0.66005981587261164</v>
      </c>
      <c r="C26">
        <f>C9-$C$15</f>
        <v>6.9514391182817956</v>
      </c>
      <c r="D26">
        <f>D9-$D$15</f>
        <v>1.3890752890016389</v>
      </c>
    </row>
    <row r="27" spans="1:4" x14ac:dyDescent="0.25">
      <c r="A27" s="4">
        <v>43101</v>
      </c>
      <c r="B27">
        <f>B10-$B$15</f>
        <v>5.1185174156319082</v>
      </c>
      <c r="C27">
        <f>C10-$C$15</f>
        <v>5.6216811060160161</v>
      </c>
      <c r="D27">
        <f>D10-$D$15</f>
        <v>10.74863677850348</v>
      </c>
    </row>
    <row r="28" spans="1:4" x14ac:dyDescent="0.25">
      <c r="A28" s="3">
        <v>43132</v>
      </c>
      <c r="B28">
        <f>B11-$B$15</f>
        <v>5.2627428172616781</v>
      </c>
      <c r="C28">
        <f>C11-$C$15</f>
        <v>3.7150378287773562</v>
      </c>
      <c r="D28">
        <f>D11-$D$15</f>
        <v>-6.6313347357816417</v>
      </c>
    </row>
    <row r="29" spans="1:4" x14ac:dyDescent="0.25">
      <c r="A29" s="4">
        <v>43160</v>
      </c>
      <c r="B29">
        <f>B12-$B$15</f>
        <v>-7.5616587858995921</v>
      </c>
      <c r="C29">
        <f>C12-$C$15</f>
        <v>-8.0164140553915129</v>
      </c>
      <c r="D29">
        <f>D12-$D$15</f>
        <v>-7.6600607205468112</v>
      </c>
    </row>
    <row r="30" spans="1:4" x14ac:dyDescent="0.25">
      <c r="A30" s="3">
        <v>43191</v>
      </c>
      <c r="B30">
        <f>B13-$B$15</f>
        <v>-1.3592033653329916</v>
      </c>
      <c r="C30">
        <f>C13-$C$15</f>
        <v>1.4762208353962265</v>
      </c>
      <c r="D30">
        <f>D13-$D$15</f>
        <v>2.3985732999742586</v>
      </c>
    </row>
    <row r="33" spans="1:6" x14ac:dyDescent="0.25">
      <c r="B33" s="9" t="str">
        <f t="array" ref="B33:D33">B19:D19</f>
        <v>Portfolio_1.CSCO</v>
      </c>
      <c r="C33" s="9" t="str">
        <v>Portfolio_1.EBAY</v>
      </c>
      <c r="D33" s="9" t="str">
        <v>Portfolio_1.GOOG</v>
      </c>
    </row>
    <row r="34" spans="1:6" x14ac:dyDescent="0.25">
      <c r="A34" s="8" t="str">
        <f t="array" ref="A34:A36">TRANSPOSE(B19:D19)</f>
        <v>Portfolio_1.CSCO</v>
      </c>
      <c r="B34" s="2">
        <f t="array" ref="B34:D36">MMULT(TRANSPOSE(B20:D30),B20:D30)/(COUNT(A20:A30)-1)</f>
        <v>18.908364293469823</v>
      </c>
      <c r="C34">
        <v>4.6756161512930268</v>
      </c>
      <c r="D34">
        <v>8.6250286796282261</v>
      </c>
    </row>
    <row r="35" spans="1:6" x14ac:dyDescent="0.25">
      <c r="A35" s="8" t="str">
        <v>Portfolio_1.EBAY</v>
      </c>
      <c r="B35">
        <v>4.6756161512930268</v>
      </c>
      <c r="C35" s="2">
        <v>29.383641212449088</v>
      </c>
      <c r="D35">
        <v>10.228248179505647</v>
      </c>
    </row>
    <row r="36" spans="1:6" x14ac:dyDescent="0.25">
      <c r="A36" s="8" t="str">
        <v>Portfolio_1.GOOG</v>
      </c>
      <c r="B36">
        <v>8.6250286796282261</v>
      </c>
      <c r="C36">
        <v>10.228248179505647</v>
      </c>
      <c r="D36" s="2">
        <v>30.079023624047789</v>
      </c>
    </row>
    <row r="38" spans="1:6" x14ac:dyDescent="0.25">
      <c r="B38" s="9" t="s">
        <v>8</v>
      </c>
      <c r="E38" s="8" t="s">
        <v>9</v>
      </c>
      <c r="F38">
        <f t="array" ref="F38">MMULT(B15:D15,B39:B41)</f>
        <v>2.1006873030001221</v>
      </c>
    </row>
    <row r="39" spans="1:6" x14ac:dyDescent="0.25">
      <c r="A39" s="8" t="str">
        <f t="array" ref="A39:A41">A34:A36</f>
        <v>Portfolio_1.CSCO</v>
      </c>
      <c r="B39">
        <f>1/3</f>
        <v>0.33333333333333331</v>
      </c>
      <c r="E39" s="8" t="s">
        <v>10</v>
      </c>
      <c r="F39">
        <f t="array" ref="F39">MMULT(TRANSPOSE(B39:B41),MMULT(B34:D36,B39:B41))</f>
        <v>13.936535016757833</v>
      </c>
    </row>
    <row r="40" spans="1:6" x14ac:dyDescent="0.25">
      <c r="A40" s="8" t="str">
        <v>Portfolio_1.EBAY</v>
      </c>
      <c r="B40">
        <f t="shared" ref="B40:B41" si="0">1/3</f>
        <v>0.33333333333333331</v>
      </c>
      <c r="E40" s="8" t="s">
        <v>11</v>
      </c>
      <c r="F40">
        <f>SQRT(F39)</f>
        <v>3.73316688841496</v>
      </c>
    </row>
    <row r="41" spans="1:6" x14ac:dyDescent="0.25">
      <c r="A41" s="8" t="str">
        <v>Portfolio_1.GOOG</v>
      </c>
      <c r="B41">
        <f t="shared" si="0"/>
        <v>0.33333333333333331</v>
      </c>
    </row>
  </sheetData>
  <mergeCells count="2">
    <mergeCell ref="A1:D1"/>
    <mergeCell ref="A18:D18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Fisayo Michael Animashaun</dc:creator>
  <cp:lastModifiedBy>Fisayo Animashaun</cp:lastModifiedBy>
  <dcterms:created xsi:type="dcterms:W3CDTF">2018-04-30T00:42:02Z</dcterms:created>
  <dcterms:modified xsi:type="dcterms:W3CDTF">2018-04-30T00:42:02Z</dcterms:modified>
</cp:coreProperties>
</file>