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J:\Google Drive\Humber Semester 5\CENG 317 - Hardware Project\Week 3\"/>
    </mc:Choice>
  </mc:AlternateContent>
  <bookViews>
    <workbookView xWindow="0" yWindow="0" windowWidth="21600" windowHeight="97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E21" i="1"/>
  <c r="G24" i="1"/>
  <c r="G23" i="1"/>
  <c r="E19" i="1" l="1"/>
  <c r="G19" i="1" s="1"/>
  <c r="E20" i="1"/>
  <c r="G20" i="1" s="1"/>
  <c r="D14" i="1"/>
  <c r="E14" i="1" s="1"/>
  <c r="G14" i="1" s="1"/>
  <c r="G9" i="1"/>
  <c r="G10" i="1"/>
  <c r="E10" i="1"/>
  <c r="E11" i="1"/>
  <c r="G11" i="1" s="1"/>
  <c r="E12" i="1"/>
  <c r="G12" i="1" s="1"/>
  <c r="E13" i="1"/>
  <c r="G13" i="1" s="1"/>
  <c r="E15" i="1"/>
  <c r="G15" i="1" s="1"/>
  <c r="E16" i="1"/>
  <c r="G16" i="1" s="1"/>
  <c r="E17" i="1"/>
  <c r="G17" i="1" s="1"/>
  <c r="E18" i="1"/>
  <c r="G18" i="1" s="1"/>
  <c r="E8" i="1" l="1"/>
  <c r="G8" i="1" s="1"/>
  <c r="E6" i="1"/>
  <c r="G6" i="1" s="1"/>
  <c r="E7" i="1"/>
  <c r="G7" i="1" s="1"/>
  <c r="D5" i="1"/>
  <c r="D4" i="1"/>
  <c r="E3" i="1"/>
  <c r="G3" i="1" s="1"/>
  <c r="E5" i="1" l="1"/>
  <c r="G5" i="1" s="1"/>
  <c r="E4" i="1"/>
  <c r="G4" i="1" s="1"/>
</calcChain>
</file>

<file path=xl/sharedStrings.xml><?xml version="1.0" encoding="utf-8"?>
<sst xmlns="http://schemas.openxmlformats.org/spreadsheetml/2006/main" count="70" uniqueCount="41">
  <si>
    <t>Item</t>
  </si>
  <si>
    <t>CanaKit Raspberry Pi 3 Ultimate Starter Kit</t>
  </si>
  <si>
    <t>Total Item Cost</t>
  </si>
  <si>
    <t>Shipping Cost</t>
  </si>
  <si>
    <t>Tax</t>
  </si>
  <si>
    <t>Item Cost</t>
  </si>
  <si>
    <t>Amazon.ca/SODIAL®</t>
  </si>
  <si>
    <t>Amazon.ca/CanaKit</t>
  </si>
  <si>
    <t>Retailer/Source</t>
  </si>
  <si>
    <t>Temperature Sensor - TMP36</t>
  </si>
  <si>
    <t>RobotShop</t>
  </si>
  <si>
    <t>Quantity</t>
  </si>
  <si>
    <t>Photoresistor - GL5528 LDR</t>
  </si>
  <si>
    <t>Web Link</t>
  </si>
  <si>
    <t>Link</t>
  </si>
  <si>
    <t>Barometric Pressure Sensor</t>
  </si>
  <si>
    <t>Mini PIR Motion Sensor</t>
  </si>
  <si>
    <t>Humidity/Temperature Sensor - DHT11</t>
  </si>
  <si>
    <t>CENG 317 - Solar Project Budget</t>
  </si>
  <si>
    <t>Author: Richard Burak</t>
  </si>
  <si>
    <t>Humber PCB Components Kit</t>
  </si>
  <si>
    <t>Humber College</t>
  </si>
  <si>
    <t>N/A</t>
  </si>
  <si>
    <t>Resistor Pack (Various Values)</t>
  </si>
  <si>
    <t>Solderless Breadboard</t>
  </si>
  <si>
    <t>Soldering Iron Holder</t>
  </si>
  <si>
    <t>Wire Cutter</t>
  </si>
  <si>
    <t>Amazon.ca/Xcelite</t>
  </si>
  <si>
    <t>Wire Stripper</t>
  </si>
  <si>
    <t>Amazon.ca/Jonard Ind.</t>
  </si>
  <si>
    <t>Lead Free Solder (10g)</t>
  </si>
  <si>
    <t>Soldering Iron (25W)</t>
  </si>
  <si>
    <t>#22 Gauge Black Wire (25')</t>
  </si>
  <si>
    <t>#22 Gauge Red Wire (25')</t>
  </si>
  <si>
    <t>Heat Shrink (10pk)</t>
  </si>
  <si>
    <t>Digital Multimeter</t>
  </si>
  <si>
    <t>GRAND TOTAL:</t>
  </si>
  <si>
    <t>GRAND TOTAL (Bulk)*:</t>
  </si>
  <si>
    <t>*RobotShop bulk order will
 reduce shipping cost</t>
  </si>
  <si>
    <t>Plastic PCB Standoff (50pc)</t>
  </si>
  <si>
    <t>Amazon.ca/uxcell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</si>
</sst>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1" applyFont="1"/>
    <xf numFmtId="0" fontId="2" fillId="2" borderId="1" xfId="0" applyFont="1" applyFill="1" applyBorder="1" applyAlignment="1">
      <alignment horizontal="center"/>
    </xf>
    <xf numFmtId="0" fontId="3" fillId="0" borderId="0" xfId="2" applyAlignment="1">
      <alignment horizontal="center"/>
    </xf>
    <xf numFmtId="0" fontId="0" fillId="0" borderId="0" xfId="0" applyFill="1" applyBorder="1" applyAlignment="1">
      <alignment horizontal="center"/>
    </xf>
    <xf numFmtId="164" fontId="5" fillId="3" borderId="3" xfId="4" applyNumberFormat="1"/>
    <xf numFmtId="0" fontId="4" fillId="4" borderId="4" xfId="3" applyFill="1" applyBorder="1" applyAlignment="1">
      <alignment horizontal="center" vertical="center"/>
    </xf>
    <xf numFmtId="0" fontId="6" fillId="0" borderId="0" xfId="5" applyAlignment="1">
      <alignment horizontal="center" vertical="center" wrapText="1"/>
    </xf>
    <xf numFmtId="0" fontId="4" fillId="4" borderId="5" xfId="3" applyFill="1" applyBorder="1" applyAlignment="1">
      <alignment horizontal="center"/>
    </xf>
    <xf numFmtId="0" fontId="4" fillId="4" borderId="6" xfId="3" applyFill="1" applyBorder="1" applyAlignment="1">
      <alignment horizontal="center"/>
    </xf>
    <xf numFmtId="0" fontId="5" fillId="3" borderId="3" xfId="4" applyAlignment="1">
      <alignment horizontal="right"/>
    </xf>
    <xf numFmtId="0" fontId="5" fillId="3" borderId="7" xfId="4" applyBorder="1" applyAlignment="1">
      <alignment horizontal="right"/>
    </xf>
    <xf numFmtId="0" fontId="5" fillId="3" borderId="8" xfId="4" applyBorder="1" applyAlignment="1">
      <alignment horizontal="right"/>
    </xf>
  </cellXfs>
  <cellStyles count="6">
    <cellStyle name="Currency" xfId="1" builtinId="4"/>
    <cellStyle name="Explanatory Text" xfId="5" builtinId="53"/>
    <cellStyle name="Heading 2" xfId="3" builtinId="17"/>
    <cellStyle name="Hyperlink" xfId="2" builtinId="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obotshop.com/ca/en/elenco-22-gauge-black-25-ft.html" TargetMode="External"/><Relationship Id="rId13" Type="http://schemas.openxmlformats.org/officeDocument/2006/relationships/hyperlink" Target="http://www.robotshop.com/ca/en/elenco-soldering-iron-holder.html" TargetMode="External"/><Relationship Id="rId18" Type="http://schemas.openxmlformats.org/officeDocument/2006/relationships/hyperlink" Target="https://www.amazon.ca/Female-Thread-Pillar-Standoff-Hexagonal/dp/B00VG93RZ4/ref=sr_1_1?ie=UTF8&amp;qid=1474846019&amp;sr=8-1&amp;keywords=pcb+standoff+plastic" TargetMode="External"/><Relationship Id="rId3" Type="http://schemas.openxmlformats.org/officeDocument/2006/relationships/hyperlink" Target="http://www.robotshop.com/ca/en/temperature-sensor-tmp36.html" TargetMode="External"/><Relationship Id="rId7" Type="http://schemas.openxmlformats.org/officeDocument/2006/relationships/hyperlink" Target="http://www.robotshop.com/ca/en/elenco-22-gauge-red-25-ft.html" TargetMode="External"/><Relationship Id="rId12" Type="http://schemas.openxmlformats.org/officeDocument/2006/relationships/hyperlink" Target="http://www.robotshop.com/ca/en/elenco-sr-1-standard-25w-pencil-soldering-iron.html" TargetMode="External"/><Relationship Id="rId17" Type="http://schemas.openxmlformats.org/officeDocument/2006/relationships/hyperlink" Target="http://www.robotshop.com/ca/en/m-1000e-compact-digital-multimeter.html" TargetMode="External"/><Relationship Id="rId2" Type="http://schemas.openxmlformats.org/officeDocument/2006/relationships/hyperlink" Target="https://www.amazon.ca/SODIAL-Photoresistor-GL5528-Resistors-Light-Dependent/dp/B0157PFTS0/ref=sr_1_2?ie=UTF8&amp;qid=1474395761&amp;sr=8-2&amp;keywords=photoresistor" TargetMode="External"/><Relationship Id="rId16" Type="http://schemas.openxmlformats.org/officeDocument/2006/relationships/hyperlink" Target="http://www.robotshop.com/ca/en/6-multi-colored-heat-shrink-10pk.html" TargetMode="External"/><Relationship Id="rId1" Type="http://schemas.openxmlformats.org/officeDocument/2006/relationships/hyperlink" Target="https://www.amazon.ca/CanaKit-Raspberry-Ultimate-Starter-Kit/dp/B01CCF9BYG/ref=sr_1_3?ie=UTF8&amp;qid=1474395691&amp;sr=8-3&amp;keywords=raspberry+pi" TargetMode="External"/><Relationship Id="rId6" Type="http://schemas.openxmlformats.org/officeDocument/2006/relationships/hyperlink" Target="http://www.robotshop.com/ca/en/electronic-brick-humidity-temperature-sensor.html" TargetMode="External"/><Relationship Id="rId11" Type="http://schemas.openxmlformats.org/officeDocument/2006/relationships/hyperlink" Target="http://www.robotshop.com/ca/en/lead-free-solder-wire-10g-tube.html" TargetMode="External"/><Relationship Id="rId5" Type="http://schemas.openxmlformats.org/officeDocument/2006/relationships/hyperlink" Target="http://www.robotshop.com/ca/en/mini-pir-motion-sensor.html" TargetMode="External"/><Relationship Id="rId15" Type="http://schemas.openxmlformats.org/officeDocument/2006/relationships/hyperlink" Target="https://www.amazon.ca/Jonard-Industries-Wire-Stripper-20-30/dp/B006962E7G/ref=sr_1_4?ie=UTF8&amp;qid=1474844276&amp;sr=8-4&amp;keywords=wire+stripper" TargetMode="External"/><Relationship Id="rId10" Type="http://schemas.openxmlformats.org/officeDocument/2006/relationships/hyperlink" Target="http://www.robotshop.com/ca/en/400-tie-point-solderless-interlocking-breadboard.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robotshop.com/ca/en/octopus-barometric-pressure-sensor-brick.html" TargetMode="External"/><Relationship Id="rId9" Type="http://schemas.openxmlformats.org/officeDocument/2006/relationships/hyperlink" Target="http://www.robotshop.com/ca/en/1-4w-resistor-kit-500pk.html" TargetMode="External"/><Relationship Id="rId14" Type="http://schemas.openxmlformats.org/officeDocument/2006/relationships/hyperlink" Target="https://www.amazon.ca/Xcelite-170M-General-Shearcutter-Diagonal/dp/B0002BBZIS/ref=sr_1_2?ie=UTF8&amp;qid=1474844210&amp;sr=8-2&amp;keywords=wire+cut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J4" sqref="J4"/>
    </sheetView>
  </sheetViews>
  <sheetFormatPr defaultRowHeight="15" x14ac:dyDescent="0.25"/>
  <cols>
    <col min="1" max="1" width="34" customWidth="1"/>
    <col min="2" max="2" width="9.875" customWidth="1"/>
    <col min="3" max="3" width="18.875" customWidth="1"/>
    <col min="4" max="4" width="12.25" customWidth="1"/>
    <col min="5" max="5" width="9.5" customWidth="1"/>
    <col min="6" max="6" width="11.625" customWidth="1"/>
    <col min="7" max="7" width="15.125" customWidth="1"/>
    <col min="8" max="8" width="10.375" customWidth="1"/>
    <col min="9" max="9" width="10.75" customWidth="1"/>
  </cols>
  <sheetData>
    <row r="1" spans="1:8" ht="17.25" x14ac:dyDescent="0.3">
      <c r="A1" s="7" t="s">
        <v>18</v>
      </c>
      <c r="B1" s="9" t="s">
        <v>19</v>
      </c>
      <c r="C1" s="10"/>
    </row>
    <row r="2" spans="1:8" x14ac:dyDescent="0.25">
      <c r="A2" s="3" t="s">
        <v>0</v>
      </c>
      <c r="B2" s="3" t="s">
        <v>11</v>
      </c>
      <c r="C2" s="3" t="s">
        <v>8</v>
      </c>
      <c r="D2" s="3" t="s">
        <v>5</v>
      </c>
      <c r="E2" s="3" t="s">
        <v>4</v>
      </c>
      <c r="F2" s="3" t="s">
        <v>3</v>
      </c>
      <c r="G2" s="3" t="s">
        <v>2</v>
      </c>
      <c r="H2" s="3" t="s">
        <v>13</v>
      </c>
    </row>
    <row r="3" spans="1:8" x14ac:dyDescent="0.25">
      <c r="A3" t="s">
        <v>1</v>
      </c>
      <c r="B3" s="1">
        <v>1</v>
      </c>
      <c r="C3" t="s">
        <v>7</v>
      </c>
      <c r="D3" s="2">
        <v>119.99</v>
      </c>
      <c r="E3" s="2">
        <f t="shared" ref="E3:E8" si="0">D3*0.13</f>
        <v>15.598699999999999</v>
      </c>
      <c r="F3" s="2">
        <v>0</v>
      </c>
      <c r="G3" s="2">
        <f t="shared" ref="G3:G21" si="1">D3+E3+F3</f>
        <v>135.58869999999999</v>
      </c>
      <c r="H3" s="4" t="s">
        <v>14</v>
      </c>
    </row>
    <row r="4" spans="1:8" x14ac:dyDescent="0.25">
      <c r="A4" t="s">
        <v>12</v>
      </c>
      <c r="B4" s="1">
        <v>4</v>
      </c>
      <c r="C4" t="s">
        <v>6</v>
      </c>
      <c r="D4" s="2">
        <f>1.93*B4</f>
        <v>7.72</v>
      </c>
      <c r="E4" s="2">
        <f t="shared" si="0"/>
        <v>1.0036</v>
      </c>
      <c r="F4" s="2">
        <v>0</v>
      </c>
      <c r="G4" s="2">
        <f t="shared" si="1"/>
        <v>8.7235999999999994</v>
      </c>
      <c r="H4" s="4" t="s">
        <v>14</v>
      </c>
    </row>
    <row r="5" spans="1:8" x14ac:dyDescent="0.25">
      <c r="A5" t="s">
        <v>9</v>
      </c>
      <c r="B5" s="1">
        <v>2</v>
      </c>
      <c r="C5" t="s">
        <v>10</v>
      </c>
      <c r="D5" s="2">
        <f>1.92*B5</f>
        <v>3.84</v>
      </c>
      <c r="E5" s="2">
        <f t="shared" si="0"/>
        <v>0.49919999999999998</v>
      </c>
      <c r="F5" s="2">
        <v>6.27</v>
      </c>
      <c r="G5" s="2">
        <f t="shared" si="1"/>
        <v>10.6092</v>
      </c>
      <c r="H5" s="4" t="s">
        <v>14</v>
      </c>
    </row>
    <row r="6" spans="1:8" x14ac:dyDescent="0.25">
      <c r="A6" t="s">
        <v>16</v>
      </c>
      <c r="B6" s="5">
        <v>1</v>
      </c>
      <c r="C6" t="s">
        <v>10</v>
      </c>
      <c r="D6" s="2">
        <v>7.56</v>
      </c>
      <c r="E6" s="2">
        <f t="shared" si="0"/>
        <v>0.98280000000000001</v>
      </c>
      <c r="F6" s="2">
        <v>6.27</v>
      </c>
      <c r="G6" s="2">
        <f t="shared" si="1"/>
        <v>14.812799999999999</v>
      </c>
      <c r="H6" s="4" t="s">
        <v>14</v>
      </c>
    </row>
    <row r="7" spans="1:8" x14ac:dyDescent="0.25">
      <c r="A7" t="s">
        <v>15</v>
      </c>
      <c r="B7" s="5">
        <v>1</v>
      </c>
      <c r="C7" t="s">
        <v>10</v>
      </c>
      <c r="D7" s="2">
        <v>8.33</v>
      </c>
      <c r="E7" s="2">
        <f t="shared" si="0"/>
        <v>1.0829</v>
      </c>
      <c r="F7" s="2">
        <v>6.27</v>
      </c>
      <c r="G7" s="2">
        <f t="shared" si="1"/>
        <v>15.6829</v>
      </c>
      <c r="H7" s="4" t="s">
        <v>14</v>
      </c>
    </row>
    <row r="8" spans="1:8" x14ac:dyDescent="0.25">
      <c r="A8" t="s">
        <v>17</v>
      </c>
      <c r="B8" s="5">
        <v>1</v>
      </c>
      <c r="C8" t="s">
        <v>10</v>
      </c>
      <c r="D8" s="2">
        <v>4.04</v>
      </c>
      <c r="E8" s="2">
        <f t="shared" si="0"/>
        <v>0.5252</v>
      </c>
      <c r="F8" s="2">
        <v>6.27</v>
      </c>
      <c r="G8" s="2">
        <f t="shared" si="1"/>
        <v>10.8352</v>
      </c>
      <c r="H8" s="4" t="s">
        <v>14</v>
      </c>
    </row>
    <row r="9" spans="1:8" x14ac:dyDescent="0.25">
      <c r="A9" t="s">
        <v>20</v>
      </c>
      <c r="B9" s="5">
        <v>1</v>
      </c>
      <c r="C9" t="s">
        <v>21</v>
      </c>
      <c r="D9" s="2">
        <v>40</v>
      </c>
      <c r="E9" s="2">
        <v>0</v>
      </c>
      <c r="F9" s="2">
        <v>0</v>
      </c>
      <c r="G9" s="2">
        <f t="shared" si="1"/>
        <v>40</v>
      </c>
      <c r="H9" s="1" t="s">
        <v>22</v>
      </c>
    </row>
    <row r="10" spans="1:8" x14ac:dyDescent="0.25">
      <c r="A10" t="s">
        <v>33</v>
      </c>
      <c r="B10" s="5">
        <v>1</v>
      </c>
      <c r="C10" t="s">
        <v>10</v>
      </c>
      <c r="D10" s="2">
        <v>2.88</v>
      </c>
      <c r="E10" s="2">
        <f t="shared" ref="E10:E21" si="2">D10*0.13</f>
        <v>0.37440000000000001</v>
      </c>
      <c r="F10" s="2">
        <v>6.27</v>
      </c>
      <c r="G10" s="2">
        <f t="shared" si="1"/>
        <v>9.5244</v>
      </c>
      <c r="H10" s="4" t="s">
        <v>14</v>
      </c>
    </row>
    <row r="11" spans="1:8" x14ac:dyDescent="0.25">
      <c r="A11" t="s">
        <v>32</v>
      </c>
      <c r="B11" s="5">
        <v>1</v>
      </c>
      <c r="C11" t="s">
        <v>10</v>
      </c>
      <c r="D11" s="2">
        <v>2.88</v>
      </c>
      <c r="E11" s="2">
        <f t="shared" si="2"/>
        <v>0.37440000000000001</v>
      </c>
      <c r="F11" s="2">
        <v>6.27</v>
      </c>
      <c r="G11" s="2">
        <f t="shared" si="1"/>
        <v>9.5244</v>
      </c>
      <c r="H11" s="4" t="s">
        <v>14</v>
      </c>
    </row>
    <row r="12" spans="1:8" x14ac:dyDescent="0.25">
      <c r="A12" t="s">
        <v>23</v>
      </c>
      <c r="B12" s="5">
        <v>1</v>
      </c>
      <c r="C12" t="s">
        <v>10</v>
      </c>
      <c r="D12" s="2">
        <v>10.19</v>
      </c>
      <c r="E12" s="2">
        <f t="shared" si="2"/>
        <v>1.3247</v>
      </c>
      <c r="F12" s="2">
        <v>6.27</v>
      </c>
      <c r="G12" s="2">
        <f t="shared" si="1"/>
        <v>17.784700000000001</v>
      </c>
      <c r="H12" s="4" t="s">
        <v>14</v>
      </c>
    </row>
    <row r="13" spans="1:8" x14ac:dyDescent="0.25">
      <c r="A13" t="s">
        <v>24</v>
      </c>
      <c r="B13" s="5">
        <v>1</v>
      </c>
      <c r="C13" t="s">
        <v>10</v>
      </c>
      <c r="D13" s="2">
        <v>4.76</v>
      </c>
      <c r="E13" s="2">
        <f t="shared" si="2"/>
        <v>0.61880000000000002</v>
      </c>
      <c r="F13" s="2">
        <v>6.27</v>
      </c>
      <c r="G13" s="2">
        <f t="shared" si="1"/>
        <v>11.6488</v>
      </c>
      <c r="H13" s="4" t="s">
        <v>14</v>
      </c>
    </row>
    <row r="14" spans="1:8" x14ac:dyDescent="0.25">
      <c r="A14" t="s">
        <v>30</v>
      </c>
      <c r="B14" s="5">
        <v>2</v>
      </c>
      <c r="C14" t="s">
        <v>10</v>
      </c>
      <c r="D14" s="2">
        <f>4.49*B14</f>
        <v>8.98</v>
      </c>
      <c r="E14" s="2">
        <f t="shared" si="2"/>
        <v>1.1674</v>
      </c>
      <c r="F14" s="2">
        <v>6.27</v>
      </c>
      <c r="G14" s="2">
        <f t="shared" si="1"/>
        <v>16.417400000000001</v>
      </c>
      <c r="H14" s="4" t="s">
        <v>14</v>
      </c>
    </row>
    <row r="15" spans="1:8" x14ac:dyDescent="0.25">
      <c r="A15" t="s">
        <v>31</v>
      </c>
      <c r="B15" s="5">
        <v>1</v>
      </c>
      <c r="C15" t="s">
        <v>10</v>
      </c>
      <c r="D15" s="2">
        <v>6.8</v>
      </c>
      <c r="E15" s="2">
        <f t="shared" si="2"/>
        <v>0.88400000000000001</v>
      </c>
      <c r="F15" s="2">
        <v>6.27</v>
      </c>
      <c r="G15" s="2">
        <f t="shared" si="1"/>
        <v>13.954000000000001</v>
      </c>
      <c r="H15" s="4" t="s">
        <v>14</v>
      </c>
    </row>
    <row r="16" spans="1:8" x14ac:dyDescent="0.25">
      <c r="A16" t="s">
        <v>25</v>
      </c>
      <c r="B16" s="5">
        <v>1</v>
      </c>
      <c r="C16" t="s">
        <v>10</v>
      </c>
      <c r="D16" s="2">
        <v>4.5599999999999996</v>
      </c>
      <c r="E16" s="2">
        <f t="shared" si="2"/>
        <v>0.59279999999999999</v>
      </c>
      <c r="F16" s="2">
        <v>6.27</v>
      </c>
      <c r="G16" s="2">
        <f t="shared" si="1"/>
        <v>11.422799999999999</v>
      </c>
      <c r="H16" s="4" t="s">
        <v>14</v>
      </c>
    </row>
    <row r="17" spans="1:8" x14ac:dyDescent="0.25">
      <c r="A17" t="s">
        <v>26</v>
      </c>
      <c r="B17" s="5">
        <v>1</v>
      </c>
      <c r="C17" t="s">
        <v>27</v>
      </c>
      <c r="D17" s="2">
        <v>8.39</v>
      </c>
      <c r="E17" s="2">
        <f t="shared" si="2"/>
        <v>1.0907</v>
      </c>
      <c r="F17" s="2">
        <v>0</v>
      </c>
      <c r="G17" s="2">
        <f t="shared" si="1"/>
        <v>9.4807000000000006</v>
      </c>
      <c r="H17" s="4" t="s">
        <v>14</v>
      </c>
    </row>
    <row r="18" spans="1:8" x14ac:dyDescent="0.25">
      <c r="A18" t="s">
        <v>28</v>
      </c>
      <c r="B18" s="5">
        <v>1</v>
      </c>
      <c r="C18" t="s">
        <v>29</v>
      </c>
      <c r="D18" s="2">
        <v>12.91</v>
      </c>
      <c r="E18" s="2">
        <f t="shared" si="2"/>
        <v>1.6783000000000001</v>
      </c>
      <c r="F18" s="2">
        <v>0</v>
      </c>
      <c r="G18" s="2">
        <f t="shared" si="1"/>
        <v>14.5883</v>
      </c>
      <c r="H18" s="4" t="s">
        <v>14</v>
      </c>
    </row>
    <row r="19" spans="1:8" x14ac:dyDescent="0.25">
      <c r="A19" t="s">
        <v>34</v>
      </c>
      <c r="B19" s="5">
        <v>1</v>
      </c>
      <c r="C19" t="s">
        <v>10</v>
      </c>
      <c r="D19" s="2">
        <v>6.35</v>
      </c>
      <c r="E19" s="2">
        <f t="shared" si="2"/>
        <v>0.82550000000000001</v>
      </c>
      <c r="F19" s="2">
        <v>6.27</v>
      </c>
      <c r="G19" s="2">
        <f t="shared" si="1"/>
        <v>13.445499999999999</v>
      </c>
      <c r="H19" s="4" t="s">
        <v>14</v>
      </c>
    </row>
    <row r="20" spans="1:8" x14ac:dyDescent="0.25">
      <c r="A20" t="s">
        <v>35</v>
      </c>
      <c r="B20" s="5">
        <v>1</v>
      </c>
      <c r="C20" t="s">
        <v>10</v>
      </c>
      <c r="D20" s="2">
        <v>14.67</v>
      </c>
      <c r="E20" s="2">
        <f t="shared" si="2"/>
        <v>1.9071</v>
      </c>
      <c r="F20" s="2">
        <v>6.27</v>
      </c>
      <c r="G20" s="2">
        <f t="shared" si="1"/>
        <v>22.847100000000001</v>
      </c>
      <c r="H20" s="4" t="s">
        <v>14</v>
      </c>
    </row>
    <row r="21" spans="1:8" x14ac:dyDescent="0.25">
      <c r="A21" t="s">
        <v>39</v>
      </c>
      <c r="B21" s="5">
        <v>1</v>
      </c>
      <c r="C21" t="s">
        <v>40</v>
      </c>
      <c r="D21" s="2">
        <v>5.36</v>
      </c>
      <c r="E21" s="2">
        <f t="shared" si="2"/>
        <v>0.69680000000000009</v>
      </c>
      <c r="F21" s="2">
        <v>0</v>
      </c>
      <c r="G21" s="2">
        <f t="shared" si="1"/>
        <v>6.0568000000000008</v>
      </c>
      <c r="H21" s="4" t="s">
        <v>14</v>
      </c>
    </row>
    <row r="23" spans="1:8" x14ac:dyDescent="0.25">
      <c r="E23" s="11" t="s">
        <v>36</v>
      </c>
      <c r="F23" s="11"/>
      <c r="G23" s="6">
        <f>SUM(G3:G21)</f>
        <v>392.94729999999998</v>
      </c>
    </row>
    <row r="24" spans="1:8" x14ac:dyDescent="0.25">
      <c r="E24" s="12" t="s">
        <v>37</v>
      </c>
      <c r="F24" s="13"/>
      <c r="G24" s="6">
        <f>SUM(G3:G20)-SUM(F3:F21)</f>
        <v>305.38049999999998</v>
      </c>
    </row>
    <row r="25" spans="1:8" ht="15" customHeight="1" x14ac:dyDescent="0.25"/>
    <row r="26" spans="1:8" ht="15.75" customHeight="1" x14ac:dyDescent="0.25">
      <c r="G26" s="8" t="s">
        <v>38</v>
      </c>
      <c r="H26" s="8"/>
    </row>
    <row r="27" spans="1:8" x14ac:dyDescent="0.25">
      <c r="G27" s="8"/>
      <c r="H27" s="8"/>
    </row>
    <row r="28" spans="1:8" x14ac:dyDescent="0.25">
      <c r="G28" s="8"/>
      <c r="H28" s="8"/>
    </row>
  </sheetData>
  <mergeCells count="4">
    <mergeCell ref="B1:C1"/>
    <mergeCell ref="E23:F23"/>
    <mergeCell ref="E24:F24"/>
    <mergeCell ref="G26:H28"/>
  </mergeCells>
  <hyperlinks>
    <hyperlink ref="H3" r:id="rId1"/>
    <hyperlink ref="H4" r:id="rId2"/>
    <hyperlink ref="H5" r:id="rId3"/>
    <hyperlink ref="H7" r:id="rId4"/>
    <hyperlink ref="H6" r:id="rId5"/>
    <hyperlink ref="H8" r:id="rId6"/>
    <hyperlink ref="H10" r:id="rId7"/>
    <hyperlink ref="H11" r:id="rId8"/>
    <hyperlink ref="H12" r:id="rId9"/>
    <hyperlink ref="H13" r:id="rId10"/>
    <hyperlink ref="H14" r:id="rId11"/>
    <hyperlink ref="H15" r:id="rId12"/>
    <hyperlink ref="H16" r:id="rId13"/>
    <hyperlink ref="H17" r:id="rId14"/>
    <hyperlink ref="H18" r:id="rId15"/>
    <hyperlink ref="H19" r:id="rId16"/>
    <hyperlink ref="H20" r:id="rId17"/>
    <hyperlink ref="H21" r:id="rId18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Rick Burak</cp:lastModifiedBy>
  <dcterms:created xsi:type="dcterms:W3CDTF">2016-09-20T17:00:00Z</dcterms:created>
  <dcterms:modified xsi:type="dcterms:W3CDTF">2016-09-25T23:29:38Z</dcterms:modified>
</cp:coreProperties>
</file>