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xWindow="-120" yWindow="0" windowWidth="15480" windowHeight="8145" activeTab="3"/>
  </bookViews>
  <sheets>
    <sheet xmlns:r="http://schemas.openxmlformats.org/officeDocument/2006/relationships" name="Perbandingan " sheetId="1" state="visible" r:id="rId1"/>
    <sheet xmlns:r="http://schemas.openxmlformats.org/officeDocument/2006/relationships" name="KET GAJI" sheetId="2" state="visible" r:id="rId2"/>
    <sheet xmlns:r="http://schemas.openxmlformats.org/officeDocument/2006/relationships" name="Rek Tunj." sheetId="3" state="visible" r:id="rId3"/>
    <sheet xmlns:r="http://schemas.openxmlformats.org/officeDocument/2006/relationships" name="ket_gaji_pot" sheetId="4" state="visible" r:id="rId4"/>
  </sheets>
  <definedNames>
    <definedName name="_xlnm.Print_Area" localSheetId="0">'Perbandingan '!$A$1:$J$62</definedName>
    <definedName name="_xlnm.Print_Area" localSheetId="1">'KET GAJI'!$A$1:$J$48</definedName>
    <definedName name="_xlnm.Print_Area" localSheetId="2">'Rek Tunj.'!$A$1:$L$34</definedName>
    <definedName name="_xlnm.Print_Area" localSheetId="3">ket_gaji_pot!$A$1:$M$65</definedName>
  </definedNames>
  <calcPr calcId="145621" fullCalcOnLoad="1"/>
</workbook>
</file>

<file path=xl/sharedStrings.xml><?xml version="1.0" encoding="utf-8"?>
<sst xmlns="http://schemas.openxmlformats.org/spreadsheetml/2006/main" uniqueCount="102">
  <si>
    <t>PEMERINTAH KABUPATEN SRAGEN</t>
  </si>
  <si>
    <t>DINAS PERTANIAN</t>
  </si>
  <si>
    <t>Jln. Mayor Suharto No. 3 Telp. (0271) 895 779 Fax. (0271) 893 580  Sragen 57212</t>
  </si>
  <si>
    <t>Website http://www.sragenkab.go.id dan E-mail : pertanian@sragenkab.go.id</t>
  </si>
  <si>
    <t>PERBANDINGAN / PERUBAHAN GAJI</t>
  </si>
  <si>
    <t>Bulan</t>
  </si>
  <si>
    <t>: Desember   2016 dan Januari 2017</t>
  </si>
  <si>
    <t>Untuk</t>
  </si>
  <si>
    <t xml:space="preserve">: Dinas Kehutanan dan Perkebunan Kab. Sragen </t>
  </si>
  <si>
    <t>Bulan : Desember  2016</t>
  </si>
  <si>
    <t>Bulan : Januari 2016</t>
  </si>
  <si>
    <t>Peg</t>
  </si>
  <si>
    <t>su/is</t>
  </si>
  <si>
    <t>Anak</t>
  </si>
  <si>
    <t>Jiwa</t>
  </si>
  <si>
    <t>Jumlah Uang</t>
  </si>
  <si>
    <t>KETERANGAN GAJI</t>
  </si>
  <si>
    <t>SKPD</t>
  </si>
  <si>
    <t>: DINAS PERTANIAN KABUPATEN SRAGEN</t>
  </si>
  <si>
    <t>KODE REKENING</t>
  </si>
  <si>
    <t>: 2.02.2.02.01.00.00.5.1</t>
  </si>
  <si>
    <t>UNTUK</t>
  </si>
  <si>
    <t>: Gaji Pegawai Bulan Januari 2017 Dinas Kehutanan dan Perkebunan ( Dinas Pertanian)</t>
  </si>
  <si>
    <t>GOLONGAN</t>
  </si>
  <si>
    <t>PEGAWAI</t>
  </si>
  <si>
    <t>ISTRI</t>
  </si>
  <si>
    <t>ANAK</t>
  </si>
  <si>
    <t>JUMLAH JIWA</t>
  </si>
  <si>
    <t>I</t>
  </si>
  <si>
    <t>Orang</t>
  </si>
  <si>
    <t>II</t>
  </si>
  <si>
    <t>III</t>
  </si>
  <si>
    <t>IV</t>
  </si>
  <si>
    <t>JUMLAH</t>
  </si>
  <si>
    <t>ANGGARAN PENETAPAN</t>
  </si>
  <si>
    <t>SPP S/D BULAN LALU</t>
  </si>
  <si>
    <t>SPP BULAN INI</t>
  </si>
  <si>
    <t>SPP S/D BULAN INI</t>
  </si>
  <si>
    <t>SISA</t>
  </si>
  <si>
    <t>(Rp.)</t>
  </si>
  <si>
    <t>(Rp. )</t>
  </si>
  <si>
    <t>5.1.1.01.01 ( Gaji Pokok )</t>
  </si>
  <si>
    <t>5.1.1.01.02 ( Tunj. Istri Anak )</t>
  </si>
  <si>
    <t>5.1.1.01.03 ( Tunj. Jabatan )</t>
  </si>
  <si>
    <t>5.1.1.01.04 ( Tunj. Fungsional )</t>
  </si>
  <si>
    <t>5.1.1.01.05 ( Tunj. Kesejahteraan )</t>
  </si>
  <si>
    <t>5.1.1.01.06 ( Tunj. Beras )</t>
  </si>
  <si>
    <t>5.1.1.01.07 Tunj. PPH )</t>
  </si>
  <si>
    <t>5.1.1.01.08 ( Pembulatan )</t>
  </si>
  <si>
    <t>5.1.1.01.09 ( Iuran Askes )</t>
  </si>
  <si>
    <t>5.1.1.01.24 ( BPJS Ketenagakerjaan)</t>
  </si>
  <si>
    <t>JUMLAH KOTOR</t>
  </si>
  <si>
    <t>REKAPITULASI</t>
  </si>
  <si>
    <t>TUNJANGAN STRUKTURAL, FUNGSIONAL, UMUM DAN TAMBAHAN</t>
  </si>
  <si>
    <t xml:space="preserve">BULAN </t>
  </si>
  <si>
    <t>:  JANUARI 2017</t>
  </si>
  <si>
    <t>: DINAS KEHUTANAN DAN PERKEBUNAN (DINAS PERTANIAN)</t>
  </si>
  <si>
    <t>GOL</t>
  </si>
  <si>
    <t>TUNJANGAN</t>
  </si>
  <si>
    <t>KET</t>
  </si>
  <si>
    <t>STRUKTURAL</t>
  </si>
  <si>
    <t>FUNGSIONAL</t>
  </si>
  <si>
    <t>UMUM</t>
  </si>
  <si>
    <t>TAMBAHAN</t>
  </si>
  <si>
    <t>PEG.</t>
  </si>
  <si>
    <t>RUPIAH</t>
  </si>
  <si>
    <t xml:space="preserve">Jumlah </t>
  </si>
  <si>
    <t>BADAN PERENCANAAN DAN PEMBANGUNAN DAERAH, PENELITIAN DAN PENGEMBANGAN</t>
  </si>
  <si>
    <t>Jalan Raya Sukowati  No. 255 Sragen Telp. (0271) 891173 Fax. (0271) 890981</t>
  </si>
  <si>
    <t>Website http://www.bappeda.sragenkab.go.id dan E-mail : bappeda@sragenkab.go.id</t>
  </si>
  <si>
    <t>BADAN PERENCANAAN DAN PEMBANGUNAN DAERAH, PENELITIAN DAN PENGEMBANGAN
(BAPPEDA LITBANG)</t>
  </si>
  <si>
    <t>GAJI BULAN MARET 2021</t>
  </si>
  <si>
    <t>wow</t>
  </si>
  <si>
    <t>Pasal</t>
  </si>
  <si>
    <t>Rp.</t>
  </si>
  <si>
    <t>5.1.1.01.07 ( Tunj. PPH )</t>
  </si>
  <si>
    <t>5.1.1.01.25 ( BPJS/JKK)</t>
  </si>
  <si>
    <t>5.1.1.01.26 ( BPJS/JKM)</t>
  </si>
  <si>
    <t>Jumlah Kotor</t>
  </si>
  <si>
    <t>Potongan- Potongan</t>
  </si>
  <si>
    <t>Iuran Wajib Pegawai 1% (BPJS Kes)</t>
  </si>
  <si>
    <t>Iuran Wajib Pegawai 8% (Taspen)</t>
  </si>
  <si>
    <t>PPH</t>
  </si>
  <si>
    <t>Taperum</t>
  </si>
  <si>
    <t>Askes</t>
  </si>
  <si>
    <t>JKK</t>
  </si>
  <si>
    <t>JKM</t>
  </si>
  <si>
    <t>Jumlah Potongan</t>
  </si>
  <si>
    <t>Jumlah Penerimaan</t>
  </si>
  <si>
    <t>Sragen, 23 Februari 2021</t>
  </si>
  <si>
    <t>Bend. Pengeluaran</t>
  </si>
  <si>
    <t>Bendahara Pembuat Daftar Gaji</t>
  </si>
  <si>
    <t>Bappeda Litbang Kab. Sragen</t>
  </si>
  <si>
    <t>DEWI KOMALASARI, SE</t>
  </si>
  <si>
    <t>IKA FEBRIYANTI, A.Md</t>
  </si>
  <si>
    <t>NIP. 19761112 200903 2 001</t>
  </si>
  <si>
    <t>NIP. 19890218 201101 2 012</t>
  </si>
  <si>
    <t>Mengetahui,</t>
  </si>
  <si>
    <t>Kepala Bappeda Litbang Kab. Sragen</t>
  </si>
  <si>
    <t>Ir. ZUBAIDI, MM</t>
  </si>
  <si>
    <t>Pembina Utama Muda</t>
  </si>
  <si>
    <t>NIP. 19611222 199009 1 001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</si>
</sst>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Times New Roman"/>
      <family val="1"/>
      <sz val="11"/>
    </font>
    <font>
      <name val="Times New Roman"/>
      <family val="1"/>
      <sz val="14"/>
    </font>
    <font>
      <name val="Times New Roman"/>
      <family val="1"/>
      <b val="1"/>
      <sz val="18"/>
    </font>
    <font>
      <name val="Times New Roman"/>
      <family val="1"/>
      <i val="1"/>
      <sz val="11"/>
    </font>
    <font>
      <name val="Times New Roman"/>
      <family val="1"/>
      <b val="1"/>
      <i val="1"/>
      <sz val="11"/>
    </font>
    <font>
      <name val="Times New Roman"/>
      <family val="1"/>
      <b val="1"/>
      <i val="1"/>
      <sz val="11"/>
      <u val="single"/>
    </font>
    <font>
      <name val="Times New Roman"/>
      <family val="1"/>
      <b val="1"/>
      <sz val="16"/>
    </font>
    <font>
      <name val="Arial"/>
      <family val="2"/>
      <sz val="10"/>
      <u val="single"/>
    </font>
    <font>
      <name val="Arial"/>
      <family val="2"/>
      <sz val="10"/>
    </font>
    <font>
      <name val="Times New Roman"/>
      <family val="1"/>
      <i val="1"/>
      <sz val="10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i val="1"/>
      <sz val="10"/>
      <u val="single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3">
    <xf numFmtId="0" fontId="0" fillId="0" borderId="0"/>
    <xf numFmtId="43" fontId="15" fillId="0" borderId="0"/>
    <xf numFmtId="41" fontId="15" fillId="0" borderId="0"/>
  </cellStyleXfs>
  <cellXfs count="11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pivotButton="0" quotePrefix="0" xfId="0"/>
    <xf numFmtId="0" fontId="0" fillId="0" borderId="1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1" pivotButton="0" quotePrefix="0" xfId="0"/>
    <xf numFmtId="0" fontId="0" fillId="0" borderId="12" pivotButton="0" quotePrefix="0" xfId="0"/>
    <xf numFmtId="41" fontId="0" fillId="0" borderId="1" pivotButton="0" quotePrefix="0" xfId="0"/>
    <xf numFmtId="41" fontId="0" fillId="0" borderId="11" pivotButton="0" quotePrefix="0" xfId="0"/>
    <xf numFmtId="41" fontId="0" fillId="0" borderId="12" pivotButton="0" quotePrefix="0" xfId="0"/>
    <xf numFmtId="41" fontId="0" fillId="0" borderId="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3" fillId="0" borderId="0" pivotButton="0" quotePrefix="0" xfId="0"/>
    <xf numFmtId="0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0" pivotButton="0" quotePrefix="0" xfId="0"/>
    <xf numFmtId="0" fontId="0" fillId="0" borderId="14" pivotButton="0" quotePrefix="0" xfId="0"/>
    <xf numFmtId="0" fontId="0" fillId="0" borderId="15" pivotButton="0" quotePrefix="0" xfId="0"/>
    <xf numFmtId="41" fontId="0" fillId="0" borderId="15" pivotButton="0" quotePrefix="0" xfId="0"/>
    <xf numFmtId="0" fontId="0" fillId="0" borderId="16" pivotButton="0" quotePrefix="0" xfId="0"/>
    <xf numFmtId="41" fontId="0" fillId="0" borderId="16" pivotButton="0" quotePrefix="0" xfId="0"/>
    <xf numFmtId="41" fontId="0" fillId="0" borderId="10" pivotButton="0" quotePrefix="0" xfId="0"/>
    <xf numFmtId="0" fontId="0" fillId="0" borderId="15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3" fillId="0" borderId="6" pivotButton="0" quotePrefix="0" xfId="0"/>
    <xf numFmtId="0" fontId="3" fillId="0" borderId="12" pivotButton="0" quotePrefix="0" xfId="0"/>
    <xf numFmtId="164" fontId="4" fillId="0" borderId="12" pivotButton="0" quotePrefix="0" xfId="1"/>
    <xf numFmtId="0" fontId="1" fillId="0" borderId="0" pivotButton="0" quotePrefix="0" xfId="0"/>
    <xf numFmtId="17" fontId="1" fillId="0" borderId="0" pivotButton="0" quotePrefix="0" xfId="0"/>
    <xf numFmtId="0" fontId="0" fillId="0" borderId="1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41" fontId="0" fillId="0" borderId="0" pivotButton="0" quotePrefix="0" xfId="0"/>
    <xf numFmtId="0" fontId="3" fillId="0" borderId="0" pivotButton="0" quotePrefix="0" xfId="0"/>
    <xf numFmtId="41" fontId="0" fillId="0" borderId="12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9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12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1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41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41" fontId="0" fillId="0" borderId="0" applyAlignment="1" pivotButton="0" quotePrefix="0" xfId="0">
      <alignment vertical="center"/>
    </xf>
    <xf numFmtId="41" fontId="0" fillId="0" borderId="17" applyAlignment="1" pivotButton="0" quotePrefix="0" xfId="0">
      <alignment vertical="center"/>
    </xf>
    <xf numFmtId="41" fontId="0" fillId="0" borderId="0" applyAlignment="1" pivotButton="0" quotePrefix="0" xfId="2">
      <alignment vertical="center"/>
    </xf>
    <xf numFmtId="0" fontId="2" fillId="0" borderId="0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41" fontId="0" fillId="0" borderId="0" applyAlignment="1" pivotButton="0" quotePrefix="0" xfId="0">
      <alignment horizontal="center"/>
    </xf>
    <xf numFmtId="41" fontId="4" fillId="0" borderId="6" applyAlignment="1" pivotButton="0" quotePrefix="0" xfId="0">
      <alignment horizontal="right"/>
    </xf>
    <xf numFmtId="41" fontId="4" fillId="0" borderId="7" applyAlignment="1" pivotButton="0" quotePrefix="0" xfId="0">
      <alignment horizontal="right"/>
    </xf>
    <xf numFmtId="41" fontId="0" fillId="0" borderId="1" applyAlignment="1" pivotButton="0" quotePrefix="0" xfId="0">
      <alignment horizontal="right"/>
    </xf>
    <xf numFmtId="41" fontId="0" fillId="0" borderId="12" applyAlignment="1" pivotButton="0" quotePrefix="0" xfId="0">
      <alignment horizontal="right"/>
    </xf>
    <xf numFmtId="41" fontId="1" fillId="0" borderId="4" applyAlignment="1" pivotButton="0" quotePrefix="0" xfId="0">
      <alignment horizontal="right"/>
    </xf>
    <xf numFmtId="41" fontId="1" fillId="0" borderId="5" applyAlignment="1" pivotButton="0" quotePrefix="0" xfId="0">
      <alignment horizontal="right"/>
    </xf>
    <xf numFmtId="41" fontId="1" fillId="0" borderId="6" applyAlignment="1" pivotButton="0" quotePrefix="0" xfId="0">
      <alignment horizontal="right"/>
    </xf>
    <xf numFmtId="41" fontId="1" fillId="0" borderId="7" applyAlignment="1" pivotButton="0" quotePrefix="0" xfId="0">
      <alignment horizontal="right"/>
    </xf>
    <xf numFmtId="41" fontId="0" fillId="0" borderId="11" applyAlignment="1" pivotButton="0" quotePrefix="0" xfId="0">
      <alignment horizontal="right"/>
    </xf>
    <xf numFmtId="41" fontId="1" fillId="0" borderId="6" applyAlignment="1" pivotButton="0" quotePrefix="0" xfId="0">
      <alignment horizontal="center"/>
    </xf>
    <xf numFmtId="41" fontId="1" fillId="0" borderId="7" applyAlignment="1" pivotButton="0" quotePrefix="0" xfId="0">
      <alignment horizontal="center"/>
    </xf>
    <xf numFmtId="41" fontId="4" fillId="0" borderId="4" applyAlignment="1" pivotButton="0" quotePrefix="0" xfId="0">
      <alignment horizontal="right"/>
    </xf>
    <xf numFmtId="41" fontId="4" fillId="0" borderId="5" applyAlignment="1" pivotButton="0" quotePrefix="0" xfId="0">
      <alignment horizontal="right"/>
    </xf>
    <xf numFmtId="0" fontId="1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41" fontId="4" fillId="0" borderId="0" applyAlignment="1" pivotButton="0" quotePrefix="0" xfId="0">
      <alignment horizontal="right" vertical="center"/>
    </xf>
    <xf numFmtId="41" fontId="0" fillId="0" borderId="0" applyAlignment="1" pivotButton="0" quotePrefix="0" xfId="0">
      <alignment horizontal="center" vertical="center"/>
    </xf>
    <xf numFmtId="41" fontId="0" fillId="0" borderId="0" applyAlignment="1" pivotButton="0" quotePrefix="0" xfId="0">
      <alignment horizontal="center" vertical="center"/>
    </xf>
    <xf numFmtId="41" fontId="0" fillId="0" borderId="1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41" fontId="4" fillId="0" borderId="17" applyAlignment="1" pivotButton="0" quotePrefix="0" xfId="0">
      <alignment horizontal="right" vertical="center"/>
    </xf>
  </cellXfs>
  <cellStyles count="3">
    <cellStyle name="Normal" xfId="0" builtinId="0"/>
    <cellStyle name="Comma 2" xfId="1"/>
    <cellStyle name="Comma [0]" xfId="2" builtinId="6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haredStrings" Target="sharedStrings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view="pageBreakPreview" zoomScale="82" zoomScaleSheetLayoutView="82" workbookViewId="0">
      <selection activeCell="H18" sqref="H18"/>
    </sheetView>
  </sheetViews>
  <sheetFormatPr baseColWidth="8" defaultRowHeight="12.75" outlineLevelCol="0"/>
  <cols>
    <col width="5.28515625" customWidth="1" style="11" min="1" max="1"/>
    <col width="9.28515625" customWidth="1" style="11" min="2" max="2"/>
    <col width="7.28515625" customWidth="1" style="11" min="3" max="3"/>
    <col width="6.5703125" customWidth="1" style="11" min="4" max="4"/>
    <col width="19.42578125" customWidth="1" style="11" min="5" max="5"/>
    <col width="6.42578125" customWidth="1" style="11" min="6" max="6"/>
    <col width="7.28515625" customWidth="1" style="11" min="7" max="7"/>
    <col width="7.140625" customWidth="1" style="11" min="8" max="8"/>
    <col width="8" customWidth="1" style="11" min="9" max="9"/>
    <col width="17.5703125" customWidth="1" style="11" min="10" max="10"/>
  </cols>
  <sheetData>
    <row r="1" spans="1:13" ht="18.75" customHeight="1" s="11">
      <c r="F1" s="46" t="s">
        <v>0</v>
      </c>
    </row>
    <row r="2" spans="1:13" ht="22.5" customHeight="1" s="11">
      <c r="F2" s="47" t="s">
        <v>1</v>
      </c>
    </row>
    <row r="3" spans="1:13" ht="15" customHeight="1" s="11">
      <c r="F3" s="48" t="s">
        <v>2</v>
      </c>
    </row>
    <row r="4" spans="1:13" ht="15" customHeight="1" s="11">
      <c r="F4" s="49" t="s">
        <v>3</v>
      </c>
    </row>
    <row r="9" spans="1:13" ht="18" customHeight="1" s="11">
      <c r="A9" s="76" t="s">
        <v>4</v>
      </c>
    </row>
    <row r="11" spans="1:13" ht="15.75" customHeight="1" s="11">
      <c r="A11" s="44" t="n"/>
      <c r="B11" s="44" t="s">
        <v>5</v>
      </c>
      <c r="C11" s="44" t="s">
        <v>6</v>
      </c>
      <c r="D11" s="44" t="n"/>
      <c r="E11" s="44" t="n"/>
      <c r="F11" s="44" t="n"/>
      <c r="G11" s="44" t="n"/>
      <c r="H11" s="44" t="n"/>
      <c r="I11" s="44" t="n"/>
      <c r="J11" s="44" t="n"/>
      <c r="K11" s="44" t="n"/>
    </row>
    <row r="12" spans="1:13" ht="15.75" customHeight="1" s="11">
      <c r="A12" s="44" t="n"/>
      <c r="B12" s="44" t="s">
        <v>7</v>
      </c>
      <c r="C12" s="44" t="s">
        <v>8</v>
      </c>
      <c r="D12" s="44" t="n"/>
      <c r="E12" s="44" t="n"/>
      <c r="F12" s="44" t="n"/>
      <c r="G12" s="44" t="n"/>
      <c r="H12" s="44" t="n"/>
      <c r="I12" s="44" t="n"/>
      <c r="J12" s="44" t="n"/>
      <c r="K12" s="44" t="n"/>
    </row>
    <row r="13" spans="1:13" ht="15.75" customHeight="1" s="11">
      <c r="A13" s="44" t="n"/>
      <c r="B13" s="44" t="n"/>
      <c r="C13" s="44" t="n"/>
      <c r="D13" s="44" t="n"/>
      <c r="E13" s="44" t="n"/>
      <c r="F13" s="44" t="n"/>
      <c r="G13" s="44" t="n"/>
      <c r="H13" s="44" t="n"/>
      <c r="I13" s="44" t="n"/>
      <c r="J13" s="44" t="n"/>
      <c r="K13" s="44" t="n"/>
    </row>
    <row r="14" spans="1:13" ht="15.75" customHeight="1" s="11">
      <c r="A14" s="44" t="n"/>
      <c r="B14" s="44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4" t="n"/>
    </row>
    <row r="15" spans="1:13" ht="29.25" customHeight="1" s="11">
      <c r="A15" s="77" t="s">
        <v>9</v>
      </c>
      <c r="F15" s="77" t="s">
        <v>10</v>
      </c>
      <c r="K15" s="36" t="n"/>
    </row>
    <row r="16" spans="1:13" ht="29.25" customHeight="1" s="11">
      <c r="A16" s="37" t="s">
        <v>11</v>
      </c>
      <c r="B16" s="37" t="s">
        <v>12</v>
      </c>
      <c r="C16" s="37" t="s">
        <v>13</v>
      </c>
      <c r="D16" s="37" t="s">
        <v>14</v>
      </c>
      <c r="E16" s="37" t="s">
        <v>15</v>
      </c>
      <c r="F16" s="37" t="s">
        <v>11</v>
      </c>
      <c r="G16" s="37" t="s">
        <v>12</v>
      </c>
      <c r="H16" s="37" t="s">
        <v>13</v>
      </c>
      <c r="I16" s="37" t="s">
        <v>14</v>
      </c>
      <c r="J16" s="37" t="s">
        <v>15</v>
      </c>
      <c r="K16" s="36" t="n"/>
    </row>
    <row r="17" spans="1:13" ht="29.25" customHeight="1" s="11">
      <c r="A17" s="38" t="n">
        <v>38</v>
      </c>
      <c r="B17" s="38" t="n">
        <v>31</v>
      </c>
      <c r="C17" s="38" t="n">
        <v>35</v>
      </c>
      <c r="D17" s="38">
        <f>SUM(A17:C17)</f>
        <v/>
      </c>
      <c r="E17" s="45" t="n">
        <v>183992589</v>
      </c>
      <c r="F17" s="38" t="n">
        <v>17</v>
      </c>
      <c r="G17" s="38" t="n">
        <v>15</v>
      </c>
      <c r="H17" s="38" t="n">
        <v>12</v>
      </c>
      <c r="I17" s="38">
        <f>SUM(F17:H17)</f>
        <v/>
      </c>
      <c r="J17" s="45" t="n">
        <v>83378266</v>
      </c>
      <c r="K17" s="43" t="n"/>
    </row>
    <row r="18" spans="1:13" ht="29.25" customHeight="1" s="11">
      <c r="A18" s="38" t="n">
        <v>38</v>
      </c>
      <c r="B18" s="38" t="n">
        <v>31</v>
      </c>
      <c r="C18" s="38" t="n">
        <v>35</v>
      </c>
      <c r="D18" s="38">
        <f>SUM(A18:C18)</f>
        <v/>
      </c>
      <c r="E18" s="45" t="n">
        <v>183992589</v>
      </c>
      <c r="F18" s="38" t="n">
        <v>17</v>
      </c>
      <c r="G18" s="38" t="n">
        <v>15</v>
      </c>
      <c r="H18" s="38" t="n">
        <v>12</v>
      </c>
      <c r="I18" s="38">
        <f>SUM(F18:H18)</f>
        <v/>
      </c>
      <c r="J18" s="45" t="n">
        <v>83378266</v>
      </c>
      <c r="K18" s="44" t="n"/>
    </row>
    <row r="19" spans="1:13" ht="15.75" customHeight="1" s="11">
      <c r="A19" s="44" t="n"/>
      <c r="B19" s="44" t="n"/>
      <c r="C19" s="44" t="n"/>
      <c r="D19" s="44" t="n"/>
      <c r="E19" s="44" t="n"/>
      <c r="F19" s="44" t="n"/>
      <c r="G19" s="44" t="n"/>
      <c r="H19" s="44" t="n"/>
      <c r="I19" s="44" t="n"/>
      <c r="J19" s="44" t="n"/>
      <c r="K19" s="44" t="n"/>
    </row>
    <row r="21" spans="1:13">
      <c r="M21" s="78" t="n"/>
    </row>
    <row r="30" spans="1:13">
      <c r="E30" s="43" t="n"/>
    </row>
  </sheetData>
  <mergeCells count="4">
    <mergeCell ref="A9:J9"/>
    <mergeCell ref="A15:E15"/>
    <mergeCell ref="F15:J15"/>
    <mergeCell ref="M21:N21"/>
  </mergeCells>
  <pageMargins left="0.7480314960629921" right="0.7480314960629921" top="0.5905511811023623" bottom="0.3937007874015748" header="0.5118110236220472" footer="0.1181102362204725"/>
  <pageSetup orientation="portrait" paperSize="256" scale="88" horizontalDpi="429496729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8"/>
  <sheetViews>
    <sheetView view="pageBreakPreview" topLeftCell="A19" zoomScale="85" zoomScaleSheetLayoutView="85" workbookViewId="0">
      <selection activeCell="E32" sqref="E32"/>
    </sheetView>
  </sheetViews>
  <sheetFormatPr baseColWidth="8" defaultRowHeight="12.75" outlineLevelCol="0"/>
  <cols>
    <col width="30.28515625" customWidth="1" style="11" min="1" max="1"/>
    <col width="13" customWidth="1" style="11" min="2" max="2"/>
    <col width="10.7109375" customWidth="1" style="11" min="3" max="3"/>
    <col width="15.5703125" customWidth="1" style="11" min="5" max="5"/>
    <col width="17.28515625" customWidth="1" style="11" min="10" max="10"/>
  </cols>
  <sheetData>
    <row r="1" spans="1:13" ht="18" customHeight="1" s="11">
      <c r="A1" s="76" t="s">
        <v>16</v>
      </c>
    </row>
    <row r="2" spans="1:13">
      <c r="A2" t="s">
        <v>17</v>
      </c>
      <c r="B2" t="s">
        <v>18</v>
      </c>
    </row>
    <row r="3" spans="1:13">
      <c r="A3" t="s">
        <v>19</v>
      </c>
      <c r="B3" t="s">
        <v>20</v>
      </c>
    </row>
    <row r="4" spans="1:13">
      <c r="A4" t="s">
        <v>21</v>
      </c>
      <c r="B4" s="39" t="s">
        <v>22</v>
      </c>
    </row>
    <row r="7" spans="1:13">
      <c r="A7" s="98" t="s">
        <v>23</v>
      </c>
      <c r="B7" s="97" t="s">
        <v>24</v>
      </c>
      <c r="D7" s="97" t="s">
        <v>25</v>
      </c>
      <c r="F7" s="97" t="s">
        <v>26</v>
      </c>
      <c r="H7" s="97" t="s">
        <v>27</v>
      </c>
    </row>
    <row r="8" spans="1:13">
      <c r="A8" s="99" t="n"/>
      <c r="B8" s="3" t="n"/>
      <c r="C8" s="4" t="n"/>
      <c r="D8" s="3" t="n"/>
      <c r="E8" s="4" t="n"/>
      <c r="F8" s="3" t="n"/>
      <c r="G8" s="4" t="n"/>
      <c r="H8" s="3" t="n"/>
      <c r="I8" s="4" t="n"/>
    </row>
    <row r="9" spans="1:13">
      <c r="A9" s="21" t="s">
        <v>28</v>
      </c>
      <c r="B9" s="5" t="n">
        <v>2</v>
      </c>
      <c r="C9" s="6" t="s">
        <v>29</v>
      </c>
      <c r="D9" s="5" t="n">
        <v>1</v>
      </c>
      <c r="E9" s="6" t="s">
        <v>29</v>
      </c>
      <c r="F9" s="5" t="n">
        <v>2</v>
      </c>
      <c r="G9" s="6" t="s">
        <v>29</v>
      </c>
      <c r="H9" s="5">
        <f>SUM(F9,D9,B9)</f>
        <v/>
      </c>
      <c r="I9" s="6" t="s">
        <v>29</v>
      </c>
    </row>
    <row r="10" spans="1:13">
      <c r="A10" s="21" t="s">
        <v>30</v>
      </c>
      <c r="B10" s="7" t="n">
        <v>2</v>
      </c>
      <c r="C10" s="8" t="s">
        <v>29</v>
      </c>
      <c r="D10" s="7" t="n">
        <v>2</v>
      </c>
      <c r="E10" s="8" t="s">
        <v>29</v>
      </c>
      <c r="F10" s="7" t="n">
        <v>1</v>
      </c>
      <c r="G10" s="8" t="s">
        <v>29</v>
      </c>
      <c r="H10" s="7">
        <f>SUM(F10,D10,B10)</f>
        <v/>
      </c>
      <c r="I10" s="8" t="s">
        <v>29</v>
      </c>
    </row>
    <row r="11" spans="1:13">
      <c r="A11" s="21" t="s">
        <v>31</v>
      </c>
      <c r="B11" s="7" t="n">
        <v>7</v>
      </c>
      <c r="C11" s="8" t="s">
        <v>29</v>
      </c>
      <c r="D11" s="7" t="n">
        <v>7</v>
      </c>
      <c r="E11" s="8" t="s">
        <v>29</v>
      </c>
      <c r="F11" s="7" t="n">
        <v>4</v>
      </c>
      <c r="G11" s="8" t="s">
        <v>29</v>
      </c>
      <c r="H11" s="7">
        <f>SUM(F11,D11,B11)</f>
        <v/>
      </c>
      <c r="I11" s="8" t="s">
        <v>29</v>
      </c>
    </row>
    <row r="12" spans="1:13">
      <c r="A12" s="21" t="s">
        <v>32</v>
      </c>
      <c r="B12" s="3" t="n">
        <v>6</v>
      </c>
      <c r="C12" s="4" t="s">
        <v>29</v>
      </c>
      <c r="D12" s="3" t="n">
        <v>5</v>
      </c>
      <c r="E12" s="4" t="s">
        <v>29</v>
      </c>
      <c r="F12" s="3" t="n">
        <v>5</v>
      </c>
      <c r="G12" s="4" t="s">
        <v>29</v>
      </c>
      <c r="H12" s="3">
        <f>SUM(F12,D12,B12)</f>
        <v/>
      </c>
      <c r="I12" s="4" t="s">
        <v>29</v>
      </c>
    </row>
    <row r="13" spans="1:13">
      <c r="A13" s="22" t="s">
        <v>33</v>
      </c>
      <c r="B13" s="9">
        <f>SUM(B9:B12)</f>
        <v/>
      </c>
      <c r="C13" s="10" t="s">
        <v>29</v>
      </c>
      <c r="D13" s="9">
        <f>SUM(D9:D12)</f>
        <v/>
      </c>
      <c r="E13" s="10" t="s">
        <v>29</v>
      </c>
      <c r="F13" s="9">
        <f>SUM(F9:F12)</f>
        <v/>
      </c>
      <c r="G13" s="10" t="s">
        <v>29</v>
      </c>
      <c r="H13" s="9">
        <f>SUM(F13,D13,B13)</f>
        <v/>
      </c>
      <c r="I13" s="10" t="s">
        <v>29</v>
      </c>
    </row>
    <row r="15" spans="1:13" ht="15.75" customFormat="1" customHeight="1" s="101">
      <c r="A15" s="98" t="s">
        <v>19</v>
      </c>
      <c r="B15" s="92" t="s">
        <v>34</v>
      </c>
      <c r="D15" s="97" t="s">
        <v>35</v>
      </c>
      <c r="F15" s="97" t="s">
        <v>36</v>
      </c>
      <c r="H15" s="98" t="s">
        <v>37</v>
      </c>
      <c r="J15" s="98" t="s">
        <v>38</v>
      </c>
    </row>
    <row r="16" spans="1:13" customFormat="1" s="101">
      <c r="A16" s="99" t="n"/>
      <c r="B16" s="94" t="s">
        <v>39</v>
      </c>
      <c r="D16" s="96" t="s">
        <v>39</v>
      </c>
      <c r="F16" s="96" t="s">
        <v>40</v>
      </c>
      <c r="H16" s="99" t="s">
        <v>39</v>
      </c>
      <c r="J16" s="99" t="s">
        <v>39</v>
      </c>
    </row>
    <row r="17" spans="1:13">
      <c r="A17" s="26" t="s">
        <v>41</v>
      </c>
      <c r="B17" s="81" t="n"/>
      <c r="D17" s="83" t="n"/>
      <c r="F17" s="83" t="n">
        <v>62451300</v>
      </c>
      <c r="H17" s="90">
        <f>D17+F17</f>
        <v/>
      </c>
      <c r="J17" s="17" t="n"/>
    </row>
    <row r="18" spans="1:13">
      <c r="A18" s="15" t="s">
        <v>42</v>
      </c>
      <c r="B18" s="87" t="n"/>
      <c r="D18" s="85" t="n"/>
      <c r="F18" s="85">
        <f>5607420+811100</f>
        <v/>
      </c>
      <c r="H18" s="79">
        <f>D18+F18</f>
        <v/>
      </c>
      <c r="J18" s="18" t="n"/>
    </row>
    <row r="19" spans="1:13">
      <c r="A19" s="15" t="s">
        <v>43</v>
      </c>
      <c r="B19" s="87" t="n"/>
      <c r="D19" s="85" t="n"/>
      <c r="F19" s="85" t="n">
        <v>7405000</v>
      </c>
      <c r="H19" s="79">
        <f>D19+F19</f>
        <v/>
      </c>
      <c r="J19" s="18" t="n"/>
    </row>
    <row r="20" spans="1:13">
      <c r="A20" s="15" t="s">
        <v>44</v>
      </c>
      <c r="B20" s="87" t="n"/>
      <c r="D20" s="85" t="n"/>
      <c r="F20" s="85" t="n">
        <v>0</v>
      </c>
      <c r="H20" s="79">
        <f>D20+F20</f>
        <v/>
      </c>
      <c r="J20" s="18" t="n"/>
    </row>
    <row r="21" spans="1:13">
      <c r="A21" s="15" t="s">
        <v>45</v>
      </c>
      <c r="B21" s="87" t="n"/>
      <c r="D21" s="85" t="n"/>
      <c r="F21" s="85" t="n">
        <v>1265000</v>
      </c>
      <c r="H21" s="79">
        <f>D21+F21</f>
        <v/>
      </c>
      <c r="J21" s="18" t="n"/>
    </row>
    <row r="22" spans="1:13">
      <c r="A22" s="15" t="s">
        <v>46</v>
      </c>
      <c r="B22" s="87" t="n"/>
      <c r="D22" s="85" t="n"/>
      <c r="F22" s="85" t="n">
        <v>3186480</v>
      </c>
      <c r="H22" s="79">
        <f>D22+F22</f>
        <v/>
      </c>
      <c r="J22" s="18" t="n"/>
    </row>
    <row r="23" spans="1:13">
      <c r="A23" s="15" t="s">
        <v>47</v>
      </c>
      <c r="B23" s="87" t="n"/>
      <c r="D23" s="85" t="n"/>
      <c r="F23" s="85" t="n">
        <v>247850</v>
      </c>
      <c r="H23" s="79">
        <f>D23+F23</f>
        <v/>
      </c>
      <c r="J23" s="18" t="n"/>
    </row>
    <row r="24" spans="1:13">
      <c r="A24" s="15" t="s">
        <v>48</v>
      </c>
      <c r="B24" s="87" t="n"/>
      <c r="D24" s="85" t="n"/>
      <c r="F24" s="85" t="n">
        <v>782</v>
      </c>
      <c r="H24" s="79">
        <f>D24+F24</f>
        <v/>
      </c>
      <c r="J24" s="18" t="n"/>
    </row>
    <row r="25" spans="1:13">
      <c r="A25" s="15" t="s">
        <v>49</v>
      </c>
      <c r="B25" s="87" t="n"/>
      <c r="D25" s="85" t="n"/>
      <c r="F25" s="85" t="n">
        <v>2066095</v>
      </c>
      <c r="H25" s="79">
        <f>D25+F25</f>
        <v/>
      </c>
      <c r="J25" s="18" t="n"/>
    </row>
    <row r="26" spans="1:13">
      <c r="A26" s="15" t="s">
        <v>50</v>
      </c>
      <c r="B26" s="87" t="n"/>
      <c r="D26" s="88" t="n"/>
      <c r="F26" s="88">
        <f>149884+187355</f>
        <v/>
      </c>
      <c r="H26" s="79">
        <f>D26+F26</f>
        <v/>
      </c>
      <c r="J26" s="18" t="n"/>
    </row>
    <row r="27" spans="1:13">
      <c r="A27" s="16" t="s">
        <v>51</v>
      </c>
      <c r="B27" s="82" t="n"/>
      <c r="D27" s="82" t="n"/>
      <c r="F27" s="82">
        <f>SUM(F17:G26)</f>
        <v/>
      </c>
      <c r="H27" s="82">
        <f>SUM(H17:I26)</f>
        <v/>
      </c>
      <c r="J27" s="45" t="n"/>
    </row>
    <row r="28" spans="1:13">
      <c r="B28" s="43" t="n"/>
      <c r="F28" s="43" t="n"/>
    </row>
    <row r="29" spans="1:13">
      <c r="M29" s="78" t="n"/>
    </row>
    <row r="38" spans="1:13">
      <c r="E38" s="43" t="n"/>
    </row>
  </sheetData>
  <mergeCells count="58">
    <mergeCell ref="M29:N29"/>
    <mergeCell ref="H15:I15"/>
    <mergeCell ref="H16:I16"/>
    <mergeCell ref="B7:C7"/>
    <mergeCell ref="D7:E7"/>
    <mergeCell ref="F7:G7"/>
    <mergeCell ref="H7:I7"/>
    <mergeCell ref="F15:G15"/>
    <mergeCell ref="F16:G16"/>
    <mergeCell ref="D17:E17"/>
    <mergeCell ref="D18:E18"/>
    <mergeCell ref="D19:E19"/>
    <mergeCell ref="D20:E20"/>
    <mergeCell ref="D21:E21"/>
    <mergeCell ref="D22:E22"/>
    <mergeCell ref="F24:G24"/>
    <mergeCell ref="B15:C15"/>
    <mergeCell ref="B16:C16"/>
    <mergeCell ref="B22:C22"/>
    <mergeCell ref="B23:C23"/>
    <mergeCell ref="F25:G25"/>
    <mergeCell ref="F22:G22"/>
    <mergeCell ref="F23:G23"/>
    <mergeCell ref="B18:C18"/>
    <mergeCell ref="B19:C19"/>
    <mergeCell ref="B20:C20"/>
    <mergeCell ref="B21:C21"/>
    <mergeCell ref="D24:E24"/>
    <mergeCell ref="D25:E25"/>
    <mergeCell ref="D16:E16"/>
    <mergeCell ref="D15:E15"/>
    <mergeCell ref="A1:J1"/>
    <mergeCell ref="F27:G27"/>
    <mergeCell ref="H17:I17"/>
    <mergeCell ref="H18:I18"/>
    <mergeCell ref="H19:I19"/>
    <mergeCell ref="H20:I20"/>
    <mergeCell ref="H21:I21"/>
    <mergeCell ref="H22:I22"/>
    <mergeCell ref="H23:I23"/>
    <mergeCell ref="H24:I24"/>
    <mergeCell ref="H27:I27"/>
    <mergeCell ref="B24:C24"/>
    <mergeCell ref="B25:C25"/>
    <mergeCell ref="D23:E23"/>
    <mergeCell ref="H25:I25"/>
    <mergeCell ref="D27:E27"/>
    <mergeCell ref="H26:I26"/>
    <mergeCell ref="B17:C17"/>
    <mergeCell ref="B27:C27"/>
    <mergeCell ref="F17:G17"/>
    <mergeCell ref="F18:G18"/>
    <mergeCell ref="F19:G19"/>
    <mergeCell ref="F20:G20"/>
    <mergeCell ref="F21:G21"/>
    <mergeCell ref="B26:C26"/>
    <mergeCell ref="D26:E26"/>
    <mergeCell ref="F26:G26"/>
  </mergeCells>
  <pageMargins left="0.7480314960629921" right="0.7480314960629921" top="0.4724409448818898" bottom="0.1968503937007874" header="0.3543307086614174" footer="0"/>
  <pageSetup orientation="landscape" paperSize="256" scale="92" horizontalDpi="4294967293"/>
  <rowBreaks count="1" manualBreakCount="1">
    <brk id="47" min="0" max="9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9"/>
  <sheetViews>
    <sheetView view="pageBreakPreview" topLeftCell="A7" zoomScale="78" zoomScaleSheetLayoutView="78" workbookViewId="0">
      <selection activeCell="G15" sqref="G15"/>
    </sheetView>
  </sheetViews>
  <sheetFormatPr baseColWidth="8" defaultRowHeight="12.75" outlineLevelCol="0"/>
  <cols>
    <col width="9.42578125" bestFit="1" customWidth="1" style="11" min="2" max="2"/>
    <col width="12.5703125" bestFit="1" customWidth="1" style="11" min="3" max="3"/>
    <col width="9.42578125" bestFit="1" customWidth="1" style="11" min="4" max="4"/>
    <col width="13" bestFit="1" customWidth="1" style="11" min="5" max="5"/>
    <col width="9.42578125" bestFit="1" customWidth="1" style="11" min="6" max="6"/>
    <col width="15.85546875" customWidth="1" style="11" min="7" max="7"/>
    <col width="9.42578125" bestFit="1" customWidth="1" style="11" min="8" max="9"/>
    <col width="9.5703125" bestFit="1" customWidth="1" style="11" min="10" max="10"/>
    <col width="13" bestFit="1" customWidth="1" style="11" min="11" max="11"/>
    <col width="17.140625" customWidth="1" style="11" min="12" max="12"/>
  </cols>
  <sheetData>
    <row r="1" spans="1:12">
      <c r="A1" s="101" t="s">
        <v>52</v>
      </c>
    </row>
    <row r="2" spans="1:12">
      <c r="A2" s="101" t="s">
        <v>53</v>
      </c>
    </row>
    <row r="3" spans="1:12">
      <c r="F3" t="s">
        <v>54</v>
      </c>
      <c r="G3" s="40" t="s">
        <v>55</v>
      </c>
    </row>
    <row r="4" spans="1:12">
      <c r="F4" t="s">
        <v>17</v>
      </c>
      <c r="G4" t="s">
        <v>56</v>
      </c>
    </row>
    <row r="6" spans="1:12" ht="16.5" customFormat="1" customHeight="1" s="102">
      <c r="A6" s="100" t="s">
        <v>57</v>
      </c>
      <c r="B6" s="100" t="s">
        <v>58</v>
      </c>
      <c r="J6" s="100" t="s">
        <v>33</v>
      </c>
      <c r="L6" s="100" t="s">
        <v>59</v>
      </c>
    </row>
    <row r="7" spans="1:12" ht="16.5" customFormat="1" customHeight="1" s="102">
      <c r="B7" s="100" t="s">
        <v>60</v>
      </c>
      <c r="D7" s="100" t="s">
        <v>61</v>
      </c>
      <c r="F7" s="100" t="s">
        <v>62</v>
      </c>
      <c r="H7" s="100" t="s">
        <v>63</v>
      </c>
    </row>
    <row r="8" spans="1:12" ht="16.5" customFormat="1" customHeight="1" s="102">
      <c r="B8" s="100" t="s">
        <v>64</v>
      </c>
      <c r="C8" s="100" t="s">
        <v>65</v>
      </c>
      <c r="D8" s="100" t="s">
        <v>64</v>
      </c>
      <c r="E8" s="100" t="s">
        <v>65</v>
      </c>
      <c r="F8" s="100" t="s">
        <v>64</v>
      </c>
      <c r="G8" s="100" t="s">
        <v>65</v>
      </c>
      <c r="H8" s="100" t="s">
        <v>64</v>
      </c>
      <c r="I8" s="100" t="s">
        <v>65</v>
      </c>
      <c r="J8" s="100" t="s">
        <v>64</v>
      </c>
      <c r="K8" s="100" t="s">
        <v>65</v>
      </c>
    </row>
    <row r="9" spans="1:12" ht="16.5" customHeight="1" s="11">
      <c r="A9" s="28" t="n"/>
      <c r="B9" s="28" t="n"/>
      <c r="C9" s="28" t="n"/>
      <c r="D9" s="28" t="n"/>
      <c r="E9" s="28" t="n"/>
      <c r="F9" s="28" t="n"/>
      <c r="G9" s="28" t="n"/>
      <c r="H9" s="28" t="n"/>
      <c r="I9" s="28" t="n"/>
      <c r="J9" s="28" t="n"/>
      <c r="K9" s="28" t="n"/>
      <c r="L9" s="28" t="n"/>
    </row>
    <row r="10" spans="1:12" ht="16.5" customHeight="1" s="11">
      <c r="A10" s="34" t="s">
        <v>28</v>
      </c>
      <c r="B10" s="30" t="n"/>
      <c r="C10" s="30" t="n"/>
      <c r="D10" s="30" t="n"/>
      <c r="E10" s="30" t="n"/>
      <c r="F10" s="30" t="n">
        <v>2</v>
      </c>
      <c r="G10" s="30" t="n">
        <v>350000</v>
      </c>
      <c r="H10" s="30" t="n"/>
      <c r="I10" s="30" t="n"/>
      <c r="J10" s="30">
        <f>B10+D10+F10+H10</f>
        <v/>
      </c>
      <c r="K10" s="30">
        <f>SUM(C10,E10,G10,I10)</f>
        <v/>
      </c>
      <c r="L10" s="29" t="n"/>
    </row>
    <row r="11" spans="1:12" ht="16.5" customHeight="1" s="11">
      <c r="A11" s="34" t="n"/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>
        <f>B11+D11+F11+H11</f>
        <v/>
      </c>
      <c r="K11" s="30">
        <f>SUM(C11,E11,G11,I11)</f>
        <v/>
      </c>
      <c r="L11" s="29" t="n"/>
    </row>
    <row r="12" spans="1:12" ht="16.5" customHeight="1" s="11">
      <c r="A12" s="34" t="s">
        <v>30</v>
      </c>
      <c r="B12" s="30" t="n"/>
      <c r="C12" s="30" t="n"/>
      <c r="D12" s="30" t="n"/>
      <c r="E12" s="30" t="n"/>
      <c r="F12" s="30" t="n">
        <v>2</v>
      </c>
      <c r="G12" s="30" t="n">
        <v>360000</v>
      </c>
      <c r="H12" s="30" t="n"/>
      <c r="I12" s="30" t="n"/>
      <c r="J12" s="30">
        <f>B12+D12+F12+H12</f>
        <v/>
      </c>
      <c r="K12" s="30">
        <f>SUM(C12,E12,G12,I12)</f>
        <v/>
      </c>
      <c r="L12" s="29" t="n"/>
    </row>
    <row r="13" spans="1:12" ht="16.5" customHeight="1" s="11">
      <c r="A13" s="34" t="n"/>
      <c r="B13" s="30" t="n"/>
      <c r="C13" s="30" t="n"/>
      <c r="D13" s="30" t="n"/>
      <c r="E13" s="30" t="n"/>
      <c r="F13" s="30" t="n"/>
      <c r="G13" s="30" t="n"/>
      <c r="H13" s="30" t="n"/>
      <c r="I13" s="30" t="n"/>
      <c r="J13" s="30">
        <f>B13+D13+F13+H13</f>
        <v/>
      </c>
      <c r="K13" s="30">
        <f>SUM(C13,E13,G13,I13)</f>
        <v/>
      </c>
      <c r="L13" s="29" t="n"/>
    </row>
    <row r="14" spans="1:12" ht="16.5" customHeight="1" s="11">
      <c r="A14" s="34" t="s">
        <v>31</v>
      </c>
      <c r="B14" s="30" t="n">
        <v>2</v>
      </c>
      <c r="C14" s="30" t="n">
        <v>1080000</v>
      </c>
      <c r="D14" s="30" t="n">
        <v>0</v>
      </c>
      <c r="E14" s="30" t="n">
        <v>0</v>
      </c>
      <c r="F14" s="30" t="n">
        <v>5</v>
      </c>
      <c r="G14" s="30" t="n">
        <v>555000</v>
      </c>
      <c r="H14" s="30" t="n"/>
      <c r="I14" s="30" t="n"/>
      <c r="J14" s="30">
        <f>B14+D14+F14+H14</f>
        <v/>
      </c>
      <c r="K14" s="30">
        <f>SUM(C14,E14,G14,I14)</f>
        <v/>
      </c>
      <c r="L14" s="29" t="n"/>
    </row>
    <row r="15" spans="1:12" ht="16.5" customHeight="1" s="11">
      <c r="A15" s="34" t="n"/>
      <c r="B15" s="30" t="n">
        <v>0</v>
      </c>
      <c r="C15" s="30" t="n"/>
      <c r="D15" s="30" t="n"/>
      <c r="E15" s="30" t="n"/>
      <c r="F15" s="30" t="n"/>
      <c r="G15" s="30" t="n"/>
      <c r="H15" s="30" t="n"/>
      <c r="I15" s="30" t="n"/>
      <c r="J15" s="30" t="n"/>
      <c r="K15" s="30">
        <f>SUM(C15,E15,G15,I15)</f>
        <v/>
      </c>
      <c r="L15" s="29" t="n"/>
    </row>
    <row r="16" spans="1:12" ht="16.5" customHeight="1" s="11">
      <c r="A16" s="34" t="s">
        <v>32</v>
      </c>
      <c r="B16" s="30" t="n">
        <v>6</v>
      </c>
      <c r="C16" s="30" t="n">
        <v>6325000</v>
      </c>
      <c r="D16" s="30" t="n"/>
      <c r="E16" s="30" t="n"/>
      <c r="F16" s="30" t="n"/>
      <c r="G16" s="30" t="n"/>
      <c r="H16" s="30" t="n"/>
      <c r="I16" s="30" t="n"/>
      <c r="J16" s="30">
        <f>B16+D16+F16+H16</f>
        <v/>
      </c>
      <c r="K16" s="30">
        <f>SUM(C16,E16,G16,I16)</f>
        <v/>
      </c>
      <c r="L16" s="29" t="n"/>
    </row>
    <row r="17" spans="1:12" ht="16.5" customHeight="1" s="11">
      <c r="A17" s="35" t="n"/>
      <c r="B17" s="32" t="n"/>
      <c r="C17" s="32" t="n"/>
      <c r="D17" s="32" t="n"/>
      <c r="E17" s="32" t="n"/>
      <c r="F17" s="32" t="n"/>
      <c r="G17" s="32" t="n"/>
      <c r="H17" s="32" t="n"/>
      <c r="I17" s="32" t="n"/>
      <c r="J17" s="32">
        <f>SUM(B17,D17,F17,H17)</f>
        <v/>
      </c>
      <c r="K17" s="32">
        <f>SUM(C17,E17,G17,I17)</f>
        <v/>
      </c>
      <c r="L17" s="31" t="n"/>
    </row>
    <row r="18" spans="1:12" ht="16.5" customHeight="1" s="11">
      <c r="A18" s="98" t="s">
        <v>66</v>
      </c>
      <c r="B18" s="17">
        <f>SUM(B10:B16)</f>
        <v/>
      </c>
      <c r="C18" s="17">
        <f>SUM(C10:C16)</f>
        <v/>
      </c>
      <c r="D18" s="17">
        <f>SUM(D10:D16)</f>
        <v/>
      </c>
      <c r="E18" s="17">
        <f>SUM(E10:E16)</f>
        <v/>
      </c>
      <c r="F18" s="17">
        <f>SUM(F10:F16)</f>
        <v/>
      </c>
      <c r="G18" s="17">
        <f>SUM(G10:G16)</f>
        <v/>
      </c>
      <c r="H18" s="17">
        <f>SUM(H10:H16)</f>
        <v/>
      </c>
      <c r="I18" s="17">
        <f>SUM(I10:I16)</f>
        <v/>
      </c>
      <c r="J18" s="17">
        <f>SUM(J10:J16)</f>
        <v/>
      </c>
      <c r="K18" s="17">
        <f>SUM(K10:K16)</f>
        <v/>
      </c>
      <c r="L18" s="26" t="n"/>
    </row>
    <row r="19" spans="1:12" ht="16.5" customHeight="1" s="11">
      <c r="A19" s="27" t="n"/>
      <c r="B19" s="33" t="n"/>
      <c r="C19" s="33" t="n"/>
      <c r="D19" s="33" t="n"/>
      <c r="E19" s="33" t="n"/>
      <c r="F19" s="33" t="n"/>
      <c r="G19" s="33" t="n"/>
      <c r="H19" s="33" t="n"/>
      <c r="I19" s="33" t="n"/>
      <c r="J19" s="33" t="n"/>
      <c r="K19" s="33" t="n"/>
      <c r="L19" s="27" t="n"/>
    </row>
    <row r="29" spans="1:12">
      <c r="E29" s="43" t="n"/>
    </row>
  </sheetData>
  <mergeCells count="10">
    <mergeCell ref="A6:A8"/>
    <mergeCell ref="B6:I6"/>
    <mergeCell ref="A1:L1"/>
    <mergeCell ref="A2:M2"/>
    <mergeCell ref="B7:C7"/>
    <mergeCell ref="D7:E7"/>
    <mergeCell ref="F7:G7"/>
    <mergeCell ref="H7:I7"/>
    <mergeCell ref="L6:L8"/>
    <mergeCell ref="J6:K7"/>
  </mergeCells>
  <pageMargins left="0.9448818897637796" right="0.7480314960629921" top="0.7086614173228347" bottom="0.6299212598425197" header="0.5118110236220472" footer="0.1181102362204725"/>
  <pageSetup orientation="landscape" paperSize="256" scale="93" horizontalDpi="4294967293"/>
</worksheet>
</file>

<file path=xl/worksheets/sheet4.xml><?xml version="1.0" encoding="utf-8"?>
<worksheet xmlns="http://schemas.openxmlformats.org/spreadsheetml/2006/main">
  <sheetPr>
    <tabColor rgb="FFFF0000"/>
    <outlinePr summaryBelow="1" summaryRight="1"/>
    <pageSetUpPr/>
  </sheetPr>
  <dimension ref="A1:Q66"/>
  <sheetViews>
    <sheetView tabSelected="1" view="pageBreakPreview" topLeftCell="A36" zoomScaleSheetLayoutView="100" workbookViewId="0">
      <selection activeCell="K48" sqref="K48"/>
    </sheetView>
  </sheetViews>
  <sheetFormatPr baseColWidth="8" defaultRowHeight="12.75" outlineLevelCol="0"/>
  <cols>
    <col width="2" customWidth="1" style="66" min="1" max="1"/>
    <col width="12.5703125" customWidth="1" style="66" min="2" max="2"/>
    <col width="16.42578125" customWidth="1" style="66" min="3" max="3"/>
    <col width="10.5703125" customWidth="1" style="66" min="4" max="4"/>
    <col width="6.42578125" customWidth="1" style="66" min="5" max="5"/>
    <col width="5.42578125" customWidth="1" style="66" min="6" max="6"/>
    <col width="10.42578125" customWidth="1" style="66" min="7" max="7"/>
    <col width="5.140625" customWidth="1" style="66" min="8" max="8"/>
    <col width="7" customWidth="1" style="66" min="9" max="9"/>
    <col width="7.140625" customWidth="1" style="66" min="10" max="10"/>
    <col width="9" customWidth="1" style="66" min="11" max="11"/>
    <col width="11.85546875" customWidth="1" style="66" min="12" max="12"/>
    <col width="5.85546875" customWidth="1" style="66" min="13" max="13"/>
    <col width="0.140625" customWidth="1" style="66" min="14" max="14"/>
    <col width="9.140625" customWidth="1" style="66" min="15" max="15"/>
    <col width="18" customWidth="1" style="75" min="16" max="16"/>
    <col width="11.28515625" bestFit="1" customWidth="1" style="66" min="17" max="17"/>
    <col width="9.140625" customWidth="1" style="66" min="18" max="16384"/>
  </cols>
  <sheetData>
    <row r="1" spans="1:17" ht="18.75" customHeight="1" s="11">
      <c r="C1" s="104" t="s">
        <v>0</v>
      </c>
    </row>
    <row r="2" spans="1:17" ht="54" customHeight="1" s="11">
      <c r="C2" s="105" t="s">
        <v>67</v>
      </c>
    </row>
    <row r="3" spans="1:17" ht="18.75" customHeight="1" s="11">
      <c r="B3" s="106" t="s">
        <v>68</v>
      </c>
    </row>
    <row r="4" spans="1:17" ht="18.75" customHeight="1" s="11">
      <c r="B4" s="107" t="s">
        <v>69</v>
      </c>
    </row>
    <row r="5" spans="1:17" ht="4.5" customHeight="1" s="11" thickBot="1">
      <c r="A5" s="51" t="n"/>
      <c r="B5" s="51" t="n"/>
      <c r="C5" s="51" t="n"/>
      <c r="D5" s="51" t="n"/>
      <c r="E5" s="51" t="n"/>
      <c r="F5" s="51" t="n"/>
      <c r="G5" s="51" t="n"/>
      <c r="H5" s="51" t="n"/>
      <c r="I5" s="51" t="n"/>
      <c r="J5" s="51" t="n"/>
      <c r="K5" s="51" t="n"/>
      <c r="L5" s="51" t="n"/>
      <c r="M5" s="51" t="n"/>
    </row>
    <row r="6" spans="1:17" ht="1.5" customHeight="1" s="11">
      <c r="A6" s="52" t="n"/>
      <c r="B6" s="52" t="n"/>
      <c r="C6" s="52" t="n"/>
      <c r="D6" s="52" t="n"/>
      <c r="E6" s="52" t="n"/>
      <c r="F6" s="52" t="n"/>
      <c r="G6" s="52" t="n"/>
      <c r="H6" s="52" t="n"/>
      <c r="I6" s="52" t="n"/>
      <c r="J6" s="52" t="n"/>
      <c r="K6" s="52" t="n"/>
      <c r="L6" s="52" t="n"/>
      <c r="M6" s="52" t="n"/>
    </row>
    <row r="9" spans="1:17" ht="36.75" customHeight="1" s="11">
      <c r="B9" s="108" t="s">
        <v>70</v>
      </c>
    </row>
    <row r="10" spans="1:17" ht="12.75" customHeight="1" s="11">
      <c r="B10" s="108" t="s">
        <v>71</v>
      </c>
    </row>
    <row r="11" spans="1:17" ht="12.75" customHeight="1" s="11"/>
    <row r="13" spans="1:17">
      <c r="C13" s="53" t="s">
        <v>23</v>
      </c>
      <c r="D13" s="113" t="s">
        <v>24</v>
      </c>
      <c r="F13" s="113" t="s">
        <v>25</v>
      </c>
      <c r="H13" s="113" t="s">
        <v>26</v>
      </c>
      <c r="J13" s="113" t="s">
        <v>27</v>
      </c>
    </row>
    <row r="14" spans="1:17">
      <c r="C14" s="54" t="n"/>
      <c r="D14" s="55" t="n"/>
      <c r="E14" s="56" t="n"/>
      <c r="F14" s="55" t="n"/>
      <c r="G14" s="56" t="n"/>
      <c r="H14" s="55" t="n"/>
      <c r="I14" s="56" t="n"/>
      <c r="J14" s="55" t="n"/>
      <c r="K14" s="56" t="n"/>
    </row>
    <row r="15" spans="1:17">
      <c r="B15" t="s">
        <v>72</v>
      </c>
      <c r="C15" s="57" t="s">
        <v>28</v>
      </c>
      <c r="D15" s="58" t="n">
        <v>0</v>
      </c>
      <c r="E15" s="59" t="s">
        <v>29</v>
      </c>
      <c r="F15" s="58" t="n">
        <v>0</v>
      </c>
      <c r="G15" s="59" t="s">
        <v>29</v>
      </c>
      <c r="H15" s="58" t="n">
        <v>0</v>
      </c>
      <c r="I15" s="59" t="s">
        <v>29</v>
      </c>
      <c r="J15" s="58">
        <f>SUM(H15,F15,D15)</f>
        <v/>
      </c>
      <c r="K15" s="59" t="s">
        <v>29</v>
      </c>
    </row>
    <row r="16" spans="1:17">
      <c r="C16" s="57" t="s">
        <v>30</v>
      </c>
      <c r="D16" s="60" t="n">
        <v>5</v>
      </c>
      <c r="E16" s="61" t="s">
        <v>29</v>
      </c>
      <c r="F16" s="60" t="n">
        <v>5</v>
      </c>
      <c r="G16" s="61" t="s">
        <v>29</v>
      </c>
      <c r="H16" s="60" t="n">
        <v>5</v>
      </c>
      <c r="I16" s="61" t="s">
        <v>29</v>
      </c>
      <c r="J16" s="60">
        <f>SUM(H16,F16,D16)</f>
        <v/>
      </c>
      <c r="K16" s="61" t="s">
        <v>29</v>
      </c>
    </row>
    <row r="17" spans="1:17">
      <c r="C17" s="57" t="s">
        <v>31</v>
      </c>
      <c r="D17" s="60" t="n">
        <v>25</v>
      </c>
      <c r="E17" s="61" t="s">
        <v>29</v>
      </c>
      <c r="F17" s="60" t="n">
        <v>19</v>
      </c>
      <c r="G17" s="61" t="s">
        <v>29</v>
      </c>
      <c r="H17" s="60" t="n">
        <v>28</v>
      </c>
      <c r="I17" s="61" t="s">
        <v>29</v>
      </c>
      <c r="J17" s="60">
        <f>SUM(H17,F17,D17)</f>
        <v/>
      </c>
      <c r="K17" s="61" t="s">
        <v>29</v>
      </c>
    </row>
    <row r="18" spans="1:17">
      <c r="C18" s="57" t="s">
        <v>32</v>
      </c>
      <c r="D18" s="60" t="n">
        <v>13</v>
      </c>
      <c r="E18" s="56" t="s">
        <v>29</v>
      </c>
      <c r="F18" s="60" t="n">
        <v>10</v>
      </c>
      <c r="G18" s="56" t="s">
        <v>29</v>
      </c>
      <c r="H18" s="60" t="n">
        <v>17</v>
      </c>
      <c r="I18" s="56" t="s">
        <v>29</v>
      </c>
      <c r="J18" s="60">
        <f>SUM(H18,F18,D18)</f>
        <v/>
      </c>
      <c r="K18" s="56" t="s">
        <v>29</v>
      </c>
    </row>
    <row r="19" spans="1:17">
      <c r="C19" s="100" t="s">
        <v>33</v>
      </c>
      <c r="D19" s="63">
        <f>SUM(D15:D18)</f>
        <v/>
      </c>
      <c r="E19" s="64" t="s">
        <v>29</v>
      </c>
      <c r="F19" s="63">
        <f>SUM(F15:F18)</f>
        <v/>
      </c>
      <c r="G19" s="64" t="s">
        <v>29</v>
      </c>
      <c r="H19" s="63">
        <f>SUM(H15:H18)</f>
        <v/>
      </c>
      <c r="I19" s="64" t="s">
        <v>29</v>
      </c>
      <c r="J19" s="63">
        <f>SUM(J15:J18)</f>
        <v/>
      </c>
      <c r="K19" s="64" t="s">
        <v>29</v>
      </c>
      <c r="P19" s="75" t="n">
        <v>147495000</v>
      </c>
    </row>
    <row r="20" spans="1:17">
      <c r="C20" s="65" t="n"/>
      <c r="D20" s="65" t="n"/>
      <c r="P20" s="75" t="n">
        <v>11057910</v>
      </c>
      <c r="Q20" s="73">
        <f>P20+P21</f>
        <v/>
      </c>
    </row>
    <row r="21" spans="1:17">
      <c r="C21" s="66" t="s">
        <v>73</v>
      </c>
      <c r="D21" s="66" t="s">
        <v>41</v>
      </c>
      <c r="H21" s="66" t="s">
        <v>74</v>
      </c>
      <c r="I21" s="109" t="n">
        <v>159508460</v>
      </c>
      <c r="K21" s="73" t="n"/>
      <c r="P21" s="75" t="n">
        <v>3603136</v>
      </c>
    </row>
    <row r="22" spans="1:17">
      <c r="C22" s="66" t="n"/>
      <c r="D22" s="66" t="s">
        <v>42</v>
      </c>
      <c r="H22" s="66" t="s">
        <v>74</v>
      </c>
      <c r="I22" s="109">
        <f>12511296+3695219</f>
        <v/>
      </c>
      <c r="K22" s="73" t="n"/>
      <c r="P22" s="75" t="n">
        <v>14765000</v>
      </c>
    </row>
    <row r="23" spans="1:17">
      <c r="C23" s="66" t="n"/>
      <c r="D23" s="66" t="s">
        <v>43</v>
      </c>
      <c r="H23" s="66" t="s">
        <v>74</v>
      </c>
      <c r="I23" s="109" t="n">
        <v>15305000</v>
      </c>
      <c r="K23" s="73" t="n"/>
      <c r="P23" s="75" t="n">
        <v>3125000</v>
      </c>
    </row>
    <row r="24" spans="1:17">
      <c r="C24" s="66" t="n"/>
      <c r="D24" s="66" t="s">
        <v>44</v>
      </c>
      <c r="H24" s="66" t="s">
        <v>74</v>
      </c>
      <c r="I24" s="109" t="n">
        <v>2160000</v>
      </c>
      <c r="K24" s="73" t="n"/>
      <c r="P24" s="75" t="n">
        <v>2070000</v>
      </c>
    </row>
    <row r="25" spans="1:17">
      <c r="C25" s="66" t="n"/>
      <c r="D25" s="66" t="s">
        <v>45</v>
      </c>
      <c r="H25" s="66" t="s">
        <v>74</v>
      </c>
      <c r="I25" s="109" t="n">
        <v>3490000</v>
      </c>
      <c r="K25" s="73" t="n"/>
      <c r="P25" s="75" t="n">
        <v>8617980</v>
      </c>
    </row>
    <row r="26" spans="1:17">
      <c r="C26" s="66" t="n"/>
      <c r="D26" s="66" t="s">
        <v>46</v>
      </c>
      <c r="H26" s="66" t="s">
        <v>74</v>
      </c>
      <c r="I26" s="109" t="n">
        <v>9197340</v>
      </c>
      <c r="K26" s="73" t="n"/>
      <c r="P26" s="75" t="n">
        <v>202222</v>
      </c>
    </row>
    <row r="27" spans="1:17">
      <c r="C27" s="66" t="n"/>
      <c r="D27" s="66" t="s">
        <v>75</v>
      </c>
      <c r="H27" s="66" t="s">
        <v>74</v>
      </c>
      <c r="I27" s="109" t="n">
        <v>277155</v>
      </c>
      <c r="K27" s="73" t="n"/>
      <c r="P27" s="75" t="n">
        <v>7284643</v>
      </c>
    </row>
    <row r="28" spans="1:17">
      <c r="C28" s="66" t="n"/>
      <c r="D28" s="66" t="s">
        <v>48</v>
      </c>
      <c r="H28" s="66" t="s">
        <v>74</v>
      </c>
      <c r="I28" s="109" t="n">
        <v>1881</v>
      </c>
      <c r="K28" s="73" t="n"/>
      <c r="P28" s="75" t="n">
        <v>353987</v>
      </c>
    </row>
    <row r="29" spans="1:17">
      <c r="C29" s="66" t="n"/>
      <c r="D29" s="66" t="s">
        <v>49</v>
      </c>
      <c r="H29" s="66" t="s">
        <v>74</v>
      </c>
      <c r="I29" s="109" t="n">
        <v>7866799</v>
      </c>
      <c r="K29" s="73" t="n"/>
      <c r="P29" s="75" t="n">
        <v>1061965</v>
      </c>
    </row>
    <row r="30" spans="1:17">
      <c r="C30" s="66" t="n"/>
      <c r="D30" s="69" t="s">
        <v>76</v>
      </c>
      <c r="H30" s="66" t="s">
        <v>74</v>
      </c>
      <c r="I30" s="109" t="n">
        <v>382817</v>
      </c>
      <c r="K30" s="70" t="n"/>
      <c r="P30" s="75" t="n">
        <v>2318</v>
      </c>
    </row>
    <row r="31" spans="1:17">
      <c r="C31" s="66" t="n"/>
      <c r="D31" s="69" t="s">
        <v>77</v>
      </c>
      <c r="H31" s="66" t="s">
        <v>74</v>
      </c>
      <c r="I31" s="109" t="n">
        <v>1148462</v>
      </c>
      <c r="K31" s="73" t="n"/>
      <c r="P31" s="75">
        <f>SUM(P19:P30)</f>
        <v/>
      </c>
    </row>
    <row r="32" spans="1:17">
      <c r="C32" s="66" t="n"/>
      <c r="D32" s="66" t="n"/>
      <c r="E32" s="69" t="n"/>
      <c r="I32" s="116" t="n"/>
      <c r="K32" s="73" t="n"/>
    </row>
    <row r="33" spans="1:17">
      <c r="C33" s="66" t="s">
        <v>78</v>
      </c>
      <c r="I33" s="73" t="s">
        <v>74</v>
      </c>
      <c r="J33" s="111">
        <f>SUM(I21:J32)</f>
        <v/>
      </c>
      <c r="L33" s="73" t="n"/>
    </row>
    <row r="34" spans="1:17">
      <c r="C34" s="66" t="s">
        <v>79</v>
      </c>
      <c r="I34" s="73" t="n"/>
      <c r="J34" s="73" t="n"/>
      <c r="K34" s="73" t="n"/>
    </row>
    <row r="35" spans="1:17">
      <c r="D35" s="69" t="s">
        <v>80</v>
      </c>
      <c r="H35" s="66" t="s">
        <v>74</v>
      </c>
      <c r="I35" s="111" t="n">
        <v>1966698</v>
      </c>
      <c r="K35" s="73" t="n"/>
      <c r="L35" s="73" t="n"/>
      <c r="P35" s="75">
        <f>I35</f>
        <v/>
      </c>
      <c r="Q35" s="73" t="n"/>
    </row>
    <row r="36" spans="1:17">
      <c r="D36" s="69" t="s">
        <v>81</v>
      </c>
      <c r="H36" s="66" t="s">
        <v>74</v>
      </c>
      <c r="I36" s="111" t="n">
        <v>14057198</v>
      </c>
      <c r="K36" s="73" t="n"/>
      <c r="P36" s="75">
        <f>I36</f>
        <v/>
      </c>
      <c r="Q36" s="73" t="n"/>
    </row>
    <row r="37" spans="1:17">
      <c r="D37" s="66" t="s">
        <v>82</v>
      </c>
      <c r="H37" s="66" t="s">
        <v>74</v>
      </c>
      <c r="I37" s="111">
        <f>I27</f>
        <v/>
      </c>
      <c r="K37" s="73" t="n"/>
      <c r="P37" s="75">
        <f>I37</f>
        <v/>
      </c>
      <c r="Q37" s="73" t="n"/>
    </row>
    <row r="38" spans="1:17">
      <c r="D38" s="66" t="s">
        <v>83</v>
      </c>
      <c r="H38" s="66" t="s">
        <v>74</v>
      </c>
      <c r="I38" s="111" t="n">
        <v>0</v>
      </c>
      <c r="K38" s="73" t="n"/>
      <c r="P38" s="75">
        <f>I38</f>
        <v/>
      </c>
      <c r="Q38" s="73" t="n"/>
    </row>
    <row r="39" spans="1:17">
      <c r="D39" s="66" t="s">
        <v>84</v>
      </c>
      <c r="H39" s="66" t="s">
        <v>74</v>
      </c>
      <c r="I39" s="111">
        <f>I29</f>
        <v/>
      </c>
      <c r="K39" s="73" t="n"/>
      <c r="P39" s="75">
        <f>I39</f>
        <v/>
      </c>
      <c r="Q39" s="73" t="n"/>
    </row>
    <row r="40" spans="1:17">
      <c r="D40" s="66" t="s">
        <v>85</v>
      </c>
      <c r="H40" s="66" t="s">
        <v>74</v>
      </c>
      <c r="I40" s="111">
        <f>I30</f>
        <v/>
      </c>
      <c r="K40" s="73" t="n"/>
      <c r="P40" s="75">
        <f>I40</f>
        <v/>
      </c>
      <c r="Q40" s="73" t="n"/>
    </row>
    <row r="41" spans="1:17">
      <c r="D41" s="66" t="s">
        <v>86</v>
      </c>
      <c r="H41" s="66" t="s">
        <v>74</v>
      </c>
      <c r="I41" s="112">
        <f>I31</f>
        <v/>
      </c>
      <c r="K41" s="73" t="n"/>
      <c r="P41" s="75">
        <f>I41</f>
        <v/>
      </c>
      <c r="Q41" s="74" t="n"/>
    </row>
    <row r="42" spans="1:17">
      <c r="C42" s="66" t="s">
        <v>87</v>
      </c>
      <c r="I42" s="73" t="n"/>
      <c r="J42" s="111">
        <f>SUM(I35:J41)</f>
        <v/>
      </c>
      <c r="Q42" s="73">
        <f>SUM(P35:P41)</f>
        <v/>
      </c>
    </row>
    <row r="43" spans="1:17">
      <c r="I43" s="73" t="n"/>
      <c r="J43" s="73" t="n"/>
      <c r="K43" s="73" t="n"/>
    </row>
    <row r="44" spans="1:17">
      <c r="C44" s="66" t="s">
        <v>88</v>
      </c>
      <c r="I44" s="73" t="s">
        <v>74</v>
      </c>
      <c r="J44" s="111">
        <f>J33-J42</f>
        <v/>
      </c>
    </row>
    <row r="47" spans="1:17">
      <c r="K47" s="103" t="s">
        <v>89</v>
      </c>
      <c r="N47" s="111" t="n"/>
    </row>
    <row r="48" spans="1:17">
      <c r="K48" s="102" t="n"/>
    </row>
    <row r="49" spans="1:17">
      <c r="C49" s="103" t="s">
        <v>90</v>
      </c>
      <c r="K49" s="103" t="s">
        <v>91</v>
      </c>
    </row>
    <row r="50" spans="1:17">
      <c r="C50" s="103" t="s">
        <v>92</v>
      </c>
      <c r="K50" s="102" t="n"/>
    </row>
    <row r="51" spans="1:17">
      <c r="C51" s="103" t="n"/>
      <c r="K51" s="102" t="n"/>
    </row>
    <row r="52" spans="1:17">
      <c r="C52" s="102" t="n"/>
      <c r="K52" s="102" t="n"/>
    </row>
    <row r="53" spans="1:17">
      <c r="C53" s="102" t="n"/>
      <c r="K53" s="102" t="n"/>
    </row>
    <row r="54" spans="1:17">
      <c r="C54" s="115" t="s">
        <v>93</v>
      </c>
      <c r="K54" s="115" t="s">
        <v>94</v>
      </c>
    </row>
    <row r="55" spans="1:17">
      <c r="C55" s="103" t="s">
        <v>95</v>
      </c>
      <c r="K55" s="103" t="s">
        <v>96</v>
      </c>
    </row>
    <row r="56" spans="1:17">
      <c r="K56" s="102" t="n"/>
    </row>
    <row r="57" spans="1:17">
      <c r="D57" s="103" t="s">
        <v>97</v>
      </c>
    </row>
    <row r="58" spans="1:17">
      <c r="D58" s="103" t="s">
        <v>98</v>
      </c>
    </row>
    <row r="59" spans="1:17">
      <c r="D59" s="102" t="n"/>
    </row>
    <row r="60" spans="1:17">
      <c r="E60" s="102" t="n"/>
      <c r="F60" s="102" t="n"/>
      <c r="G60" s="102" t="n"/>
      <c r="H60" s="102" t="n"/>
      <c r="I60" s="102" t="n"/>
    </row>
    <row r="61" spans="1:17">
      <c r="E61" s="102" t="n"/>
    </row>
    <row r="62" spans="1:17">
      <c r="E62" s="102" t="n"/>
    </row>
    <row r="63" spans="1:17">
      <c r="D63" s="115" t="s">
        <v>99</v>
      </c>
    </row>
    <row r="64" spans="1:17">
      <c r="D64" s="103" t="s">
        <v>100</v>
      </c>
    </row>
    <row r="65" spans="1:17">
      <c r="D65" s="103" t="s">
        <v>101</v>
      </c>
    </row>
    <row r="66" spans="1:17">
      <c r="E66" s="102" t="n"/>
    </row>
  </sheetData>
  <mergeCells count="42">
    <mergeCell ref="B10:M11"/>
    <mergeCell ref="D64:J64"/>
    <mergeCell ref="J13:K13"/>
    <mergeCell ref="D57:J57"/>
    <mergeCell ref="D58:J58"/>
    <mergeCell ref="D59:J59"/>
    <mergeCell ref="D63:J63"/>
    <mergeCell ref="I36:J36"/>
    <mergeCell ref="I35:J35"/>
    <mergeCell ref="I31:J31"/>
    <mergeCell ref="I32:J32"/>
    <mergeCell ref="I30:J30"/>
    <mergeCell ref="D13:E13"/>
    <mergeCell ref="F13:G13"/>
    <mergeCell ref="H13:I13"/>
    <mergeCell ref="N47:O47"/>
    <mergeCell ref="I23:J23"/>
    <mergeCell ref="I24:J24"/>
    <mergeCell ref="I25:J25"/>
    <mergeCell ref="I26:J26"/>
    <mergeCell ref="I41:J41"/>
    <mergeCell ref="J42:K42"/>
    <mergeCell ref="J44:K44"/>
    <mergeCell ref="I40:J40"/>
    <mergeCell ref="I39:J39"/>
    <mergeCell ref="J33:K33"/>
    <mergeCell ref="E66:I66"/>
    <mergeCell ref="E61:I61"/>
    <mergeCell ref="E62:I62"/>
    <mergeCell ref="D65:J65"/>
    <mergeCell ref="C1:M1"/>
    <mergeCell ref="C2:M2"/>
    <mergeCell ref="B3:M3"/>
    <mergeCell ref="B4:M4"/>
    <mergeCell ref="B9:M9"/>
    <mergeCell ref="I21:J21"/>
    <mergeCell ref="I22:J22"/>
    <mergeCell ref="I27:J27"/>
    <mergeCell ref="I37:J37"/>
    <mergeCell ref="I38:J38"/>
    <mergeCell ref="I28:J28"/>
    <mergeCell ref="I29:J29"/>
  </mergeCells>
  <printOptions horizontalCentered="1"/>
  <pageMargins left="0.1574803149606299" right="0.1181102362204725" top="0.4724409448818898" bottom="0.5118110236220472" header="0.3149606299212598" footer="0.3149606299212598"/>
  <pageSetup orientation="portrait" paperSize="256" scale="93" horizontalDpi="429496729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Satisfied Windows Users</dc:creator>
  <dcterms:created xmlns:dcterms="http://purl.org/dc/terms/" xmlns:xsi="http://www.w3.org/2001/XMLSchema-instance" xsi:type="dcterms:W3CDTF">2008-01-16T00:52:25Z</dcterms:created>
  <dcterms:modified xmlns:dcterms="http://purl.org/dc/terms/" xmlns:xsi="http://www.w3.org/2001/XMLSchema-instance" xsi:type="dcterms:W3CDTF">2021-03-01T12:27:26Z</dcterms:modified>
  <cp:lastModifiedBy>guruh</cp:lastModifiedBy>
  <cp:lastPrinted>2021-02-22T08:58:28Z</cp:lastPrinted>
</cp:coreProperties>
</file>