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Paul Christian\Desktop\"/>
    </mc:Choice>
  </mc:AlternateContent>
  <bookViews>
    <workbookView xWindow="0" yWindow="0" windowWidth="28800" windowHeight="12210"/>
  </bookViews>
  <sheets>
    <sheet name="Sheet1" sheetId="1" r:id="rId1"/>
    <sheet name="Sheet5" sheetId="5" r:id="rId2"/>
    <sheet name="Sheet4" sheetId="4" r:id="rId3"/>
    <sheet name="Sheet2" sheetId="2" r:id="rId4"/>
    <sheet name="Sheet3" sheetId="3" r:id="rId5"/>
  </sheets>
  <definedNames>
    <definedName name="_xlnm._FilterDatabase" localSheetId="0" hidden="1">Sheet1!$A$1:$M$51</definedName>
    <definedName name="_xlnm._FilterDatabase" localSheetId="3" hidden="1">Sheet2!$A$1:$E$75</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4" i="5" l="1"/>
  <c r="E23" i="5"/>
  <c r="E22" i="5"/>
  <c r="E21" i="5"/>
  <c r="E20" i="5"/>
  <c r="E19" i="5"/>
  <c r="E18" i="5"/>
  <c r="E17" i="5"/>
  <c r="E16" i="5"/>
  <c r="E15" i="5"/>
  <c r="E14" i="5"/>
  <c r="E13" i="5"/>
  <c r="E12" i="5"/>
  <c r="E11" i="5"/>
  <c r="E10" i="5"/>
  <c r="E9" i="5"/>
  <c r="E8" i="5"/>
  <c r="E7" i="5"/>
  <c r="E6" i="5"/>
  <c r="E5" i="5"/>
  <c r="E4" i="5"/>
  <c r="E3" i="5"/>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M51" i="1"/>
  <c r="L51" i="1"/>
  <c r="M50" i="1"/>
  <c r="L50" i="1"/>
  <c r="M49" i="1"/>
  <c r="L49" i="1"/>
  <c r="M48" i="1"/>
  <c r="L48" i="1"/>
  <c r="M47" i="1"/>
  <c r="L47" i="1"/>
  <c r="M46" i="1"/>
  <c r="L46" i="1"/>
  <c r="M45" i="1"/>
  <c r="L45" i="1"/>
  <c r="M44" i="1"/>
  <c r="L44" i="1"/>
  <c r="M43" i="1"/>
  <c r="L43" i="1"/>
  <c r="M42" i="1"/>
  <c r="L42" i="1"/>
  <c r="M41" i="1"/>
  <c r="L41" i="1"/>
  <c r="M40" i="1"/>
  <c r="L40" i="1"/>
  <c r="M39" i="1"/>
  <c r="L39" i="1"/>
  <c r="M38" i="1"/>
  <c r="L38" i="1"/>
  <c r="M37" i="1"/>
  <c r="L37" i="1"/>
  <c r="M36" i="1"/>
  <c r="L36" i="1"/>
  <c r="M35" i="1"/>
  <c r="L35" i="1"/>
  <c r="M34" i="1"/>
  <c r="L34" i="1"/>
  <c r="M33" i="1"/>
  <c r="L33" i="1"/>
  <c r="M32" i="1"/>
  <c r="L32" i="1"/>
  <c r="M31" i="1"/>
  <c r="L31" i="1"/>
  <c r="M30" i="1"/>
  <c r="L30" i="1"/>
  <c r="M29" i="1"/>
  <c r="L29" i="1"/>
  <c r="M28" i="1"/>
  <c r="L28" i="1"/>
  <c r="M27" i="1"/>
  <c r="L27" i="1"/>
  <c r="M26" i="1"/>
  <c r="L26" i="1"/>
  <c r="M25" i="1"/>
  <c r="L25" i="1"/>
  <c r="M24" i="1"/>
  <c r="L24" i="1"/>
  <c r="M23" i="1"/>
  <c r="L23" i="1"/>
  <c r="M22" i="1"/>
  <c r="L22" i="1"/>
  <c r="M21" i="1"/>
  <c r="L21" i="1"/>
  <c r="M20" i="1"/>
  <c r="L20" i="1"/>
  <c r="M19" i="1"/>
  <c r="L19" i="1"/>
  <c r="M18" i="1"/>
  <c r="L18" i="1"/>
  <c r="M17" i="1"/>
  <c r="L17" i="1"/>
  <c r="M16" i="1"/>
  <c r="L16" i="1"/>
  <c r="M15" i="1"/>
  <c r="L15" i="1"/>
  <c r="M14" i="1"/>
  <c r="L14" i="1"/>
  <c r="M13" i="1"/>
  <c r="L13" i="1"/>
  <c r="M12" i="1"/>
  <c r="L12" i="1"/>
  <c r="M11" i="1"/>
  <c r="L11" i="1"/>
  <c r="M10" i="1"/>
  <c r="L10" i="1"/>
  <c r="M9" i="1"/>
  <c r="L9" i="1"/>
  <c r="M8" i="1"/>
  <c r="L8" i="1"/>
  <c r="M7" i="1"/>
  <c r="L7" i="1"/>
  <c r="M6" i="1"/>
  <c r="L6" i="1"/>
  <c r="M5" i="1"/>
  <c r="L5" i="1"/>
  <c r="M4" i="1"/>
  <c r="L4" i="1"/>
  <c r="M3" i="1"/>
  <c r="L3" i="1"/>
  <c r="M2" i="1"/>
  <c r="L2" i="1"/>
  <c r="G51" i="1"/>
  <c r="F51" i="1"/>
  <c r="G50" i="1"/>
  <c r="F50" i="1"/>
  <c r="G49" i="1"/>
  <c r="F49" i="1"/>
  <c r="G48" i="1"/>
  <c r="F48" i="1"/>
  <c r="G47" i="1"/>
  <c r="F47" i="1"/>
  <c r="G46" i="1"/>
  <c r="F46" i="1"/>
  <c r="G45" i="1"/>
  <c r="F45" i="1"/>
  <c r="G44" i="1"/>
  <c r="F44" i="1"/>
  <c r="G43" i="1"/>
  <c r="F43" i="1"/>
  <c r="G42" i="1"/>
  <c r="F42" i="1"/>
  <c r="G41" i="1"/>
  <c r="F41" i="1"/>
  <c r="G40" i="1"/>
  <c r="F40" i="1"/>
  <c r="G39" i="1"/>
  <c r="F39" i="1"/>
  <c r="G38" i="1"/>
  <c r="F38" i="1"/>
  <c r="G37" i="1"/>
  <c r="F37" i="1"/>
  <c r="G36" i="1"/>
  <c r="F36" i="1"/>
  <c r="G35" i="1"/>
  <c r="F35" i="1"/>
  <c r="G34" i="1"/>
  <c r="F34" i="1"/>
  <c r="G33" i="1"/>
  <c r="F33" i="1"/>
  <c r="G32" i="1"/>
  <c r="F32" i="1"/>
  <c r="G31" i="1"/>
  <c r="F31" i="1"/>
  <c r="G30" i="1"/>
  <c r="F30" i="1"/>
  <c r="G29" i="1"/>
  <c r="F29" i="1"/>
  <c r="G28" i="1"/>
  <c r="F28" i="1"/>
  <c r="G27" i="1"/>
  <c r="F27" i="1"/>
  <c r="G26" i="1"/>
  <c r="F26" i="1"/>
  <c r="G25" i="1"/>
  <c r="F25" i="1"/>
  <c r="G24" i="1"/>
  <c r="F24" i="1"/>
  <c r="G23" i="1"/>
  <c r="F23" i="1"/>
  <c r="G22" i="1"/>
  <c r="F22" i="1"/>
  <c r="G21" i="1"/>
  <c r="F21" i="1"/>
  <c r="G20" i="1"/>
  <c r="F20" i="1"/>
  <c r="G19" i="1"/>
  <c r="F19" i="1"/>
  <c r="G18" i="1"/>
  <c r="F18" i="1"/>
  <c r="G17" i="1"/>
  <c r="F17" i="1"/>
  <c r="G16" i="1"/>
  <c r="F16" i="1"/>
  <c r="G15" i="1"/>
  <c r="F15" i="1"/>
  <c r="G14" i="1"/>
  <c r="F14" i="1"/>
  <c r="G13" i="1"/>
  <c r="F13" i="1"/>
  <c r="G12" i="1"/>
  <c r="F12" i="1"/>
  <c r="G11" i="1"/>
  <c r="F11" i="1"/>
  <c r="G10" i="1"/>
  <c r="F10" i="1"/>
  <c r="G9" i="1"/>
  <c r="F9" i="1"/>
  <c r="G8" i="1"/>
  <c r="F8" i="1"/>
  <c r="G7" i="1"/>
  <c r="F7" i="1"/>
  <c r="G6" i="1"/>
  <c r="F6" i="1"/>
  <c r="G5" i="1"/>
  <c r="F5" i="1"/>
  <c r="G4" i="1"/>
  <c r="F4" i="1"/>
  <c r="G3" i="1"/>
  <c r="F3" i="1"/>
  <c r="G2" i="1"/>
  <c r="F2" i="1"/>
  <c r="E51" i="1"/>
  <c r="J51" i="1" s="1"/>
  <c r="E50" i="1"/>
  <c r="J50" i="1" s="1"/>
  <c r="E49" i="1"/>
  <c r="J49" i="1" s="1"/>
  <c r="E48" i="1"/>
  <c r="J48" i="1" s="1"/>
  <c r="E47" i="1"/>
  <c r="J47" i="1" s="1"/>
  <c r="E46" i="1"/>
  <c r="J46" i="1" s="1"/>
  <c r="E45" i="1"/>
  <c r="J45" i="1" s="1"/>
  <c r="E44" i="1"/>
  <c r="J44" i="1" s="1"/>
  <c r="E43" i="1"/>
  <c r="J43" i="1" s="1"/>
  <c r="E42" i="1"/>
  <c r="J42" i="1" s="1"/>
  <c r="E41" i="1"/>
  <c r="J41" i="1" s="1"/>
  <c r="E40" i="1"/>
  <c r="J40" i="1" s="1"/>
  <c r="E39" i="1"/>
  <c r="J39" i="1" s="1"/>
  <c r="E38" i="1"/>
  <c r="J38" i="1" s="1"/>
  <c r="E37" i="1"/>
  <c r="J37" i="1" s="1"/>
  <c r="E36" i="1"/>
  <c r="J36" i="1" s="1"/>
  <c r="E35" i="1"/>
  <c r="J35" i="1" s="1"/>
  <c r="E34" i="1"/>
  <c r="J34" i="1" s="1"/>
  <c r="E33" i="1"/>
  <c r="J33" i="1" s="1"/>
  <c r="E32" i="1"/>
  <c r="J32" i="1" s="1"/>
  <c r="E31" i="1"/>
  <c r="J31" i="1" s="1"/>
  <c r="E30" i="1"/>
  <c r="J30" i="1" s="1"/>
  <c r="E29" i="1"/>
  <c r="J29" i="1" s="1"/>
  <c r="E28" i="1"/>
  <c r="J28" i="1" s="1"/>
  <c r="E27" i="1"/>
  <c r="J27" i="1" s="1"/>
  <c r="E26" i="1"/>
  <c r="J26" i="1" s="1"/>
  <c r="E25" i="1"/>
  <c r="J25" i="1" s="1"/>
  <c r="E24" i="1"/>
  <c r="J24" i="1" s="1"/>
  <c r="E23" i="1"/>
  <c r="J23" i="1" s="1"/>
  <c r="E22" i="1"/>
  <c r="J22" i="1" s="1"/>
  <c r="E21" i="1"/>
  <c r="J21" i="1" s="1"/>
  <c r="E20" i="1"/>
  <c r="J20" i="1" s="1"/>
  <c r="E19" i="1"/>
  <c r="J19" i="1" s="1"/>
  <c r="E18" i="1"/>
  <c r="J18" i="1" s="1"/>
  <c r="E17" i="1"/>
  <c r="J17" i="1" s="1"/>
  <c r="E16" i="1"/>
  <c r="J16" i="1" s="1"/>
  <c r="E15" i="1"/>
  <c r="J15" i="1" s="1"/>
  <c r="E14" i="1"/>
  <c r="J14" i="1" s="1"/>
  <c r="E13" i="1"/>
  <c r="J13" i="1" s="1"/>
  <c r="E12" i="1"/>
  <c r="J12" i="1" s="1"/>
  <c r="E11" i="1"/>
  <c r="J11" i="1" s="1"/>
  <c r="E10" i="1"/>
  <c r="J10" i="1" s="1"/>
  <c r="E9" i="1"/>
  <c r="J9" i="1" s="1"/>
  <c r="E8" i="1"/>
  <c r="J8" i="1" s="1"/>
  <c r="E7" i="1"/>
  <c r="J7" i="1" s="1"/>
  <c r="E6" i="1"/>
  <c r="J6" i="1" s="1"/>
  <c r="E5" i="1"/>
  <c r="J5" i="1" s="1"/>
  <c r="E4" i="1"/>
  <c r="J4" i="1" s="1"/>
  <c r="E3" i="1"/>
  <c r="J3" i="1" s="1"/>
  <c r="E2" i="1"/>
  <c r="J2" i="1" s="1"/>
  <c r="D51" i="1"/>
  <c r="I51" i="1" s="1"/>
  <c r="D50" i="1"/>
  <c r="I50" i="1" s="1"/>
  <c r="D49" i="1"/>
  <c r="I49" i="1" s="1"/>
  <c r="D48" i="1"/>
  <c r="I48" i="1" s="1"/>
  <c r="D47" i="1"/>
  <c r="I47" i="1" s="1"/>
  <c r="D46" i="1"/>
  <c r="I46" i="1" s="1"/>
  <c r="D45" i="1"/>
  <c r="I45" i="1" s="1"/>
  <c r="D44" i="1"/>
  <c r="I44" i="1" s="1"/>
  <c r="D43" i="1"/>
  <c r="I43" i="1" s="1"/>
  <c r="D42" i="1"/>
  <c r="I42" i="1" s="1"/>
  <c r="D41" i="1"/>
  <c r="I41" i="1" s="1"/>
  <c r="D40" i="1"/>
  <c r="I40" i="1" s="1"/>
  <c r="D39" i="1"/>
  <c r="I39" i="1" s="1"/>
  <c r="D38" i="1"/>
  <c r="I38" i="1" s="1"/>
  <c r="D37" i="1"/>
  <c r="I37" i="1" s="1"/>
  <c r="D36" i="1"/>
  <c r="I36" i="1" s="1"/>
  <c r="D35" i="1"/>
  <c r="I35" i="1" s="1"/>
  <c r="D34" i="1"/>
  <c r="I34" i="1" s="1"/>
  <c r="D33" i="1"/>
  <c r="I33" i="1" s="1"/>
  <c r="D32" i="1"/>
  <c r="I32" i="1" s="1"/>
  <c r="D31" i="1"/>
  <c r="I31" i="1" s="1"/>
  <c r="D30" i="1"/>
  <c r="I30" i="1" s="1"/>
  <c r="D29" i="1"/>
  <c r="I29" i="1" s="1"/>
  <c r="D28" i="1"/>
  <c r="I28" i="1" s="1"/>
  <c r="D27" i="1"/>
  <c r="I27" i="1" s="1"/>
  <c r="D26" i="1"/>
  <c r="I26" i="1" s="1"/>
  <c r="D25" i="1"/>
  <c r="I25" i="1" s="1"/>
  <c r="D24" i="1"/>
  <c r="I24" i="1" s="1"/>
  <c r="D23" i="1"/>
  <c r="I23" i="1" s="1"/>
  <c r="D22" i="1"/>
  <c r="I22" i="1" s="1"/>
  <c r="D21" i="1"/>
  <c r="I21" i="1" s="1"/>
  <c r="D20" i="1"/>
  <c r="I20" i="1" s="1"/>
  <c r="D19" i="1"/>
  <c r="I19" i="1" s="1"/>
  <c r="D18" i="1"/>
  <c r="I18" i="1" s="1"/>
  <c r="D17" i="1"/>
  <c r="I17" i="1" s="1"/>
  <c r="D16" i="1"/>
  <c r="I16" i="1" s="1"/>
  <c r="D15" i="1"/>
  <c r="I15" i="1" s="1"/>
  <c r="D14" i="1"/>
  <c r="I14" i="1" s="1"/>
  <c r="D13" i="1"/>
  <c r="I13" i="1" s="1"/>
  <c r="D12" i="1"/>
  <c r="I12" i="1" s="1"/>
  <c r="D11" i="1"/>
  <c r="I11" i="1" s="1"/>
  <c r="D10" i="1"/>
  <c r="I10" i="1" s="1"/>
  <c r="D9" i="1"/>
  <c r="I9" i="1" s="1"/>
  <c r="D8" i="1"/>
  <c r="I8" i="1" s="1"/>
  <c r="D7" i="1"/>
  <c r="I7" i="1" s="1"/>
  <c r="D6" i="1"/>
  <c r="I6" i="1" s="1"/>
  <c r="D5" i="1"/>
  <c r="I5" i="1" s="1"/>
  <c r="D4" i="1"/>
  <c r="I4" i="1" s="1"/>
  <c r="D3" i="1"/>
  <c r="I3" i="1" s="1"/>
  <c r="D2" i="1"/>
  <c r="I2" i="1" s="1"/>
  <c r="C51" i="1"/>
  <c r="H51" i="1" s="1"/>
  <c r="C50" i="1"/>
  <c r="H50" i="1" s="1"/>
  <c r="C49" i="1"/>
  <c r="H49" i="1" s="1"/>
  <c r="C48" i="1"/>
  <c r="H48" i="1" s="1"/>
  <c r="C47" i="1"/>
  <c r="H47" i="1" s="1"/>
  <c r="C46" i="1"/>
  <c r="H46" i="1" s="1"/>
  <c r="C45" i="1"/>
  <c r="H45" i="1" s="1"/>
  <c r="C44" i="1"/>
  <c r="H44" i="1" s="1"/>
  <c r="C43" i="1"/>
  <c r="H43" i="1" s="1"/>
  <c r="C42" i="1"/>
  <c r="H42" i="1" s="1"/>
  <c r="C41" i="1"/>
  <c r="H41" i="1" s="1"/>
  <c r="C40" i="1"/>
  <c r="H40" i="1" s="1"/>
  <c r="C39" i="1"/>
  <c r="H39" i="1" s="1"/>
  <c r="C38" i="1"/>
  <c r="H38" i="1" s="1"/>
  <c r="C37" i="1"/>
  <c r="H37" i="1" s="1"/>
  <c r="C36" i="1"/>
  <c r="H36" i="1" s="1"/>
  <c r="C35" i="1"/>
  <c r="H35" i="1" s="1"/>
  <c r="C34" i="1"/>
  <c r="H34" i="1" s="1"/>
  <c r="C33" i="1"/>
  <c r="H33" i="1" s="1"/>
  <c r="C32" i="1"/>
  <c r="H32" i="1" s="1"/>
  <c r="C31" i="1"/>
  <c r="H31" i="1" s="1"/>
  <c r="C30" i="1"/>
  <c r="H30" i="1" s="1"/>
  <c r="C29" i="1"/>
  <c r="H29" i="1" s="1"/>
  <c r="C28" i="1"/>
  <c r="H28" i="1" s="1"/>
  <c r="C27" i="1"/>
  <c r="H27" i="1" s="1"/>
  <c r="C26" i="1"/>
  <c r="H26" i="1" s="1"/>
  <c r="C25" i="1"/>
  <c r="H25" i="1" s="1"/>
  <c r="C24" i="1"/>
  <c r="H24" i="1" s="1"/>
  <c r="C23" i="1"/>
  <c r="H23" i="1" s="1"/>
  <c r="C22" i="1"/>
  <c r="H22" i="1" s="1"/>
  <c r="C21" i="1"/>
  <c r="H21" i="1" s="1"/>
  <c r="C20" i="1"/>
  <c r="H20" i="1" s="1"/>
  <c r="C19" i="1"/>
  <c r="H19" i="1" s="1"/>
  <c r="C18" i="1"/>
  <c r="H18" i="1" s="1"/>
  <c r="C17" i="1"/>
  <c r="H17" i="1" s="1"/>
  <c r="C16" i="1"/>
  <c r="H16" i="1" s="1"/>
  <c r="C15" i="1"/>
  <c r="H15" i="1" s="1"/>
  <c r="C14" i="1"/>
  <c r="H14" i="1" s="1"/>
  <c r="C13" i="1"/>
  <c r="H13" i="1" s="1"/>
  <c r="C12" i="1"/>
  <c r="H12" i="1" s="1"/>
  <c r="C11" i="1"/>
  <c r="H11" i="1" s="1"/>
  <c r="C10" i="1"/>
  <c r="H10" i="1" s="1"/>
  <c r="C9" i="1"/>
  <c r="H9" i="1" s="1"/>
  <c r="C8" i="1"/>
  <c r="H8" i="1" s="1"/>
  <c r="C7" i="1"/>
  <c r="H7" i="1" s="1"/>
  <c r="C6" i="1"/>
  <c r="H6" i="1" s="1"/>
  <c r="C5" i="1"/>
  <c r="H5" i="1" s="1"/>
  <c r="C4" i="1"/>
  <c r="H4" i="1" s="1"/>
  <c r="C3" i="1"/>
  <c r="H3" i="1" s="1"/>
  <c r="C2" i="1"/>
  <c r="H2" i="1" s="1"/>
</calcChain>
</file>

<file path=xl/sharedStrings.xml><?xml version="1.0" encoding="utf-8"?>
<sst xmlns="http://schemas.openxmlformats.org/spreadsheetml/2006/main" count="884" uniqueCount="468">
  <si>
    <t>Motto</t>
  </si>
  <si>
    <t>North to the future</t>
  </si>
  <si>
    <t>—</t>
  </si>
  <si>
    <t>Liberty and Independence</t>
  </si>
  <si>
    <t>In God We Trust</t>
  </si>
  <si>
    <t>Wisdom, Justice, Moderation</t>
  </si>
  <si>
    <t>State sovereignty, national union</t>
  </si>
  <si>
    <t>The Crossroads of America</t>
  </si>
  <si>
    <t>Our liberties we prize and our rights we will maintain</t>
  </si>
  <si>
    <t>Union, justice, confidence</t>
  </si>
  <si>
    <t>Equality before the law</t>
  </si>
  <si>
    <t>All For Our Country</t>
  </si>
  <si>
    <t>Live Free or Die</t>
  </si>
  <si>
    <t>Liberty and prosperity</t>
  </si>
  <si>
    <t>With God, all things are possible</t>
  </si>
  <si>
    <t>Virtue, liberty, and independence</t>
  </si>
  <si>
    <t>Hope</t>
  </si>
  <si>
    <t>Under God the people rule</t>
  </si>
  <si>
    <t>Agriculture and Commerce</t>
  </si>
  <si>
    <t>Friendship</t>
  </si>
  <si>
    <t>Forward</t>
  </si>
  <si>
    <t>Equal Rights</t>
  </si>
  <si>
    <t>State</t>
  </si>
  <si>
    <t>State bird</t>
  </si>
  <si>
    <t>Binomial</t>
  </si>
  <si>
    <t>nomenclature</t>
  </si>
  <si>
    <t>Image</t>
  </si>
  <si>
    <t>Year</t>
  </si>
  <si>
    <t>Alabama</t>
  </si>
  <si>
    <t>Northern flicker</t>
  </si>
  <si>
    <t>(Yellowhammer)</t>
  </si>
  <si>
    <t>(state bird)</t>
  </si>
  <si>
    <t>Colaptes auratus</t>
  </si>
  <si>
    <t>1927[1]</t>
  </si>
  <si>
    <t>Wild turkey</t>
  </si>
  <si>
    <t>(state game bird)</t>
  </si>
  <si>
    <t>Meleagris gallopavo</t>
  </si>
  <si>
    <t>1980[2]</t>
  </si>
  <si>
    <t>Alaska</t>
  </si>
  <si>
    <t>Willow ptarmigan</t>
  </si>
  <si>
    <t>Lagopus lagopus</t>
  </si>
  <si>
    <t>1955[3]</t>
  </si>
  <si>
    <t>Arizona</t>
  </si>
  <si>
    <t>Cactus wren</t>
  </si>
  <si>
    <t>Campylorhynchus</t>
  </si>
  <si>
    <t>brunneicapillus</t>
  </si>
  <si>
    <t>1973[4]</t>
  </si>
  <si>
    <t>Arkansas</t>
  </si>
  <si>
    <t>Northern mockingbird</t>
  </si>
  <si>
    <t>Mimus polyglottos</t>
  </si>
  <si>
    <t>1929[5]</t>
  </si>
  <si>
    <t>California</t>
  </si>
  <si>
    <t>California quail</t>
  </si>
  <si>
    <t>Callipepla californica</t>
  </si>
  <si>
    <t>1931[6]</t>
  </si>
  <si>
    <t>Colorado</t>
  </si>
  <si>
    <t>Lark bunting</t>
  </si>
  <si>
    <t>Calamospiza melanocorys</t>
  </si>
  <si>
    <t>1931[7]</t>
  </si>
  <si>
    <t>Connecticut</t>
  </si>
  <si>
    <t>American robin</t>
  </si>
  <si>
    <t>Turdus migratorius</t>
  </si>
  <si>
    <t>1943[8]</t>
  </si>
  <si>
    <t>Delaware</t>
  </si>
  <si>
    <t>Delaware Blue Hen</t>
  </si>
  <si>
    <t>Gallus gallus</t>
  </si>
  <si>
    <t>1939[9]</t>
  </si>
  <si>
    <t>Florida</t>
  </si>
  <si>
    <t>1927[10]</t>
  </si>
  <si>
    <t>Georgia</t>
  </si>
  <si>
    <t>Brown thrasher (state bird)</t>
  </si>
  <si>
    <t>Toxostoma rufum</t>
  </si>
  <si>
    <t>1928[11]</t>
  </si>
  <si>
    <t>Bobwhite quail (state game bird)</t>
  </si>
  <si>
    <t>Colinus virginianus</t>
  </si>
  <si>
    <t>1970[12]</t>
  </si>
  <si>
    <t>Hawaii</t>
  </si>
  <si>
    <t>Nēnē</t>
  </si>
  <si>
    <t>or Hawaiian goose</t>
  </si>
  <si>
    <t>Branta sandvicensis</t>
  </si>
  <si>
    <t>1957[13]</t>
  </si>
  <si>
    <t>Idaho</t>
  </si>
  <si>
    <t>Mountain bluebird</t>
  </si>
  <si>
    <t>Sialia currucoides</t>
  </si>
  <si>
    <t>1931[14]</t>
  </si>
  <si>
    <t>Illinois</t>
  </si>
  <si>
    <t>Northern cardinal</t>
  </si>
  <si>
    <t>Cardinalis cardinalis</t>
  </si>
  <si>
    <t>1929[15]</t>
  </si>
  <si>
    <t>Indiana</t>
  </si>
  <si>
    <t>1933[16]</t>
  </si>
  <si>
    <t>Iowa</t>
  </si>
  <si>
    <t>Eastern goldfinch</t>
  </si>
  <si>
    <t>aka American goldfinch</t>
  </si>
  <si>
    <t>Spinus tristis</t>
  </si>
  <si>
    <t>1933[17]</t>
  </si>
  <si>
    <t>Kansas</t>
  </si>
  <si>
    <t>Western meadowlark</t>
  </si>
  <si>
    <t>Sturnella neglecta</t>
  </si>
  <si>
    <t>1933[18]</t>
  </si>
  <si>
    <t>Kentucky</t>
  </si>
  <si>
    <t>1942[19]</t>
  </si>
  <si>
    <t>Louisiana</t>
  </si>
  <si>
    <t>Brown pelican</t>
  </si>
  <si>
    <t>Pelecanus occidentalis</t>
  </si>
  <si>
    <t>1966[20]</t>
  </si>
  <si>
    <t>Maine</t>
  </si>
  <si>
    <t>Black-capped chickadee</t>
  </si>
  <si>
    <t>Poecile atricapilla</t>
  </si>
  <si>
    <t>1927[21]</t>
  </si>
  <si>
    <t>Maryland</t>
  </si>
  <si>
    <t>Baltimore oriole</t>
  </si>
  <si>
    <t>Icterus galbula</t>
  </si>
  <si>
    <t>1947[22]</t>
  </si>
  <si>
    <t>Massachusetts</t>
  </si>
  <si>
    <t>1941[23]</t>
  </si>
  <si>
    <t>1991[24]</t>
  </si>
  <si>
    <t>Michigan</t>
  </si>
  <si>
    <t>1931[25]</t>
  </si>
  <si>
    <t>Minnesota</t>
  </si>
  <si>
    <t>Common loon</t>
  </si>
  <si>
    <t>Gavia immer</t>
  </si>
  <si>
    <t>1961[26]</t>
  </si>
  <si>
    <t>Mississippi</t>
  </si>
  <si>
    <t>1944[27]</t>
  </si>
  <si>
    <t>Wood duck</t>
  </si>
  <si>
    <t>(state waterfowl)</t>
  </si>
  <si>
    <t>Aix sponsa</t>
  </si>
  <si>
    <t>1974[28]</t>
  </si>
  <si>
    <t>Missouri</t>
  </si>
  <si>
    <t>Eastern bluebird</t>
  </si>
  <si>
    <t>Sialia sialis</t>
  </si>
  <si>
    <t>1927[29]</t>
  </si>
  <si>
    <t>2007[30]</t>
  </si>
  <si>
    <t>Montana</t>
  </si>
  <si>
    <t>1941[31]</t>
  </si>
  <si>
    <t>Nebraska</t>
  </si>
  <si>
    <t>1929[32]</t>
  </si>
  <si>
    <t>Nevada</t>
  </si>
  <si>
    <t>1967[33]</t>
  </si>
  <si>
    <t>New Hampshire</t>
  </si>
  <si>
    <t>Purple finch</t>
  </si>
  <si>
    <t>Carpodacus purpureus</t>
  </si>
  <si>
    <t>1957[34]</t>
  </si>
  <si>
    <t>New Jersey</t>
  </si>
  <si>
    <t>1935[35]</t>
  </si>
  <si>
    <t>New Mexico</t>
  </si>
  <si>
    <t>Roadrunner</t>
  </si>
  <si>
    <t>aka greater roadrunner</t>
  </si>
  <si>
    <t>Geococcyx californianus</t>
  </si>
  <si>
    <t>1949[36]</t>
  </si>
  <si>
    <t>New York</t>
  </si>
  <si>
    <t>1970[37]</t>
  </si>
  <si>
    <t>North Carolina</t>
  </si>
  <si>
    <t>1943[38]</t>
  </si>
  <si>
    <t>North Dakota</t>
  </si>
  <si>
    <t>1970[39]</t>
  </si>
  <si>
    <t>Ohio</t>
  </si>
  <si>
    <t>1933[40]</t>
  </si>
  <si>
    <t>Oklahoma</t>
  </si>
  <si>
    <t>Scissor-tailed flycatcher</t>
  </si>
  <si>
    <t>Tyrannus forficatus</t>
  </si>
  <si>
    <t>1951[41]</t>
  </si>
  <si>
    <t>Wild turkey (state game bird)</t>
  </si>
  <si>
    <t>1990[42]</t>
  </si>
  <si>
    <t>Oregon</t>
  </si>
  <si>
    <t>1927[43]</t>
  </si>
  <si>
    <t>Pennsylvania</t>
  </si>
  <si>
    <t>Ruffed grouse (state game bird)</t>
  </si>
  <si>
    <t>Bonasa umbellus</t>
  </si>
  <si>
    <t>1931[44]</t>
  </si>
  <si>
    <t>Rhode Island</t>
  </si>
  <si>
    <t>Rhode Island Red</t>
  </si>
  <si>
    <t>1954[45]</t>
  </si>
  <si>
    <t>South Carolina</t>
  </si>
  <si>
    <t>(former state bird)</t>
  </si>
  <si>
    <t>1939 -</t>
  </si>
  <si>
    <t>1948[46]</t>
  </si>
  <si>
    <t>Carolina wren</t>
  </si>
  <si>
    <t>Thryothorus ludovicianus</t>
  </si>
  <si>
    <t>(state wild game bird)</t>
  </si>
  <si>
    <t>1976[47]</t>
  </si>
  <si>
    <t>South Dakota</t>
  </si>
  <si>
    <t>Ring-necked pheasant</t>
  </si>
  <si>
    <t>Phasianus colchicus</t>
  </si>
  <si>
    <t>1943[48]</t>
  </si>
  <si>
    <t>Tennessee</t>
  </si>
  <si>
    <t>1933[49]</t>
  </si>
  <si>
    <t>Bobwhite quail</t>
  </si>
  <si>
    <t>1987[50]</t>
  </si>
  <si>
    <t>Texas</t>
  </si>
  <si>
    <t>1927[51]</t>
  </si>
  <si>
    <t>Utah</t>
  </si>
  <si>
    <t>California gull</t>
  </si>
  <si>
    <t>Larus californicus</t>
  </si>
  <si>
    <t>1955[52]</t>
  </si>
  <si>
    <t>Vermont</t>
  </si>
  <si>
    <t>Hermit thrush</t>
  </si>
  <si>
    <t>Catharus guttatus</t>
  </si>
  <si>
    <t>1941[53]</t>
  </si>
  <si>
    <t>Virginia</t>
  </si>
  <si>
    <t>1950[54]</t>
  </si>
  <si>
    <t>Washington</t>
  </si>
  <si>
    <t>Willow goldfinch</t>
  </si>
  <si>
    <t>A.K.A American goldfinch</t>
  </si>
  <si>
    <t>1951[55]</t>
  </si>
  <si>
    <t>West Virginia</t>
  </si>
  <si>
    <t>1949[56]</t>
  </si>
  <si>
    <t>Wisconsin</t>
  </si>
  <si>
    <t>1949[57]</t>
  </si>
  <si>
    <t>Wyoming</t>
  </si>
  <si>
    <t>1927[5</t>
  </si>
  <si>
    <t>Northern Flicker-27527.jpg</t>
  </si>
  <si>
    <t>Gall-dindi.jpg</t>
  </si>
  <si>
    <t>Denali National Park Ptarmigan.jpg</t>
  </si>
  <si>
    <t>Campylorhynchus brunneicapillus 20061226.jpg</t>
  </si>
  <si>
    <t>Mimus polyglottos adult 01 cropped.jpg</t>
  </si>
  <si>
    <t>California quail.jpg</t>
  </si>
  <si>
    <t>IMG 7043 lark bunting.jpg</t>
  </si>
  <si>
    <t>Turdus-migratorius-002.jpg</t>
  </si>
  <si>
    <t>Mimus polyglottos adult 02 cropped.jpg</t>
  </si>
  <si>
    <t>Brown Thrasher-27527-2.jpg</t>
  </si>
  <si>
    <t>Virginiawachtel 2007-06-16 065.jpg</t>
  </si>
  <si>
    <t>Branta sandvicensis -WWT Slimbridge, Gloucestershire, England-8a.jpg</t>
  </si>
  <si>
    <t>Mountain Bluebird.jpg</t>
  </si>
  <si>
    <t>Cardinal.jpg</t>
  </si>
  <si>
    <t>Carduelis-tristis-002.jpg</t>
  </si>
  <si>
    <t>WesternMeadowlark23.jpg</t>
  </si>
  <si>
    <t>Brown pelican - natures pics.jpg</t>
  </si>
  <si>
    <t>Poecile-atricapilla-001.jpg</t>
  </si>
  <si>
    <t>Icterus-galbula-002.jpg</t>
  </si>
  <si>
    <t>Black capped chickadee cp.jpg</t>
  </si>
  <si>
    <t>American Robin KSC01pp1005.jpg</t>
  </si>
  <si>
    <t>Common Loon head sideways.jpg</t>
  </si>
  <si>
    <t>Brautente Wood Duck Aix sponsa.jpg</t>
  </si>
  <si>
    <t>EasternbluebirdB9.jpg</t>
  </si>
  <si>
    <t>Purple Finch.jpg</t>
  </si>
  <si>
    <t>Goldfinch tgo.jpg</t>
  </si>
  <si>
    <t>Geococcyx californianus.jpg</t>
  </si>
  <si>
    <t>Scissortailedfly700.JPG</t>
  </si>
  <si>
    <t>Bonasa-umbellus-001edit1.jpg</t>
  </si>
  <si>
    <t>Rhode Island Red.jpg</t>
  </si>
  <si>
    <t>Carolina Wren 2.jpg</t>
  </si>
  <si>
    <t>Phasianus colchicus 2 tom (Lukasz Lukasik).jpg</t>
  </si>
  <si>
    <t>CaliforniaGull23.jpg</t>
  </si>
  <si>
    <t>Hermitthrush63.jpg</t>
  </si>
  <si>
    <t>Carduelis-tristis-001.jpg</t>
  </si>
  <si>
    <t>American Robin 2006.jpg</t>
  </si>
  <si>
    <t>Rank in the fifty states, 2016</t>
  </si>
  <si>
    <t>Rank in all states &amp; territories, 2010</t>
  </si>
  <si>
    <t>State or territory</t>
  </si>
  <si>
    <t>Population estimate, July 1, 2016[4]</t>
  </si>
  <si>
    <t>Census population, April 1, 2010</t>
  </si>
  <si>
    <t>Total seats in House of Representatives, 2013–2023</t>
  </si>
  <si>
    <t>Estimated pop. per House seat, 2016</t>
  </si>
  <si>
    <t>Census pop. per House seat, 2010</t>
  </si>
  <si>
    <t>Percent of total U.S. pop., 2016[note 1]</t>
  </si>
  <si>
    <t>1 (non-voting)</t>
  </si>
  <si>
    <t>159,358[5]</t>
  </si>
  <si>
    <t>106,405[6]</t>
  </si>
  <si>
    <t>55,519[7]</t>
  </si>
  <si>
    <t>53,883[8]</t>
  </si>
  <si>
    <t>n/a</t>
  </si>
  <si>
    <t>Contiguous United States</t>
  </si>
  <si>
    <t>432 (+ 1 non-voting)</t>
  </si>
  <si>
    <t>The fifty states</t>
  </si>
  <si>
    <t>Fifty states + D.C.</t>
  </si>
  <si>
    <t>435 (+ 1 non-voting)</t>
  </si>
  <si>
    <t>Total U.S. territory</t>
  </si>
  <si>
    <t>435 (+ 6 non-voting)</t>
  </si>
  <si>
    <t>Audemus jura nostra defendere (We dare defend our rights!)</t>
  </si>
  <si>
    <t>Ditat Deus (God enriches)</t>
  </si>
  <si>
    <t>Regnat populus (The people rule)</t>
  </si>
  <si>
    <t>Eureka (Εὕρηκα) (I have found it)</t>
  </si>
  <si>
    <t>Nil sine numine (Nothing without providence.)</t>
  </si>
  <si>
    <t>Qui transtulit sustinet (He who transplanted sustains)</t>
  </si>
  <si>
    <t>Ua mau ke ea o ka ʻāina i ka pono (The life of the land is perpetuated in righteousness.)</t>
  </si>
  <si>
    <t>Esto perpetua (Let it be perpetual)</t>
  </si>
  <si>
    <t>Ad astra per aspera (To the stars through difficulties)</t>
  </si>
  <si>
    <t>United we stand, divided we fall (Let us be grateful to God)</t>
  </si>
  <si>
    <t>Dirigo (I lead)</t>
  </si>
  <si>
    <t>Fatti maschii, parole femine (Manly deeds, womanly words)</t>
  </si>
  <si>
    <t>Ense petit placidam sub libertate quietem (By the sword we seek peace, but peace only under liberty)</t>
  </si>
  <si>
    <t>Si quaeris peninsulam amoenam circumspice (If you seek a pleasant peninsula, look about you)</t>
  </si>
  <si>
    <t>L'étoile du Nord (The star of the North)</t>
  </si>
  <si>
    <t>Virtute et armis (By valor and arms)</t>
  </si>
  <si>
    <t>Salus populi suprema lex esto (Let the welfare of the people be the supreme law)</t>
  </si>
  <si>
    <t>Oro y plata (Gold and silver)</t>
  </si>
  <si>
    <t>Crescit eundo (It grows as it goes)</t>
  </si>
  <si>
    <t>Excelsior (Ever upward)</t>
  </si>
  <si>
    <t>Esse quam videri (To be, rather than to seem)</t>
  </si>
  <si>
    <t>Liberty and union, now and forever, one and inseparable (One sows for the benefit of another age)</t>
  </si>
  <si>
    <t>Labor omnia vincit (Labor conquers all things)</t>
  </si>
  <si>
    <t>Alis volat propriis (She flies with her own wings)</t>
  </si>
  <si>
    <t>Dum spiro spero (While I breathe, I hope)</t>
  </si>
  <si>
    <t>Industry ()</t>
  </si>
  <si>
    <t>Freedom and Unity (May the fourteenth star shine bright)</t>
  </si>
  <si>
    <t>Sic semper tyrannis (Thus always to tyrants)</t>
  </si>
  <si>
    <t>Al-ki (By and by)</t>
  </si>
  <si>
    <t>Montani semper liberi (Mountaineers are always free)</t>
  </si>
  <si>
    <t>Bird</t>
  </si>
  <si>
    <t>population</t>
  </si>
  <si>
    <t>Puerto Rico</t>
  </si>
  <si>
    <t>District of Columbia</t>
  </si>
  <si>
    <t>Guam</t>
  </si>
  <si>
    <t>U.S. Virgin Islands</t>
  </si>
  <si>
    <t>American Samoa</t>
  </si>
  <si>
    <t>Northern Mariana Islands</t>
  </si>
  <si>
    <t>Wake Island</t>
  </si>
  <si>
    <t>Johnston Atoll</t>
  </si>
  <si>
    <t>Midway Atoll</t>
  </si>
  <si>
    <t>Palmyra Atoll</t>
  </si>
  <si>
    <t>Capital</t>
  </si>
  <si>
    <t>Abr.</t>
  </si>
  <si>
    <t>State-hood</t>
  </si>
  <si>
    <t>Capital since</t>
  </si>
  <si>
    <t>Area (mi²)</t>
  </si>
  <si>
    <t>Population (2010)</t>
  </si>
  <si>
    <t>Notes</t>
  </si>
  <si>
    <t>Municipal</t>
  </si>
  <si>
    <t>Metropolitan</t>
  </si>
  <si>
    <t>Rank</t>
  </si>
  <si>
    <t>AL</t>
  </si>
  <si>
    <t>Montgomery</t>
  </si>
  <si>
    <t>Birmingham is the state's largest city.</t>
  </si>
  <si>
    <t>AK</t>
  </si>
  <si>
    <t>Juneau</t>
  </si>
  <si>
    <t>Largest capital by municipal land area. Anchorage is the state's largest city.</t>
  </si>
  <si>
    <t>AZ</t>
  </si>
  <si>
    <t>Phoenix</t>
  </si>
  <si>
    <t>Most populous U.S. state capital and the only capital with more than 1 million citizens.</t>
  </si>
  <si>
    <t>AR</t>
  </si>
  <si>
    <t>Little Rock</t>
  </si>
  <si>
    <t>CA</t>
  </si>
  <si>
    <t>Sacramento</t>
  </si>
  <si>
    <t>Supreme Court of California is headquartered in San Francisco. The state's largest city is Los Angeles.</t>
  </si>
  <si>
    <t>CO</t>
  </si>
  <si>
    <t>Denver</t>
  </si>
  <si>
    <t>Denver was called Denver City until 1882.</t>
  </si>
  <si>
    <t>CT</t>
  </si>
  <si>
    <t>Hartford</t>
  </si>
  <si>
    <t>Bridgeport is the state's largest city, Hartford, however, is the state's largest Metro area</t>
  </si>
  <si>
    <t>DE</t>
  </si>
  <si>
    <t>Dover</t>
  </si>
  <si>
    <t>Longest-serving capital in terms of statehood. Wilmington is the state's largest city.</t>
  </si>
  <si>
    <t>FL</t>
  </si>
  <si>
    <t>Tallahassee</t>
  </si>
  <si>
    <t>Jacksonville is the largest city. Miami is the largest metropolitan area.</t>
  </si>
  <si>
    <t>GA</t>
  </si>
  <si>
    <t>Atlanta</t>
  </si>
  <si>
    <t>State capital with the most populous metro area in the U.S.</t>
  </si>
  <si>
    <t>HI</t>
  </si>
  <si>
    <t>Honolulu</t>
  </si>
  <si>
    <t>ID</t>
  </si>
  <si>
    <t>Boise</t>
  </si>
  <si>
    <t>IL</t>
  </si>
  <si>
    <t>Springfield</t>
  </si>
  <si>
    <t>Chicago is the state's largest city.</t>
  </si>
  <si>
    <t>IN</t>
  </si>
  <si>
    <t>Indianapolis</t>
  </si>
  <si>
    <t>IA</t>
  </si>
  <si>
    <t>Des Moines</t>
  </si>
  <si>
    <t>KS</t>
  </si>
  <si>
    <t>Topeka</t>
  </si>
  <si>
    <t>Wichita is the state's largest city.</t>
  </si>
  <si>
    <t>KY</t>
  </si>
  <si>
    <t>Frankfort</t>
  </si>
  <si>
    <t>Louisville is the state's largest city.</t>
  </si>
  <si>
    <t>LA</t>
  </si>
  <si>
    <t>Baton Rouge</t>
  </si>
  <si>
    <t>New Orleans is the state's largest city and home to the Louisiana Supreme Court, although Baton Rouge is located in the state's most populous parish. It is also home to the tallest state capitol building.</t>
  </si>
  <si>
    <t>ME</t>
  </si>
  <si>
    <t>Augusta</t>
  </si>
  <si>
    <t>Portland is the state's largest city.</t>
  </si>
  <si>
    <t>MD</t>
  </si>
  <si>
    <t>Annapolis</t>
  </si>
  <si>
    <t>Smallest capital by land area. Baltimore is the state's largest city and county. Capitol building is the oldest in the U.S. still in use.</t>
  </si>
  <si>
    <t>MA</t>
  </si>
  <si>
    <t>Boston</t>
  </si>
  <si>
    <t>Longest continuously serving capital in the U.S.</t>
  </si>
  <si>
    <t>MI</t>
  </si>
  <si>
    <t>Lansing</t>
  </si>
  <si>
    <t>Only state capital that is not also its county seat (not counting the two state capitals that are independent cities and not located in any county). Detroit is the state's largest city.</t>
  </si>
  <si>
    <t>MN</t>
  </si>
  <si>
    <t>Saint Paul</t>
  </si>
  <si>
    <t>Capital's twin city, Minneapolis, is the state's largest. The two form the core of the state's Largest Metro Area.</t>
  </si>
  <si>
    <t>MS</t>
  </si>
  <si>
    <t>Jackson</t>
  </si>
  <si>
    <t>Only state capital that shares its status as county seat with another city (Raymond, Mississippi).</t>
  </si>
  <si>
    <t>MO</t>
  </si>
  <si>
    <t>Jefferson City</t>
  </si>
  <si>
    <t>Kansas City is the state's largest city, and Greater St. Louis is the state's largest metropolitan area.</t>
  </si>
  <si>
    <t>MT</t>
  </si>
  <si>
    <t>Helena</t>
  </si>
  <si>
    <t>Billings is the state's largest city.</t>
  </si>
  <si>
    <t>NE</t>
  </si>
  <si>
    <t>Lincoln</t>
  </si>
  <si>
    <t>Omaha is the state's largest city. It shares the largest metro area with Council Bluffs, Iowa.</t>
  </si>
  <si>
    <t>NV</t>
  </si>
  <si>
    <t>Carson City</t>
  </si>
  <si>
    <t>One of two independent cities that serves as a state capital. Las Vegas is the state's largest city. It shares the largest metro area with Paradise.</t>
  </si>
  <si>
    <t>NH</t>
  </si>
  <si>
    <t>Concord</t>
  </si>
  <si>
    <t>Manchester is the state's largest city.</t>
  </si>
  <si>
    <t>NJ</t>
  </si>
  <si>
    <t>Trenton</t>
  </si>
  <si>
    <t>Served as the U.S. capital for a short period in the late 18th century. Newark is the state's largest city, although Trenton is the center of the largest Metropolitan Statistical Area centered in New Jersey.</t>
  </si>
  <si>
    <t>NM</t>
  </si>
  <si>
    <t>Santa Fe</t>
  </si>
  <si>
    <t>Longest serving capital in the United States. Highest elevation of any state capital. Albuquerque is the state's largest city.</t>
  </si>
  <si>
    <t>NY</t>
  </si>
  <si>
    <t>Albany</t>
  </si>
  <si>
    <t>New York City is the state's largest city.</t>
  </si>
  <si>
    <t>NC</t>
  </si>
  <si>
    <t>Raleigh</t>
  </si>
  <si>
    <t>Charlotte is the state's largest city.</t>
  </si>
  <si>
    <t>ND</t>
  </si>
  <si>
    <t>Bismarck</t>
  </si>
  <si>
    <t>Fargo is the state's largest city.</t>
  </si>
  <si>
    <t>OH</t>
  </si>
  <si>
    <t>Columbus</t>
  </si>
  <si>
    <t>Third-largest state capital; however, the Cincinnati and Cleveland metropolitan areas are both slightly larger.</t>
  </si>
  <si>
    <t>OK</t>
  </si>
  <si>
    <t>Oklahoma City</t>
  </si>
  <si>
    <t>Shortest serving current state capital.</t>
  </si>
  <si>
    <t>OR</t>
  </si>
  <si>
    <t>Salem</t>
  </si>
  <si>
    <t>PA</t>
  </si>
  <si>
    <t>Harrisburg</t>
  </si>
  <si>
    <t>Philadelphia is the state's largest city.</t>
  </si>
  <si>
    <t>RI</t>
  </si>
  <si>
    <t>Providence</t>
  </si>
  <si>
    <t>Also served as the state's capital from 1636–1686 and 1689–1776. It was one of five co-capitals 1776–1853, and one of two co-capitals 1853–1900.</t>
  </si>
  <si>
    <t>SC</t>
  </si>
  <si>
    <t>Columbia</t>
  </si>
  <si>
    <t>Charleston is the state's largest city, while Greenville is the Largest Metro area.</t>
  </si>
  <si>
    <t>SD</t>
  </si>
  <si>
    <t>Pierre</t>
  </si>
  <si>
    <t>Sioux Falls is the state's largest city.</t>
  </si>
  <si>
    <t>TN</t>
  </si>
  <si>
    <t>Nashville</t>
  </si>
  <si>
    <t>Nashville is the states second largest city.</t>
  </si>
  <si>
    <t>TX</t>
  </si>
  <si>
    <t>Austin</t>
  </si>
  <si>
    <t>Houston is the state's largest city and the previous capital, and Dallas–Fort Worth is the largest metro area. Austin is the largest state capital that is not also the state's largest city by population.</t>
  </si>
  <si>
    <t>UT</t>
  </si>
  <si>
    <t>Salt Lake City</t>
  </si>
  <si>
    <t>VT</t>
  </si>
  <si>
    <t>Montpelier</t>
  </si>
  <si>
    <t>Least populous U.S. state capital. Burlington is the state's largest city.</t>
  </si>
  <si>
    <t>VA</t>
  </si>
  <si>
    <t>Richmond</t>
  </si>
  <si>
    <t>Virginia Beach and Norfolk are the state's largest cities, and Hampton Roads is the state's largest metro area based in the state. Richmond is one of two independent cities that serves as a state capital. Although Richmond is the county seat of Henrico County, it is not part of the county.</t>
  </si>
  <si>
    <t>WA</t>
  </si>
  <si>
    <t>Olympia</t>
  </si>
  <si>
    <t>Seattle is the state's largest city.</t>
  </si>
  <si>
    <t>WV</t>
  </si>
  <si>
    <t>Charleston</t>
  </si>
  <si>
    <t>Charleston is the smallest capital city that is still the most populous city in its state. Huntington has the largest metropolitan area.</t>
  </si>
  <si>
    <t>WI</t>
  </si>
  <si>
    <t>Madison</t>
  </si>
  <si>
    <t>Milwaukee is the state's largest city.</t>
  </si>
  <si>
    <t>WY</t>
  </si>
  <si>
    <t>Cheyenne</t>
  </si>
  <si>
    <t>Pop</t>
  </si>
  <si>
    <t>bird filename</t>
  </si>
  <si>
    <t>small flag filename</t>
  </si>
  <si>
    <t>big flag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</si>
</sst>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70"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3" fontId="0" fillId="0" borderId="0" xfId="0" applyNumberFormat="1"/>
    <xf numFmtId="10" fontId="0" fillId="0" borderId="0" xfId="0" applyNumberFormat="1"/>
    <xf numFmtId="170"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workbookViewId="0">
      <selection activeCell="C37" sqref="C37"/>
    </sheetView>
  </sheetViews>
  <sheetFormatPr defaultRowHeight="15" x14ac:dyDescent="0.25"/>
  <cols>
    <col min="1" max="1" width="24.140625" bestFit="1" customWidth="1"/>
    <col min="2" max="2" width="93.5703125" bestFit="1" customWidth="1"/>
    <col min="3" max="3" width="29.7109375" bestFit="1" customWidth="1"/>
    <col min="4" max="4" width="15.28515625" style="3" bestFit="1" customWidth="1"/>
    <col min="5" max="5" width="14" bestFit="1" customWidth="1"/>
    <col min="6" max="6" width="12.85546875" bestFit="1" customWidth="1"/>
    <col min="7" max="7" width="97.85546875" bestFit="1" customWidth="1"/>
    <col min="10" max="10" width="18.28515625" bestFit="1" customWidth="1"/>
    <col min="11" max="11" width="27.28515625" bestFit="1" customWidth="1"/>
    <col min="12" max="12" width="28.85546875" bestFit="1" customWidth="1"/>
  </cols>
  <sheetData>
    <row r="1" spans="1:13" x14ac:dyDescent="0.25">
      <c r="A1" t="s">
        <v>22</v>
      </c>
      <c r="B1" t="s">
        <v>0</v>
      </c>
      <c r="C1" t="s">
        <v>300</v>
      </c>
      <c r="D1" s="3" t="s">
        <v>301</v>
      </c>
      <c r="E1" t="s">
        <v>312</v>
      </c>
      <c r="F1" t="s">
        <v>22</v>
      </c>
      <c r="G1" t="s">
        <v>0</v>
      </c>
      <c r="H1" t="s">
        <v>300</v>
      </c>
      <c r="I1" t="s">
        <v>464</v>
      </c>
      <c r="J1" t="s">
        <v>300</v>
      </c>
      <c r="K1" t="s">
        <v>465</v>
      </c>
      <c r="L1" t="s">
        <v>466</v>
      </c>
      <c r="M1" t="s">
        <v>467</v>
      </c>
    </row>
    <row r="2" spans="1:13" x14ac:dyDescent="0.25">
      <c r="A2" t="s">
        <v>28</v>
      </c>
      <c r="B2" t="s">
        <v>270</v>
      </c>
      <c r="C2" t="str">
        <f>VLOOKUP(A2,Sheet2!A:B,2,FALSE)</f>
        <v>Northern flicker</v>
      </c>
      <c r="D2" s="3">
        <f>+VLOOKUP(A2,Sheet3!C:D,2,FALSE)</f>
        <v>4863300</v>
      </c>
      <c r="E2" t="str">
        <f>+VLOOKUP(A2,Sheet4!A:D,4,FALSE)</f>
        <v>Montgomery</v>
      </c>
      <c r="F2" t="str">
        <f>+CONCATENATE("@",CHAR(34),A2,CHAR(34),",")</f>
        <v>@"Alabama",</v>
      </c>
      <c r="G2" t="str">
        <f>+CONCATENATE("@",CHAR(34),B2,CHAR(34),",")</f>
        <v>@"Audemus jura nostra defendere (We dare defend our rights!)",</v>
      </c>
      <c r="H2" t="str">
        <f>+CONCATENATE("@",CHAR(34),C2,CHAR(34),",")</f>
        <v>@"Northern flicker",</v>
      </c>
      <c r="I2" t="str">
        <f>+CONCATENATE("@",CHAR(34),TEXT(D2,"#,###"),CHAR(34),",")</f>
        <v>@"4,863,300",</v>
      </c>
      <c r="J2" t="str">
        <f>+CONCATENATE("@",CHAR(34),E2,CHAR(34),",")</f>
        <v>@"Montgomery",</v>
      </c>
      <c r="K2" t="str">
        <f>+CONCATENATE("@",CHAR(34),"/birds/bird_",LOWER(A2),".jpg",CHAR(34),",")</f>
        <v>@"/birds/bird_alabama.jpg",</v>
      </c>
      <c r="L2" t="str">
        <f>+CONCATENATE("@",CHAR(34),"Flags/Small/",LOWER(A2),"-flag-small",CHAR(34),",")</f>
        <v>@"Flags/Small/alabama-flag-small",</v>
      </c>
      <c r="M2" t="str">
        <f>+CONCATENATE("@",CHAR(34),"Flags/Large/",LOWER(A2),"-flag-medium",CHAR(34),",")</f>
        <v>@"Flags/Large/alabama-flag-medium",</v>
      </c>
    </row>
    <row r="3" spans="1:13" x14ac:dyDescent="0.25">
      <c r="A3" t="s">
        <v>38</v>
      </c>
      <c r="B3" t="s">
        <v>1</v>
      </c>
      <c r="C3" t="str">
        <f>VLOOKUP(A3,Sheet2!A:B,2,FALSE)</f>
        <v>Willow ptarmigan</v>
      </c>
      <c r="D3" s="3">
        <f>+VLOOKUP(A3,Sheet3!C:D,2,FALSE)</f>
        <v>741894</v>
      </c>
      <c r="E3" t="str">
        <f>+VLOOKUP(A3,Sheet4!A:D,4,FALSE)</f>
        <v>Juneau</v>
      </c>
      <c r="F3" t="str">
        <f t="shared" ref="F3:F51" si="0">+CONCATENATE("@",CHAR(34),A3,CHAR(34),",")</f>
        <v>@"Alaska",</v>
      </c>
      <c r="G3" t="str">
        <f t="shared" ref="G3:G51" si="1">+CONCATENATE("@",CHAR(34),B3,CHAR(34),",")</f>
        <v>@"North to the future",</v>
      </c>
      <c r="H3" t="str">
        <f t="shared" ref="H3:J51" si="2">+CONCATENATE("@",CHAR(34),C3,CHAR(34),",")</f>
        <v>@"Willow ptarmigan",</v>
      </c>
      <c r="I3" t="str">
        <f t="shared" ref="I3:I51" si="3">+CONCATENATE("@",CHAR(34),TEXT(D3,"#,###"),CHAR(34),",")</f>
        <v>@"741,894",</v>
      </c>
      <c r="J3" t="str">
        <f t="shared" si="2"/>
        <v>@"Juneau",</v>
      </c>
      <c r="K3" t="str">
        <f t="shared" ref="K3:K51" si="4">+CONCATENATE("@",CHAR(34),"/birds/bird_",LOWER(A3),".jpg",CHAR(34),",")</f>
        <v>@"/birds/bird_alaska.jpg",</v>
      </c>
      <c r="L3" t="str">
        <f t="shared" ref="L3:L51" si="5">+CONCATENATE("@",CHAR(34),"Flags/Small/",LOWER(A3),"-flag-small",CHAR(34),",")</f>
        <v>@"Flags/Small/alaska-flag-small",</v>
      </c>
      <c r="M3" t="str">
        <f t="shared" ref="M3:M51" si="6">+CONCATENATE("@",CHAR(34),"Flags/Large/",LOWER(A3),"-flag-medium",CHAR(34),",")</f>
        <v>@"Flags/Large/alaska-flag-medium",</v>
      </c>
    </row>
    <row r="4" spans="1:13" x14ac:dyDescent="0.25">
      <c r="A4" t="s">
        <v>42</v>
      </c>
      <c r="B4" t="s">
        <v>271</v>
      </c>
      <c r="C4" t="str">
        <f>VLOOKUP(A4,Sheet2!A:B,2,FALSE)</f>
        <v>Cactus wren</v>
      </c>
      <c r="D4" s="3">
        <f>+VLOOKUP(A4,Sheet3!C:D,2,FALSE)</f>
        <v>6931071</v>
      </c>
      <c r="E4" t="str">
        <f>+VLOOKUP(A4,Sheet4!A:D,4,FALSE)</f>
        <v>Phoenix</v>
      </c>
      <c r="F4" t="str">
        <f t="shared" si="0"/>
        <v>@"Arizona",</v>
      </c>
      <c r="G4" t="str">
        <f t="shared" si="1"/>
        <v>@"Ditat Deus (God enriches)",</v>
      </c>
      <c r="H4" t="str">
        <f t="shared" si="2"/>
        <v>@"Cactus wren",</v>
      </c>
      <c r="I4" t="str">
        <f t="shared" si="3"/>
        <v>@"6,931,071",</v>
      </c>
      <c r="J4" t="str">
        <f t="shared" si="2"/>
        <v>@"Phoenix",</v>
      </c>
      <c r="K4" t="str">
        <f t="shared" si="4"/>
        <v>@"/birds/bird_arizona.jpg",</v>
      </c>
      <c r="L4" t="str">
        <f t="shared" si="5"/>
        <v>@"Flags/Small/arizona-flag-small",</v>
      </c>
      <c r="M4" t="str">
        <f t="shared" si="6"/>
        <v>@"Flags/Large/arizona-flag-medium",</v>
      </c>
    </row>
    <row r="5" spans="1:13" x14ac:dyDescent="0.25">
      <c r="A5" t="s">
        <v>47</v>
      </c>
      <c r="B5" t="s">
        <v>272</v>
      </c>
      <c r="C5" t="str">
        <f>VLOOKUP(A5,Sheet2!A:B,2,FALSE)</f>
        <v>Northern mockingbird</v>
      </c>
      <c r="D5" s="3">
        <f>+VLOOKUP(A5,Sheet3!C:D,2,FALSE)</f>
        <v>2988248</v>
      </c>
      <c r="E5" t="str">
        <f>+VLOOKUP(A5,Sheet4!A:D,4,FALSE)</f>
        <v>Little Rock</v>
      </c>
      <c r="F5" t="str">
        <f t="shared" si="0"/>
        <v>@"Arkansas",</v>
      </c>
      <c r="G5" t="str">
        <f t="shared" si="1"/>
        <v>@"Regnat populus (The people rule)",</v>
      </c>
      <c r="H5" t="str">
        <f t="shared" si="2"/>
        <v>@"Northern mockingbird",</v>
      </c>
      <c r="I5" t="str">
        <f t="shared" si="3"/>
        <v>@"2,988,248",</v>
      </c>
      <c r="J5" t="str">
        <f t="shared" si="2"/>
        <v>@"Little Rock",</v>
      </c>
      <c r="K5" t="str">
        <f t="shared" si="4"/>
        <v>@"/birds/bird_arkansas.jpg",</v>
      </c>
      <c r="L5" t="str">
        <f t="shared" si="5"/>
        <v>@"Flags/Small/arkansas-flag-small",</v>
      </c>
      <c r="M5" t="str">
        <f t="shared" si="6"/>
        <v>@"Flags/Large/arkansas-flag-medium",</v>
      </c>
    </row>
    <row r="6" spans="1:13" x14ac:dyDescent="0.25">
      <c r="A6" t="s">
        <v>51</v>
      </c>
      <c r="B6" t="s">
        <v>273</v>
      </c>
      <c r="C6" t="str">
        <f>VLOOKUP(A6,Sheet2!A:B,2,FALSE)</f>
        <v>California quail</v>
      </c>
      <c r="D6" s="3">
        <f>+VLOOKUP(A6,Sheet3!C:D,2,FALSE)</f>
        <v>39250017</v>
      </c>
      <c r="E6" t="str">
        <f>+VLOOKUP(A6,Sheet4!A:D,4,FALSE)</f>
        <v>Sacramento</v>
      </c>
      <c r="F6" t="str">
        <f t="shared" si="0"/>
        <v>@"California",</v>
      </c>
      <c r="G6" t="str">
        <f t="shared" si="1"/>
        <v>@"Eureka (Εὕρηκα) (I have found it)",</v>
      </c>
      <c r="H6" t="str">
        <f t="shared" si="2"/>
        <v>@"California quail",</v>
      </c>
      <c r="I6" t="str">
        <f t="shared" si="3"/>
        <v>@"39,250,017",</v>
      </c>
      <c r="J6" t="str">
        <f t="shared" si="2"/>
        <v>@"Sacramento",</v>
      </c>
      <c r="K6" t="str">
        <f t="shared" si="4"/>
        <v>@"/birds/bird_california.jpg",</v>
      </c>
      <c r="L6" t="str">
        <f t="shared" si="5"/>
        <v>@"Flags/Small/california-flag-small",</v>
      </c>
      <c r="M6" t="str">
        <f t="shared" si="6"/>
        <v>@"Flags/Large/california-flag-medium",</v>
      </c>
    </row>
    <row r="7" spans="1:13" x14ac:dyDescent="0.25">
      <c r="A7" t="s">
        <v>55</v>
      </c>
      <c r="B7" t="s">
        <v>274</v>
      </c>
      <c r="C7" t="str">
        <f>VLOOKUP(A7,Sheet2!A:B,2,FALSE)</f>
        <v>Lark bunting</v>
      </c>
      <c r="D7" s="3">
        <f>+VLOOKUP(A7,Sheet3!C:D,2,FALSE)</f>
        <v>5540545</v>
      </c>
      <c r="E7" t="str">
        <f>+VLOOKUP(A7,Sheet4!A:D,4,FALSE)</f>
        <v>Denver</v>
      </c>
      <c r="F7" t="str">
        <f t="shared" si="0"/>
        <v>@"Colorado",</v>
      </c>
      <c r="G7" t="str">
        <f t="shared" si="1"/>
        <v>@"Nil sine numine (Nothing without providence.)",</v>
      </c>
      <c r="H7" t="str">
        <f t="shared" si="2"/>
        <v>@"Lark bunting",</v>
      </c>
      <c r="I7" t="str">
        <f t="shared" si="3"/>
        <v>@"5,540,545",</v>
      </c>
      <c r="J7" t="str">
        <f t="shared" si="2"/>
        <v>@"Denver",</v>
      </c>
      <c r="K7" t="str">
        <f t="shared" si="4"/>
        <v>@"/birds/bird_colorado.jpg",</v>
      </c>
      <c r="L7" t="str">
        <f t="shared" si="5"/>
        <v>@"Flags/Small/colorado-flag-small",</v>
      </c>
      <c r="M7" t="str">
        <f t="shared" si="6"/>
        <v>@"Flags/Large/colorado-flag-medium",</v>
      </c>
    </row>
    <row r="8" spans="1:13" x14ac:dyDescent="0.25">
      <c r="A8" t="s">
        <v>59</v>
      </c>
      <c r="B8" t="s">
        <v>275</v>
      </c>
      <c r="C8" t="str">
        <f>VLOOKUP(A8,Sheet2!A:B,2,FALSE)</f>
        <v>American robin</v>
      </c>
      <c r="D8" s="3">
        <f>+VLOOKUP(A8,Sheet3!C:D,2,FALSE)</f>
        <v>3576452</v>
      </c>
      <c r="E8" t="str">
        <f>+VLOOKUP(A8,Sheet4!A:D,4,FALSE)</f>
        <v>Hartford</v>
      </c>
      <c r="F8" t="str">
        <f t="shared" si="0"/>
        <v>@"Connecticut",</v>
      </c>
      <c r="G8" t="str">
        <f t="shared" si="1"/>
        <v>@"Qui transtulit sustinet (He who transplanted sustains)",</v>
      </c>
      <c r="H8" t="str">
        <f t="shared" si="2"/>
        <v>@"American robin",</v>
      </c>
      <c r="I8" t="str">
        <f t="shared" si="3"/>
        <v>@"3,576,452",</v>
      </c>
      <c r="J8" t="str">
        <f t="shared" si="2"/>
        <v>@"Hartford",</v>
      </c>
      <c r="K8" t="str">
        <f t="shared" si="4"/>
        <v>@"/birds/bird_connecticut.jpg",</v>
      </c>
      <c r="L8" t="str">
        <f t="shared" si="5"/>
        <v>@"Flags/Small/connecticut-flag-small",</v>
      </c>
      <c r="M8" t="str">
        <f t="shared" si="6"/>
        <v>@"Flags/Large/connecticut-flag-medium",</v>
      </c>
    </row>
    <row r="9" spans="1:13" x14ac:dyDescent="0.25">
      <c r="A9" t="s">
        <v>63</v>
      </c>
      <c r="B9" t="s">
        <v>3</v>
      </c>
      <c r="C9" t="str">
        <f>VLOOKUP(A9,Sheet2!A:B,2,FALSE)</f>
        <v>Delaware Blue Hen</v>
      </c>
      <c r="D9" s="3">
        <f>+VLOOKUP(A9,Sheet3!C:D,2,FALSE)</f>
        <v>952065</v>
      </c>
      <c r="E9" t="str">
        <f>+VLOOKUP(A9,Sheet4!A:D,4,FALSE)</f>
        <v>Dover</v>
      </c>
      <c r="F9" t="str">
        <f t="shared" si="0"/>
        <v>@"Delaware",</v>
      </c>
      <c r="G9" t="str">
        <f t="shared" si="1"/>
        <v>@"Liberty and Independence",</v>
      </c>
      <c r="H9" t="str">
        <f t="shared" si="2"/>
        <v>@"Delaware Blue Hen",</v>
      </c>
      <c r="I9" t="str">
        <f t="shared" si="3"/>
        <v>@"952,065",</v>
      </c>
      <c r="J9" t="str">
        <f t="shared" si="2"/>
        <v>@"Dover",</v>
      </c>
      <c r="K9" t="str">
        <f t="shared" si="4"/>
        <v>@"/birds/bird_delaware.jpg",</v>
      </c>
      <c r="L9" t="str">
        <f t="shared" si="5"/>
        <v>@"Flags/Small/delaware-flag-small",</v>
      </c>
      <c r="M9" t="str">
        <f t="shared" si="6"/>
        <v>@"Flags/Large/delaware-flag-medium",</v>
      </c>
    </row>
    <row r="10" spans="1:13" x14ac:dyDescent="0.25">
      <c r="A10" t="s">
        <v>67</v>
      </c>
      <c r="B10" t="s">
        <v>4</v>
      </c>
      <c r="C10" t="str">
        <f>VLOOKUP(A10,Sheet2!A:B,2,FALSE)</f>
        <v>Northern mockingbird</v>
      </c>
      <c r="D10" s="3">
        <f>+VLOOKUP(A10,Sheet3!C:D,2,FALSE)</f>
        <v>20612439</v>
      </c>
      <c r="E10" t="str">
        <f>+VLOOKUP(A10,Sheet4!A:D,4,FALSE)</f>
        <v>Tallahassee</v>
      </c>
      <c r="F10" t="str">
        <f t="shared" si="0"/>
        <v>@"Florida",</v>
      </c>
      <c r="G10" t="str">
        <f t="shared" si="1"/>
        <v>@"In God We Trust",</v>
      </c>
      <c r="H10" t="str">
        <f t="shared" si="2"/>
        <v>@"Northern mockingbird",</v>
      </c>
      <c r="I10" t="str">
        <f t="shared" si="3"/>
        <v>@"20,612,439",</v>
      </c>
      <c r="J10" t="str">
        <f t="shared" si="2"/>
        <v>@"Tallahassee",</v>
      </c>
      <c r="K10" t="str">
        <f t="shared" si="4"/>
        <v>@"/birds/bird_florida.jpg",</v>
      </c>
      <c r="L10" t="str">
        <f t="shared" si="5"/>
        <v>@"Flags/Small/florida-flag-small",</v>
      </c>
      <c r="M10" t="str">
        <f t="shared" si="6"/>
        <v>@"Flags/Large/florida-flag-medium",</v>
      </c>
    </row>
    <row r="11" spans="1:13" x14ac:dyDescent="0.25">
      <c r="A11" t="s">
        <v>69</v>
      </c>
      <c r="B11" t="s">
        <v>5</v>
      </c>
      <c r="C11" t="str">
        <f>VLOOKUP(A11,Sheet2!A:B,2,FALSE)</f>
        <v>Brown thrasher (state bird)</v>
      </c>
      <c r="D11" s="3">
        <f>+VLOOKUP(A11,Sheet3!C:D,2,FALSE)</f>
        <v>10310371</v>
      </c>
      <c r="E11" t="str">
        <f>+VLOOKUP(A11,Sheet4!A:D,4,FALSE)</f>
        <v>Atlanta</v>
      </c>
      <c r="F11" t="str">
        <f t="shared" si="0"/>
        <v>@"Georgia",</v>
      </c>
      <c r="G11" t="str">
        <f t="shared" si="1"/>
        <v>@"Wisdom, Justice, Moderation",</v>
      </c>
      <c r="H11" t="str">
        <f t="shared" si="2"/>
        <v>@"Brown thrasher (state bird)",</v>
      </c>
      <c r="I11" t="str">
        <f t="shared" si="3"/>
        <v>@"10,310,371",</v>
      </c>
      <c r="J11" t="str">
        <f t="shared" si="2"/>
        <v>@"Atlanta",</v>
      </c>
      <c r="K11" t="str">
        <f t="shared" si="4"/>
        <v>@"/birds/bird_georgia.jpg",</v>
      </c>
      <c r="L11" t="str">
        <f t="shared" si="5"/>
        <v>@"Flags/Small/georgia-flag-small",</v>
      </c>
      <c r="M11" t="str">
        <f t="shared" si="6"/>
        <v>@"Flags/Large/georgia-flag-medium",</v>
      </c>
    </row>
    <row r="12" spans="1:13" x14ac:dyDescent="0.25">
      <c r="A12" t="s">
        <v>76</v>
      </c>
      <c r="B12" t="s">
        <v>276</v>
      </c>
      <c r="C12" t="str">
        <f>VLOOKUP(A12,Sheet2!A:B,2,FALSE)</f>
        <v>Nēnē</v>
      </c>
      <c r="D12" s="3">
        <f>+VLOOKUP(A12,Sheet3!C:D,2,FALSE)</f>
        <v>1428557</v>
      </c>
      <c r="E12" t="str">
        <f>+VLOOKUP(A12,Sheet4!A:D,4,FALSE)</f>
        <v>Honolulu</v>
      </c>
      <c r="F12" t="str">
        <f t="shared" si="0"/>
        <v>@"Hawaii",</v>
      </c>
      <c r="G12" t="str">
        <f t="shared" si="1"/>
        <v>@"Ua mau ke ea o ka ʻāina i ka pono (The life of the land is perpetuated in righteousness.)",</v>
      </c>
      <c r="H12" t="str">
        <f t="shared" si="2"/>
        <v>@"Nēnē",</v>
      </c>
      <c r="I12" t="str">
        <f t="shared" si="3"/>
        <v>@"1,428,557",</v>
      </c>
      <c r="J12" t="str">
        <f t="shared" si="2"/>
        <v>@"Honolulu",</v>
      </c>
      <c r="K12" t="str">
        <f t="shared" si="4"/>
        <v>@"/birds/bird_hawaii.jpg",</v>
      </c>
      <c r="L12" t="str">
        <f t="shared" si="5"/>
        <v>@"Flags/Small/hawaii-flag-small",</v>
      </c>
      <c r="M12" t="str">
        <f t="shared" si="6"/>
        <v>@"Flags/Large/hawaii-flag-medium",</v>
      </c>
    </row>
    <row r="13" spans="1:13" x14ac:dyDescent="0.25">
      <c r="A13" t="s">
        <v>81</v>
      </c>
      <c r="B13" t="s">
        <v>277</v>
      </c>
      <c r="C13" t="str">
        <f>VLOOKUP(A13,Sheet2!A:B,2,FALSE)</f>
        <v>Mountain bluebird</v>
      </c>
      <c r="D13" s="3">
        <f>+VLOOKUP(A13,Sheet3!C:D,2,FALSE)</f>
        <v>1683140</v>
      </c>
      <c r="E13" t="str">
        <f>+VLOOKUP(A13,Sheet4!A:D,4,FALSE)</f>
        <v>Boise</v>
      </c>
      <c r="F13" t="str">
        <f t="shared" si="0"/>
        <v>@"Idaho",</v>
      </c>
      <c r="G13" t="str">
        <f t="shared" si="1"/>
        <v>@"Esto perpetua (Let it be perpetual)",</v>
      </c>
      <c r="H13" t="str">
        <f t="shared" si="2"/>
        <v>@"Mountain bluebird",</v>
      </c>
      <c r="I13" t="str">
        <f t="shared" si="3"/>
        <v>@"1,683,140",</v>
      </c>
      <c r="J13" t="str">
        <f t="shared" si="2"/>
        <v>@"Boise",</v>
      </c>
      <c r="K13" t="str">
        <f t="shared" si="4"/>
        <v>@"/birds/bird_idaho.jpg",</v>
      </c>
      <c r="L13" t="str">
        <f t="shared" si="5"/>
        <v>@"Flags/Small/idaho-flag-small",</v>
      </c>
      <c r="M13" t="str">
        <f t="shared" si="6"/>
        <v>@"Flags/Large/idaho-flag-medium",</v>
      </c>
    </row>
    <row r="14" spans="1:13" x14ac:dyDescent="0.25">
      <c r="A14" t="s">
        <v>85</v>
      </c>
      <c r="B14" t="s">
        <v>6</v>
      </c>
      <c r="C14" t="str">
        <f>VLOOKUP(A14,Sheet2!A:B,2,FALSE)</f>
        <v>Northern cardinal</v>
      </c>
      <c r="D14" s="3">
        <f>+VLOOKUP(A14,Sheet3!C:D,2,FALSE)</f>
        <v>12801539</v>
      </c>
      <c r="E14" t="str">
        <f>+VLOOKUP(A14,Sheet4!A:D,4,FALSE)</f>
        <v>Springfield</v>
      </c>
      <c r="F14" t="str">
        <f t="shared" si="0"/>
        <v>@"Illinois",</v>
      </c>
      <c r="G14" t="str">
        <f t="shared" si="1"/>
        <v>@"State sovereignty, national union",</v>
      </c>
      <c r="H14" t="str">
        <f t="shared" si="2"/>
        <v>@"Northern cardinal",</v>
      </c>
      <c r="I14" t="str">
        <f t="shared" si="3"/>
        <v>@"12,801,539",</v>
      </c>
      <c r="J14" t="str">
        <f t="shared" si="2"/>
        <v>@"Springfield",</v>
      </c>
      <c r="K14" t="str">
        <f t="shared" si="4"/>
        <v>@"/birds/bird_illinois.jpg",</v>
      </c>
      <c r="L14" t="str">
        <f t="shared" si="5"/>
        <v>@"Flags/Small/illinois-flag-small",</v>
      </c>
      <c r="M14" t="str">
        <f t="shared" si="6"/>
        <v>@"Flags/Large/illinois-flag-medium",</v>
      </c>
    </row>
    <row r="15" spans="1:13" x14ac:dyDescent="0.25">
      <c r="A15" t="s">
        <v>89</v>
      </c>
      <c r="B15" t="s">
        <v>7</v>
      </c>
      <c r="C15" t="str">
        <f>VLOOKUP(A15,Sheet2!A:B,2,FALSE)</f>
        <v>Northern cardinal</v>
      </c>
      <c r="D15" s="3">
        <f>+VLOOKUP(A15,Sheet3!C:D,2,FALSE)</f>
        <v>6633053</v>
      </c>
      <c r="E15" t="str">
        <f>+VLOOKUP(A15,Sheet4!A:D,4,FALSE)</f>
        <v>Indianapolis</v>
      </c>
      <c r="F15" t="str">
        <f t="shared" si="0"/>
        <v>@"Indiana",</v>
      </c>
      <c r="G15" t="str">
        <f t="shared" si="1"/>
        <v>@"The Crossroads of America",</v>
      </c>
      <c r="H15" t="str">
        <f t="shared" si="2"/>
        <v>@"Northern cardinal",</v>
      </c>
      <c r="I15" t="str">
        <f t="shared" si="3"/>
        <v>@"6,633,053",</v>
      </c>
      <c r="J15" t="str">
        <f t="shared" si="2"/>
        <v>@"Indianapolis",</v>
      </c>
      <c r="K15" t="str">
        <f t="shared" si="4"/>
        <v>@"/birds/bird_indiana.jpg",</v>
      </c>
      <c r="L15" t="str">
        <f t="shared" si="5"/>
        <v>@"Flags/Small/indiana-flag-small",</v>
      </c>
      <c r="M15" t="str">
        <f t="shared" si="6"/>
        <v>@"Flags/Large/indiana-flag-medium",</v>
      </c>
    </row>
    <row r="16" spans="1:13" x14ac:dyDescent="0.25">
      <c r="A16" t="s">
        <v>91</v>
      </c>
      <c r="B16" t="s">
        <v>8</v>
      </c>
      <c r="C16" t="str">
        <f>VLOOKUP(A16,Sheet2!A:B,2,FALSE)</f>
        <v>Eastern goldfinch</v>
      </c>
      <c r="D16" s="3">
        <f>+VLOOKUP(A16,Sheet3!C:D,2,FALSE)</f>
        <v>3134693</v>
      </c>
      <c r="E16" t="str">
        <f>+VLOOKUP(A16,Sheet4!A:D,4,FALSE)</f>
        <v>Des Moines</v>
      </c>
      <c r="F16" t="str">
        <f t="shared" si="0"/>
        <v>@"Iowa",</v>
      </c>
      <c r="G16" t="str">
        <f t="shared" si="1"/>
        <v>@"Our liberties we prize and our rights we will maintain",</v>
      </c>
      <c r="H16" t="str">
        <f t="shared" si="2"/>
        <v>@"Eastern goldfinch",</v>
      </c>
      <c r="I16" t="str">
        <f t="shared" si="3"/>
        <v>@"3,134,693",</v>
      </c>
      <c r="J16" t="str">
        <f t="shared" si="2"/>
        <v>@"Des Moines",</v>
      </c>
      <c r="K16" t="str">
        <f t="shared" si="4"/>
        <v>@"/birds/bird_iowa.jpg",</v>
      </c>
      <c r="L16" t="str">
        <f t="shared" si="5"/>
        <v>@"Flags/Small/iowa-flag-small",</v>
      </c>
      <c r="M16" t="str">
        <f t="shared" si="6"/>
        <v>@"Flags/Large/iowa-flag-medium",</v>
      </c>
    </row>
    <row r="17" spans="1:13" x14ac:dyDescent="0.25">
      <c r="A17" t="s">
        <v>96</v>
      </c>
      <c r="B17" t="s">
        <v>278</v>
      </c>
      <c r="C17" t="str">
        <f>VLOOKUP(A17,Sheet2!A:B,2,FALSE)</f>
        <v>Western meadowlark</v>
      </c>
      <c r="D17" s="3">
        <f>+VLOOKUP(A17,Sheet3!C:D,2,FALSE)</f>
        <v>2907289</v>
      </c>
      <c r="E17" t="str">
        <f>+VLOOKUP(A17,Sheet4!A:D,4,FALSE)</f>
        <v>Topeka</v>
      </c>
      <c r="F17" t="str">
        <f t="shared" si="0"/>
        <v>@"Kansas",</v>
      </c>
      <c r="G17" t="str">
        <f t="shared" si="1"/>
        <v>@"Ad astra per aspera (To the stars through difficulties)",</v>
      </c>
      <c r="H17" t="str">
        <f t="shared" si="2"/>
        <v>@"Western meadowlark",</v>
      </c>
      <c r="I17" t="str">
        <f t="shared" si="3"/>
        <v>@"2,907,289",</v>
      </c>
      <c r="J17" t="str">
        <f t="shared" si="2"/>
        <v>@"Topeka",</v>
      </c>
      <c r="K17" t="str">
        <f t="shared" si="4"/>
        <v>@"/birds/bird_kansas.jpg",</v>
      </c>
      <c r="L17" t="str">
        <f t="shared" si="5"/>
        <v>@"Flags/Small/kansas-flag-small",</v>
      </c>
      <c r="M17" t="str">
        <f t="shared" si="6"/>
        <v>@"Flags/Large/kansas-flag-medium",</v>
      </c>
    </row>
    <row r="18" spans="1:13" x14ac:dyDescent="0.25">
      <c r="A18" t="s">
        <v>100</v>
      </c>
      <c r="B18" t="s">
        <v>279</v>
      </c>
      <c r="C18" t="str">
        <f>VLOOKUP(A18,Sheet2!A:B,2,FALSE)</f>
        <v>Northern cardinal</v>
      </c>
      <c r="D18" s="3">
        <f>+VLOOKUP(A18,Sheet3!C:D,2,FALSE)</f>
        <v>4436974</v>
      </c>
      <c r="E18" t="str">
        <f>+VLOOKUP(A18,Sheet4!A:D,4,FALSE)</f>
        <v>Frankfort</v>
      </c>
      <c r="F18" t="str">
        <f t="shared" si="0"/>
        <v>@"Kentucky",</v>
      </c>
      <c r="G18" t="str">
        <f t="shared" si="1"/>
        <v>@"United we stand, divided we fall (Let us be grateful to God)",</v>
      </c>
      <c r="H18" t="str">
        <f t="shared" si="2"/>
        <v>@"Northern cardinal",</v>
      </c>
      <c r="I18" t="str">
        <f t="shared" si="3"/>
        <v>@"4,436,974",</v>
      </c>
      <c r="J18" t="str">
        <f t="shared" si="2"/>
        <v>@"Frankfort",</v>
      </c>
      <c r="K18" t="str">
        <f t="shared" si="4"/>
        <v>@"/birds/bird_kentucky.jpg",</v>
      </c>
      <c r="L18" t="str">
        <f t="shared" si="5"/>
        <v>@"Flags/Small/kentucky-flag-small",</v>
      </c>
      <c r="M18" t="str">
        <f t="shared" si="6"/>
        <v>@"Flags/Large/kentucky-flag-medium",</v>
      </c>
    </row>
    <row r="19" spans="1:13" x14ac:dyDescent="0.25">
      <c r="A19" t="s">
        <v>102</v>
      </c>
      <c r="B19" t="s">
        <v>9</v>
      </c>
      <c r="C19" t="str">
        <f>VLOOKUP(A19,Sheet2!A:B,2,FALSE)</f>
        <v>Brown pelican</v>
      </c>
      <c r="D19" s="3">
        <f>+VLOOKUP(A19,Sheet3!C:D,2,FALSE)</f>
        <v>4681666</v>
      </c>
      <c r="E19" t="str">
        <f>+VLOOKUP(A19,Sheet4!A:D,4,FALSE)</f>
        <v>Baton Rouge</v>
      </c>
      <c r="F19" t="str">
        <f t="shared" si="0"/>
        <v>@"Louisiana",</v>
      </c>
      <c r="G19" t="str">
        <f t="shared" si="1"/>
        <v>@"Union, justice, confidence",</v>
      </c>
      <c r="H19" t="str">
        <f t="shared" si="2"/>
        <v>@"Brown pelican",</v>
      </c>
      <c r="I19" t="str">
        <f t="shared" si="3"/>
        <v>@"4,681,666",</v>
      </c>
      <c r="J19" t="str">
        <f t="shared" si="2"/>
        <v>@"Baton Rouge",</v>
      </c>
      <c r="K19" t="str">
        <f t="shared" si="4"/>
        <v>@"/birds/bird_louisiana.jpg",</v>
      </c>
      <c r="L19" t="str">
        <f t="shared" si="5"/>
        <v>@"Flags/Small/louisiana-flag-small",</v>
      </c>
      <c r="M19" t="str">
        <f t="shared" si="6"/>
        <v>@"Flags/Large/louisiana-flag-medium",</v>
      </c>
    </row>
    <row r="20" spans="1:13" x14ac:dyDescent="0.25">
      <c r="A20" t="s">
        <v>106</v>
      </c>
      <c r="B20" t="s">
        <v>280</v>
      </c>
      <c r="C20" t="str">
        <f>VLOOKUP(A20,Sheet2!A:B,2,FALSE)</f>
        <v>Black-capped chickadee</v>
      </c>
      <c r="D20" s="3">
        <f>+VLOOKUP(A20,Sheet3!C:D,2,FALSE)</f>
        <v>1331479</v>
      </c>
      <c r="E20" t="str">
        <f>+VLOOKUP(A20,Sheet4!A:D,4,FALSE)</f>
        <v>Augusta</v>
      </c>
      <c r="F20" t="str">
        <f t="shared" si="0"/>
        <v>@"Maine",</v>
      </c>
      <c r="G20" t="str">
        <f t="shared" si="1"/>
        <v>@"Dirigo (I lead)",</v>
      </c>
      <c r="H20" t="str">
        <f t="shared" si="2"/>
        <v>@"Black-capped chickadee",</v>
      </c>
      <c r="I20" t="str">
        <f t="shared" si="3"/>
        <v>@"1,331,479",</v>
      </c>
      <c r="J20" t="str">
        <f t="shared" si="2"/>
        <v>@"Augusta",</v>
      </c>
      <c r="K20" t="str">
        <f t="shared" si="4"/>
        <v>@"/birds/bird_maine.jpg",</v>
      </c>
      <c r="L20" t="str">
        <f t="shared" si="5"/>
        <v>@"Flags/Small/maine-flag-small",</v>
      </c>
      <c r="M20" t="str">
        <f t="shared" si="6"/>
        <v>@"Flags/Large/maine-flag-medium",</v>
      </c>
    </row>
    <row r="21" spans="1:13" x14ac:dyDescent="0.25">
      <c r="A21" t="s">
        <v>110</v>
      </c>
      <c r="B21" t="s">
        <v>281</v>
      </c>
      <c r="C21" t="str">
        <f>VLOOKUP(A21,Sheet2!A:B,2,FALSE)</f>
        <v>Baltimore oriole</v>
      </c>
      <c r="D21" s="3">
        <f>+VLOOKUP(A21,Sheet3!C:D,2,FALSE)</f>
        <v>6016447</v>
      </c>
      <c r="E21" t="str">
        <f>+VLOOKUP(A21,Sheet4!A:D,4,FALSE)</f>
        <v>Annapolis</v>
      </c>
      <c r="F21" t="str">
        <f t="shared" si="0"/>
        <v>@"Maryland",</v>
      </c>
      <c r="G21" t="str">
        <f t="shared" si="1"/>
        <v>@"Fatti maschii, parole femine (Manly deeds, womanly words)",</v>
      </c>
      <c r="H21" t="str">
        <f t="shared" si="2"/>
        <v>@"Baltimore oriole",</v>
      </c>
      <c r="I21" t="str">
        <f t="shared" si="3"/>
        <v>@"6,016,447",</v>
      </c>
      <c r="J21" t="str">
        <f t="shared" si="2"/>
        <v>@"Annapolis",</v>
      </c>
      <c r="K21" t="str">
        <f t="shared" si="4"/>
        <v>@"/birds/bird_maryland.jpg",</v>
      </c>
      <c r="L21" t="str">
        <f t="shared" si="5"/>
        <v>@"Flags/Small/maryland-flag-small",</v>
      </c>
      <c r="M21" t="str">
        <f t="shared" si="6"/>
        <v>@"Flags/Large/maryland-flag-medium",</v>
      </c>
    </row>
    <row r="22" spans="1:13" x14ac:dyDescent="0.25">
      <c r="A22" t="s">
        <v>114</v>
      </c>
      <c r="B22" t="s">
        <v>282</v>
      </c>
      <c r="C22" t="str">
        <f>VLOOKUP(A22,Sheet2!A:B,2,FALSE)</f>
        <v>Black-capped chickadee</v>
      </c>
      <c r="D22" s="3">
        <f>+VLOOKUP(A22,Sheet3!C:D,2,FALSE)</f>
        <v>6811779</v>
      </c>
      <c r="E22" t="str">
        <f>+VLOOKUP(A22,Sheet4!A:D,4,FALSE)</f>
        <v>Boston</v>
      </c>
      <c r="F22" t="str">
        <f t="shared" si="0"/>
        <v>@"Massachusetts",</v>
      </c>
      <c r="G22" t="str">
        <f t="shared" si="1"/>
        <v>@"Ense petit placidam sub libertate quietem (By the sword we seek peace, but peace only under liberty)",</v>
      </c>
      <c r="H22" t="str">
        <f t="shared" si="2"/>
        <v>@"Black-capped chickadee",</v>
      </c>
      <c r="I22" t="str">
        <f t="shared" si="3"/>
        <v>@"6,811,779",</v>
      </c>
      <c r="J22" t="str">
        <f t="shared" si="2"/>
        <v>@"Boston",</v>
      </c>
      <c r="K22" t="str">
        <f t="shared" si="4"/>
        <v>@"/birds/bird_massachusetts.jpg",</v>
      </c>
      <c r="L22" t="str">
        <f t="shared" si="5"/>
        <v>@"Flags/Small/massachusetts-flag-small",</v>
      </c>
      <c r="M22" t="str">
        <f t="shared" si="6"/>
        <v>@"Flags/Large/massachusetts-flag-medium",</v>
      </c>
    </row>
    <row r="23" spans="1:13" x14ac:dyDescent="0.25">
      <c r="A23" t="s">
        <v>117</v>
      </c>
      <c r="B23" t="s">
        <v>283</v>
      </c>
      <c r="C23" t="str">
        <f>VLOOKUP(A23,Sheet2!A:B,2,FALSE)</f>
        <v>American robin</v>
      </c>
      <c r="D23" s="3">
        <f>+VLOOKUP(A23,Sheet3!C:D,2,FALSE)</f>
        <v>9928300</v>
      </c>
      <c r="E23" t="str">
        <f>+VLOOKUP(A23,Sheet4!A:D,4,FALSE)</f>
        <v>Lansing</v>
      </c>
      <c r="F23" t="str">
        <f t="shared" si="0"/>
        <v>@"Michigan",</v>
      </c>
      <c r="G23" t="str">
        <f t="shared" si="1"/>
        <v>@"Si quaeris peninsulam amoenam circumspice (If you seek a pleasant peninsula, look about you)",</v>
      </c>
      <c r="H23" t="str">
        <f t="shared" si="2"/>
        <v>@"American robin",</v>
      </c>
      <c r="I23" t="str">
        <f t="shared" si="3"/>
        <v>@"9,928,300",</v>
      </c>
      <c r="J23" t="str">
        <f t="shared" si="2"/>
        <v>@"Lansing",</v>
      </c>
      <c r="K23" t="str">
        <f t="shared" si="4"/>
        <v>@"/birds/bird_michigan.jpg",</v>
      </c>
      <c r="L23" t="str">
        <f t="shared" si="5"/>
        <v>@"Flags/Small/michigan-flag-small",</v>
      </c>
      <c r="M23" t="str">
        <f t="shared" si="6"/>
        <v>@"Flags/Large/michigan-flag-medium",</v>
      </c>
    </row>
    <row r="24" spans="1:13" x14ac:dyDescent="0.25">
      <c r="A24" t="s">
        <v>119</v>
      </c>
      <c r="B24" t="s">
        <v>284</v>
      </c>
      <c r="C24" t="str">
        <f>VLOOKUP(A24,Sheet2!A:B,2,FALSE)</f>
        <v>Common loon</v>
      </c>
      <c r="D24" s="3">
        <f>+VLOOKUP(A24,Sheet3!C:D,2,FALSE)</f>
        <v>5519952</v>
      </c>
      <c r="E24" t="str">
        <f>+VLOOKUP(A24,Sheet4!A:D,4,FALSE)</f>
        <v>Saint Paul</v>
      </c>
      <c r="F24" t="str">
        <f t="shared" si="0"/>
        <v>@"Minnesota",</v>
      </c>
      <c r="G24" t="str">
        <f t="shared" si="1"/>
        <v>@"L'étoile du Nord (The star of the North)",</v>
      </c>
      <c r="H24" t="str">
        <f t="shared" si="2"/>
        <v>@"Common loon",</v>
      </c>
      <c r="I24" t="str">
        <f t="shared" si="3"/>
        <v>@"5,519,952",</v>
      </c>
      <c r="J24" t="str">
        <f t="shared" si="2"/>
        <v>@"Saint Paul",</v>
      </c>
      <c r="K24" t="str">
        <f t="shared" si="4"/>
        <v>@"/birds/bird_minnesota.jpg",</v>
      </c>
      <c r="L24" t="str">
        <f t="shared" si="5"/>
        <v>@"Flags/Small/minnesota-flag-small",</v>
      </c>
      <c r="M24" t="str">
        <f t="shared" si="6"/>
        <v>@"Flags/Large/minnesota-flag-medium",</v>
      </c>
    </row>
    <row r="25" spans="1:13" x14ac:dyDescent="0.25">
      <c r="A25" t="s">
        <v>123</v>
      </c>
      <c r="B25" t="s">
        <v>285</v>
      </c>
      <c r="C25" t="str">
        <f>VLOOKUP(A25,Sheet2!A:B,2,FALSE)</f>
        <v>Northern mockingbird</v>
      </c>
      <c r="D25" s="3">
        <f>+VLOOKUP(A25,Sheet3!C:D,2,FALSE)</f>
        <v>2988726</v>
      </c>
      <c r="E25" t="str">
        <f>+VLOOKUP(A25,Sheet4!A:D,4,FALSE)</f>
        <v>Jackson</v>
      </c>
      <c r="F25" t="str">
        <f t="shared" si="0"/>
        <v>@"Mississippi",</v>
      </c>
      <c r="G25" t="str">
        <f t="shared" si="1"/>
        <v>@"Virtute et armis (By valor and arms)",</v>
      </c>
      <c r="H25" t="str">
        <f t="shared" si="2"/>
        <v>@"Northern mockingbird",</v>
      </c>
      <c r="I25" t="str">
        <f t="shared" si="3"/>
        <v>@"2,988,726",</v>
      </c>
      <c r="J25" t="str">
        <f t="shared" si="2"/>
        <v>@"Jackson",</v>
      </c>
      <c r="K25" t="str">
        <f t="shared" si="4"/>
        <v>@"/birds/bird_mississippi.jpg",</v>
      </c>
      <c r="L25" t="str">
        <f t="shared" si="5"/>
        <v>@"Flags/Small/mississippi-flag-small",</v>
      </c>
      <c r="M25" t="str">
        <f t="shared" si="6"/>
        <v>@"Flags/Large/mississippi-flag-medium",</v>
      </c>
    </row>
    <row r="26" spans="1:13" x14ac:dyDescent="0.25">
      <c r="A26" t="s">
        <v>129</v>
      </c>
      <c r="B26" t="s">
        <v>286</v>
      </c>
      <c r="C26" t="str">
        <f>VLOOKUP(A26,Sheet2!A:B,2,FALSE)</f>
        <v>Eastern bluebird</v>
      </c>
      <c r="D26" s="3">
        <f>+VLOOKUP(A26,Sheet3!C:D,2,FALSE)</f>
        <v>6093000</v>
      </c>
      <c r="E26" t="str">
        <f>+VLOOKUP(A26,Sheet4!A:D,4,FALSE)</f>
        <v>Jefferson City</v>
      </c>
      <c r="F26" t="str">
        <f t="shared" si="0"/>
        <v>@"Missouri",</v>
      </c>
      <c r="G26" t="str">
        <f t="shared" si="1"/>
        <v>@"Salus populi suprema lex esto (Let the welfare of the people be the supreme law)",</v>
      </c>
      <c r="H26" t="str">
        <f t="shared" si="2"/>
        <v>@"Eastern bluebird",</v>
      </c>
      <c r="I26" t="str">
        <f t="shared" si="3"/>
        <v>@"6,093,000",</v>
      </c>
      <c r="J26" t="str">
        <f t="shared" si="2"/>
        <v>@"Jefferson City",</v>
      </c>
      <c r="K26" t="str">
        <f t="shared" si="4"/>
        <v>@"/birds/bird_missouri.jpg",</v>
      </c>
      <c r="L26" t="str">
        <f t="shared" si="5"/>
        <v>@"Flags/Small/missouri-flag-small",</v>
      </c>
      <c r="M26" t="str">
        <f t="shared" si="6"/>
        <v>@"Flags/Large/missouri-flag-medium",</v>
      </c>
    </row>
    <row r="27" spans="1:13" x14ac:dyDescent="0.25">
      <c r="A27" t="s">
        <v>134</v>
      </c>
      <c r="B27" t="s">
        <v>287</v>
      </c>
      <c r="C27" t="str">
        <f>VLOOKUP(A27,Sheet2!A:B,2,FALSE)</f>
        <v>Western meadowlark</v>
      </c>
      <c r="D27" s="3">
        <f>+VLOOKUP(A27,Sheet3!C:D,2,FALSE)</f>
        <v>1042520</v>
      </c>
      <c r="E27" t="str">
        <f>+VLOOKUP(A27,Sheet4!A:D,4,FALSE)</f>
        <v>Helena</v>
      </c>
      <c r="F27" t="str">
        <f t="shared" si="0"/>
        <v>@"Montana",</v>
      </c>
      <c r="G27" t="str">
        <f t="shared" si="1"/>
        <v>@"Oro y plata (Gold and silver)",</v>
      </c>
      <c r="H27" t="str">
        <f t="shared" si="2"/>
        <v>@"Western meadowlark",</v>
      </c>
      <c r="I27" t="str">
        <f t="shared" si="3"/>
        <v>@"1,042,520",</v>
      </c>
      <c r="J27" t="str">
        <f t="shared" si="2"/>
        <v>@"Helena",</v>
      </c>
      <c r="K27" t="str">
        <f t="shared" si="4"/>
        <v>@"/birds/bird_montana.jpg",</v>
      </c>
      <c r="L27" t="str">
        <f t="shared" si="5"/>
        <v>@"Flags/Small/montana-flag-small",</v>
      </c>
      <c r="M27" t="str">
        <f t="shared" si="6"/>
        <v>@"Flags/Large/montana-flag-medium",</v>
      </c>
    </row>
    <row r="28" spans="1:13" x14ac:dyDescent="0.25">
      <c r="A28" t="s">
        <v>136</v>
      </c>
      <c r="B28" t="s">
        <v>10</v>
      </c>
      <c r="C28" t="str">
        <f>VLOOKUP(A28,Sheet2!A:B,2,FALSE)</f>
        <v>Western meadowlark</v>
      </c>
      <c r="D28" s="3">
        <f>+VLOOKUP(A28,Sheet3!C:D,2,FALSE)</f>
        <v>1907116</v>
      </c>
      <c r="E28" t="str">
        <f>+VLOOKUP(A28,Sheet4!A:D,4,FALSE)</f>
        <v>Lincoln</v>
      </c>
      <c r="F28" t="str">
        <f t="shared" si="0"/>
        <v>@"Nebraska",</v>
      </c>
      <c r="G28" t="str">
        <f t="shared" si="1"/>
        <v>@"Equality before the law",</v>
      </c>
      <c r="H28" t="str">
        <f t="shared" si="2"/>
        <v>@"Western meadowlark",</v>
      </c>
      <c r="I28" t="str">
        <f t="shared" si="3"/>
        <v>@"1,907,116",</v>
      </c>
      <c r="J28" t="str">
        <f t="shared" si="2"/>
        <v>@"Lincoln",</v>
      </c>
      <c r="K28" t="str">
        <f t="shared" si="4"/>
        <v>@"/birds/bird_nebraska.jpg",</v>
      </c>
      <c r="L28" t="str">
        <f t="shared" si="5"/>
        <v>@"Flags/Small/nebraska-flag-small",</v>
      </c>
      <c r="M28" t="str">
        <f t="shared" si="6"/>
        <v>@"Flags/Large/nebraska-flag-medium",</v>
      </c>
    </row>
    <row r="29" spans="1:13" x14ac:dyDescent="0.25">
      <c r="A29" t="s">
        <v>138</v>
      </c>
      <c r="B29" t="s">
        <v>11</v>
      </c>
      <c r="C29" t="str">
        <f>VLOOKUP(A29,Sheet2!A:B,2,FALSE)</f>
        <v>Mountain bluebird</v>
      </c>
      <c r="D29" s="3">
        <f>+VLOOKUP(A29,Sheet3!C:D,2,FALSE)</f>
        <v>2940058</v>
      </c>
      <c r="E29" t="str">
        <f>+VLOOKUP(A29,Sheet4!A:D,4,FALSE)</f>
        <v>Carson City</v>
      </c>
      <c r="F29" t="str">
        <f t="shared" si="0"/>
        <v>@"Nevada",</v>
      </c>
      <c r="G29" t="str">
        <f t="shared" si="1"/>
        <v>@"All For Our Country",</v>
      </c>
      <c r="H29" t="str">
        <f t="shared" si="2"/>
        <v>@"Mountain bluebird",</v>
      </c>
      <c r="I29" t="str">
        <f t="shared" si="3"/>
        <v>@"2,940,058",</v>
      </c>
      <c r="J29" t="str">
        <f t="shared" si="2"/>
        <v>@"Carson City",</v>
      </c>
      <c r="K29" t="str">
        <f t="shared" si="4"/>
        <v>@"/birds/bird_nevada.jpg",</v>
      </c>
      <c r="L29" t="str">
        <f t="shared" si="5"/>
        <v>@"Flags/Small/nevada-flag-small",</v>
      </c>
      <c r="M29" t="str">
        <f t="shared" si="6"/>
        <v>@"Flags/Large/nevada-flag-medium",</v>
      </c>
    </row>
    <row r="30" spans="1:13" x14ac:dyDescent="0.25">
      <c r="A30" t="s">
        <v>140</v>
      </c>
      <c r="B30" t="s">
        <v>12</v>
      </c>
      <c r="C30" t="str">
        <f>VLOOKUP(A30,Sheet2!A:B,2,FALSE)</f>
        <v>Purple finch</v>
      </c>
      <c r="D30" s="3">
        <f>+VLOOKUP(A30,Sheet3!C:D,2,FALSE)</f>
        <v>1334795</v>
      </c>
      <c r="E30" t="str">
        <f>+VLOOKUP(A30,Sheet4!A:D,4,FALSE)</f>
        <v>Concord</v>
      </c>
      <c r="F30" t="str">
        <f t="shared" si="0"/>
        <v>@"New Hampshire",</v>
      </c>
      <c r="G30" t="str">
        <f t="shared" si="1"/>
        <v>@"Live Free or Die",</v>
      </c>
      <c r="H30" t="str">
        <f t="shared" si="2"/>
        <v>@"Purple finch",</v>
      </c>
      <c r="I30" t="str">
        <f t="shared" si="3"/>
        <v>@"1,334,795",</v>
      </c>
      <c r="J30" t="str">
        <f t="shared" si="2"/>
        <v>@"Concord",</v>
      </c>
      <c r="K30" t="str">
        <f t="shared" si="4"/>
        <v>@"/birds/bird_new hampshire.jpg",</v>
      </c>
      <c r="L30" t="str">
        <f t="shared" si="5"/>
        <v>@"Flags/Small/new hampshire-flag-small",</v>
      </c>
      <c r="M30" t="str">
        <f t="shared" si="6"/>
        <v>@"Flags/Large/new hampshire-flag-medium",</v>
      </c>
    </row>
    <row r="31" spans="1:13" x14ac:dyDescent="0.25">
      <c r="A31" t="s">
        <v>144</v>
      </c>
      <c r="B31" t="s">
        <v>13</v>
      </c>
      <c r="C31" t="str">
        <f>VLOOKUP(A31,Sheet2!A:B,2,FALSE)</f>
        <v>Eastern goldfinch</v>
      </c>
      <c r="D31" s="3">
        <f>+VLOOKUP(A31,Sheet3!C:D,2,FALSE)</f>
        <v>8944469</v>
      </c>
      <c r="E31" t="str">
        <f>+VLOOKUP(A31,Sheet4!A:D,4,FALSE)</f>
        <v>Trenton</v>
      </c>
      <c r="F31" t="str">
        <f t="shared" si="0"/>
        <v>@"New Jersey",</v>
      </c>
      <c r="G31" t="str">
        <f t="shared" si="1"/>
        <v>@"Liberty and prosperity",</v>
      </c>
      <c r="H31" t="str">
        <f t="shared" si="2"/>
        <v>@"Eastern goldfinch",</v>
      </c>
      <c r="I31" t="str">
        <f t="shared" si="3"/>
        <v>@"8,944,469",</v>
      </c>
      <c r="J31" t="str">
        <f t="shared" si="2"/>
        <v>@"Trenton",</v>
      </c>
      <c r="K31" t="str">
        <f t="shared" si="4"/>
        <v>@"/birds/bird_new jersey.jpg",</v>
      </c>
      <c r="L31" t="str">
        <f t="shared" si="5"/>
        <v>@"Flags/Small/new jersey-flag-small",</v>
      </c>
      <c r="M31" t="str">
        <f t="shared" si="6"/>
        <v>@"Flags/Large/new jersey-flag-medium",</v>
      </c>
    </row>
    <row r="32" spans="1:13" x14ac:dyDescent="0.25">
      <c r="A32" t="s">
        <v>146</v>
      </c>
      <c r="B32" t="s">
        <v>288</v>
      </c>
      <c r="C32" t="str">
        <f>VLOOKUP(A32,Sheet2!A:B,2,FALSE)</f>
        <v>Roadrunner</v>
      </c>
      <c r="D32" s="3">
        <f>+VLOOKUP(A32,Sheet3!C:D,2,FALSE)</f>
        <v>2081015</v>
      </c>
      <c r="E32" t="str">
        <f>+VLOOKUP(A32,Sheet4!A:D,4,FALSE)</f>
        <v>Santa Fe</v>
      </c>
      <c r="F32" t="str">
        <f t="shared" si="0"/>
        <v>@"New Mexico",</v>
      </c>
      <c r="G32" t="str">
        <f t="shared" si="1"/>
        <v>@"Crescit eundo (It grows as it goes)",</v>
      </c>
      <c r="H32" t="str">
        <f t="shared" si="2"/>
        <v>@"Roadrunner",</v>
      </c>
      <c r="I32" t="str">
        <f t="shared" si="3"/>
        <v>@"2,081,015",</v>
      </c>
      <c r="J32" t="str">
        <f t="shared" si="2"/>
        <v>@"Santa Fe",</v>
      </c>
      <c r="K32" t="str">
        <f t="shared" si="4"/>
        <v>@"/birds/bird_new mexico.jpg",</v>
      </c>
      <c r="L32" t="str">
        <f t="shared" si="5"/>
        <v>@"Flags/Small/new mexico-flag-small",</v>
      </c>
      <c r="M32" t="str">
        <f t="shared" si="6"/>
        <v>@"Flags/Large/new mexico-flag-medium",</v>
      </c>
    </row>
    <row r="33" spans="1:13" x14ac:dyDescent="0.25">
      <c r="A33" t="s">
        <v>151</v>
      </c>
      <c r="B33" t="s">
        <v>289</v>
      </c>
      <c r="C33" t="str">
        <f>VLOOKUP(A33,Sheet2!A:B,2,FALSE)</f>
        <v>Eastern bluebird</v>
      </c>
      <c r="D33" s="3">
        <f>+VLOOKUP(A33,Sheet3!C:D,2,FALSE)</f>
        <v>19745289</v>
      </c>
      <c r="E33" t="str">
        <f>+VLOOKUP(A33,Sheet4!A:D,4,FALSE)</f>
        <v>Albany</v>
      </c>
      <c r="F33" t="str">
        <f t="shared" si="0"/>
        <v>@"New York",</v>
      </c>
      <c r="G33" t="str">
        <f t="shared" si="1"/>
        <v>@"Excelsior (Ever upward)",</v>
      </c>
      <c r="H33" t="str">
        <f t="shared" si="2"/>
        <v>@"Eastern bluebird",</v>
      </c>
      <c r="I33" t="str">
        <f t="shared" si="3"/>
        <v>@"19,745,289",</v>
      </c>
      <c r="J33" t="str">
        <f t="shared" si="2"/>
        <v>@"Albany",</v>
      </c>
      <c r="K33" t="str">
        <f t="shared" si="4"/>
        <v>@"/birds/bird_new york.jpg",</v>
      </c>
      <c r="L33" t="str">
        <f t="shared" si="5"/>
        <v>@"Flags/Small/new york-flag-small",</v>
      </c>
      <c r="M33" t="str">
        <f t="shared" si="6"/>
        <v>@"Flags/Large/new york-flag-medium",</v>
      </c>
    </row>
    <row r="34" spans="1:13" x14ac:dyDescent="0.25">
      <c r="A34" t="s">
        <v>153</v>
      </c>
      <c r="B34" t="s">
        <v>290</v>
      </c>
      <c r="C34" t="str">
        <f>VLOOKUP(A34,Sheet2!A:B,2,FALSE)</f>
        <v>Northern cardinal</v>
      </c>
      <c r="D34" s="3">
        <f>+VLOOKUP(A34,Sheet3!C:D,2,FALSE)</f>
        <v>10146788</v>
      </c>
      <c r="E34" t="str">
        <f>+VLOOKUP(A34,Sheet4!A:D,4,FALSE)</f>
        <v>Raleigh</v>
      </c>
      <c r="F34" t="str">
        <f t="shared" si="0"/>
        <v>@"North Carolina",</v>
      </c>
      <c r="G34" t="str">
        <f t="shared" si="1"/>
        <v>@"Esse quam videri (To be, rather than to seem)",</v>
      </c>
      <c r="H34" t="str">
        <f t="shared" si="2"/>
        <v>@"Northern cardinal",</v>
      </c>
      <c r="I34" t="str">
        <f t="shared" si="3"/>
        <v>@"10,146,788",</v>
      </c>
      <c r="J34" t="str">
        <f t="shared" si="2"/>
        <v>@"Raleigh",</v>
      </c>
      <c r="K34" t="str">
        <f t="shared" si="4"/>
        <v>@"/birds/bird_north carolina.jpg",</v>
      </c>
      <c r="L34" t="str">
        <f t="shared" si="5"/>
        <v>@"Flags/Small/north carolina-flag-small",</v>
      </c>
      <c r="M34" t="str">
        <f t="shared" si="6"/>
        <v>@"Flags/Large/north carolina-flag-medium",</v>
      </c>
    </row>
    <row r="35" spans="1:13" x14ac:dyDescent="0.25">
      <c r="A35" t="s">
        <v>155</v>
      </c>
      <c r="B35" t="s">
        <v>291</v>
      </c>
      <c r="C35" t="str">
        <f>VLOOKUP(A35,Sheet2!A:B,2,FALSE)</f>
        <v>Western meadowlark</v>
      </c>
      <c r="D35" s="3">
        <f>+VLOOKUP(A35,Sheet3!C:D,2,FALSE)</f>
        <v>757952</v>
      </c>
      <c r="E35" t="str">
        <f>+VLOOKUP(A35,Sheet4!A:D,4,FALSE)</f>
        <v>Bismarck</v>
      </c>
      <c r="F35" t="str">
        <f t="shared" si="0"/>
        <v>@"North Dakota",</v>
      </c>
      <c r="G35" t="str">
        <f t="shared" si="1"/>
        <v>@"Liberty and union, now and forever, one and inseparable (One sows for the benefit of another age)",</v>
      </c>
      <c r="H35" t="str">
        <f t="shared" si="2"/>
        <v>@"Western meadowlark",</v>
      </c>
      <c r="I35" t="str">
        <f t="shared" si="3"/>
        <v>@"757,952",</v>
      </c>
      <c r="J35" t="str">
        <f t="shared" si="2"/>
        <v>@"Bismarck",</v>
      </c>
      <c r="K35" t="str">
        <f t="shared" si="4"/>
        <v>@"/birds/bird_north dakota.jpg",</v>
      </c>
      <c r="L35" t="str">
        <f t="shared" si="5"/>
        <v>@"Flags/Small/north dakota-flag-small",</v>
      </c>
      <c r="M35" t="str">
        <f t="shared" si="6"/>
        <v>@"Flags/Large/north dakota-flag-medium",</v>
      </c>
    </row>
    <row r="36" spans="1:13" x14ac:dyDescent="0.25">
      <c r="A36" t="s">
        <v>157</v>
      </c>
      <c r="B36" t="s">
        <v>14</v>
      </c>
      <c r="C36" t="str">
        <f>VLOOKUP(A36,Sheet2!A:B,2,FALSE)</f>
        <v>Northern cardinal</v>
      </c>
      <c r="D36" s="3">
        <f>+VLOOKUP(A36,Sheet3!C:D,2,FALSE)</f>
        <v>11614373</v>
      </c>
      <c r="E36" t="str">
        <f>+VLOOKUP(A36,Sheet4!A:D,4,FALSE)</f>
        <v>Columbus</v>
      </c>
      <c r="F36" t="str">
        <f t="shared" si="0"/>
        <v>@"Ohio",</v>
      </c>
      <c r="G36" t="str">
        <f t="shared" si="1"/>
        <v>@"With God, all things are possible",</v>
      </c>
      <c r="H36" t="str">
        <f t="shared" si="2"/>
        <v>@"Northern cardinal",</v>
      </c>
      <c r="I36" t="str">
        <f t="shared" si="3"/>
        <v>@"11,614,373",</v>
      </c>
      <c r="J36" t="str">
        <f t="shared" si="2"/>
        <v>@"Columbus",</v>
      </c>
      <c r="K36" t="str">
        <f t="shared" si="4"/>
        <v>@"/birds/bird_ohio.jpg",</v>
      </c>
      <c r="L36" t="str">
        <f t="shared" si="5"/>
        <v>@"Flags/Small/ohio-flag-small",</v>
      </c>
      <c r="M36" t="str">
        <f t="shared" si="6"/>
        <v>@"Flags/Large/ohio-flag-medium",</v>
      </c>
    </row>
    <row r="37" spans="1:13" x14ac:dyDescent="0.25">
      <c r="A37" t="s">
        <v>159</v>
      </c>
      <c r="B37" t="s">
        <v>292</v>
      </c>
      <c r="C37" t="str">
        <f>VLOOKUP(A37,Sheet2!A:B,2,FALSE)</f>
        <v>Scissor-tailed flycatcher</v>
      </c>
      <c r="D37" s="3">
        <f>+VLOOKUP(A37,Sheet3!C:D,2,FALSE)</f>
        <v>3923561</v>
      </c>
      <c r="E37" t="str">
        <f>+VLOOKUP(A37,Sheet4!A:D,4,FALSE)</f>
        <v>Oklahoma City</v>
      </c>
      <c r="F37" t="str">
        <f t="shared" si="0"/>
        <v>@"Oklahoma",</v>
      </c>
      <c r="G37" t="str">
        <f t="shared" si="1"/>
        <v>@"Labor omnia vincit (Labor conquers all things)",</v>
      </c>
      <c r="H37" t="str">
        <f t="shared" si="2"/>
        <v>@"Scissor-tailed flycatcher",</v>
      </c>
      <c r="I37" t="str">
        <f t="shared" si="3"/>
        <v>@"3,923,561",</v>
      </c>
      <c r="J37" t="str">
        <f t="shared" si="2"/>
        <v>@"Oklahoma City",</v>
      </c>
      <c r="K37" t="str">
        <f t="shared" si="4"/>
        <v>@"/birds/bird_oklahoma.jpg",</v>
      </c>
      <c r="L37" t="str">
        <f t="shared" si="5"/>
        <v>@"Flags/Small/oklahoma-flag-small",</v>
      </c>
      <c r="M37" t="str">
        <f t="shared" si="6"/>
        <v>@"Flags/Large/oklahoma-flag-medium",</v>
      </c>
    </row>
    <row r="38" spans="1:13" x14ac:dyDescent="0.25">
      <c r="A38" t="s">
        <v>165</v>
      </c>
      <c r="B38" t="s">
        <v>293</v>
      </c>
      <c r="C38" t="str">
        <f>VLOOKUP(A38,Sheet2!A:B,2,FALSE)</f>
        <v>Western meadowlark</v>
      </c>
      <c r="D38" s="3">
        <f>+VLOOKUP(A38,Sheet3!C:D,2,FALSE)</f>
        <v>4093465</v>
      </c>
      <c r="E38" t="str">
        <f>+VLOOKUP(A38,Sheet4!A:D,4,FALSE)</f>
        <v>Salem</v>
      </c>
      <c r="F38" t="str">
        <f t="shared" si="0"/>
        <v>@"Oregon",</v>
      </c>
      <c r="G38" t="str">
        <f t="shared" si="1"/>
        <v>@"Alis volat propriis (She flies with her own wings)",</v>
      </c>
      <c r="H38" t="str">
        <f t="shared" si="2"/>
        <v>@"Western meadowlark",</v>
      </c>
      <c r="I38" t="str">
        <f t="shared" si="3"/>
        <v>@"4,093,465",</v>
      </c>
      <c r="J38" t="str">
        <f t="shared" si="2"/>
        <v>@"Salem",</v>
      </c>
      <c r="K38" t="str">
        <f t="shared" si="4"/>
        <v>@"/birds/bird_oregon.jpg",</v>
      </c>
      <c r="L38" t="str">
        <f t="shared" si="5"/>
        <v>@"Flags/Small/oregon-flag-small",</v>
      </c>
      <c r="M38" t="str">
        <f t="shared" si="6"/>
        <v>@"Flags/Large/oregon-flag-medium",</v>
      </c>
    </row>
    <row r="39" spans="1:13" x14ac:dyDescent="0.25">
      <c r="A39" t="s">
        <v>167</v>
      </c>
      <c r="B39" t="s">
        <v>15</v>
      </c>
      <c r="C39" t="str">
        <f>VLOOKUP(A39,Sheet2!A:B,2,FALSE)</f>
        <v>Ruffed grouse (state game bird)</v>
      </c>
      <c r="D39" s="3">
        <f>+VLOOKUP(A39,Sheet3!C:D,2,FALSE)</f>
        <v>12784227</v>
      </c>
      <c r="E39" t="str">
        <f>+VLOOKUP(A39,Sheet4!A:D,4,FALSE)</f>
        <v>Harrisburg</v>
      </c>
      <c r="F39" t="str">
        <f t="shared" si="0"/>
        <v>@"Pennsylvania",</v>
      </c>
      <c r="G39" t="str">
        <f t="shared" si="1"/>
        <v>@"Virtue, liberty, and independence",</v>
      </c>
      <c r="H39" t="str">
        <f t="shared" si="2"/>
        <v>@"Ruffed grouse (state game bird)",</v>
      </c>
      <c r="I39" t="str">
        <f t="shared" si="3"/>
        <v>@"12,784,227",</v>
      </c>
      <c r="J39" t="str">
        <f t="shared" si="2"/>
        <v>@"Harrisburg",</v>
      </c>
      <c r="K39" t="str">
        <f t="shared" si="4"/>
        <v>@"/birds/bird_pennsylvania.jpg",</v>
      </c>
      <c r="L39" t="str">
        <f t="shared" si="5"/>
        <v>@"Flags/Small/pennsylvania-flag-small",</v>
      </c>
      <c r="M39" t="str">
        <f t="shared" si="6"/>
        <v>@"Flags/Large/pennsylvania-flag-medium",</v>
      </c>
    </row>
    <row r="40" spans="1:13" x14ac:dyDescent="0.25">
      <c r="A40" t="s">
        <v>171</v>
      </c>
      <c r="B40" t="s">
        <v>16</v>
      </c>
      <c r="C40" t="str">
        <f>VLOOKUP(A40,Sheet2!A:B,2,FALSE)</f>
        <v>Rhode Island Red</v>
      </c>
      <c r="D40" s="3">
        <f>+VLOOKUP(A40,Sheet3!C:D,2,FALSE)</f>
        <v>1056426</v>
      </c>
      <c r="E40" t="str">
        <f>+VLOOKUP(A40,Sheet4!A:D,4,FALSE)</f>
        <v>Providence</v>
      </c>
      <c r="F40" t="str">
        <f t="shared" si="0"/>
        <v>@"Rhode Island",</v>
      </c>
      <c r="G40" t="str">
        <f t="shared" si="1"/>
        <v>@"Hope",</v>
      </c>
      <c r="H40" t="str">
        <f t="shared" si="2"/>
        <v>@"Rhode Island Red",</v>
      </c>
      <c r="I40" t="str">
        <f t="shared" si="3"/>
        <v>@"1,056,426",</v>
      </c>
      <c r="J40" t="str">
        <f t="shared" si="2"/>
        <v>@"Providence",</v>
      </c>
      <c r="K40" t="str">
        <f t="shared" si="4"/>
        <v>@"/birds/bird_rhode island.jpg",</v>
      </c>
      <c r="L40" t="str">
        <f t="shared" si="5"/>
        <v>@"Flags/Small/rhode island-flag-small",</v>
      </c>
      <c r="M40" t="str">
        <f t="shared" si="6"/>
        <v>@"Flags/Large/rhode island-flag-medium",</v>
      </c>
    </row>
    <row r="41" spans="1:13" x14ac:dyDescent="0.25">
      <c r="A41" t="s">
        <v>174</v>
      </c>
      <c r="B41" t="s">
        <v>294</v>
      </c>
      <c r="C41" t="str">
        <f>VLOOKUP(A41,Sheet2!A:B,2,FALSE)</f>
        <v>Northern mockingbird</v>
      </c>
      <c r="D41" s="3">
        <f>+VLOOKUP(A41,Sheet3!C:D,2,FALSE)</f>
        <v>4961119</v>
      </c>
      <c r="E41" t="str">
        <f>+VLOOKUP(A41,Sheet4!A:D,4,FALSE)</f>
        <v>Columbia</v>
      </c>
      <c r="F41" t="str">
        <f t="shared" si="0"/>
        <v>@"South Carolina",</v>
      </c>
      <c r="G41" t="str">
        <f t="shared" si="1"/>
        <v>@"Dum spiro spero (While I breathe, I hope)",</v>
      </c>
      <c r="H41" t="str">
        <f t="shared" si="2"/>
        <v>@"Northern mockingbird",</v>
      </c>
      <c r="I41" t="str">
        <f t="shared" si="3"/>
        <v>@"4,961,119",</v>
      </c>
      <c r="J41" t="str">
        <f t="shared" si="2"/>
        <v>@"Columbia",</v>
      </c>
      <c r="K41" t="str">
        <f t="shared" si="4"/>
        <v>@"/birds/bird_south carolina.jpg",</v>
      </c>
      <c r="L41" t="str">
        <f t="shared" si="5"/>
        <v>@"Flags/Small/south carolina-flag-small",</v>
      </c>
      <c r="M41" t="str">
        <f t="shared" si="6"/>
        <v>@"Flags/Large/south carolina-flag-medium",</v>
      </c>
    </row>
    <row r="42" spans="1:13" x14ac:dyDescent="0.25">
      <c r="A42" t="s">
        <v>182</v>
      </c>
      <c r="B42" t="s">
        <v>17</v>
      </c>
      <c r="C42" t="str">
        <f>VLOOKUP(A42,Sheet2!A:B,2,FALSE)</f>
        <v>Ring-necked pheasant</v>
      </c>
      <c r="D42" s="3">
        <f>+VLOOKUP(A42,Sheet3!C:D,2,FALSE)</f>
        <v>865454</v>
      </c>
      <c r="E42" t="str">
        <f>+VLOOKUP(A42,Sheet4!A:D,4,FALSE)</f>
        <v>Pierre</v>
      </c>
      <c r="F42" t="str">
        <f t="shared" si="0"/>
        <v>@"South Dakota",</v>
      </c>
      <c r="G42" t="str">
        <f t="shared" si="1"/>
        <v>@"Under God the people rule",</v>
      </c>
      <c r="H42" t="str">
        <f t="shared" si="2"/>
        <v>@"Ring-necked pheasant",</v>
      </c>
      <c r="I42" t="str">
        <f t="shared" si="3"/>
        <v>@"865,454",</v>
      </c>
      <c r="J42" t="str">
        <f t="shared" si="2"/>
        <v>@"Pierre",</v>
      </c>
      <c r="K42" t="str">
        <f t="shared" si="4"/>
        <v>@"/birds/bird_south dakota.jpg",</v>
      </c>
      <c r="L42" t="str">
        <f t="shared" si="5"/>
        <v>@"Flags/Small/south dakota-flag-small",</v>
      </c>
      <c r="M42" t="str">
        <f t="shared" si="6"/>
        <v>@"Flags/Large/south dakota-flag-medium",</v>
      </c>
    </row>
    <row r="43" spans="1:13" x14ac:dyDescent="0.25">
      <c r="A43" t="s">
        <v>186</v>
      </c>
      <c r="B43" t="s">
        <v>18</v>
      </c>
      <c r="C43" t="str">
        <f>VLOOKUP(A43,Sheet2!A:B,2,FALSE)</f>
        <v>Northern mockingbird</v>
      </c>
      <c r="D43" s="3">
        <f>+VLOOKUP(A43,Sheet3!C:D,2,FALSE)</f>
        <v>6651194</v>
      </c>
      <c r="E43" t="str">
        <f>+VLOOKUP(A43,Sheet4!A:D,4,FALSE)</f>
        <v>Nashville</v>
      </c>
      <c r="F43" t="str">
        <f t="shared" si="0"/>
        <v>@"Tennessee",</v>
      </c>
      <c r="G43" t="str">
        <f t="shared" si="1"/>
        <v>@"Agriculture and Commerce",</v>
      </c>
      <c r="H43" t="str">
        <f t="shared" si="2"/>
        <v>@"Northern mockingbird",</v>
      </c>
      <c r="I43" t="str">
        <f t="shared" si="3"/>
        <v>@"6,651,194",</v>
      </c>
      <c r="J43" t="str">
        <f t="shared" si="2"/>
        <v>@"Nashville",</v>
      </c>
      <c r="K43" t="str">
        <f t="shared" si="4"/>
        <v>@"/birds/bird_tennessee.jpg",</v>
      </c>
      <c r="L43" t="str">
        <f t="shared" si="5"/>
        <v>@"Flags/Small/tennessee-flag-small",</v>
      </c>
      <c r="M43" t="str">
        <f t="shared" si="6"/>
        <v>@"Flags/Large/tennessee-flag-medium",</v>
      </c>
    </row>
    <row r="44" spans="1:13" x14ac:dyDescent="0.25">
      <c r="A44" t="s">
        <v>190</v>
      </c>
      <c r="B44" t="s">
        <v>19</v>
      </c>
      <c r="C44" t="str">
        <f>VLOOKUP(A44,Sheet2!A:B,2,FALSE)</f>
        <v>Northern mockingbird</v>
      </c>
      <c r="D44" s="3">
        <f>+VLOOKUP(A44,Sheet3!C:D,2,FALSE)</f>
        <v>27862596</v>
      </c>
      <c r="E44" t="str">
        <f>+VLOOKUP(A44,Sheet4!A:D,4,FALSE)</f>
        <v>Austin</v>
      </c>
      <c r="F44" t="str">
        <f t="shared" si="0"/>
        <v>@"Texas",</v>
      </c>
      <c r="G44" t="str">
        <f t="shared" si="1"/>
        <v>@"Friendship",</v>
      </c>
      <c r="H44" t="str">
        <f t="shared" si="2"/>
        <v>@"Northern mockingbird",</v>
      </c>
      <c r="I44" t="str">
        <f t="shared" si="3"/>
        <v>@"27,862,596",</v>
      </c>
      <c r="J44" t="str">
        <f t="shared" si="2"/>
        <v>@"Austin",</v>
      </c>
      <c r="K44" t="str">
        <f t="shared" si="4"/>
        <v>@"/birds/bird_texas.jpg",</v>
      </c>
      <c r="L44" t="str">
        <f t="shared" si="5"/>
        <v>@"Flags/Small/texas-flag-small",</v>
      </c>
      <c r="M44" t="str">
        <f t="shared" si="6"/>
        <v>@"Flags/Large/texas-flag-medium",</v>
      </c>
    </row>
    <row r="45" spans="1:13" x14ac:dyDescent="0.25">
      <c r="A45" t="s">
        <v>192</v>
      </c>
      <c r="B45" t="s">
        <v>295</v>
      </c>
      <c r="C45" t="str">
        <f>VLOOKUP(A45,Sheet2!A:B,2,FALSE)</f>
        <v>California gull</v>
      </c>
      <c r="D45" s="3">
        <f>+VLOOKUP(A45,Sheet3!C:D,2,FALSE)</f>
        <v>3051217</v>
      </c>
      <c r="E45" t="str">
        <f>+VLOOKUP(A45,Sheet4!A:D,4,FALSE)</f>
        <v>Salt Lake City</v>
      </c>
      <c r="F45" t="str">
        <f t="shared" si="0"/>
        <v>@"Utah",</v>
      </c>
      <c r="G45" t="str">
        <f t="shared" si="1"/>
        <v>@"Industry ()",</v>
      </c>
      <c r="H45" t="str">
        <f t="shared" si="2"/>
        <v>@"California gull",</v>
      </c>
      <c r="I45" t="str">
        <f t="shared" si="3"/>
        <v>@"3,051,217",</v>
      </c>
      <c r="J45" t="str">
        <f t="shared" si="2"/>
        <v>@"Salt Lake City",</v>
      </c>
      <c r="K45" t="str">
        <f t="shared" si="4"/>
        <v>@"/birds/bird_utah.jpg",</v>
      </c>
      <c r="L45" t="str">
        <f t="shared" si="5"/>
        <v>@"Flags/Small/utah-flag-small",</v>
      </c>
      <c r="M45" t="str">
        <f t="shared" si="6"/>
        <v>@"Flags/Large/utah-flag-medium",</v>
      </c>
    </row>
    <row r="46" spans="1:13" x14ac:dyDescent="0.25">
      <c r="A46" t="s">
        <v>196</v>
      </c>
      <c r="B46" t="s">
        <v>296</v>
      </c>
      <c r="C46" t="str">
        <f>VLOOKUP(A46,Sheet2!A:B,2,FALSE)</f>
        <v>Hermit thrush</v>
      </c>
      <c r="D46" s="3">
        <f>+VLOOKUP(A46,Sheet3!C:D,2,FALSE)</f>
        <v>624594</v>
      </c>
      <c r="E46" t="str">
        <f>+VLOOKUP(A46,Sheet4!A:D,4,FALSE)</f>
        <v>Montpelier</v>
      </c>
      <c r="F46" t="str">
        <f t="shared" si="0"/>
        <v>@"Vermont",</v>
      </c>
      <c r="G46" t="str">
        <f t="shared" si="1"/>
        <v>@"Freedom and Unity (May the fourteenth star shine bright)",</v>
      </c>
      <c r="H46" t="str">
        <f t="shared" si="2"/>
        <v>@"Hermit thrush",</v>
      </c>
      <c r="I46" t="str">
        <f t="shared" si="3"/>
        <v>@"624,594",</v>
      </c>
      <c r="J46" t="str">
        <f t="shared" si="2"/>
        <v>@"Montpelier",</v>
      </c>
      <c r="K46" t="str">
        <f t="shared" si="4"/>
        <v>@"/birds/bird_vermont.jpg",</v>
      </c>
      <c r="L46" t="str">
        <f t="shared" si="5"/>
        <v>@"Flags/Small/vermont-flag-small",</v>
      </c>
      <c r="M46" t="str">
        <f t="shared" si="6"/>
        <v>@"Flags/Large/vermont-flag-medium",</v>
      </c>
    </row>
    <row r="47" spans="1:13" x14ac:dyDescent="0.25">
      <c r="A47" t="s">
        <v>200</v>
      </c>
      <c r="B47" t="s">
        <v>297</v>
      </c>
      <c r="C47" t="str">
        <f>VLOOKUP(A47,Sheet2!A:B,2,FALSE)</f>
        <v>Northern cardinal</v>
      </c>
      <c r="D47" s="3">
        <f>+VLOOKUP(A47,Sheet3!C:D,2,FALSE)</f>
        <v>8411808</v>
      </c>
      <c r="E47" t="str">
        <f>+VLOOKUP(A47,Sheet4!A:D,4,FALSE)</f>
        <v>Richmond</v>
      </c>
      <c r="F47" t="str">
        <f t="shared" si="0"/>
        <v>@"Virginia",</v>
      </c>
      <c r="G47" t="str">
        <f t="shared" si="1"/>
        <v>@"Sic semper tyrannis (Thus always to tyrants)",</v>
      </c>
      <c r="H47" t="str">
        <f t="shared" si="2"/>
        <v>@"Northern cardinal",</v>
      </c>
      <c r="I47" t="str">
        <f t="shared" si="3"/>
        <v>@"8,411,808",</v>
      </c>
      <c r="J47" t="str">
        <f t="shared" si="2"/>
        <v>@"Richmond",</v>
      </c>
      <c r="K47" t="str">
        <f t="shared" si="4"/>
        <v>@"/birds/bird_virginia.jpg",</v>
      </c>
      <c r="L47" t="str">
        <f t="shared" si="5"/>
        <v>@"Flags/Small/virginia-flag-small",</v>
      </c>
      <c r="M47" t="str">
        <f t="shared" si="6"/>
        <v>@"Flags/Large/virginia-flag-medium",</v>
      </c>
    </row>
    <row r="48" spans="1:13" x14ac:dyDescent="0.25">
      <c r="A48" t="s">
        <v>202</v>
      </c>
      <c r="B48" t="s">
        <v>298</v>
      </c>
      <c r="C48" t="str">
        <f>VLOOKUP(A48,Sheet2!A:B,2,FALSE)</f>
        <v>Willow goldfinch</v>
      </c>
      <c r="D48" s="3">
        <f>+VLOOKUP(A48,Sheet3!C:D,2,FALSE)</f>
        <v>7288000</v>
      </c>
      <c r="E48" t="str">
        <f>+VLOOKUP(A48,Sheet4!A:D,4,FALSE)</f>
        <v>Olympia</v>
      </c>
      <c r="F48" t="str">
        <f t="shared" si="0"/>
        <v>@"Washington",</v>
      </c>
      <c r="G48" t="str">
        <f t="shared" si="1"/>
        <v>@"Al-ki (By and by)",</v>
      </c>
      <c r="H48" t="str">
        <f t="shared" si="2"/>
        <v>@"Willow goldfinch",</v>
      </c>
      <c r="I48" t="str">
        <f t="shared" si="3"/>
        <v>@"7,288,000",</v>
      </c>
      <c r="J48" t="str">
        <f t="shared" si="2"/>
        <v>@"Olympia",</v>
      </c>
      <c r="K48" t="str">
        <f t="shared" si="4"/>
        <v>@"/birds/bird_washington.jpg",</v>
      </c>
      <c r="L48" t="str">
        <f t="shared" si="5"/>
        <v>@"Flags/Small/washington-flag-small",</v>
      </c>
      <c r="M48" t="str">
        <f t="shared" si="6"/>
        <v>@"Flags/Large/washington-flag-medium",</v>
      </c>
    </row>
    <row r="49" spans="1:13" x14ac:dyDescent="0.25">
      <c r="A49" t="s">
        <v>206</v>
      </c>
      <c r="B49" t="s">
        <v>299</v>
      </c>
      <c r="C49" t="str">
        <f>VLOOKUP(A49,Sheet2!A:B,2,FALSE)</f>
        <v>Northern cardinal</v>
      </c>
      <c r="D49" s="3">
        <f>+VLOOKUP(A49,Sheet3!C:D,2,FALSE)</f>
        <v>1831102</v>
      </c>
      <c r="E49" t="str">
        <f>+VLOOKUP(A49,Sheet4!A:D,4,FALSE)</f>
        <v>Charleston</v>
      </c>
      <c r="F49" t="str">
        <f t="shared" si="0"/>
        <v>@"West Virginia",</v>
      </c>
      <c r="G49" t="str">
        <f t="shared" si="1"/>
        <v>@"Montani semper liberi (Mountaineers are always free)",</v>
      </c>
      <c r="H49" t="str">
        <f t="shared" si="2"/>
        <v>@"Northern cardinal",</v>
      </c>
      <c r="I49" t="str">
        <f t="shared" si="3"/>
        <v>@"1,831,102",</v>
      </c>
      <c r="J49" t="str">
        <f t="shared" si="2"/>
        <v>@"Charleston",</v>
      </c>
      <c r="K49" t="str">
        <f t="shared" si="4"/>
        <v>@"/birds/bird_west virginia.jpg",</v>
      </c>
      <c r="L49" t="str">
        <f t="shared" si="5"/>
        <v>@"Flags/Small/west virginia-flag-small",</v>
      </c>
      <c r="M49" t="str">
        <f t="shared" si="6"/>
        <v>@"Flags/Large/west virginia-flag-medium",</v>
      </c>
    </row>
    <row r="50" spans="1:13" x14ac:dyDescent="0.25">
      <c r="A50" t="s">
        <v>208</v>
      </c>
      <c r="B50" t="s">
        <v>20</v>
      </c>
      <c r="C50" t="str">
        <f>VLOOKUP(A50,Sheet2!A:B,2,FALSE)</f>
        <v>American robin</v>
      </c>
      <c r="D50" s="3">
        <f>+VLOOKUP(A50,Sheet3!C:D,2,FALSE)</f>
        <v>5778708</v>
      </c>
      <c r="E50" t="str">
        <f>+VLOOKUP(A50,Sheet4!A:D,4,FALSE)</f>
        <v>Madison</v>
      </c>
      <c r="F50" t="str">
        <f t="shared" si="0"/>
        <v>@"Wisconsin",</v>
      </c>
      <c r="G50" t="str">
        <f t="shared" si="1"/>
        <v>@"Forward",</v>
      </c>
      <c r="H50" t="str">
        <f t="shared" si="2"/>
        <v>@"American robin",</v>
      </c>
      <c r="I50" t="str">
        <f t="shared" si="3"/>
        <v>@"5,778,708",</v>
      </c>
      <c r="J50" t="str">
        <f t="shared" si="2"/>
        <v>@"Madison",</v>
      </c>
      <c r="K50" t="str">
        <f t="shared" si="4"/>
        <v>@"/birds/bird_wisconsin.jpg",</v>
      </c>
      <c r="L50" t="str">
        <f t="shared" si="5"/>
        <v>@"Flags/Small/wisconsin-flag-small",</v>
      </c>
      <c r="M50" t="str">
        <f t="shared" si="6"/>
        <v>@"Flags/Large/wisconsin-flag-medium",</v>
      </c>
    </row>
    <row r="51" spans="1:13" x14ac:dyDescent="0.25">
      <c r="A51" t="s">
        <v>210</v>
      </c>
      <c r="B51" t="s">
        <v>21</v>
      </c>
      <c r="C51" t="str">
        <f>VLOOKUP(A51,Sheet2!A:B,2,FALSE)</f>
        <v>Western meadowlark</v>
      </c>
      <c r="D51" s="3">
        <f>+VLOOKUP(A51,Sheet3!C:D,2,FALSE)</f>
        <v>585501</v>
      </c>
      <c r="E51" t="str">
        <f>+VLOOKUP(A51,Sheet4!A:D,4,FALSE)</f>
        <v>Cheyenne</v>
      </c>
      <c r="F51" t="str">
        <f t="shared" si="0"/>
        <v>@"Wyoming",</v>
      </c>
      <c r="G51" t="str">
        <f t="shared" si="1"/>
        <v>@"Equal Rights",</v>
      </c>
      <c r="H51" t="str">
        <f t="shared" si="2"/>
        <v>@"Western meadowlark",</v>
      </c>
      <c r="I51" t="str">
        <f t="shared" si="3"/>
        <v>@"585,501",</v>
      </c>
      <c r="J51" t="str">
        <f t="shared" si="2"/>
        <v>@"Cheyenne",</v>
      </c>
      <c r="K51" t="str">
        <f t="shared" si="4"/>
        <v>@"/birds/bird_wyoming.jpg",</v>
      </c>
      <c r="L51" t="str">
        <f t="shared" si="5"/>
        <v>@"Flags/Small/wyoming-flag-small",</v>
      </c>
      <c r="M51" t="str">
        <f t="shared" si="6"/>
        <v>@"Flags/Large/wyoming-flag-medium",</v>
      </c>
    </row>
  </sheetData>
  <autoFilter ref="A1:M51"/>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51"/>
  <sheetViews>
    <sheetView workbookViewId="0">
      <selection activeCell="C24" sqref="C24"/>
    </sheetView>
  </sheetViews>
  <sheetFormatPr defaultRowHeight="15" x14ac:dyDescent="0.25"/>
  <cols>
    <col min="15" max="15" width="29.7109375" bestFit="1" customWidth="1"/>
    <col min="16" max="16" width="15.28515625" bestFit="1" customWidth="1"/>
  </cols>
  <sheetData>
    <row r="1" spans="3:16" x14ac:dyDescent="0.25">
      <c r="O1" t="s">
        <v>300</v>
      </c>
      <c r="P1" t="s">
        <v>22</v>
      </c>
    </row>
    <row r="2" spans="3:16" x14ac:dyDescent="0.25">
      <c r="O2" t="s">
        <v>29</v>
      </c>
      <c r="P2" t="s">
        <v>28</v>
      </c>
    </row>
    <row r="3" spans="3:16" x14ac:dyDescent="0.25">
      <c r="C3" t="s">
        <v>60</v>
      </c>
      <c r="E3" t="str">
        <f>+VLOOKUP(C3,O:P,2,FALSE)</f>
        <v>Connecticut</v>
      </c>
      <c r="I3" t="s">
        <v>29</v>
      </c>
      <c r="O3" t="s">
        <v>39</v>
      </c>
      <c r="P3" t="s">
        <v>38</v>
      </c>
    </row>
    <row r="4" spans="3:16" x14ac:dyDescent="0.25">
      <c r="C4" t="s">
        <v>111</v>
      </c>
      <c r="E4" t="str">
        <f t="shared" ref="E4:E24" si="0">+VLOOKUP(C4,O:P,2,FALSE)</f>
        <v>Maryland</v>
      </c>
      <c r="I4" t="s">
        <v>52</v>
      </c>
      <c r="O4" t="s">
        <v>43</v>
      </c>
      <c r="P4" t="s">
        <v>42</v>
      </c>
    </row>
    <row r="5" spans="3:16" x14ac:dyDescent="0.25">
      <c r="C5" t="s">
        <v>107</v>
      </c>
      <c r="E5" t="str">
        <f t="shared" si="0"/>
        <v>Maine</v>
      </c>
      <c r="I5" t="s">
        <v>48</v>
      </c>
      <c r="O5" t="s">
        <v>48</v>
      </c>
      <c r="P5" t="s">
        <v>47</v>
      </c>
    </row>
    <row r="6" spans="3:16" x14ac:dyDescent="0.25">
      <c r="C6" t="s">
        <v>103</v>
      </c>
      <c r="E6" t="str">
        <f t="shared" si="0"/>
        <v>Louisiana</v>
      </c>
      <c r="I6" t="s">
        <v>70</v>
      </c>
      <c r="O6" t="s">
        <v>52</v>
      </c>
      <c r="P6" t="s">
        <v>51</v>
      </c>
    </row>
    <row r="7" spans="3:16" x14ac:dyDescent="0.25">
      <c r="C7" t="s">
        <v>43</v>
      </c>
      <c r="E7" t="str">
        <f t="shared" si="0"/>
        <v>Arizona</v>
      </c>
      <c r="I7" t="s">
        <v>130</v>
      </c>
      <c r="O7" t="s">
        <v>56</v>
      </c>
      <c r="P7" t="s">
        <v>55</v>
      </c>
    </row>
    <row r="8" spans="3:16" x14ac:dyDescent="0.25">
      <c r="C8" t="s">
        <v>193</v>
      </c>
      <c r="E8" t="str">
        <f t="shared" si="0"/>
        <v>Utah</v>
      </c>
      <c r="I8" t="s">
        <v>203</v>
      </c>
      <c r="O8" t="s">
        <v>60</v>
      </c>
      <c r="P8" t="s">
        <v>59</v>
      </c>
    </row>
    <row r="9" spans="3:16" x14ac:dyDescent="0.25">
      <c r="C9" t="s">
        <v>120</v>
      </c>
      <c r="E9" t="str">
        <f t="shared" si="0"/>
        <v>Minnesota</v>
      </c>
      <c r="O9" t="s">
        <v>64</v>
      </c>
      <c r="P9" t="s">
        <v>63</v>
      </c>
    </row>
    <row r="10" spans="3:16" x14ac:dyDescent="0.25">
      <c r="C10" t="s">
        <v>64</v>
      </c>
      <c r="E10" t="str">
        <f t="shared" si="0"/>
        <v>Delaware</v>
      </c>
      <c r="O10" t="s">
        <v>48</v>
      </c>
      <c r="P10" t="s">
        <v>67</v>
      </c>
    </row>
    <row r="11" spans="3:16" x14ac:dyDescent="0.25">
      <c r="C11" t="s">
        <v>92</v>
      </c>
      <c r="E11" t="str">
        <f t="shared" si="0"/>
        <v>Iowa</v>
      </c>
      <c r="O11" t="s">
        <v>70</v>
      </c>
      <c r="P11" t="s">
        <v>69</v>
      </c>
    </row>
    <row r="12" spans="3:16" x14ac:dyDescent="0.25">
      <c r="C12" t="s">
        <v>197</v>
      </c>
      <c r="E12" t="str">
        <f t="shared" si="0"/>
        <v>Vermont</v>
      </c>
      <c r="O12" t="s">
        <v>77</v>
      </c>
      <c r="P12" t="s">
        <v>76</v>
      </c>
    </row>
    <row r="13" spans="3:16" x14ac:dyDescent="0.25">
      <c r="C13" t="s">
        <v>56</v>
      </c>
      <c r="E13" t="str">
        <f t="shared" si="0"/>
        <v>Colorado</v>
      </c>
      <c r="O13" t="s">
        <v>82</v>
      </c>
      <c r="P13" t="s">
        <v>81</v>
      </c>
    </row>
    <row r="14" spans="3:16" x14ac:dyDescent="0.25">
      <c r="C14" t="s">
        <v>82</v>
      </c>
      <c r="E14" t="str">
        <f t="shared" si="0"/>
        <v>Idaho</v>
      </c>
      <c r="O14" t="s">
        <v>86</v>
      </c>
      <c r="P14" t="s">
        <v>85</v>
      </c>
    </row>
    <row r="15" spans="3:16" x14ac:dyDescent="0.25">
      <c r="C15" t="s">
        <v>77</v>
      </c>
      <c r="E15" t="str">
        <f t="shared" si="0"/>
        <v>Hawaii</v>
      </c>
      <c r="O15" t="s">
        <v>86</v>
      </c>
      <c r="P15" t="s">
        <v>89</v>
      </c>
    </row>
    <row r="16" spans="3:16" x14ac:dyDescent="0.25">
      <c r="C16" t="s">
        <v>86</v>
      </c>
      <c r="E16" t="str">
        <f t="shared" si="0"/>
        <v>Illinois</v>
      </c>
      <c r="O16" t="s">
        <v>92</v>
      </c>
      <c r="P16" t="s">
        <v>91</v>
      </c>
    </row>
    <row r="17" spans="3:16" x14ac:dyDescent="0.25">
      <c r="C17" t="s">
        <v>141</v>
      </c>
      <c r="E17" t="str">
        <f t="shared" si="0"/>
        <v>New Hampshire</v>
      </c>
      <c r="O17" t="s">
        <v>97</v>
      </c>
      <c r="P17" t="s">
        <v>96</v>
      </c>
    </row>
    <row r="18" spans="3:16" x14ac:dyDescent="0.25">
      <c r="C18" t="s">
        <v>172</v>
      </c>
      <c r="E18" t="str">
        <f t="shared" si="0"/>
        <v>Rhode Island</v>
      </c>
      <c r="O18" t="s">
        <v>86</v>
      </c>
      <c r="P18" t="s">
        <v>100</v>
      </c>
    </row>
    <row r="19" spans="3:16" x14ac:dyDescent="0.25">
      <c r="C19" t="s">
        <v>183</v>
      </c>
      <c r="E19" t="str">
        <f t="shared" si="0"/>
        <v>South Dakota</v>
      </c>
      <c r="O19" t="s">
        <v>103</v>
      </c>
      <c r="P19" t="s">
        <v>102</v>
      </c>
    </row>
    <row r="20" spans="3:16" x14ac:dyDescent="0.25">
      <c r="C20" t="s">
        <v>147</v>
      </c>
      <c r="E20" t="str">
        <f t="shared" si="0"/>
        <v>New Mexico</v>
      </c>
      <c r="O20" t="s">
        <v>107</v>
      </c>
      <c r="P20" t="s">
        <v>106</v>
      </c>
    </row>
    <row r="21" spans="3:16" x14ac:dyDescent="0.25">
      <c r="C21" t="s">
        <v>168</v>
      </c>
      <c r="E21" t="str">
        <f t="shared" si="0"/>
        <v>Pennsylvania</v>
      </c>
      <c r="O21" t="s">
        <v>111</v>
      </c>
      <c r="P21" t="s">
        <v>110</v>
      </c>
    </row>
    <row r="22" spans="3:16" x14ac:dyDescent="0.25">
      <c r="C22" t="s">
        <v>160</v>
      </c>
      <c r="E22" t="str">
        <f t="shared" si="0"/>
        <v>Oklahoma</v>
      </c>
      <c r="O22" t="s">
        <v>107</v>
      </c>
      <c r="P22" t="s">
        <v>114</v>
      </c>
    </row>
    <row r="23" spans="3:16" x14ac:dyDescent="0.25">
      <c r="C23" t="s">
        <v>97</v>
      </c>
      <c r="E23" t="str">
        <f t="shared" si="0"/>
        <v>Kansas</v>
      </c>
      <c r="O23" t="s">
        <v>60</v>
      </c>
      <c r="P23" t="s">
        <v>117</v>
      </c>
    </row>
    <row r="24" spans="3:16" x14ac:dyDescent="0.25">
      <c r="C24" t="s">
        <v>39</v>
      </c>
      <c r="E24" t="str">
        <f t="shared" si="0"/>
        <v>Alaska</v>
      </c>
      <c r="O24" t="s">
        <v>120</v>
      </c>
      <c r="P24" t="s">
        <v>119</v>
      </c>
    </row>
    <row r="25" spans="3:16" x14ac:dyDescent="0.25">
      <c r="O25" t="s">
        <v>48</v>
      </c>
      <c r="P25" t="s">
        <v>123</v>
      </c>
    </row>
    <row r="26" spans="3:16" x14ac:dyDescent="0.25">
      <c r="O26" t="s">
        <v>130</v>
      </c>
      <c r="P26" t="s">
        <v>129</v>
      </c>
    </row>
    <row r="27" spans="3:16" x14ac:dyDescent="0.25">
      <c r="O27" t="s">
        <v>97</v>
      </c>
      <c r="P27" t="s">
        <v>134</v>
      </c>
    </row>
    <row r="28" spans="3:16" x14ac:dyDescent="0.25">
      <c r="O28" t="s">
        <v>97</v>
      </c>
      <c r="P28" t="s">
        <v>136</v>
      </c>
    </row>
    <row r="29" spans="3:16" x14ac:dyDescent="0.25">
      <c r="O29" t="s">
        <v>82</v>
      </c>
      <c r="P29" t="s">
        <v>138</v>
      </c>
    </row>
    <row r="30" spans="3:16" x14ac:dyDescent="0.25">
      <c r="O30" t="s">
        <v>141</v>
      </c>
      <c r="P30" t="s">
        <v>140</v>
      </c>
    </row>
    <row r="31" spans="3:16" x14ac:dyDescent="0.25">
      <c r="O31" t="s">
        <v>92</v>
      </c>
      <c r="P31" t="s">
        <v>144</v>
      </c>
    </row>
    <row r="32" spans="3:16" x14ac:dyDescent="0.25">
      <c r="O32" t="s">
        <v>147</v>
      </c>
      <c r="P32" t="s">
        <v>146</v>
      </c>
    </row>
    <row r="33" spans="15:16" x14ac:dyDescent="0.25">
      <c r="O33" t="s">
        <v>130</v>
      </c>
      <c r="P33" t="s">
        <v>151</v>
      </c>
    </row>
    <row r="34" spans="15:16" x14ac:dyDescent="0.25">
      <c r="O34" t="s">
        <v>86</v>
      </c>
      <c r="P34" t="s">
        <v>153</v>
      </c>
    </row>
    <row r="35" spans="15:16" x14ac:dyDescent="0.25">
      <c r="O35" t="s">
        <v>97</v>
      </c>
      <c r="P35" t="s">
        <v>155</v>
      </c>
    </row>
    <row r="36" spans="15:16" x14ac:dyDescent="0.25">
      <c r="O36" t="s">
        <v>86</v>
      </c>
      <c r="P36" t="s">
        <v>157</v>
      </c>
    </row>
    <row r="37" spans="15:16" x14ac:dyDescent="0.25">
      <c r="O37" t="s">
        <v>160</v>
      </c>
      <c r="P37" t="s">
        <v>159</v>
      </c>
    </row>
    <row r="38" spans="15:16" x14ac:dyDescent="0.25">
      <c r="O38" t="s">
        <v>97</v>
      </c>
      <c r="P38" t="s">
        <v>165</v>
      </c>
    </row>
    <row r="39" spans="15:16" x14ac:dyDescent="0.25">
      <c r="O39" t="s">
        <v>168</v>
      </c>
      <c r="P39" t="s">
        <v>167</v>
      </c>
    </row>
    <row r="40" spans="15:16" x14ac:dyDescent="0.25">
      <c r="O40" t="s">
        <v>172</v>
      </c>
      <c r="P40" t="s">
        <v>171</v>
      </c>
    </row>
    <row r="41" spans="15:16" x14ac:dyDescent="0.25">
      <c r="O41" t="s">
        <v>48</v>
      </c>
      <c r="P41" t="s">
        <v>174</v>
      </c>
    </row>
    <row r="42" spans="15:16" x14ac:dyDescent="0.25">
      <c r="O42" t="s">
        <v>183</v>
      </c>
      <c r="P42" t="s">
        <v>182</v>
      </c>
    </row>
    <row r="43" spans="15:16" x14ac:dyDescent="0.25">
      <c r="O43" t="s">
        <v>48</v>
      </c>
      <c r="P43" t="s">
        <v>186</v>
      </c>
    </row>
    <row r="44" spans="15:16" x14ac:dyDescent="0.25">
      <c r="O44" t="s">
        <v>48</v>
      </c>
      <c r="P44" t="s">
        <v>190</v>
      </c>
    </row>
    <row r="45" spans="15:16" x14ac:dyDescent="0.25">
      <c r="O45" t="s">
        <v>193</v>
      </c>
      <c r="P45" t="s">
        <v>192</v>
      </c>
    </row>
    <row r="46" spans="15:16" x14ac:dyDescent="0.25">
      <c r="O46" t="s">
        <v>197</v>
      </c>
      <c r="P46" t="s">
        <v>196</v>
      </c>
    </row>
    <row r="47" spans="15:16" x14ac:dyDescent="0.25">
      <c r="O47" t="s">
        <v>86</v>
      </c>
      <c r="P47" t="s">
        <v>200</v>
      </c>
    </row>
    <row r="48" spans="15:16" x14ac:dyDescent="0.25">
      <c r="O48" t="s">
        <v>203</v>
      </c>
      <c r="P48" t="s">
        <v>202</v>
      </c>
    </row>
    <row r="49" spans="15:16" x14ac:dyDescent="0.25">
      <c r="O49" t="s">
        <v>86</v>
      </c>
      <c r="P49" t="s">
        <v>206</v>
      </c>
    </row>
    <row r="50" spans="15:16" x14ac:dyDescent="0.25">
      <c r="O50" t="s">
        <v>60</v>
      </c>
      <c r="P50" t="s">
        <v>208</v>
      </c>
    </row>
    <row r="51" spans="15:16" x14ac:dyDescent="0.25">
      <c r="O51" t="s">
        <v>97</v>
      </c>
      <c r="P51" t="s">
        <v>210</v>
      </c>
    </row>
  </sheetData>
  <sortState ref="C3:C28">
    <sortCondition ref="C28"/>
  </sortState>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3"/>
  <sheetViews>
    <sheetView workbookViewId="0">
      <selection sqref="A1:J53"/>
    </sheetView>
  </sheetViews>
  <sheetFormatPr defaultRowHeight="15" x14ac:dyDescent="0.25"/>
  <sheetData>
    <row r="2" spans="1:10" x14ac:dyDescent="0.25">
      <c r="A2" t="s">
        <v>22</v>
      </c>
      <c r="B2" t="s">
        <v>313</v>
      </c>
      <c r="C2" t="s">
        <v>314</v>
      </c>
      <c r="D2" t="s">
        <v>312</v>
      </c>
      <c r="E2" t="s">
        <v>315</v>
      </c>
      <c r="F2" t="s">
        <v>316</v>
      </c>
      <c r="G2" t="s">
        <v>317</v>
      </c>
      <c r="J2" t="s">
        <v>318</v>
      </c>
    </row>
    <row r="3" spans="1:10" x14ac:dyDescent="0.25">
      <c r="G3" t="s">
        <v>319</v>
      </c>
      <c r="H3" t="s">
        <v>320</v>
      </c>
      <c r="I3" t="s">
        <v>321</v>
      </c>
    </row>
    <row r="4" spans="1:10" x14ac:dyDescent="0.25">
      <c r="A4" t="s">
        <v>28</v>
      </c>
      <c r="B4" t="s">
        <v>322</v>
      </c>
      <c r="C4">
        <v>1819</v>
      </c>
      <c r="D4" t="s">
        <v>323</v>
      </c>
      <c r="E4">
        <v>1846</v>
      </c>
      <c r="F4">
        <v>155.4</v>
      </c>
      <c r="G4" s="1">
        <v>205764</v>
      </c>
      <c r="H4" s="1">
        <v>374536</v>
      </c>
      <c r="I4">
        <v>2</v>
      </c>
      <c r="J4" t="s">
        <v>324</v>
      </c>
    </row>
    <row r="5" spans="1:10" x14ac:dyDescent="0.25">
      <c r="A5" t="s">
        <v>38</v>
      </c>
      <c r="B5" t="s">
        <v>325</v>
      </c>
      <c r="C5">
        <v>1959</v>
      </c>
      <c r="D5" t="s">
        <v>326</v>
      </c>
      <c r="E5">
        <v>1906</v>
      </c>
      <c r="F5">
        <v>2716.7</v>
      </c>
      <c r="G5" s="1">
        <v>31275</v>
      </c>
      <c r="I5">
        <v>3</v>
      </c>
      <c r="J5" t="s">
        <v>327</v>
      </c>
    </row>
    <row r="6" spans="1:10" x14ac:dyDescent="0.25">
      <c r="A6" t="s">
        <v>42</v>
      </c>
      <c r="B6" t="s">
        <v>328</v>
      </c>
      <c r="C6">
        <v>1912</v>
      </c>
      <c r="D6" t="s">
        <v>329</v>
      </c>
      <c r="E6">
        <v>1889</v>
      </c>
      <c r="F6">
        <v>474.9</v>
      </c>
      <c r="G6" s="1">
        <v>1445632</v>
      </c>
      <c r="H6" s="1">
        <v>4192887</v>
      </c>
      <c r="I6">
        <v>1</v>
      </c>
      <c r="J6" t="s">
        <v>330</v>
      </c>
    </row>
    <row r="7" spans="1:10" x14ac:dyDescent="0.25">
      <c r="A7" t="s">
        <v>47</v>
      </c>
      <c r="B7" t="s">
        <v>331</v>
      </c>
      <c r="C7">
        <v>1836</v>
      </c>
      <c r="D7" t="s">
        <v>332</v>
      </c>
      <c r="E7">
        <v>1821</v>
      </c>
      <c r="F7">
        <v>116.2</v>
      </c>
      <c r="G7" s="1">
        <v>193524</v>
      </c>
      <c r="H7" s="1">
        <v>877091</v>
      </c>
      <c r="I7">
        <v>1</v>
      </c>
    </row>
    <row r="8" spans="1:10" x14ac:dyDescent="0.25">
      <c r="A8" t="s">
        <v>51</v>
      </c>
      <c r="B8" t="s">
        <v>333</v>
      </c>
      <c r="C8">
        <v>1850</v>
      </c>
      <c r="D8" t="s">
        <v>334</v>
      </c>
      <c r="E8">
        <v>1854</v>
      </c>
      <c r="F8">
        <v>97.2</v>
      </c>
      <c r="G8" s="1">
        <v>466488</v>
      </c>
      <c r="H8" s="1">
        <v>2527123</v>
      </c>
      <c r="I8">
        <v>6</v>
      </c>
      <c r="J8" t="s">
        <v>335</v>
      </c>
    </row>
    <row r="9" spans="1:10" x14ac:dyDescent="0.25">
      <c r="A9" t="s">
        <v>55</v>
      </c>
      <c r="B9" t="s">
        <v>336</v>
      </c>
      <c r="C9">
        <v>1876</v>
      </c>
      <c r="D9" t="s">
        <v>337</v>
      </c>
      <c r="E9">
        <v>1867</v>
      </c>
      <c r="F9">
        <v>153.4</v>
      </c>
      <c r="G9" s="1">
        <v>600158</v>
      </c>
      <c r="H9" s="1">
        <v>2552195</v>
      </c>
      <c r="I9">
        <v>1</v>
      </c>
      <c r="J9" t="s">
        <v>338</v>
      </c>
    </row>
    <row r="10" spans="1:10" x14ac:dyDescent="0.25">
      <c r="A10" t="s">
        <v>59</v>
      </c>
      <c r="B10" t="s">
        <v>339</v>
      </c>
      <c r="C10">
        <v>1788</v>
      </c>
      <c r="D10" t="s">
        <v>340</v>
      </c>
      <c r="E10">
        <v>1875</v>
      </c>
      <c r="F10">
        <v>17.3</v>
      </c>
      <c r="G10" s="1">
        <v>124775</v>
      </c>
      <c r="H10" s="1">
        <v>1212381</v>
      </c>
      <c r="I10">
        <v>3</v>
      </c>
      <c r="J10" t="s">
        <v>341</v>
      </c>
    </row>
    <row r="11" spans="1:10" x14ac:dyDescent="0.25">
      <c r="A11" t="s">
        <v>63</v>
      </c>
      <c r="B11" t="s">
        <v>342</v>
      </c>
      <c r="C11">
        <v>1787</v>
      </c>
      <c r="D11" t="s">
        <v>343</v>
      </c>
      <c r="E11">
        <v>1777</v>
      </c>
      <c r="F11">
        <v>22.4</v>
      </c>
      <c r="G11" s="1">
        <v>36047</v>
      </c>
      <c r="H11" s="1">
        <v>162310</v>
      </c>
      <c r="I11">
        <v>2</v>
      </c>
      <c r="J11" t="s">
        <v>344</v>
      </c>
    </row>
    <row r="12" spans="1:10" x14ac:dyDescent="0.25">
      <c r="A12" t="s">
        <v>67</v>
      </c>
      <c r="B12" t="s">
        <v>345</v>
      </c>
      <c r="C12">
        <v>1845</v>
      </c>
      <c r="D12" t="s">
        <v>346</v>
      </c>
      <c r="E12">
        <v>1824</v>
      </c>
      <c r="F12">
        <v>95.7</v>
      </c>
      <c r="G12" s="1">
        <v>181412</v>
      </c>
      <c r="H12" s="1">
        <v>367413</v>
      </c>
      <c r="I12">
        <v>7</v>
      </c>
      <c r="J12" t="s">
        <v>347</v>
      </c>
    </row>
    <row r="13" spans="1:10" x14ac:dyDescent="0.25">
      <c r="A13" t="s">
        <v>69</v>
      </c>
      <c r="B13" t="s">
        <v>348</v>
      </c>
      <c r="C13">
        <v>1788</v>
      </c>
      <c r="D13" t="s">
        <v>349</v>
      </c>
      <c r="E13">
        <v>1868</v>
      </c>
      <c r="F13">
        <v>131.69999999999999</v>
      </c>
      <c r="G13" s="1">
        <v>420003</v>
      </c>
      <c r="H13" s="1">
        <v>5268860</v>
      </c>
      <c r="I13">
        <v>1</v>
      </c>
      <c r="J13" t="s">
        <v>350</v>
      </c>
    </row>
    <row r="14" spans="1:10" x14ac:dyDescent="0.25">
      <c r="A14" t="s">
        <v>76</v>
      </c>
      <c r="B14" t="s">
        <v>351</v>
      </c>
      <c r="C14">
        <v>1959</v>
      </c>
      <c r="D14" t="s">
        <v>352</v>
      </c>
      <c r="E14">
        <v>1845</v>
      </c>
      <c r="F14">
        <v>85.7</v>
      </c>
      <c r="G14" s="1">
        <v>337256</v>
      </c>
      <c r="H14" s="1">
        <v>953207</v>
      </c>
      <c r="I14">
        <v>1</v>
      </c>
    </row>
    <row r="15" spans="1:10" x14ac:dyDescent="0.25">
      <c r="A15" t="s">
        <v>81</v>
      </c>
      <c r="B15" t="s">
        <v>353</v>
      </c>
      <c r="C15">
        <v>1890</v>
      </c>
      <c r="D15" t="s">
        <v>354</v>
      </c>
      <c r="E15">
        <v>1865</v>
      </c>
      <c r="F15">
        <v>63.8</v>
      </c>
      <c r="G15" s="1">
        <v>205671</v>
      </c>
      <c r="H15" s="1">
        <v>616561</v>
      </c>
      <c r="I15">
        <v>1</v>
      </c>
    </row>
    <row r="16" spans="1:10" x14ac:dyDescent="0.25">
      <c r="A16" t="s">
        <v>85</v>
      </c>
      <c r="B16" t="s">
        <v>355</v>
      </c>
      <c r="C16">
        <v>1818</v>
      </c>
      <c r="D16" t="s">
        <v>356</v>
      </c>
      <c r="E16">
        <v>1837</v>
      </c>
      <c r="F16">
        <v>54</v>
      </c>
      <c r="G16" s="1">
        <v>116250</v>
      </c>
      <c r="H16" s="1">
        <v>208182</v>
      </c>
      <c r="I16">
        <v>6</v>
      </c>
      <c r="J16" t="s">
        <v>357</v>
      </c>
    </row>
    <row r="17" spans="1:10" x14ac:dyDescent="0.25">
      <c r="A17" t="s">
        <v>89</v>
      </c>
      <c r="B17" t="s">
        <v>358</v>
      </c>
      <c r="C17">
        <v>1816</v>
      </c>
      <c r="D17" t="s">
        <v>359</v>
      </c>
      <c r="E17">
        <v>1825</v>
      </c>
      <c r="F17">
        <v>361.5</v>
      </c>
      <c r="G17" s="1">
        <v>829718</v>
      </c>
      <c r="H17" s="1">
        <v>1756221</v>
      </c>
      <c r="I17">
        <v>1</v>
      </c>
    </row>
    <row r="18" spans="1:10" x14ac:dyDescent="0.25">
      <c r="A18" t="s">
        <v>91</v>
      </c>
      <c r="B18" t="s">
        <v>360</v>
      </c>
      <c r="C18">
        <v>1846</v>
      </c>
      <c r="D18" t="s">
        <v>361</v>
      </c>
      <c r="E18">
        <v>1857</v>
      </c>
      <c r="F18">
        <v>75.8</v>
      </c>
      <c r="G18" s="1">
        <v>203433</v>
      </c>
      <c r="H18" s="1">
        <v>580255</v>
      </c>
      <c r="I18">
        <v>1</v>
      </c>
    </row>
    <row r="19" spans="1:10" x14ac:dyDescent="0.25">
      <c r="A19" t="s">
        <v>96</v>
      </c>
      <c r="B19" t="s">
        <v>362</v>
      </c>
      <c r="C19">
        <v>1861</v>
      </c>
      <c r="D19" t="s">
        <v>363</v>
      </c>
      <c r="E19">
        <v>1856</v>
      </c>
      <c r="F19">
        <v>56</v>
      </c>
      <c r="G19" s="1">
        <v>127473</v>
      </c>
      <c r="H19" s="1">
        <v>230824</v>
      </c>
      <c r="I19">
        <v>4</v>
      </c>
      <c r="J19" t="s">
        <v>364</v>
      </c>
    </row>
    <row r="20" spans="1:10" x14ac:dyDescent="0.25">
      <c r="A20" t="s">
        <v>100</v>
      </c>
      <c r="B20" t="s">
        <v>365</v>
      </c>
      <c r="C20">
        <v>1792</v>
      </c>
      <c r="D20" t="s">
        <v>366</v>
      </c>
      <c r="E20">
        <v>1792</v>
      </c>
      <c r="F20">
        <v>14.7</v>
      </c>
      <c r="G20" s="1">
        <v>25527</v>
      </c>
      <c r="H20" s="1">
        <v>70758</v>
      </c>
      <c r="I20">
        <v>14</v>
      </c>
      <c r="J20" t="s">
        <v>367</v>
      </c>
    </row>
    <row r="21" spans="1:10" x14ac:dyDescent="0.25">
      <c r="A21" t="s">
        <v>102</v>
      </c>
      <c r="B21" t="s">
        <v>368</v>
      </c>
      <c r="C21">
        <v>1812</v>
      </c>
      <c r="D21" t="s">
        <v>369</v>
      </c>
      <c r="E21">
        <v>1880</v>
      </c>
      <c r="F21">
        <v>76.8</v>
      </c>
      <c r="G21" s="1">
        <v>229553</v>
      </c>
      <c r="H21" s="1">
        <v>802484</v>
      </c>
      <c r="I21">
        <v>2</v>
      </c>
      <c r="J21" t="s">
        <v>370</v>
      </c>
    </row>
    <row r="22" spans="1:10" x14ac:dyDescent="0.25">
      <c r="A22" t="s">
        <v>106</v>
      </c>
      <c r="B22" t="s">
        <v>371</v>
      </c>
      <c r="C22">
        <v>1820</v>
      </c>
      <c r="D22" t="s">
        <v>372</v>
      </c>
      <c r="E22">
        <v>1832</v>
      </c>
      <c r="F22">
        <v>55.4</v>
      </c>
      <c r="G22" s="1">
        <v>19136</v>
      </c>
      <c r="H22" s="1">
        <v>117114</v>
      </c>
      <c r="I22">
        <v>8</v>
      </c>
      <c r="J22" t="s">
        <v>373</v>
      </c>
    </row>
    <row r="23" spans="1:10" x14ac:dyDescent="0.25">
      <c r="A23" t="s">
        <v>110</v>
      </c>
      <c r="B23" t="s">
        <v>374</v>
      </c>
      <c r="C23">
        <v>1788</v>
      </c>
      <c r="D23" t="s">
        <v>375</v>
      </c>
      <c r="E23">
        <v>1694</v>
      </c>
      <c r="F23">
        <v>6.73</v>
      </c>
      <c r="G23" s="1">
        <v>38394</v>
      </c>
      <c r="I23">
        <v>7</v>
      </c>
      <c r="J23" t="s">
        <v>376</v>
      </c>
    </row>
    <row r="24" spans="1:10" x14ac:dyDescent="0.25">
      <c r="A24" t="s">
        <v>114</v>
      </c>
      <c r="B24" t="s">
        <v>377</v>
      </c>
      <c r="C24">
        <v>1788</v>
      </c>
      <c r="D24" t="s">
        <v>378</v>
      </c>
      <c r="E24">
        <v>1630</v>
      </c>
      <c r="F24">
        <v>48.4</v>
      </c>
      <c r="G24" s="1">
        <v>617594</v>
      </c>
      <c r="H24" s="1">
        <v>4522858</v>
      </c>
      <c r="I24">
        <v>1</v>
      </c>
      <c r="J24" t="s">
        <v>379</v>
      </c>
    </row>
    <row r="25" spans="1:10" x14ac:dyDescent="0.25">
      <c r="A25" t="s">
        <v>117</v>
      </c>
      <c r="B25" t="s">
        <v>380</v>
      </c>
      <c r="C25">
        <v>1837</v>
      </c>
      <c r="D25" t="s">
        <v>381</v>
      </c>
      <c r="E25">
        <v>1847</v>
      </c>
      <c r="F25">
        <v>35</v>
      </c>
      <c r="G25" s="1">
        <v>114297</v>
      </c>
      <c r="H25" s="1">
        <v>464036</v>
      </c>
      <c r="I25">
        <v>5</v>
      </c>
      <c r="J25" t="s">
        <v>382</v>
      </c>
    </row>
    <row r="26" spans="1:10" x14ac:dyDescent="0.25">
      <c r="A26" t="s">
        <v>119</v>
      </c>
      <c r="B26" t="s">
        <v>383</v>
      </c>
      <c r="C26">
        <v>1858</v>
      </c>
      <c r="D26" t="s">
        <v>384</v>
      </c>
      <c r="E26">
        <v>1849</v>
      </c>
      <c r="F26">
        <v>52.8</v>
      </c>
      <c r="G26" s="1">
        <v>300851</v>
      </c>
      <c r="H26" s="1">
        <v>3502891</v>
      </c>
      <c r="I26">
        <v>2</v>
      </c>
      <c r="J26" t="s">
        <v>385</v>
      </c>
    </row>
    <row r="27" spans="1:10" x14ac:dyDescent="0.25">
      <c r="A27" t="s">
        <v>123</v>
      </c>
      <c r="B27" t="s">
        <v>386</v>
      </c>
      <c r="C27">
        <v>1817</v>
      </c>
      <c r="D27" t="s">
        <v>387</v>
      </c>
      <c r="E27">
        <v>1821</v>
      </c>
      <c r="F27">
        <v>104.9</v>
      </c>
      <c r="G27" s="1">
        <v>173514</v>
      </c>
      <c r="H27" s="1">
        <v>539057</v>
      </c>
      <c r="I27">
        <v>1</v>
      </c>
      <c r="J27" t="s">
        <v>388</v>
      </c>
    </row>
    <row r="28" spans="1:10" x14ac:dyDescent="0.25">
      <c r="A28" t="s">
        <v>129</v>
      </c>
      <c r="B28" t="s">
        <v>389</v>
      </c>
      <c r="C28">
        <v>1821</v>
      </c>
      <c r="D28" t="s">
        <v>390</v>
      </c>
      <c r="E28">
        <v>1826</v>
      </c>
      <c r="F28">
        <v>27.3</v>
      </c>
      <c r="G28" s="1">
        <v>43079</v>
      </c>
      <c r="H28" s="1">
        <v>149807</v>
      </c>
      <c r="I28">
        <v>15</v>
      </c>
      <c r="J28" t="s">
        <v>391</v>
      </c>
    </row>
    <row r="29" spans="1:10" x14ac:dyDescent="0.25">
      <c r="A29" t="s">
        <v>134</v>
      </c>
      <c r="B29" t="s">
        <v>392</v>
      </c>
      <c r="C29">
        <v>1889</v>
      </c>
      <c r="D29" t="s">
        <v>393</v>
      </c>
      <c r="E29">
        <v>1875</v>
      </c>
      <c r="F29">
        <v>14</v>
      </c>
      <c r="G29" s="1">
        <v>28190</v>
      </c>
      <c r="H29" s="1">
        <v>74801</v>
      </c>
      <c r="I29">
        <v>6</v>
      </c>
      <c r="J29" t="s">
        <v>394</v>
      </c>
    </row>
    <row r="30" spans="1:10" x14ac:dyDescent="0.25">
      <c r="A30" t="s">
        <v>136</v>
      </c>
      <c r="B30" t="s">
        <v>395</v>
      </c>
      <c r="C30">
        <v>1867</v>
      </c>
      <c r="D30" t="s">
        <v>396</v>
      </c>
      <c r="E30">
        <v>1867</v>
      </c>
      <c r="F30">
        <v>74.599999999999994</v>
      </c>
      <c r="G30" s="1">
        <v>258379</v>
      </c>
      <c r="H30" s="1">
        <v>302157</v>
      </c>
      <c r="I30">
        <v>2</v>
      </c>
      <c r="J30" t="s">
        <v>397</v>
      </c>
    </row>
    <row r="31" spans="1:10" x14ac:dyDescent="0.25">
      <c r="A31" t="s">
        <v>138</v>
      </c>
      <c r="B31" t="s">
        <v>398</v>
      </c>
      <c r="C31">
        <v>1864</v>
      </c>
      <c r="D31" t="s">
        <v>399</v>
      </c>
      <c r="E31">
        <v>1861</v>
      </c>
      <c r="F31">
        <v>143.4</v>
      </c>
      <c r="G31" s="1">
        <v>55274</v>
      </c>
      <c r="I31">
        <v>6</v>
      </c>
      <c r="J31" t="s">
        <v>400</v>
      </c>
    </row>
    <row r="32" spans="1:10" x14ac:dyDescent="0.25">
      <c r="A32" t="s">
        <v>140</v>
      </c>
      <c r="B32" t="s">
        <v>401</v>
      </c>
      <c r="C32">
        <v>1788</v>
      </c>
      <c r="D32" t="s">
        <v>402</v>
      </c>
      <c r="E32">
        <v>1808</v>
      </c>
      <c r="F32">
        <v>64.3</v>
      </c>
      <c r="G32" s="1">
        <v>42695</v>
      </c>
      <c r="I32">
        <v>3</v>
      </c>
      <c r="J32" t="s">
        <v>403</v>
      </c>
    </row>
    <row r="33" spans="1:10" x14ac:dyDescent="0.25">
      <c r="A33" t="s">
        <v>144</v>
      </c>
      <c r="B33" t="s">
        <v>404</v>
      </c>
      <c r="C33">
        <v>1787</v>
      </c>
      <c r="D33" t="s">
        <v>405</v>
      </c>
      <c r="E33">
        <v>1784</v>
      </c>
      <c r="F33">
        <v>7.66</v>
      </c>
      <c r="G33" s="1">
        <v>84913</v>
      </c>
      <c r="H33" s="1">
        <v>366513</v>
      </c>
      <c r="I33">
        <v>10</v>
      </c>
      <c r="J33" t="s">
        <v>406</v>
      </c>
    </row>
    <row r="34" spans="1:10" x14ac:dyDescent="0.25">
      <c r="A34" t="s">
        <v>146</v>
      </c>
      <c r="B34" t="s">
        <v>407</v>
      </c>
      <c r="C34">
        <v>1912</v>
      </c>
      <c r="D34" t="s">
        <v>408</v>
      </c>
      <c r="E34">
        <v>1610</v>
      </c>
      <c r="F34">
        <v>37.299999999999997</v>
      </c>
      <c r="G34" s="1">
        <v>75764</v>
      </c>
      <c r="H34" s="1">
        <v>183732</v>
      </c>
      <c r="I34">
        <v>4</v>
      </c>
      <c r="J34" t="s">
        <v>409</v>
      </c>
    </row>
    <row r="35" spans="1:10" x14ac:dyDescent="0.25">
      <c r="A35" t="s">
        <v>151</v>
      </c>
      <c r="B35" t="s">
        <v>410</v>
      </c>
      <c r="C35">
        <v>1788</v>
      </c>
      <c r="D35" t="s">
        <v>411</v>
      </c>
      <c r="E35">
        <v>1797</v>
      </c>
      <c r="F35">
        <v>21.4</v>
      </c>
      <c r="G35" s="1">
        <v>97856</v>
      </c>
      <c r="H35" s="1">
        <v>857592</v>
      </c>
      <c r="I35">
        <v>6</v>
      </c>
      <c r="J35" t="s">
        <v>412</v>
      </c>
    </row>
    <row r="36" spans="1:10" x14ac:dyDescent="0.25">
      <c r="A36" t="s">
        <v>153</v>
      </c>
      <c r="B36" t="s">
        <v>413</v>
      </c>
      <c r="C36">
        <v>1789</v>
      </c>
      <c r="D36" t="s">
        <v>414</v>
      </c>
      <c r="E36">
        <v>1792</v>
      </c>
      <c r="F36">
        <v>114.6</v>
      </c>
      <c r="G36" s="1">
        <v>403892</v>
      </c>
      <c r="H36" s="1">
        <v>1130490</v>
      </c>
      <c r="I36">
        <v>2</v>
      </c>
      <c r="J36" t="s">
        <v>415</v>
      </c>
    </row>
    <row r="37" spans="1:10" x14ac:dyDescent="0.25">
      <c r="A37" t="s">
        <v>155</v>
      </c>
      <c r="B37" t="s">
        <v>416</v>
      </c>
      <c r="C37">
        <v>1889</v>
      </c>
      <c r="D37" t="s">
        <v>417</v>
      </c>
      <c r="E37">
        <v>1883</v>
      </c>
      <c r="F37">
        <v>26.9</v>
      </c>
      <c r="G37" s="1">
        <v>61272</v>
      </c>
      <c r="H37" s="1">
        <v>108779</v>
      </c>
      <c r="I37">
        <v>2</v>
      </c>
      <c r="J37" t="s">
        <v>418</v>
      </c>
    </row>
    <row r="38" spans="1:10" x14ac:dyDescent="0.25">
      <c r="A38" t="s">
        <v>157</v>
      </c>
      <c r="B38" t="s">
        <v>419</v>
      </c>
      <c r="C38">
        <v>1803</v>
      </c>
      <c r="D38" t="s">
        <v>420</v>
      </c>
      <c r="E38">
        <v>1816</v>
      </c>
      <c r="F38">
        <v>210.3</v>
      </c>
      <c r="G38" s="1">
        <v>822553</v>
      </c>
      <c r="H38" s="1">
        <v>1967066</v>
      </c>
      <c r="I38">
        <v>1</v>
      </c>
      <c r="J38" t="s">
        <v>421</v>
      </c>
    </row>
    <row r="39" spans="1:10" x14ac:dyDescent="0.25">
      <c r="A39" t="s">
        <v>159</v>
      </c>
      <c r="B39" t="s">
        <v>422</v>
      </c>
      <c r="C39">
        <v>1907</v>
      </c>
      <c r="D39" t="s">
        <v>423</v>
      </c>
      <c r="E39">
        <v>1910</v>
      </c>
      <c r="F39">
        <v>607</v>
      </c>
      <c r="G39" s="1">
        <v>580000</v>
      </c>
      <c r="H39" s="1">
        <v>1252987</v>
      </c>
      <c r="I39">
        <v>1</v>
      </c>
      <c r="J39" t="s">
        <v>424</v>
      </c>
    </row>
    <row r="40" spans="1:10" x14ac:dyDescent="0.25">
      <c r="A40" t="s">
        <v>165</v>
      </c>
      <c r="B40" t="s">
        <v>425</v>
      </c>
      <c r="C40">
        <v>1859</v>
      </c>
      <c r="D40" t="s">
        <v>426</v>
      </c>
      <c r="E40">
        <v>1855</v>
      </c>
      <c r="F40">
        <v>45.7</v>
      </c>
      <c r="G40" s="1">
        <v>154637</v>
      </c>
      <c r="H40" s="1">
        <v>390738</v>
      </c>
      <c r="I40">
        <v>3</v>
      </c>
      <c r="J40" t="s">
        <v>373</v>
      </c>
    </row>
    <row r="41" spans="1:10" x14ac:dyDescent="0.25">
      <c r="A41" t="s">
        <v>167</v>
      </c>
      <c r="B41" t="s">
        <v>427</v>
      </c>
      <c r="C41">
        <v>1787</v>
      </c>
      <c r="D41" t="s">
        <v>428</v>
      </c>
      <c r="E41">
        <v>1812</v>
      </c>
      <c r="F41">
        <v>8.11</v>
      </c>
      <c r="G41" s="1">
        <v>49528</v>
      </c>
      <c r="H41" s="1">
        <v>647390</v>
      </c>
      <c r="I41">
        <v>9</v>
      </c>
      <c r="J41" t="s">
        <v>429</v>
      </c>
    </row>
    <row r="42" spans="1:10" x14ac:dyDescent="0.25">
      <c r="A42" t="s">
        <v>171</v>
      </c>
      <c r="B42" t="s">
        <v>430</v>
      </c>
      <c r="C42">
        <v>1790</v>
      </c>
      <c r="D42" t="s">
        <v>431</v>
      </c>
      <c r="E42">
        <v>1900</v>
      </c>
      <c r="F42">
        <v>18.5</v>
      </c>
      <c r="G42" s="1">
        <v>178042</v>
      </c>
      <c r="H42" s="1">
        <v>1630956</v>
      </c>
      <c r="I42">
        <v>1</v>
      </c>
      <c r="J42" t="s">
        <v>432</v>
      </c>
    </row>
    <row r="43" spans="1:10" x14ac:dyDescent="0.25">
      <c r="A43" t="s">
        <v>174</v>
      </c>
      <c r="B43" t="s">
        <v>433</v>
      </c>
      <c r="C43">
        <v>1788</v>
      </c>
      <c r="D43" t="s">
        <v>434</v>
      </c>
      <c r="E43">
        <v>1786</v>
      </c>
      <c r="F43">
        <v>125.2</v>
      </c>
      <c r="G43" s="1">
        <v>131686</v>
      </c>
      <c r="H43" s="1">
        <v>913797</v>
      </c>
      <c r="I43">
        <v>2</v>
      </c>
      <c r="J43" t="s">
        <v>435</v>
      </c>
    </row>
    <row r="44" spans="1:10" x14ac:dyDescent="0.25">
      <c r="A44" t="s">
        <v>182</v>
      </c>
      <c r="B44" t="s">
        <v>436</v>
      </c>
      <c r="C44">
        <v>1889</v>
      </c>
      <c r="D44" t="s">
        <v>437</v>
      </c>
      <c r="E44">
        <v>1889</v>
      </c>
      <c r="F44">
        <v>13</v>
      </c>
      <c r="G44" s="1">
        <v>13646</v>
      </c>
      <c r="I44">
        <v>8</v>
      </c>
      <c r="J44" t="s">
        <v>438</v>
      </c>
    </row>
    <row r="45" spans="1:10" x14ac:dyDescent="0.25">
      <c r="A45" t="s">
        <v>186</v>
      </c>
      <c r="B45" t="s">
        <v>439</v>
      </c>
      <c r="C45">
        <v>1796</v>
      </c>
      <c r="D45" t="s">
        <v>440</v>
      </c>
      <c r="E45">
        <v>1826</v>
      </c>
      <c r="F45">
        <v>473.3</v>
      </c>
      <c r="G45" s="1">
        <v>635710</v>
      </c>
      <c r="H45" s="1">
        <v>1582264</v>
      </c>
      <c r="I45">
        <v>1</v>
      </c>
      <c r="J45" t="s">
        <v>441</v>
      </c>
    </row>
    <row r="46" spans="1:10" x14ac:dyDescent="0.25">
      <c r="A46" t="s">
        <v>190</v>
      </c>
      <c r="B46" t="s">
        <v>442</v>
      </c>
      <c r="C46">
        <v>1845</v>
      </c>
      <c r="D46" t="s">
        <v>443</v>
      </c>
      <c r="E46">
        <v>1839</v>
      </c>
      <c r="F46">
        <v>251.5</v>
      </c>
      <c r="G46" s="1">
        <v>790390</v>
      </c>
      <c r="H46" s="1">
        <v>1716291</v>
      </c>
      <c r="I46">
        <v>4</v>
      </c>
      <c r="J46" t="s">
        <v>444</v>
      </c>
    </row>
    <row r="47" spans="1:10" x14ac:dyDescent="0.25">
      <c r="A47" t="s">
        <v>192</v>
      </c>
      <c r="B47" t="s">
        <v>445</v>
      </c>
      <c r="C47">
        <v>1896</v>
      </c>
      <c r="D47" t="s">
        <v>446</v>
      </c>
      <c r="E47">
        <v>1858</v>
      </c>
      <c r="F47">
        <v>109.1</v>
      </c>
      <c r="G47" s="1">
        <v>186440</v>
      </c>
      <c r="H47" s="1">
        <v>1124197</v>
      </c>
      <c r="I47">
        <v>1</v>
      </c>
    </row>
    <row r="48" spans="1:10" x14ac:dyDescent="0.25">
      <c r="A48" t="s">
        <v>196</v>
      </c>
      <c r="B48" t="s">
        <v>447</v>
      </c>
      <c r="C48">
        <v>1791</v>
      </c>
      <c r="D48" t="s">
        <v>448</v>
      </c>
      <c r="E48">
        <v>1805</v>
      </c>
      <c r="F48">
        <v>10.199999999999999</v>
      </c>
      <c r="G48" s="1">
        <v>7855</v>
      </c>
      <c r="I48">
        <v>6</v>
      </c>
      <c r="J48" t="s">
        <v>449</v>
      </c>
    </row>
    <row r="49" spans="1:10" x14ac:dyDescent="0.25">
      <c r="A49" t="s">
        <v>200</v>
      </c>
      <c r="B49" t="s">
        <v>450</v>
      </c>
      <c r="C49">
        <v>1788</v>
      </c>
      <c r="D49" t="s">
        <v>451</v>
      </c>
      <c r="E49">
        <v>1780</v>
      </c>
      <c r="F49">
        <v>60.1</v>
      </c>
      <c r="G49" s="1">
        <v>204214</v>
      </c>
      <c r="H49" s="1">
        <v>1231675</v>
      </c>
      <c r="I49">
        <v>4</v>
      </c>
      <c r="J49" t="s">
        <v>452</v>
      </c>
    </row>
    <row r="50" spans="1:10" x14ac:dyDescent="0.25">
      <c r="A50" t="s">
        <v>202</v>
      </c>
      <c r="B50" t="s">
        <v>453</v>
      </c>
      <c r="C50">
        <v>1889</v>
      </c>
      <c r="D50" t="s">
        <v>454</v>
      </c>
      <c r="E50">
        <v>1853</v>
      </c>
      <c r="F50">
        <v>16.7</v>
      </c>
      <c r="G50" s="1">
        <v>46478</v>
      </c>
      <c r="H50" s="1">
        <v>234670</v>
      </c>
      <c r="I50">
        <v>24</v>
      </c>
      <c r="J50" t="s">
        <v>455</v>
      </c>
    </row>
    <row r="51" spans="1:10" x14ac:dyDescent="0.25">
      <c r="A51" t="s">
        <v>206</v>
      </c>
      <c r="B51" t="s">
        <v>456</v>
      </c>
      <c r="C51">
        <v>1863</v>
      </c>
      <c r="D51" t="s">
        <v>457</v>
      </c>
      <c r="E51">
        <v>1885</v>
      </c>
      <c r="F51">
        <v>31.6</v>
      </c>
      <c r="G51" s="1">
        <v>51400</v>
      </c>
      <c r="H51" s="1">
        <v>304214</v>
      </c>
      <c r="I51">
        <v>1</v>
      </c>
      <c r="J51" t="s">
        <v>458</v>
      </c>
    </row>
    <row r="52" spans="1:10" x14ac:dyDescent="0.25">
      <c r="A52" t="s">
        <v>208</v>
      </c>
      <c r="B52" t="s">
        <v>459</v>
      </c>
      <c r="C52">
        <v>1848</v>
      </c>
      <c r="D52" t="s">
        <v>460</v>
      </c>
      <c r="E52">
        <v>1838</v>
      </c>
      <c r="F52">
        <v>68.7</v>
      </c>
      <c r="G52" s="1">
        <v>233209</v>
      </c>
      <c r="H52" s="1">
        <v>561505</v>
      </c>
      <c r="I52">
        <v>2</v>
      </c>
      <c r="J52" t="s">
        <v>461</v>
      </c>
    </row>
    <row r="53" spans="1:10" x14ac:dyDescent="0.25">
      <c r="A53" t="s">
        <v>210</v>
      </c>
      <c r="B53" t="s">
        <v>462</v>
      </c>
      <c r="C53">
        <v>1890</v>
      </c>
      <c r="D53" t="s">
        <v>463</v>
      </c>
      <c r="E53">
        <v>1869</v>
      </c>
      <c r="F53">
        <v>21.1</v>
      </c>
      <c r="G53" s="1">
        <v>59466</v>
      </c>
      <c r="H53" s="1">
        <v>91738</v>
      </c>
      <c r="I5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selection sqref="A1:XFD1048576"/>
    </sheetView>
  </sheetViews>
  <sheetFormatPr defaultRowHeight="15" x14ac:dyDescent="0.25"/>
  <cols>
    <col min="1" max="1" width="15.28515625" bestFit="1" customWidth="1"/>
    <col min="2" max="2" width="30.7109375" bestFit="1" customWidth="1"/>
    <col min="3" max="3" width="24.140625" bestFit="1" customWidth="1"/>
    <col min="4" max="4" width="65" bestFit="1" customWidth="1"/>
    <col min="5" max="5" width="8.42578125" bestFit="1" customWidth="1"/>
  </cols>
  <sheetData>
    <row r="1" spans="1:5" x14ac:dyDescent="0.25">
      <c r="A1" t="s">
        <v>22</v>
      </c>
      <c r="B1" t="s">
        <v>23</v>
      </c>
      <c r="C1" t="s">
        <v>24</v>
      </c>
      <c r="D1" t="s">
        <v>26</v>
      </c>
      <c r="E1" t="s">
        <v>27</v>
      </c>
    </row>
    <row r="2" spans="1:5" x14ac:dyDescent="0.25">
      <c r="C2" t="s">
        <v>25</v>
      </c>
    </row>
    <row r="3" spans="1:5" x14ac:dyDescent="0.25">
      <c r="A3" t="s">
        <v>28</v>
      </c>
      <c r="B3" t="s">
        <v>29</v>
      </c>
      <c r="C3" t="s">
        <v>32</v>
      </c>
      <c r="D3" t="s">
        <v>212</v>
      </c>
      <c r="E3" t="s">
        <v>33</v>
      </c>
    </row>
    <row r="4" spans="1:5" x14ac:dyDescent="0.25">
      <c r="B4" t="s">
        <v>30</v>
      </c>
    </row>
    <row r="5" spans="1:5" x14ac:dyDescent="0.25">
      <c r="B5" t="s">
        <v>31</v>
      </c>
    </row>
    <row r="6" spans="1:5" x14ac:dyDescent="0.25">
      <c r="B6" t="s">
        <v>34</v>
      </c>
      <c r="C6" t="s">
        <v>36</v>
      </c>
      <c r="D6" t="s">
        <v>213</v>
      </c>
      <c r="E6" t="s">
        <v>37</v>
      </c>
    </row>
    <row r="7" spans="1:5" x14ac:dyDescent="0.25">
      <c r="B7" t="s">
        <v>35</v>
      </c>
    </row>
    <row r="8" spans="1:5" x14ac:dyDescent="0.25">
      <c r="A8" t="s">
        <v>38</v>
      </c>
      <c r="B8" t="s">
        <v>39</v>
      </c>
      <c r="C8" t="s">
        <v>40</v>
      </c>
      <c r="D8" t="s">
        <v>214</v>
      </c>
      <c r="E8" t="s">
        <v>41</v>
      </c>
    </row>
    <row r="9" spans="1:5" x14ac:dyDescent="0.25">
      <c r="A9" t="s">
        <v>42</v>
      </c>
      <c r="B9" t="s">
        <v>43</v>
      </c>
      <c r="C9" t="s">
        <v>44</v>
      </c>
      <c r="D9" t="s">
        <v>215</v>
      </c>
      <c r="E9" t="s">
        <v>46</v>
      </c>
    </row>
    <row r="10" spans="1:5" x14ac:dyDescent="0.25">
      <c r="C10" t="s">
        <v>45</v>
      </c>
    </row>
    <row r="11" spans="1:5" x14ac:dyDescent="0.25">
      <c r="A11" t="s">
        <v>47</v>
      </c>
      <c r="B11" t="s">
        <v>48</v>
      </c>
      <c r="C11" t="s">
        <v>49</v>
      </c>
      <c r="D11" t="s">
        <v>216</v>
      </c>
      <c r="E11" t="s">
        <v>50</v>
      </c>
    </row>
    <row r="12" spans="1:5" x14ac:dyDescent="0.25">
      <c r="A12" t="s">
        <v>51</v>
      </c>
      <c r="B12" t="s">
        <v>52</v>
      </c>
      <c r="C12" t="s">
        <v>53</v>
      </c>
      <c r="D12" t="s">
        <v>217</v>
      </c>
      <c r="E12" t="s">
        <v>54</v>
      </c>
    </row>
    <row r="13" spans="1:5" x14ac:dyDescent="0.25">
      <c r="A13" t="s">
        <v>55</v>
      </c>
      <c r="B13" t="s">
        <v>56</v>
      </c>
      <c r="C13" t="s">
        <v>57</v>
      </c>
      <c r="D13" t="s">
        <v>218</v>
      </c>
      <c r="E13" t="s">
        <v>58</v>
      </c>
    </row>
    <row r="14" spans="1:5" x14ac:dyDescent="0.25">
      <c r="A14" t="s">
        <v>59</v>
      </c>
      <c r="B14" t="s">
        <v>60</v>
      </c>
      <c r="C14" t="s">
        <v>61</v>
      </c>
      <c r="D14" t="s">
        <v>219</v>
      </c>
      <c r="E14" t="s">
        <v>62</v>
      </c>
    </row>
    <row r="15" spans="1:5" x14ac:dyDescent="0.25">
      <c r="A15" t="s">
        <v>63</v>
      </c>
      <c r="B15" t="s">
        <v>64</v>
      </c>
      <c r="C15" t="s">
        <v>65</v>
      </c>
      <c r="E15" t="s">
        <v>66</v>
      </c>
    </row>
    <row r="16" spans="1:5" x14ac:dyDescent="0.25">
      <c r="A16" t="s">
        <v>67</v>
      </c>
      <c r="B16" t="s">
        <v>48</v>
      </c>
      <c r="C16" t="s">
        <v>49</v>
      </c>
      <c r="D16" t="s">
        <v>220</v>
      </c>
      <c r="E16" t="s">
        <v>68</v>
      </c>
    </row>
    <row r="17" spans="1:5" x14ac:dyDescent="0.25">
      <c r="A17" t="s">
        <v>69</v>
      </c>
      <c r="B17" t="s">
        <v>70</v>
      </c>
      <c r="C17" t="s">
        <v>71</v>
      </c>
      <c r="D17" t="s">
        <v>221</v>
      </c>
      <c r="E17" t="s">
        <v>72</v>
      </c>
    </row>
    <row r="18" spans="1:5" x14ac:dyDescent="0.25">
      <c r="B18" t="s">
        <v>73</v>
      </c>
      <c r="C18" t="s">
        <v>74</v>
      </c>
      <c r="D18" t="s">
        <v>222</v>
      </c>
      <c r="E18" t="s">
        <v>75</v>
      </c>
    </row>
    <row r="19" spans="1:5" x14ac:dyDescent="0.25">
      <c r="A19" t="s">
        <v>76</v>
      </c>
      <c r="B19" t="s">
        <v>77</v>
      </c>
      <c r="C19" t="s">
        <v>79</v>
      </c>
      <c r="D19" t="s">
        <v>223</v>
      </c>
      <c r="E19" t="s">
        <v>80</v>
      </c>
    </row>
    <row r="20" spans="1:5" x14ac:dyDescent="0.25">
      <c r="B20" t="s">
        <v>78</v>
      </c>
    </row>
    <row r="21" spans="1:5" x14ac:dyDescent="0.25">
      <c r="A21" t="s">
        <v>81</v>
      </c>
      <c r="B21" t="s">
        <v>82</v>
      </c>
      <c r="C21" t="s">
        <v>83</v>
      </c>
      <c r="D21" t="s">
        <v>224</v>
      </c>
      <c r="E21" t="s">
        <v>84</v>
      </c>
    </row>
    <row r="22" spans="1:5" x14ac:dyDescent="0.25">
      <c r="A22" t="s">
        <v>85</v>
      </c>
      <c r="B22" t="s">
        <v>86</v>
      </c>
      <c r="C22" t="s">
        <v>87</v>
      </c>
      <c r="D22" t="s">
        <v>225</v>
      </c>
      <c r="E22" t="s">
        <v>88</v>
      </c>
    </row>
    <row r="23" spans="1:5" x14ac:dyDescent="0.25">
      <c r="A23" t="s">
        <v>89</v>
      </c>
      <c r="B23" t="s">
        <v>86</v>
      </c>
      <c r="C23" t="s">
        <v>87</v>
      </c>
      <c r="D23" t="s">
        <v>225</v>
      </c>
      <c r="E23" t="s">
        <v>90</v>
      </c>
    </row>
    <row r="24" spans="1:5" x14ac:dyDescent="0.25">
      <c r="A24" t="s">
        <v>91</v>
      </c>
      <c r="B24" t="s">
        <v>92</v>
      </c>
      <c r="C24" t="s">
        <v>94</v>
      </c>
      <c r="D24" t="s">
        <v>226</v>
      </c>
      <c r="E24" t="s">
        <v>95</v>
      </c>
    </row>
    <row r="25" spans="1:5" x14ac:dyDescent="0.25">
      <c r="B25" t="s">
        <v>93</v>
      </c>
    </row>
    <row r="26" spans="1:5" x14ac:dyDescent="0.25">
      <c r="A26" t="s">
        <v>96</v>
      </c>
      <c r="B26" t="s">
        <v>97</v>
      </c>
      <c r="C26" t="s">
        <v>98</v>
      </c>
      <c r="D26" t="s">
        <v>227</v>
      </c>
      <c r="E26" t="s">
        <v>99</v>
      </c>
    </row>
    <row r="27" spans="1:5" x14ac:dyDescent="0.25">
      <c r="A27" t="s">
        <v>100</v>
      </c>
      <c r="B27" t="s">
        <v>86</v>
      </c>
      <c r="C27" t="s">
        <v>87</v>
      </c>
      <c r="D27" t="s">
        <v>225</v>
      </c>
      <c r="E27" t="s">
        <v>101</v>
      </c>
    </row>
    <row r="28" spans="1:5" x14ac:dyDescent="0.25">
      <c r="A28" t="s">
        <v>102</v>
      </c>
      <c r="B28" t="s">
        <v>103</v>
      </c>
      <c r="C28" t="s">
        <v>104</v>
      </c>
      <c r="D28" t="s">
        <v>228</v>
      </c>
      <c r="E28" t="s">
        <v>105</v>
      </c>
    </row>
    <row r="29" spans="1:5" x14ac:dyDescent="0.25">
      <c r="A29" t="s">
        <v>106</v>
      </c>
      <c r="B29" t="s">
        <v>107</v>
      </c>
      <c r="C29" t="s">
        <v>108</v>
      </c>
      <c r="D29" t="s">
        <v>229</v>
      </c>
      <c r="E29" t="s">
        <v>109</v>
      </c>
    </row>
    <row r="30" spans="1:5" x14ac:dyDescent="0.25">
      <c r="A30" t="s">
        <v>110</v>
      </c>
      <c r="B30" t="s">
        <v>111</v>
      </c>
      <c r="C30" t="s">
        <v>112</v>
      </c>
      <c r="D30" t="s">
        <v>230</v>
      </c>
      <c r="E30" t="s">
        <v>113</v>
      </c>
    </row>
    <row r="31" spans="1:5" x14ac:dyDescent="0.25">
      <c r="A31" t="s">
        <v>114</v>
      </c>
      <c r="B31" t="s">
        <v>107</v>
      </c>
      <c r="C31" t="s">
        <v>108</v>
      </c>
      <c r="D31" t="s">
        <v>231</v>
      </c>
      <c r="E31" t="s">
        <v>115</v>
      </c>
    </row>
    <row r="32" spans="1:5" x14ac:dyDescent="0.25">
      <c r="B32" t="s">
        <v>31</v>
      </c>
    </row>
    <row r="33" spans="1:5" x14ac:dyDescent="0.25">
      <c r="B33" t="s">
        <v>34</v>
      </c>
      <c r="C33" t="s">
        <v>36</v>
      </c>
      <c r="D33" t="s">
        <v>213</v>
      </c>
      <c r="E33" t="s">
        <v>116</v>
      </c>
    </row>
    <row r="34" spans="1:5" x14ac:dyDescent="0.25">
      <c r="B34" t="s">
        <v>35</v>
      </c>
    </row>
    <row r="35" spans="1:5" x14ac:dyDescent="0.25">
      <c r="A35" t="s">
        <v>117</v>
      </c>
      <c r="B35" t="s">
        <v>60</v>
      </c>
      <c r="C35" t="s">
        <v>61</v>
      </c>
      <c r="D35" t="s">
        <v>232</v>
      </c>
      <c r="E35" t="s">
        <v>118</v>
      </c>
    </row>
    <row r="36" spans="1:5" x14ac:dyDescent="0.25">
      <c r="A36" t="s">
        <v>119</v>
      </c>
      <c r="B36" t="s">
        <v>120</v>
      </c>
      <c r="C36" t="s">
        <v>121</v>
      </c>
      <c r="D36" t="s">
        <v>233</v>
      </c>
      <c r="E36" t="s">
        <v>122</v>
      </c>
    </row>
    <row r="37" spans="1:5" x14ac:dyDescent="0.25">
      <c r="A37" t="s">
        <v>123</v>
      </c>
      <c r="B37" t="s">
        <v>48</v>
      </c>
      <c r="C37" t="s">
        <v>49</v>
      </c>
      <c r="D37" t="s">
        <v>216</v>
      </c>
      <c r="E37" t="s">
        <v>124</v>
      </c>
    </row>
    <row r="38" spans="1:5" x14ac:dyDescent="0.25">
      <c r="B38" t="s">
        <v>125</v>
      </c>
      <c r="C38" t="s">
        <v>127</v>
      </c>
      <c r="D38" t="s">
        <v>234</v>
      </c>
      <c r="E38" t="s">
        <v>128</v>
      </c>
    </row>
    <row r="39" spans="1:5" x14ac:dyDescent="0.25">
      <c r="B39" t="s">
        <v>126</v>
      </c>
    </row>
    <row r="40" spans="1:5" x14ac:dyDescent="0.25">
      <c r="A40" t="s">
        <v>129</v>
      </c>
      <c r="B40" t="s">
        <v>130</v>
      </c>
      <c r="C40" t="s">
        <v>131</v>
      </c>
      <c r="D40" t="s">
        <v>235</v>
      </c>
      <c r="E40" t="s">
        <v>132</v>
      </c>
    </row>
    <row r="41" spans="1:5" x14ac:dyDescent="0.25">
      <c r="B41" t="s">
        <v>73</v>
      </c>
      <c r="C41" t="s">
        <v>74</v>
      </c>
      <c r="D41" t="s">
        <v>222</v>
      </c>
      <c r="E41" t="s">
        <v>133</v>
      </c>
    </row>
    <row r="42" spans="1:5" x14ac:dyDescent="0.25">
      <c r="A42" t="s">
        <v>134</v>
      </c>
      <c r="B42" t="s">
        <v>97</v>
      </c>
      <c r="C42" t="s">
        <v>98</v>
      </c>
      <c r="D42" t="s">
        <v>227</v>
      </c>
      <c r="E42" t="s">
        <v>135</v>
      </c>
    </row>
    <row r="43" spans="1:5" x14ac:dyDescent="0.25">
      <c r="A43" t="s">
        <v>136</v>
      </c>
      <c r="B43" t="s">
        <v>97</v>
      </c>
      <c r="C43" t="s">
        <v>98</v>
      </c>
      <c r="D43" t="s">
        <v>227</v>
      </c>
      <c r="E43" t="s">
        <v>137</v>
      </c>
    </row>
    <row r="44" spans="1:5" x14ac:dyDescent="0.25">
      <c r="A44" t="s">
        <v>138</v>
      </c>
      <c r="B44" t="s">
        <v>82</v>
      </c>
      <c r="C44" t="s">
        <v>83</v>
      </c>
      <c r="D44" t="s">
        <v>224</v>
      </c>
      <c r="E44" t="s">
        <v>139</v>
      </c>
    </row>
    <row r="45" spans="1:5" x14ac:dyDescent="0.25">
      <c r="A45" t="s">
        <v>140</v>
      </c>
      <c r="B45" t="s">
        <v>141</v>
      </c>
      <c r="C45" t="s">
        <v>142</v>
      </c>
      <c r="D45" t="s">
        <v>236</v>
      </c>
      <c r="E45" t="s">
        <v>143</v>
      </c>
    </row>
    <row r="46" spans="1:5" x14ac:dyDescent="0.25">
      <c r="A46" t="s">
        <v>144</v>
      </c>
      <c r="B46" t="s">
        <v>92</v>
      </c>
      <c r="C46" t="s">
        <v>94</v>
      </c>
      <c r="D46" t="s">
        <v>237</v>
      </c>
      <c r="E46" t="s">
        <v>145</v>
      </c>
    </row>
    <row r="47" spans="1:5" x14ac:dyDescent="0.25">
      <c r="A47" t="s">
        <v>146</v>
      </c>
      <c r="B47" t="s">
        <v>147</v>
      </c>
      <c r="C47" t="s">
        <v>149</v>
      </c>
      <c r="D47" t="s">
        <v>238</v>
      </c>
      <c r="E47" t="s">
        <v>150</v>
      </c>
    </row>
    <row r="48" spans="1:5" x14ac:dyDescent="0.25">
      <c r="B48" t="s">
        <v>148</v>
      </c>
    </row>
    <row r="49" spans="1:5" x14ac:dyDescent="0.25">
      <c r="A49" t="s">
        <v>151</v>
      </c>
      <c r="B49" t="s">
        <v>130</v>
      </c>
      <c r="C49" t="s">
        <v>131</v>
      </c>
      <c r="D49" t="s">
        <v>235</v>
      </c>
      <c r="E49" t="s">
        <v>152</v>
      </c>
    </row>
    <row r="50" spans="1:5" x14ac:dyDescent="0.25">
      <c r="A50" t="s">
        <v>153</v>
      </c>
      <c r="B50" t="s">
        <v>86</v>
      </c>
      <c r="C50" t="s">
        <v>87</v>
      </c>
      <c r="D50" t="s">
        <v>225</v>
      </c>
      <c r="E50" t="s">
        <v>154</v>
      </c>
    </row>
    <row r="51" spans="1:5" x14ac:dyDescent="0.25">
      <c r="A51" t="s">
        <v>155</v>
      </c>
      <c r="B51" t="s">
        <v>97</v>
      </c>
      <c r="C51" t="s">
        <v>98</v>
      </c>
      <c r="D51" t="s">
        <v>227</v>
      </c>
      <c r="E51" t="s">
        <v>156</v>
      </c>
    </row>
    <row r="52" spans="1:5" x14ac:dyDescent="0.25">
      <c r="A52" t="s">
        <v>157</v>
      </c>
      <c r="B52" t="s">
        <v>86</v>
      </c>
      <c r="C52" t="s">
        <v>87</v>
      </c>
      <c r="D52" t="s">
        <v>225</v>
      </c>
      <c r="E52" t="s">
        <v>158</v>
      </c>
    </row>
    <row r="53" spans="1:5" x14ac:dyDescent="0.25">
      <c r="A53" t="s">
        <v>159</v>
      </c>
      <c r="B53" t="s">
        <v>160</v>
      </c>
      <c r="C53" t="s">
        <v>161</v>
      </c>
      <c r="D53" t="s">
        <v>239</v>
      </c>
      <c r="E53" t="s">
        <v>162</v>
      </c>
    </row>
    <row r="54" spans="1:5" x14ac:dyDescent="0.25">
      <c r="B54" t="s">
        <v>163</v>
      </c>
      <c r="C54" t="s">
        <v>36</v>
      </c>
      <c r="D54" t="s">
        <v>213</v>
      </c>
      <c r="E54" t="s">
        <v>164</v>
      </c>
    </row>
    <row r="55" spans="1:5" x14ac:dyDescent="0.25">
      <c r="A55" t="s">
        <v>165</v>
      </c>
      <c r="B55" t="s">
        <v>97</v>
      </c>
      <c r="C55" t="s">
        <v>98</v>
      </c>
      <c r="D55" t="s">
        <v>227</v>
      </c>
      <c r="E55" t="s">
        <v>166</v>
      </c>
    </row>
    <row r="56" spans="1:5" x14ac:dyDescent="0.25">
      <c r="A56" t="s">
        <v>167</v>
      </c>
      <c r="B56" t="s">
        <v>168</v>
      </c>
      <c r="C56" t="s">
        <v>169</v>
      </c>
      <c r="D56" t="s">
        <v>240</v>
      </c>
      <c r="E56" t="s">
        <v>170</v>
      </c>
    </row>
    <row r="57" spans="1:5" x14ac:dyDescent="0.25">
      <c r="A57" t="s">
        <v>171</v>
      </c>
      <c r="B57" t="s">
        <v>172</v>
      </c>
      <c r="C57" t="s">
        <v>65</v>
      </c>
      <c r="D57" t="s">
        <v>241</v>
      </c>
      <c r="E57" t="s">
        <v>173</v>
      </c>
    </row>
    <row r="58" spans="1:5" x14ac:dyDescent="0.25">
      <c r="A58" t="s">
        <v>174</v>
      </c>
      <c r="B58" t="s">
        <v>48</v>
      </c>
      <c r="C58" t="s">
        <v>49</v>
      </c>
      <c r="D58" t="s">
        <v>220</v>
      </c>
      <c r="E58" t="s">
        <v>176</v>
      </c>
    </row>
    <row r="59" spans="1:5" x14ac:dyDescent="0.25">
      <c r="B59" t="s">
        <v>175</v>
      </c>
      <c r="E59" t="s">
        <v>177</v>
      </c>
    </row>
    <row r="60" spans="1:5" x14ac:dyDescent="0.25">
      <c r="B60" t="s">
        <v>178</v>
      </c>
      <c r="C60" t="s">
        <v>179</v>
      </c>
      <c r="D60" t="s">
        <v>242</v>
      </c>
      <c r="E60" t="s">
        <v>177</v>
      </c>
    </row>
    <row r="61" spans="1:5" x14ac:dyDescent="0.25">
      <c r="B61" t="s">
        <v>34</v>
      </c>
      <c r="C61" t="s">
        <v>36</v>
      </c>
      <c r="D61" t="s">
        <v>213</v>
      </c>
      <c r="E61" t="s">
        <v>181</v>
      </c>
    </row>
    <row r="62" spans="1:5" x14ac:dyDescent="0.25">
      <c r="B62" t="s">
        <v>180</v>
      </c>
    </row>
    <row r="63" spans="1:5" x14ac:dyDescent="0.25">
      <c r="A63" t="s">
        <v>182</v>
      </c>
      <c r="B63" t="s">
        <v>183</v>
      </c>
      <c r="C63" t="s">
        <v>184</v>
      </c>
      <c r="D63" t="s">
        <v>243</v>
      </c>
      <c r="E63" t="s">
        <v>185</v>
      </c>
    </row>
    <row r="64" spans="1:5" x14ac:dyDescent="0.25">
      <c r="A64" t="s">
        <v>186</v>
      </c>
      <c r="B64" t="s">
        <v>48</v>
      </c>
      <c r="C64" t="s">
        <v>49</v>
      </c>
      <c r="D64" t="s">
        <v>216</v>
      </c>
      <c r="E64" t="s">
        <v>187</v>
      </c>
    </row>
    <row r="65" spans="1:5" x14ac:dyDescent="0.25">
      <c r="B65" t="s">
        <v>188</v>
      </c>
      <c r="C65" t="s">
        <v>74</v>
      </c>
      <c r="D65" t="s">
        <v>222</v>
      </c>
      <c r="E65" t="s">
        <v>189</v>
      </c>
    </row>
    <row r="66" spans="1:5" x14ac:dyDescent="0.25">
      <c r="B66" t="s">
        <v>180</v>
      </c>
    </row>
    <row r="67" spans="1:5" x14ac:dyDescent="0.25">
      <c r="A67" t="s">
        <v>190</v>
      </c>
      <c r="B67" t="s">
        <v>48</v>
      </c>
      <c r="C67" t="s">
        <v>49</v>
      </c>
      <c r="D67" t="s">
        <v>220</v>
      </c>
      <c r="E67" t="s">
        <v>191</v>
      </c>
    </row>
    <row r="68" spans="1:5" x14ac:dyDescent="0.25">
      <c r="A68" t="s">
        <v>192</v>
      </c>
      <c r="B68" t="s">
        <v>193</v>
      </c>
      <c r="C68" t="s">
        <v>194</v>
      </c>
      <c r="D68" t="s">
        <v>244</v>
      </c>
      <c r="E68" t="s">
        <v>195</v>
      </c>
    </row>
    <row r="69" spans="1:5" x14ac:dyDescent="0.25">
      <c r="A69" t="s">
        <v>196</v>
      </c>
      <c r="B69" t="s">
        <v>197</v>
      </c>
      <c r="C69" t="s">
        <v>198</v>
      </c>
      <c r="D69" t="s">
        <v>245</v>
      </c>
      <c r="E69" t="s">
        <v>199</v>
      </c>
    </row>
    <row r="70" spans="1:5" x14ac:dyDescent="0.25">
      <c r="A70" t="s">
        <v>200</v>
      </c>
      <c r="B70" t="s">
        <v>86</v>
      </c>
      <c r="C70" t="s">
        <v>87</v>
      </c>
      <c r="D70" t="s">
        <v>225</v>
      </c>
      <c r="E70" t="s">
        <v>201</v>
      </c>
    </row>
    <row r="71" spans="1:5" x14ac:dyDescent="0.25">
      <c r="A71" t="s">
        <v>202</v>
      </c>
      <c r="B71" t="s">
        <v>203</v>
      </c>
      <c r="C71" t="s">
        <v>94</v>
      </c>
      <c r="D71" t="s">
        <v>246</v>
      </c>
      <c r="E71" t="s">
        <v>205</v>
      </c>
    </row>
    <row r="72" spans="1:5" x14ac:dyDescent="0.25">
      <c r="B72" t="s">
        <v>204</v>
      </c>
    </row>
    <row r="73" spans="1:5" x14ac:dyDescent="0.25">
      <c r="A73" t="s">
        <v>206</v>
      </c>
      <c r="B73" t="s">
        <v>86</v>
      </c>
      <c r="C73" t="s">
        <v>87</v>
      </c>
      <c r="D73" t="s">
        <v>225</v>
      </c>
      <c r="E73" t="s">
        <v>207</v>
      </c>
    </row>
    <row r="74" spans="1:5" x14ac:dyDescent="0.25">
      <c r="A74" t="s">
        <v>208</v>
      </c>
      <c r="B74" t="s">
        <v>60</v>
      </c>
      <c r="C74" t="s">
        <v>61</v>
      </c>
      <c r="D74" t="s">
        <v>247</v>
      </c>
      <c r="E74" t="s">
        <v>209</v>
      </c>
    </row>
    <row r="75" spans="1:5" x14ac:dyDescent="0.25">
      <c r="A75" t="s">
        <v>210</v>
      </c>
      <c r="B75" t="s">
        <v>97</v>
      </c>
      <c r="C75" t="s">
        <v>98</v>
      </c>
      <c r="D75" t="s">
        <v>227</v>
      </c>
      <c r="E75"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selection activeCell="C1" sqref="C1:C1048576"/>
    </sheetView>
  </sheetViews>
  <sheetFormatPr defaultRowHeight="15" x14ac:dyDescent="0.25"/>
  <cols>
    <col min="3" max="3" width="24.140625" bestFit="1" customWidth="1"/>
    <col min="4" max="4" width="33" bestFit="1" customWidth="1"/>
    <col min="5" max="5" width="29.85546875" bestFit="1" customWidth="1"/>
  </cols>
  <sheetData>
    <row r="1" spans="1:9" x14ac:dyDescent="0.25">
      <c r="A1" t="s">
        <v>248</v>
      </c>
      <c r="B1" t="s">
        <v>249</v>
      </c>
      <c r="C1" t="s">
        <v>250</v>
      </c>
      <c r="D1" t="s">
        <v>251</v>
      </c>
      <c r="E1" t="s">
        <v>252</v>
      </c>
      <c r="F1" t="s">
        <v>253</v>
      </c>
      <c r="G1" t="s">
        <v>254</v>
      </c>
      <c r="H1" t="s">
        <v>255</v>
      </c>
      <c r="I1" t="s">
        <v>256</v>
      </c>
    </row>
    <row r="2" spans="1:9" x14ac:dyDescent="0.25">
      <c r="A2">
        <v>1</v>
      </c>
      <c r="B2">
        <v>1</v>
      </c>
      <c r="C2" t="s">
        <v>51</v>
      </c>
      <c r="D2" s="1">
        <v>39250017</v>
      </c>
      <c r="E2" s="1">
        <v>37254503</v>
      </c>
      <c r="F2">
        <v>53</v>
      </c>
      <c r="G2" s="1">
        <v>738581</v>
      </c>
      <c r="H2" s="1">
        <v>702905</v>
      </c>
      <c r="I2" s="2">
        <v>0.1215</v>
      </c>
    </row>
    <row r="3" spans="1:9" x14ac:dyDescent="0.25">
      <c r="A3">
        <v>2</v>
      </c>
      <c r="B3">
        <v>2</v>
      </c>
      <c r="C3" t="s">
        <v>190</v>
      </c>
      <c r="D3" s="1">
        <v>27862596</v>
      </c>
      <c r="E3" s="1">
        <v>25146105</v>
      </c>
      <c r="F3">
        <v>36</v>
      </c>
      <c r="G3" s="1">
        <v>763031</v>
      </c>
      <c r="H3" s="1">
        <v>698487</v>
      </c>
      <c r="I3" s="2">
        <v>8.6199999999999999E-2</v>
      </c>
    </row>
    <row r="4" spans="1:9" x14ac:dyDescent="0.25">
      <c r="A4">
        <v>3</v>
      </c>
      <c r="B4">
        <v>4</v>
      </c>
      <c r="C4" t="s">
        <v>67</v>
      </c>
      <c r="D4" s="1">
        <v>20612439</v>
      </c>
      <c r="E4" s="1">
        <v>18804623</v>
      </c>
      <c r="F4">
        <v>27</v>
      </c>
      <c r="G4" s="1">
        <v>750788</v>
      </c>
      <c r="H4" s="1">
        <v>696345</v>
      </c>
      <c r="I4" s="2">
        <v>6.3799999999999996E-2</v>
      </c>
    </row>
    <row r="5" spans="1:9" x14ac:dyDescent="0.25">
      <c r="A5">
        <v>4</v>
      </c>
      <c r="B5">
        <v>3</v>
      </c>
      <c r="C5" t="s">
        <v>151</v>
      </c>
      <c r="D5" s="1">
        <v>19745289</v>
      </c>
      <c r="E5" s="1">
        <v>19378087</v>
      </c>
      <c r="F5">
        <v>27</v>
      </c>
      <c r="G5" s="1">
        <v>733177</v>
      </c>
      <c r="H5" s="1">
        <v>717707</v>
      </c>
      <c r="I5" s="2">
        <v>6.1100000000000002E-2</v>
      </c>
    </row>
    <row r="6" spans="1:9" x14ac:dyDescent="0.25">
      <c r="A6">
        <v>5</v>
      </c>
      <c r="B6">
        <v>5</v>
      </c>
      <c r="C6" t="s">
        <v>85</v>
      </c>
      <c r="D6" s="1">
        <v>12801539</v>
      </c>
      <c r="E6" s="1">
        <v>12831549</v>
      </c>
      <c r="F6">
        <v>18</v>
      </c>
      <c r="G6" s="1">
        <v>714444</v>
      </c>
      <c r="H6" s="1">
        <v>712813</v>
      </c>
      <c r="I6" s="2">
        <v>3.9600000000000003E-2</v>
      </c>
    </row>
    <row r="7" spans="1:9" x14ac:dyDescent="0.25">
      <c r="A7">
        <v>6</v>
      </c>
      <c r="B7">
        <v>6</v>
      </c>
      <c r="C7" t="s">
        <v>167</v>
      </c>
      <c r="D7" s="1">
        <v>12784227</v>
      </c>
      <c r="E7" s="1">
        <v>12702887</v>
      </c>
      <c r="F7">
        <v>18</v>
      </c>
      <c r="G7" s="1">
        <v>711250</v>
      </c>
      <c r="H7" s="1">
        <v>705688</v>
      </c>
      <c r="I7" s="2">
        <v>3.9600000000000003E-2</v>
      </c>
    </row>
    <row r="8" spans="1:9" x14ac:dyDescent="0.25">
      <c r="A8">
        <v>7</v>
      </c>
      <c r="B8">
        <v>7</v>
      </c>
      <c r="C8" t="s">
        <v>157</v>
      </c>
      <c r="D8" s="1">
        <v>11614373</v>
      </c>
      <c r="E8" s="1">
        <v>11536725</v>
      </c>
      <c r="F8">
        <v>16</v>
      </c>
      <c r="G8" s="1">
        <v>725839</v>
      </c>
      <c r="H8" s="1">
        <v>721032</v>
      </c>
      <c r="I8" s="2">
        <v>3.5900000000000001E-2</v>
      </c>
    </row>
    <row r="9" spans="1:9" x14ac:dyDescent="0.25">
      <c r="A9">
        <v>8</v>
      </c>
      <c r="B9">
        <v>9</v>
      </c>
      <c r="C9" t="s">
        <v>69</v>
      </c>
      <c r="D9" s="1">
        <v>10310371</v>
      </c>
      <c r="E9" s="1">
        <v>9688681</v>
      </c>
      <c r="F9">
        <v>14</v>
      </c>
      <c r="G9" s="1">
        <v>729633</v>
      </c>
      <c r="H9" s="1">
        <v>691975</v>
      </c>
      <c r="I9" s="2">
        <v>3.1899999999999998E-2</v>
      </c>
    </row>
    <row r="10" spans="1:9" x14ac:dyDescent="0.25">
      <c r="A10">
        <v>9</v>
      </c>
      <c r="B10">
        <v>10</v>
      </c>
      <c r="C10" t="s">
        <v>153</v>
      </c>
      <c r="D10" s="1">
        <v>10146788</v>
      </c>
      <c r="E10" s="1">
        <v>9535692</v>
      </c>
      <c r="F10">
        <v>13</v>
      </c>
      <c r="G10" s="1">
        <v>772523</v>
      </c>
      <c r="H10" s="1">
        <v>733498</v>
      </c>
      <c r="I10" s="2">
        <v>3.1399999999999997E-2</v>
      </c>
    </row>
    <row r="11" spans="1:9" x14ac:dyDescent="0.25">
      <c r="A11">
        <v>10</v>
      </c>
      <c r="B11">
        <v>8</v>
      </c>
      <c r="C11" t="s">
        <v>117</v>
      </c>
      <c r="D11" s="1">
        <v>9928300</v>
      </c>
      <c r="E11" s="1">
        <v>9884129</v>
      </c>
      <c r="F11">
        <v>14</v>
      </c>
      <c r="G11" s="1">
        <v>708755</v>
      </c>
      <c r="H11" s="1">
        <v>705974</v>
      </c>
      <c r="I11" s="2">
        <v>3.0700000000000002E-2</v>
      </c>
    </row>
    <row r="12" spans="1:9" x14ac:dyDescent="0.25">
      <c r="A12">
        <v>11</v>
      </c>
      <c r="B12">
        <v>11</v>
      </c>
      <c r="C12" t="s">
        <v>144</v>
      </c>
      <c r="D12" s="1">
        <v>8944469</v>
      </c>
      <c r="E12" s="1">
        <v>8791936</v>
      </c>
      <c r="F12">
        <v>12</v>
      </c>
      <c r="G12" s="1">
        <v>746501</v>
      </c>
      <c r="H12" s="1">
        <v>732658</v>
      </c>
      <c r="I12" s="2">
        <v>2.7699999999999999E-2</v>
      </c>
    </row>
    <row r="13" spans="1:9" x14ac:dyDescent="0.25">
      <c r="A13">
        <v>12</v>
      </c>
      <c r="B13">
        <v>12</v>
      </c>
      <c r="C13" t="s">
        <v>200</v>
      </c>
      <c r="D13" s="1">
        <v>8411808</v>
      </c>
      <c r="E13" s="1">
        <v>8001045</v>
      </c>
      <c r="F13">
        <v>11</v>
      </c>
      <c r="G13" s="1">
        <v>762090</v>
      </c>
      <c r="H13" s="1">
        <v>727366</v>
      </c>
      <c r="I13" s="2">
        <v>2.5999999999999999E-2</v>
      </c>
    </row>
    <row r="14" spans="1:9" x14ac:dyDescent="0.25">
      <c r="A14">
        <v>13</v>
      </c>
      <c r="B14">
        <v>13</v>
      </c>
      <c r="C14" t="s">
        <v>202</v>
      </c>
      <c r="D14" s="1">
        <v>7288000</v>
      </c>
      <c r="E14" s="1">
        <v>6724543</v>
      </c>
      <c r="F14">
        <v>10</v>
      </c>
      <c r="G14" s="1">
        <v>717035</v>
      </c>
      <c r="H14" s="1">
        <v>672454</v>
      </c>
      <c r="I14" s="2">
        <v>2.2599999999999999E-2</v>
      </c>
    </row>
    <row r="15" spans="1:9" x14ac:dyDescent="0.25">
      <c r="A15">
        <v>14</v>
      </c>
      <c r="B15">
        <v>16</v>
      </c>
      <c r="C15" t="s">
        <v>42</v>
      </c>
      <c r="D15" s="1">
        <v>6931071</v>
      </c>
      <c r="E15" s="1">
        <v>6392307</v>
      </c>
      <c r="F15">
        <v>9</v>
      </c>
      <c r="G15" s="1">
        <v>758674</v>
      </c>
      <c r="H15" s="1">
        <v>710224</v>
      </c>
      <c r="I15" s="2">
        <v>2.1499999999999998E-2</v>
      </c>
    </row>
    <row r="16" spans="1:9" x14ac:dyDescent="0.25">
      <c r="A16">
        <v>15</v>
      </c>
      <c r="B16">
        <v>14</v>
      </c>
      <c r="C16" t="s">
        <v>114</v>
      </c>
      <c r="D16" s="1">
        <v>6811779</v>
      </c>
      <c r="E16" s="1">
        <v>6547817</v>
      </c>
      <c r="F16">
        <v>9</v>
      </c>
      <c r="G16" s="1">
        <v>754936</v>
      </c>
      <c r="H16" s="1">
        <v>727514</v>
      </c>
      <c r="I16" s="2">
        <v>2.1100000000000001E-2</v>
      </c>
    </row>
    <row r="17" spans="1:9" x14ac:dyDescent="0.25">
      <c r="A17">
        <v>16</v>
      </c>
      <c r="B17">
        <v>17</v>
      </c>
      <c r="C17" t="s">
        <v>186</v>
      </c>
      <c r="D17" s="1">
        <v>6651194</v>
      </c>
      <c r="E17" s="1">
        <v>6346275</v>
      </c>
      <c r="F17">
        <v>9</v>
      </c>
      <c r="G17" s="1">
        <v>733367</v>
      </c>
      <c r="H17" s="1">
        <v>705123</v>
      </c>
      <c r="I17" s="2">
        <v>2.06E-2</v>
      </c>
    </row>
    <row r="18" spans="1:9" x14ac:dyDescent="0.25">
      <c r="A18">
        <v>17</v>
      </c>
      <c r="B18">
        <v>15</v>
      </c>
      <c r="C18" t="s">
        <v>89</v>
      </c>
      <c r="D18" s="1">
        <v>6633053</v>
      </c>
      <c r="E18" s="1">
        <v>6484229</v>
      </c>
      <c r="F18">
        <v>9</v>
      </c>
      <c r="G18" s="1">
        <v>735520</v>
      </c>
      <c r="H18" s="1">
        <v>720422</v>
      </c>
      <c r="I18" s="2">
        <v>2.0500000000000001E-2</v>
      </c>
    </row>
    <row r="19" spans="1:9" x14ac:dyDescent="0.25">
      <c r="A19">
        <v>18</v>
      </c>
      <c r="B19">
        <v>18</v>
      </c>
      <c r="C19" t="s">
        <v>129</v>
      </c>
      <c r="D19" s="1">
        <v>6093000</v>
      </c>
      <c r="E19" s="1">
        <v>5988927</v>
      </c>
      <c r="F19">
        <v>8</v>
      </c>
      <c r="G19" s="1">
        <v>760459</v>
      </c>
      <c r="H19" s="1">
        <v>748615</v>
      </c>
      <c r="I19" s="2">
        <v>1.89E-2</v>
      </c>
    </row>
    <row r="20" spans="1:9" x14ac:dyDescent="0.25">
      <c r="A20">
        <v>19</v>
      </c>
      <c r="B20">
        <v>19</v>
      </c>
      <c r="C20" t="s">
        <v>110</v>
      </c>
      <c r="D20" s="1">
        <v>6016447</v>
      </c>
      <c r="E20" s="1">
        <v>5773785</v>
      </c>
      <c r="F20">
        <v>8</v>
      </c>
      <c r="G20" s="1">
        <v>750800</v>
      </c>
      <c r="H20" s="1">
        <v>721694</v>
      </c>
      <c r="I20" s="2">
        <v>1.8599999999999998E-2</v>
      </c>
    </row>
    <row r="21" spans="1:9" x14ac:dyDescent="0.25">
      <c r="A21">
        <v>20</v>
      </c>
      <c r="B21">
        <v>20</v>
      </c>
      <c r="C21" t="s">
        <v>208</v>
      </c>
      <c r="D21" s="1">
        <v>5778708</v>
      </c>
      <c r="E21" s="1">
        <v>5687289</v>
      </c>
      <c r="F21">
        <v>8</v>
      </c>
      <c r="G21" s="1">
        <v>721417</v>
      </c>
      <c r="H21" s="1">
        <v>710873</v>
      </c>
      <c r="I21" s="2">
        <v>1.7899999999999999E-2</v>
      </c>
    </row>
    <row r="22" spans="1:9" x14ac:dyDescent="0.25">
      <c r="A22">
        <v>21</v>
      </c>
      <c r="B22">
        <v>22</v>
      </c>
      <c r="C22" t="s">
        <v>55</v>
      </c>
      <c r="D22" s="1">
        <v>5540545</v>
      </c>
      <c r="E22" s="1">
        <v>5029324</v>
      </c>
      <c r="F22">
        <v>7</v>
      </c>
      <c r="G22" s="1">
        <v>779511</v>
      </c>
      <c r="H22" s="1">
        <v>720704</v>
      </c>
      <c r="I22" s="2">
        <v>1.72E-2</v>
      </c>
    </row>
    <row r="23" spans="1:9" x14ac:dyDescent="0.25">
      <c r="A23">
        <v>22</v>
      </c>
      <c r="B23">
        <v>21</v>
      </c>
      <c r="C23" t="s">
        <v>119</v>
      </c>
      <c r="D23" s="1">
        <v>5519952</v>
      </c>
      <c r="E23" s="1">
        <v>5303925</v>
      </c>
      <c r="F23">
        <v>8</v>
      </c>
      <c r="G23" s="1">
        <v>686199</v>
      </c>
      <c r="H23" s="1">
        <v>662991</v>
      </c>
      <c r="I23" s="2">
        <v>1.7100000000000001E-2</v>
      </c>
    </row>
    <row r="24" spans="1:9" x14ac:dyDescent="0.25">
      <c r="A24">
        <v>23</v>
      </c>
      <c r="B24">
        <v>24</v>
      </c>
      <c r="C24" t="s">
        <v>174</v>
      </c>
      <c r="D24" s="1">
        <v>4961119</v>
      </c>
      <c r="E24" s="1">
        <v>4625401</v>
      </c>
      <c r="F24">
        <v>7</v>
      </c>
      <c r="G24" s="1">
        <v>699449</v>
      </c>
      <c r="H24" s="1">
        <v>660766</v>
      </c>
      <c r="I24" s="2">
        <v>1.54E-2</v>
      </c>
    </row>
    <row r="25" spans="1:9" x14ac:dyDescent="0.25">
      <c r="A25">
        <v>24</v>
      </c>
      <c r="B25">
        <v>23</v>
      </c>
      <c r="C25" t="s">
        <v>28</v>
      </c>
      <c r="D25" s="1">
        <v>4863300</v>
      </c>
      <c r="E25" s="1">
        <v>4780127</v>
      </c>
      <c r="F25">
        <v>7</v>
      </c>
      <c r="G25" s="1">
        <v>694140</v>
      </c>
      <c r="H25" s="1">
        <v>682819</v>
      </c>
      <c r="I25" s="2">
        <v>1.5100000000000001E-2</v>
      </c>
    </row>
    <row r="26" spans="1:9" x14ac:dyDescent="0.25">
      <c r="A26">
        <v>25</v>
      </c>
      <c r="B26">
        <v>25</v>
      </c>
      <c r="C26" t="s">
        <v>102</v>
      </c>
      <c r="D26" s="1">
        <v>4681666</v>
      </c>
      <c r="E26" s="1">
        <v>4533479</v>
      </c>
      <c r="F26">
        <v>6</v>
      </c>
      <c r="G26" s="1">
        <v>778454</v>
      </c>
      <c r="H26" s="1">
        <v>755562</v>
      </c>
      <c r="I26" s="2">
        <v>1.4500000000000001E-2</v>
      </c>
    </row>
    <row r="27" spans="1:9" x14ac:dyDescent="0.25">
      <c r="A27">
        <v>26</v>
      </c>
      <c r="B27">
        <v>26</v>
      </c>
      <c r="C27" t="s">
        <v>100</v>
      </c>
      <c r="D27" s="1">
        <v>4436974</v>
      </c>
      <c r="E27" s="1">
        <v>4339349</v>
      </c>
      <c r="F27">
        <v>6</v>
      </c>
      <c r="G27" s="1">
        <v>737515</v>
      </c>
      <c r="H27" s="1">
        <v>723228</v>
      </c>
      <c r="I27" s="2">
        <v>1.37E-2</v>
      </c>
    </row>
    <row r="28" spans="1:9" x14ac:dyDescent="0.25">
      <c r="A28">
        <v>27</v>
      </c>
      <c r="B28">
        <v>27</v>
      </c>
      <c r="C28" t="s">
        <v>165</v>
      </c>
      <c r="D28" s="1">
        <v>4093465</v>
      </c>
      <c r="E28" s="1">
        <v>3831073</v>
      </c>
      <c r="F28">
        <v>5</v>
      </c>
      <c r="G28" s="1">
        <v>805795</v>
      </c>
      <c r="H28" s="1">
        <v>766215</v>
      </c>
      <c r="I28" s="2">
        <v>1.2699999999999999E-2</v>
      </c>
    </row>
    <row r="29" spans="1:9" x14ac:dyDescent="0.25">
      <c r="A29">
        <v>28</v>
      </c>
      <c r="B29">
        <v>28</v>
      </c>
      <c r="C29" t="s">
        <v>159</v>
      </c>
      <c r="D29" s="1">
        <v>3923561</v>
      </c>
      <c r="E29" s="1">
        <v>3751616</v>
      </c>
      <c r="F29">
        <v>5</v>
      </c>
      <c r="G29" s="1">
        <v>782268</v>
      </c>
      <c r="H29" s="1">
        <v>750270</v>
      </c>
      <c r="I29" s="2">
        <v>1.21E-2</v>
      </c>
    </row>
    <row r="30" spans="1:9" x14ac:dyDescent="0.25">
      <c r="A30">
        <v>29</v>
      </c>
      <c r="B30">
        <v>30</v>
      </c>
      <c r="C30" t="s">
        <v>59</v>
      </c>
      <c r="D30" s="1">
        <v>3576452</v>
      </c>
      <c r="E30" s="1">
        <v>3574118</v>
      </c>
      <c r="F30">
        <v>5</v>
      </c>
      <c r="G30" s="1">
        <v>718177</v>
      </c>
      <c r="H30" s="1">
        <v>714819</v>
      </c>
      <c r="I30" s="2">
        <v>1.11E-2</v>
      </c>
    </row>
    <row r="31" spans="1:9" x14ac:dyDescent="0.25">
      <c r="A31" t="s">
        <v>2</v>
      </c>
      <c r="B31">
        <v>29</v>
      </c>
      <c r="C31" t="s">
        <v>302</v>
      </c>
      <c r="D31" s="1">
        <v>3411307</v>
      </c>
      <c r="E31" s="1">
        <v>3726157</v>
      </c>
      <c r="F31" t="s">
        <v>257</v>
      </c>
      <c r="G31" t="s">
        <v>2</v>
      </c>
      <c r="H31" t="s">
        <v>2</v>
      </c>
      <c r="I31" s="2">
        <v>1.06E-2</v>
      </c>
    </row>
    <row r="32" spans="1:9" x14ac:dyDescent="0.25">
      <c r="A32">
        <v>30</v>
      </c>
      <c r="B32">
        <v>31</v>
      </c>
      <c r="C32" t="s">
        <v>91</v>
      </c>
      <c r="D32" s="1">
        <v>3134693</v>
      </c>
      <c r="E32" s="1">
        <v>3046869</v>
      </c>
      <c r="F32">
        <v>4</v>
      </c>
      <c r="G32" s="1">
        <v>780975</v>
      </c>
      <c r="H32" s="1">
        <v>761589</v>
      </c>
      <c r="I32" s="2">
        <v>9.7000000000000003E-3</v>
      </c>
    </row>
    <row r="33" spans="1:9" x14ac:dyDescent="0.25">
      <c r="A33">
        <v>31</v>
      </c>
      <c r="B33">
        <v>35</v>
      </c>
      <c r="C33" t="s">
        <v>192</v>
      </c>
      <c r="D33" s="1">
        <v>3051217</v>
      </c>
      <c r="E33" s="1">
        <v>2763888</v>
      </c>
      <c r="F33">
        <v>4</v>
      </c>
      <c r="G33" s="1">
        <v>748083</v>
      </c>
      <c r="H33" s="1">
        <v>690221</v>
      </c>
      <c r="I33" s="2">
        <v>9.4000000000000004E-3</v>
      </c>
    </row>
    <row r="34" spans="1:9" x14ac:dyDescent="0.25">
      <c r="A34">
        <v>32</v>
      </c>
      <c r="B34">
        <v>32</v>
      </c>
      <c r="C34" t="s">
        <v>123</v>
      </c>
      <c r="D34" s="1">
        <v>2988726</v>
      </c>
      <c r="E34" s="1">
        <v>2968103</v>
      </c>
      <c r="F34">
        <v>4</v>
      </c>
      <c r="G34" s="1">
        <v>748083</v>
      </c>
      <c r="H34" s="1">
        <v>741824</v>
      </c>
      <c r="I34" s="2">
        <v>9.2999999999999992E-3</v>
      </c>
    </row>
    <row r="35" spans="1:9" x14ac:dyDescent="0.25">
      <c r="A35">
        <v>33</v>
      </c>
      <c r="B35">
        <v>33</v>
      </c>
      <c r="C35" t="s">
        <v>47</v>
      </c>
      <c r="D35" s="1">
        <v>2988248</v>
      </c>
      <c r="E35" s="1">
        <v>2915958</v>
      </c>
      <c r="F35">
        <v>4</v>
      </c>
      <c r="G35" s="1">
        <v>744551</v>
      </c>
      <c r="H35" s="1">
        <v>728980</v>
      </c>
      <c r="I35" s="2">
        <v>9.2999999999999992E-3</v>
      </c>
    </row>
    <row r="36" spans="1:9" x14ac:dyDescent="0.25">
      <c r="A36">
        <v>34</v>
      </c>
      <c r="B36">
        <v>36</v>
      </c>
      <c r="C36" t="s">
        <v>138</v>
      </c>
      <c r="D36" s="1">
        <v>2940058</v>
      </c>
      <c r="E36" s="1">
        <v>2700691</v>
      </c>
      <c r="F36">
        <v>4</v>
      </c>
      <c r="G36" s="1">
        <v>722711</v>
      </c>
      <c r="H36" s="1">
        <v>675110</v>
      </c>
      <c r="I36" s="2">
        <v>9.1000000000000004E-3</v>
      </c>
    </row>
    <row r="37" spans="1:9" x14ac:dyDescent="0.25">
      <c r="A37">
        <v>35</v>
      </c>
      <c r="B37">
        <v>34</v>
      </c>
      <c r="C37" t="s">
        <v>96</v>
      </c>
      <c r="D37" s="1">
        <v>2907289</v>
      </c>
      <c r="E37" s="1">
        <v>2853132</v>
      </c>
      <c r="F37">
        <v>4</v>
      </c>
      <c r="G37" s="1">
        <v>727910</v>
      </c>
      <c r="H37" s="1">
        <v>713280</v>
      </c>
      <c r="I37" s="2">
        <v>8.9999999999999993E-3</v>
      </c>
    </row>
    <row r="38" spans="1:9" x14ac:dyDescent="0.25">
      <c r="A38">
        <v>36</v>
      </c>
      <c r="B38">
        <v>37</v>
      </c>
      <c r="C38" t="s">
        <v>146</v>
      </c>
      <c r="D38" s="1">
        <v>2081015</v>
      </c>
      <c r="E38" s="1">
        <v>2059192</v>
      </c>
      <c r="F38">
        <v>3</v>
      </c>
      <c r="G38" s="1">
        <v>695036</v>
      </c>
      <c r="H38" s="1">
        <v>686393</v>
      </c>
      <c r="I38" s="2">
        <v>6.4000000000000003E-3</v>
      </c>
    </row>
    <row r="39" spans="1:9" x14ac:dyDescent="0.25">
      <c r="A39">
        <v>37</v>
      </c>
      <c r="B39">
        <v>39</v>
      </c>
      <c r="C39" t="s">
        <v>136</v>
      </c>
      <c r="D39" s="1">
        <v>1907116</v>
      </c>
      <c r="E39" s="1">
        <v>1826341</v>
      </c>
      <c r="F39">
        <v>3</v>
      </c>
      <c r="G39" s="1">
        <v>632063</v>
      </c>
      <c r="H39" s="1">
        <v>608780</v>
      </c>
      <c r="I39" s="2">
        <v>5.8999999999999999E-3</v>
      </c>
    </row>
    <row r="40" spans="1:9" x14ac:dyDescent="0.25">
      <c r="A40">
        <v>38</v>
      </c>
      <c r="B40">
        <v>38</v>
      </c>
      <c r="C40" t="s">
        <v>206</v>
      </c>
      <c r="D40" s="1">
        <v>1831102</v>
      </c>
      <c r="E40" s="1">
        <v>1853011</v>
      </c>
      <c r="F40">
        <v>3</v>
      </c>
      <c r="G40" s="1">
        <v>614709</v>
      </c>
      <c r="H40" s="1">
        <v>617665</v>
      </c>
      <c r="I40" s="2">
        <v>5.7000000000000002E-3</v>
      </c>
    </row>
    <row r="41" spans="1:9" x14ac:dyDescent="0.25">
      <c r="A41">
        <v>39</v>
      </c>
      <c r="B41">
        <v>40</v>
      </c>
      <c r="C41" t="s">
        <v>81</v>
      </c>
      <c r="D41" s="1">
        <v>1683140</v>
      </c>
      <c r="E41" s="1">
        <v>1567652</v>
      </c>
      <c r="F41">
        <v>2</v>
      </c>
      <c r="G41" s="1">
        <v>827465</v>
      </c>
      <c r="H41" s="1">
        <v>783791</v>
      </c>
      <c r="I41" s="2">
        <v>5.1999999999999998E-3</v>
      </c>
    </row>
    <row r="42" spans="1:9" x14ac:dyDescent="0.25">
      <c r="A42">
        <v>40</v>
      </c>
      <c r="B42">
        <v>41</v>
      </c>
      <c r="C42" t="s">
        <v>76</v>
      </c>
      <c r="D42" s="1">
        <v>1428557</v>
      </c>
      <c r="E42" s="1">
        <v>1360301</v>
      </c>
      <c r="F42">
        <v>2</v>
      </c>
      <c r="G42" s="1">
        <v>715802</v>
      </c>
      <c r="H42" s="1">
        <v>680151</v>
      </c>
      <c r="I42" s="2">
        <v>4.4000000000000003E-3</v>
      </c>
    </row>
    <row r="43" spans="1:9" x14ac:dyDescent="0.25">
      <c r="A43">
        <v>41</v>
      </c>
      <c r="B43">
        <v>43</v>
      </c>
      <c r="C43" t="s">
        <v>140</v>
      </c>
      <c r="D43" s="1">
        <v>1334795</v>
      </c>
      <c r="E43" s="1">
        <v>1316466</v>
      </c>
      <c r="F43">
        <v>2</v>
      </c>
      <c r="G43" s="1">
        <v>665304</v>
      </c>
      <c r="H43" s="1">
        <v>658235</v>
      </c>
      <c r="I43" s="2">
        <v>4.1000000000000003E-3</v>
      </c>
    </row>
    <row r="44" spans="1:9" x14ac:dyDescent="0.25">
      <c r="A44">
        <v>42</v>
      </c>
      <c r="B44">
        <v>42</v>
      </c>
      <c r="C44" t="s">
        <v>106</v>
      </c>
      <c r="D44" s="1">
        <v>1331479</v>
      </c>
      <c r="E44" s="1">
        <v>1328361</v>
      </c>
      <c r="F44">
        <v>2</v>
      </c>
      <c r="G44" s="1">
        <v>664664</v>
      </c>
      <c r="H44" s="1">
        <v>664181</v>
      </c>
      <c r="I44" s="2">
        <v>4.1000000000000003E-3</v>
      </c>
    </row>
    <row r="45" spans="1:9" x14ac:dyDescent="0.25">
      <c r="A45">
        <v>43</v>
      </c>
      <c r="B45">
        <v>44</v>
      </c>
      <c r="C45" t="s">
        <v>171</v>
      </c>
      <c r="D45" s="1">
        <v>1056426</v>
      </c>
      <c r="E45" s="1">
        <v>1052931</v>
      </c>
      <c r="F45">
        <v>2</v>
      </c>
      <c r="G45" s="1">
        <v>528149</v>
      </c>
      <c r="H45" s="1">
        <v>526284</v>
      </c>
      <c r="I45" s="2">
        <v>3.3E-3</v>
      </c>
    </row>
    <row r="46" spans="1:9" x14ac:dyDescent="0.25">
      <c r="A46">
        <v>44</v>
      </c>
      <c r="B46">
        <v>45</v>
      </c>
      <c r="C46" t="s">
        <v>134</v>
      </c>
      <c r="D46" s="1">
        <v>1042520</v>
      </c>
      <c r="E46" s="1">
        <v>989417</v>
      </c>
      <c r="F46">
        <v>1</v>
      </c>
      <c r="G46" s="1">
        <v>1032949</v>
      </c>
      <c r="H46" s="1">
        <v>989415</v>
      </c>
      <c r="I46" s="2">
        <v>3.2000000000000002E-3</v>
      </c>
    </row>
    <row r="47" spans="1:9" x14ac:dyDescent="0.25">
      <c r="A47">
        <v>45</v>
      </c>
      <c r="B47">
        <v>46</v>
      </c>
      <c r="C47" t="s">
        <v>63</v>
      </c>
      <c r="D47" s="1">
        <v>952065</v>
      </c>
      <c r="E47" s="1">
        <v>897936</v>
      </c>
      <c r="F47">
        <v>1</v>
      </c>
      <c r="G47" s="1">
        <v>952065</v>
      </c>
      <c r="H47" s="1">
        <v>897934</v>
      </c>
      <c r="I47" s="2">
        <v>3.0000000000000001E-3</v>
      </c>
    </row>
    <row r="48" spans="1:9" x14ac:dyDescent="0.25">
      <c r="A48">
        <v>46</v>
      </c>
      <c r="B48">
        <v>47</v>
      </c>
      <c r="C48" t="s">
        <v>182</v>
      </c>
      <c r="D48" s="1">
        <v>865454</v>
      </c>
      <c r="E48" s="1">
        <v>814191</v>
      </c>
      <c r="F48">
        <v>1</v>
      </c>
      <c r="G48" s="1">
        <v>858469</v>
      </c>
      <c r="H48" s="1">
        <v>814180</v>
      </c>
      <c r="I48" s="2">
        <v>2.7000000000000001E-3</v>
      </c>
    </row>
    <row r="49" spans="1:9" x14ac:dyDescent="0.25">
      <c r="A49">
        <v>47</v>
      </c>
      <c r="B49">
        <v>49</v>
      </c>
      <c r="C49" t="s">
        <v>155</v>
      </c>
      <c r="D49" s="1">
        <v>757952</v>
      </c>
      <c r="E49" s="1">
        <v>672591</v>
      </c>
      <c r="F49">
        <v>1</v>
      </c>
      <c r="G49" s="1">
        <v>756927</v>
      </c>
      <c r="H49" s="1">
        <v>672591</v>
      </c>
      <c r="I49" s="2">
        <v>2.3999999999999998E-3</v>
      </c>
    </row>
    <row r="50" spans="1:9" x14ac:dyDescent="0.25">
      <c r="A50">
        <v>48</v>
      </c>
      <c r="B50">
        <v>48</v>
      </c>
      <c r="C50" t="s">
        <v>38</v>
      </c>
      <c r="D50" s="1">
        <v>741894</v>
      </c>
      <c r="E50" s="1">
        <v>710249</v>
      </c>
      <c r="F50">
        <v>1</v>
      </c>
      <c r="G50" s="1">
        <v>741894</v>
      </c>
      <c r="H50" s="1">
        <v>710231</v>
      </c>
      <c r="I50" s="2">
        <v>2.3E-3</v>
      </c>
    </row>
    <row r="51" spans="1:9" x14ac:dyDescent="0.25">
      <c r="A51" t="s">
        <v>2</v>
      </c>
      <c r="B51">
        <v>51</v>
      </c>
      <c r="C51" t="s">
        <v>303</v>
      </c>
      <c r="D51" s="1">
        <v>681170</v>
      </c>
      <c r="E51" s="1">
        <v>601767</v>
      </c>
      <c r="F51" t="s">
        <v>257</v>
      </c>
      <c r="G51" t="s">
        <v>2</v>
      </c>
      <c r="H51" t="s">
        <v>2</v>
      </c>
      <c r="I51" s="2">
        <v>2.0999999999999999E-3</v>
      </c>
    </row>
    <row r="52" spans="1:9" x14ac:dyDescent="0.25">
      <c r="A52">
        <v>49</v>
      </c>
      <c r="B52">
        <v>50</v>
      </c>
      <c r="C52" t="s">
        <v>196</v>
      </c>
      <c r="D52" s="1">
        <v>624594</v>
      </c>
      <c r="E52" s="1">
        <v>625745</v>
      </c>
      <c r="F52">
        <v>1</v>
      </c>
      <c r="G52" s="1">
        <v>626042</v>
      </c>
      <c r="H52" s="1">
        <v>625741</v>
      </c>
      <c r="I52" s="2">
        <v>1.9E-3</v>
      </c>
    </row>
    <row r="53" spans="1:9" x14ac:dyDescent="0.25">
      <c r="A53">
        <v>50</v>
      </c>
      <c r="B53">
        <v>52</v>
      </c>
      <c r="C53" t="s">
        <v>210</v>
      </c>
      <c r="D53" s="1">
        <v>585501</v>
      </c>
      <c r="E53" s="1">
        <v>563767</v>
      </c>
      <c r="F53">
        <v>1</v>
      </c>
      <c r="G53" s="1">
        <v>586107</v>
      </c>
      <c r="H53" s="1">
        <v>563626</v>
      </c>
      <c r="I53" s="2">
        <v>1.8E-3</v>
      </c>
    </row>
    <row r="54" spans="1:9" x14ac:dyDescent="0.25">
      <c r="A54" t="s">
        <v>2</v>
      </c>
      <c r="B54">
        <v>53</v>
      </c>
      <c r="C54" t="s">
        <v>304</v>
      </c>
      <c r="D54" s="1">
        <v>161785</v>
      </c>
      <c r="E54" t="s">
        <v>258</v>
      </c>
      <c r="F54" t="s">
        <v>257</v>
      </c>
      <c r="G54" t="s">
        <v>2</v>
      </c>
      <c r="H54" t="s">
        <v>2</v>
      </c>
      <c r="I54" s="2">
        <v>5.9999999999999995E-4</v>
      </c>
    </row>
    <row r="55" spans="1:9" x14ac:dyDescent="0.25">
      <c r="A55" t="s">
        <v>2</v>
      </c>
      <c r="B55">
        <v>54</v>
      </c>
      <c r="C55" t="s">
        <v>305</v>
      </c>
      <c r="D55" s="1">
        <v>103574</v>
      </c>
      <c r="E55" t="s">
        <v>259</v>
      </c>
      <c r="F55" t="s">
        <v>257</v>
      </c>
      <c r="G55" t="s">
        <v>2</v>
      </c>
      <c r="H55" t="s">
        <v>2</v>
      </c>
      <c r="I55" s="2">
        <v>4.0000000000000002E-4</v>
      </c>
    </row>
    <row r="56" spans="1:9" x14ac:dyDescent="0.25">
      <c r="A56" t="s">
        <v>2</v>
      </c>
      <c r="B56">
        <v>55</v>
      </c>
      <c r="C56" t="s">
        <v>306</v>
      </c>
      <c r="D56" s="1">
        <v>54343</v>
      </c>
      <c r="E56" t="s">
        <v>260</v>
      </c>
      <c r="F56" t="s">
        <v>257</v>
      </c>
      <c r="G56" t="s">
        <v>2</v>
      </c>
      <c r="H56" t="s">
        <v>2</v>
      </c>
      <c r="I56" s="2">
        <v>1E-4</v>
      </c>
    </row>
    <row r="57" spans="1:9" x14ac:dyDescent="0.25">
      <c r="A57" t="s">
        <v>2</v>
      </c>
      <c r="B57">
        <v>56</v>
      </c>
      <c r="C57" t="s">
        <v>307</v>
      </c>
      <c r="D57" s="1">
        <v>52344</v>
      </c>
      <c r="E57" t="s">
        <v>261</v>
      </c>
      <c r="F57" t="s">
        <v>257</v>
      </c>
      <c r="G57" t="s">
        <v>2</v>
      </c>
      <c r="H57" t="s">
        <v>2</v>
      </c>
      <c r="I57" s="2">
        <v>0</v>
      </c>
    </row>
    <row r="58" spans="1:9" x14ac:dyDescent="0.25">
      <c r="A58" t="s">
        <v>2</v>
      </c>
      <c r="B58">
        <v>59</v>
      </c>
      <c r="C58" t="s">
        <v>308</v>
      </c>
      <c r="D58">
        <v>188</v>
      </c>
      <c r="E58">
        <v>382</v>
      </c>
      <c r="F58">
        <v>0</v>
      </c>
      <c r="G58" t="s">
        <v>2</v>
      </c>
      <c r="H58" t="s">
        <v>2</v>
      </c>
      <c r="I58" s="2">
        <v>0</v>
      </c>
    </row>
    <row r="59" spans="1:9" x14ac:dyDescent="0.25">
      <c r="A59" t="s">
        <v>2</v>
      </c>
      <c r="B59">
        <v>58</v>
      </c>
      <c r="C59" t="s">
        <v>309</v>
      </c>
      <c r="D59">
        <v>40</v>
      </c>
      <c r="E59" s="1">
        <v>1100</v>
      </c>
      <c r="F59">
        <v>0</v>
      </c>
      <c r="G59" t="s">
        <v>2</v>
      </c>
      <c r="H59" t="s">
        <v>2</v>
      </c>
      <c r="I59" s="2">
        <v>0</v>
      </c>
    </row>
    <row r="60" spans="1:9" x14ac:dyDescent="0.25">
      <c r="A60" t="s">
        <v>2</v>
      </c>
      <c r="B60">
        <v>57</v>
      </c>
      <c r="C60" t="s">
        <v>310</v>
      </c>
      <c r="D60">
        <v>75</v>
      </c>
      <c r="E60" s="1">
        <v>2220</v>
      </c>
      <c r="F60">
        <v>0</v>
      </c>
      <c r="G60" t="s">
        <v>2</v>
      </c>
      <c r="H60" t="s">
        <v>2</v>
      </c>
      <c r="I60" s="2">
        <v>0</v>
      </c>
    </row>
    <row r="61" spans="1:9" x14ac:dyDescent="0.25">
      <c r="A61" t="s">
        <v>2</v>
      </c>
      <c r="B61">
        <v>60</v>
      </c>
      <c r="C61" t="s">
        <v>311</v>
      </c>
      <c r="D61">
        <v>20</v>
      </c>
      <c r="E61" t="s">
        <v>262</v>
      </c>
      <c r="F61">
        <v>0</v>
      </c>
      <c r="G61" t="s">
        <v>2</v>
      </c>
      <c r="H61" t="s">
        <v>2</v>
      </c>
      <c r="I61" s="2">
        <v>0</v>
      </c>
    </row>
    <row r="62" spans="1:9" x14ac:dyDescent="0.25">
      <c r="A62" t="s">
        <v>2</v>
      </c>
      <c r="B62" t="s">
        <v>2</v>
      </c>
      <c r="C62" t="s">
        <v>263</v>
      </c>
      <c r="D62" s="1">
        <v>320975339</v>
      </c>
      <c r="E62" s="1">
        <v>306687555</v>
      </c>
      <c r="F62" t="s">
        <v>264</v>
      </c>
      <c r="G62" t="s">
        <v>2</v>
      </c>
      <c r="H62" t="s">
        <v>2</v>
      </c>
      <c r="I62" s="2">
        <v>0.98180000000000001</v>
      </c>
    </row>
    <row r="63" spans="1:9" x14ac:dyDescent="0.25">
      <c r="A63" t="s">
        <v>2</v>
      </c>
      <c r="B63" t="s">
        <v>2</v>
      </c>
      <c r="C63" t="s">
        <v>265</v>
      </c>
      <c r="D63" s="1">
        <v>322464620</v>
      </c>
      <c r="E63" s="1">
        <v>308156338</v>
      </c>
      <c r="F63">
        <v>435</v>
      </c>
      <c r="G63" s="1">
        <v>737348</v>
      </c>
      <c r="H63" s="1">
        <v>708376</v>
      </c>
      <c r="I63" s="2">
        <v>0.98480000000000001</v>
      </c>
    </row>
    <row r="64" spans="1:9" x14ac:dyDescent="0.25">
      <c r="A64" t="s">
        <v>2</v>
      </c>
      <c r="B64" t="s">
        <v>2</v>
      </c>
      <c r="C64" t="s">
        <v>266</v>
      </c>
      <c r="D64" s="1">
        <v>323145790</v>
      </c>
      <c r="E64" s="1">
        <v>308758105</v>
      </c>
      <c r="F64" t="s">
        <v>267</v>
      </c>
      <c r="G64" t="s">
        <v>2</v>
      </c>
      <c r="H64" t="s">
        <v>2</v>
      </c>
      <c r="I64" s="2">
        <v>0.98670000000000002</v>
      </c>
    </row>
    <row r="65" spans="1:9" x14ac:dyDescent="0.25">
      <c r="A65" t="s">
        <v>2</v>
      </c>
      <c r="B65" t="s">
        <v>2</v>
      </c>
      <c r="C65" t="s">
        <v>268</v>
      </c>
      <c r="D65" s="1">
        <v>326929143</v>
      </c>
      <c r="E65" s="1">
        <v>312913872</v>
      </c>
      <c r="F65" t="s">
        <v>269</v>
      </c>
      <c r="G65" t="s">
        <v>2</v>
      </c>
      <c r="H65" t="s">
        <v>2</v>
      </c>
      <c r="I65"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Sheet5</vt:lpstr>
      <vt:lpstr>Sheet4</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Christian</dc:creator>
  <cp:lastModifiedBy>Paul Christian</cp:lastModifiedBy>
  <dcterms:created xsi:type="dcterms:W3CDTF">2017-11-02T12:18:38Z</dcterms:created>
  <dcterms:modified xsi:type="dcterms:W3CDTF">2017-11-03T12:30:40Z</dcterms:modified>
</cp:coreProperties>
</file>