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https://d.docs.live.net/97901306dcaf9774/Desktop/"/>
    </mc:Choice>
  </mc:AlternateContent>
  <xr:revisionPtr revIDLastSave="668" documentId="8_{A0AB2AE2-4A9A-44DE-87B3-B8B045F0DFF7}" xr6:coauthVersionLast="47" xr6:coauthVersionMax="47" xr10:uidLastSave="{CEC62719-8B46-4E77-8E30-BB1C210998FB}"/>
  <bookViews>
    <workbookView xWindow="-110" yWindow="-110" windowWidth="19420" windowHeight="11500" xr2:uid="{73187B66-FB94-46EF-A71C-6BF503D091FD}"/>
  </bookViews>
  <sheets>
    <sheet name="Basic functions" sheetId="1" r:id="rId1"/>
    <sheet name="Conditional formatting" sheetId="2" r:id="rId2"/>
    <sheet name="Pivot table and charts " sheetId="5" r:id="rId3"/>
  </sheets>
  <definedNames>
    <definedName name="Slicer_Category">#N/A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 i="1" l="1"/>
  <c r="J9" i="1"/>
  <c r="I9" i="1"/>
  <c r="K6" i="1"/>
  <c r="J6" i="1"/>
  <c r="I6" i="1"/>
  <c r="G15" i="1"/>
  <c r="G39" i="1"/>
  <c r="F39" i="1"/>
  <c r="E39" i="1"/>
  <c r="E19" i="1"/>
  <c r="F25" i="1" a="1"/>
  <c r="F25" i="1" s="1"/>
  <c r="G19" i="1"/>
  <c r="F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Gurwinder singh</author>
  </authors>
  <commentList>
    <comment ref="G15" authorId="0" shapeId="0" xr:uid="{53628796-9FE5-480E-8BD1-F27DFA0E4E1B}">
      <text>
        <r>
          <rPr>
            <b/>
            <sz val="9"/>
            <color indexed="81"/>
            <rFont val="Tahoma"/>
            <family val="2"/>
          </rPr>
          <t>Gurwinder singh:</t>
        </r>
        <r>
          <rPr>
            <sz val="9"/>
            <color indexed="81"/>
            <rFont val="Tahoma"/>
            <family val="2"/>
          </rPr>
          <t xml:space="preserve">
SUM FUNCTION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<sst xmlns="http://schemas.openxmlformats.org/spreadsheetml/2006/main" count="144" uniqueCount="91">
  <si>
    <t>EEID</t>
  </si>
  <si>
    <t>Full Name</t>
  </si>
  <si>
    <t>Job title</t>
  </si>
  <si>
    <t xml:space="preserve">Annual salary </t>
  </si>
  <si>
    <t>E02832</t>
  </si>
  <si>
    <t>E01290</t>
  </si>
  <si>
    <t>E02458</t>
  </si>
  <si>
    <t>EO0912</t>
  </si>
  <si>
    <t>E09823</t>
  </si>
  <si>
    <t>EO9988</t>
  </si>
  <si>
    <t>E01199</t>
  </si>
  <si>
    <t>E02309</t>
  </si>
  <si>
    <t>E01234</t>
  </si>
  <si>
    <t>Mayank</t>
  </si>
  <si>
    <t>Sahib</t>
  </si>
  <si>
    <t>Vaibhav</t>
  </si>
  <si>
    <t>Guri</t>
  </si>
  <si>
    <t>Himanshu</t>
  </si>
  <si>
    <t>Aayush</t>
  </si>
  <si>
    <t>sneha</t>
  </si>
  <si>
    <t xml:space="preserve">Arushi </t>
  </si>
  <si>
    <t>Muskan</t>
  </si>
  <si>
    <t>Computer systems manager</t>
  </si>
  <si>
    <t>Director</t>
  </si>
  <si>
    <t xml:space="preserve">Sr. Analyst </t>
  </si>
  <si>
    <t>Sr.manager</t>
  </si>
  <si>
    <t>Technical Architect</t>
  </si>
  <si>
    <t>Account manager</t>
  </si>
  <si>
    <t>Marketing director</t>
  </si>
  <si>
    <t>Accountant</t>
  </si>
  <si>
    <t xml:space="preserve">SOME BASIC FUNCTIONS IN EXCEL </t>
  </si>
  <si>
    <t>Full name</t>
  </si>
  <si>
    <t>Annual salary</t>
  </si>
  <si>
    <t xml:space="preserve">VLOOKUP FUNCTION </t>
  </si>
  <si>
    <t>Sales managemer</t>
  </si>
  <si>
    <t xml:space="preserve">XLOOKUP FUNCTION </t>
  </si>
  <si>
    <t>HEADERS</t>
  </si>
  <si>
    <t xml:space="preserve">XLOOKUP </t>
  </si>
  <si>
    <t>NAME</t>
  </si>
  <si>
    <t>JOB TITILE</t>
  </si>
  <si>
    <t>ANNUAL SALARY</t>
  </si>
  <si>
    <t>E01129</t>
  </si>
  <si>
    <t>Sneha</t>
  </si>
  <si>
    <t>Arushi</t>
  </si>
  <si>
    <t>Sales manager</t>
  </si>
  <si>
    <t>Sr. Analyst</t>
  </si>
  <si>
    <t>Sr. Manager</t>
  </si>
  <si>
    <t>Column1</t>
  </si>
  <si>
    <t>Column2</t>
  </si>
  <si>
    <t>Column3</t>
  </si>
  <si>
    <t>Column4</t>
  </si>
  <si>
    <t>Column5</t>
  </si>
  <si>
    <t>Column6</t>
  </si>
  <si>
    <t>Column7</t>
  </si>
  <si>
    <t>JOB TITLE</t>
  </si>
  <si>
    <t>Table 2</t>
  </si>
  <si>
    <t>Table 1</t>
  </si>
  <si>
    <t>HLOOKUP FUNCTION</t>
  </si>
  <si>
    <t xml:space="preserve"> Average Function</t>
  </si>
  <si>
    <t>Count function</t>
  </si>
  <si>
    <t>Max Function</t>
  </si>
  <si>
    <t>Min Function</t>
  </si>
  <si>
    <t>If function</t>
  </si>
  <si>
    <t>COUNT IF</t>
  </si>
  <si>
    <t>Category</t>
  </si>
  <si>
    <t>Date</t>
  </si>
  <si>
    <t xml:space="preserve">Food </t>
  </si>
  <si>
    <t>Grocery</t>
  </si>
  <si>
    <t>Essentials</t>
  </si>
  <si>
    <t>Amount</t>
  </si>
  <si>
    <t>Payment mode</t>
  </si>
  <si>
    <t>Sub category</t>
  </si>
  <si>
    <t>Restraunts</t>
  </si>
  <si>
    <t>Foods and Veggies</t>
  </si>
  <si>
    <t>Zomato</t>
  </si>
  <si>
    <t>Bread and milk</t>
  </si>
  <si>
    <t>vegetables</t>
  </si>
  <si>
    <t>Medicines</t>
  </si>
  <si>
    <t>Dairy</t>
  </si>
  <si>
    <t>Flour</t>
  </si>
  <si>
    <t>Salt and Sugars</t>
  </si>
  <si>
    <t>canned</t>
  </si>
  <si>
    <t>UPI</t>
  </si>
  <si>
    <t>cash</t>
  </si>
  <si>
    <t xml:space="preserve">CONDITIONAL FORMATTING </t>
  </si>
  <si>
    <t>card</t>
  </si>
  <si>
    <t>Grand Total</t>
  </si>
  <si>
    <t>Sum of Amount</t>
  </si>
  <si>
    <t>Essentials Total</t>
  </si>
  <si>
    <t>Food  Total</t>
  </si>
  <si>
    <t>Grocery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</si>
</sst>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4" x14ac:knownFonts="1">
    <font>
      <sz val="11"/>
      <color theme="1"/>
      <name val="Calibri"/>
      <family val="2"/>
      <scheme val="minor"/>
    </font>
    <font>
      <sz val="14"/>
      <color theme="1"/>
      <name val="Calibri"/>
      <family val="2"/>
      <scheme val="minor"/>
    </font>
    <font>
      <sz val="9"/>
      <color indexed="81"/>
      <name val="Tahoma"/>
      <family val="2"/>
    </font>
    <font>
      <b/>
      <sz val="9"/>
      <color indexed="81"/>
      <name val="Tahoma"/>
      <family val="2"/>
    </font>
  </fonts>
  <fills count="14">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rgb="FF00B050"/>
        <bgColor indexed="64"/>
      </patternFill>
    </fill>
    <fill>
      <patternFill patternType="solid">
        <fgColor theme="9"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rgb="FF00B0F0"/>
        <bgColor indexed="64"/>
      </patternFill>
    </fill>
    <fill>
      <patternFill patternType="solid">
        <fgColor rgb="FFFFC000"/>
        <bgColor indexed="64"/>
      </patternFill>
    </fill>
    <fill>
      <patternFill patternType="solid">
        <fgColor rgb="FFFF0066"/>
        <bgColor indexed="6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24">
    <xf numFmtId="0" fontId="0" fillId="0" borderId="0" xfId="0"/>
    <xf numFmtId="0" fontId="0" fillId="0" borderId="1" xfId="0" applyBorder="1"/>
    <xf numFmtId="0" fontId="0" fillId="0" borderId="0" xfId="0" applyAlignment="1">
      <alignment horizontal="center"/>
    </xf>
    <xf numFmtId="164" fontId="0" fillId="0" borderId="0" xfId="0" applyNumberFormat="1"/>
    <xf numFmtId="0" fontId="0" fillId="0" borderId="0" xfId="0" applyAlignment="1">
      <alignment horizontal="center" vertical="center"/>
    </xf>
    <xf numFmtId="0" fontId="0" fillId="4" borderId="0" xfId="0" applyFill="1"/>
    <xf numFmtId="0" fontId="0" fillId="0" borderId="1" xfId="0" applyBorder="1" applyAlignment="1">
      <alignment horizontal="center"/>
    </xf>
    <xf numFmtId="0" fontId="0" fillId="8" borderId="0" xfId="0" applyFill="1" applyAlignment="1">
      <alignment horizontal="center"/>
    </xf>
    <xf numFmtId="2" fontId="0" fillId="0" borderId="0" xfId="0" applyNumberFormat="1"/>
    <xf numFmtId="0" fontId="0" fillId="9" borderId="0" xfId="0" applyFill="1"/>
    <xf numFmtId="0" fontId="0" fillId="10" borderId="0" xfId="0" applyFill="1" applyAlignment="1">
      <alignment horizontal="center"/>
    </xf>
    <xf numFmtId="0" fontId="0" fillId="11" borderId="0" xfId="0" applyFill="1"/>
    <xf numFmtId="0" fontId="0" fillId="12" borderId="0" xfId="0" applyFill="1"/>
    <xf numFmtId="0" fontId="0" fillId="13" borderId="0" xfId="0" applyFill="1"/>
    <xf numFmtId="14" fontId="0" fillId="0" borderId="0" xfId="0" applyNumberFormat="1"/>
    <xf numFmtId="0" fontId="0" fillId="0" borderId="0" xfId="0" pivotButton="1"/>
    <xf numFmtId="0" fontId="0" fillId="7" borderId="0" xfId="0" applyFill="1" applyAlignment="1">
      <alignment horizontal="center"/>
    </xf>
    <xf numFmtId="0" fontId="1" fillId="2" borderId="0" xfId="0" applyFont="1" applyFill="1" applyAlignment="1">
      <alignment horizontal="center"/>
    </xf>
    <xf numFmtId="0" fontId="0" fillId="3" borderId="0" xfId="0" applyFill="1" applyAlignment="1">
      <alignment horizontal="center"/>
    </xf>
    <xf numFmtId="0" fontId="0" fillId="2"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12" borderId="0" xfId="0" applyFill="1" applyAlignment="1">
      <alignment horizontal="center"/>
    </xf>
    <xf numFmtId="0" fontId="0" fillId="0" borderId="0" xfId="0" applyNumberFormat="1"/>
  </cellXfs>
  <cellStyles count="1">
    <cellStyle name="Normal" xfId="0" builtinId="0"/>
  </cellStyles>
  <dxfs count="2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style="thin">
          <color theme="4" tint="0.39997558519241921"/>
        </left>
        <right/>
        <top style="thin">
          <color theme="4" tint="0.39997558519241921"/>
        </top>
        <bottom style="thin">
          <color theme="4" tint="0.39997558519241921"/>
        </bottom>
        <vertical/>
        <horizontal/>
      </border>
    </dxf>
    <dxf>
      <alignment horizontal="center" vertical="bottom" textRotation="0" wrapText="0" indent="0" justifyLastLine="0" shrinkToFit="0" readingOrder="0"/>
    </dxf>
    <dxf>
      <alignment horizontal="center" vertical="center" textRotation="0" wrapText="0" indent="0" justifyLastLine="0" shrinkToFit="0" readingOrder="0"/>
    </dxf>
    <dxf>
      <numFmt numFmtId="164" formatCode="&quot;₹&quot;\ #,##0.00"/>
    </dxf>
    <dxf>
      <numFmt numFmtId="164" formatCode="&quot;₹&quot;\ #,##0.00"/>
    </dxf>
  </dxfs>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microsoft.com/office/2017/10/relationships/person" Target="persons/perso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 and charts !PivotTable6</c:name>
    <c:fmtId val="0"/>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'Pivot table and charts '!$D$3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multiLvlStrRef>
              <c:f>'Pivot table and charts '!$A$4:$C$17</c:f>
              <c:multiLvlStrCache>
                <c:ptCount val="10"/>
                <c:lvl>
                  <c:pt idx="0">
                    <c:v>Dairy</c:v>
                  </c:pt>
                  <c:pt idx="1">
                    <c:v>Medicines</c:v>
                  </c:pt>
                  <c:pt idx="2">
                    <c:v>Salt and Sugars</c:v>
                  </c:pt>
                  <c:pt idx="3">
                    <c:v>Foods and Veggies</c:v>
                  </c:pt>
                  <c:pt idx="4">
                    <c:v>Restraunts</c:v>
                  </c:pt>
                  <c:pt idx="5">
                    <c:v>Zomato</c:v>
                  </c:pt>
                  <c:pt idx="6">
                    <c:v>Bread and milk</c:v>
                  </c:pt>
                  <c:pt idx="7">
                    <c:v>canned</c:v>
                  </c:pt>
                  <c:pt idx="8">
                    <c:v>Flour</c:v>
                  </c:pt>
                  <c:pt idx="9">
                    <c:v>vegetables</c:v>
                  </c:pt>
                </c:lvl>
                <c:lvl>
                  <c:pt idx="0">
                    <c:v>Essentials</c:v>
                  </c:pt>
                  <c:pt idx="3">
                    <c:v>Food </c:v>
                  </c:pt>
                  <c:pt idx="6">
                    <c:v>Grocery</c:v>
                  </c:pt>
                </c:lvl>
              </c:multiLvlStrCache>
            </c:multiLvlStrRef>
          </c:cat>
          <c:val>
            <c:numRef>
              <c:f>'Pivot table and charts '!$D$4:$D$17</c:f>
              <c:numCache>
                <c:formatCode>General</c:formatCode>
                <c:ptCount val="10"/>
                <c:pt idx="0">
                  <c:v>4500</c:v>
                </c:pt>
                <c:pt idx="1">
                  <c:v>3200</c:v>
                </c:pt>
                <c:pt idx="2">
                  <c:v>2100</c:v>
                </c:pt>
                <c:pt idx="3">
                  <c:v>2000</c:v>
                </c:pt>
                <c:pt idx="4">
                  <c:v>1200</c:v>
                </c:pt>
                <c:pt idx="5">
                  <c:v>2350</c:v>
                </c:pt>
                <c:pt idx="6">
                  <c:v>2300</c:v>
                </c:pt>
                <c:pt idx="7">
                  <c:v>5000</c:v>
                </c:pt>
                <c:pt idx="8">
                  <c:v>1560</c:v>
                </c:pt>
                <c:pt idx="9">
                  <c:v>4300</c:v>
                </c:pt>
              </c:numCache>
            </c:numRef>
          </c:val>
          <c:extLst>
            <c:ext xmlns:c16="http://schemas.microsoft.com/office/drawing/2014/chart" uri="{C3380CC4-5D6E-409C-BE32-E72D297353CC}">
              <c16:uniqueId val="{00000000-7F75-4B00-8C89-F03739D2E5BE}"/>
            </c:ext>
          </c:extLst>
        </c:ser>
        <c:dLbls>
          <c:showLegendKey val="0"/>
          <c:showVal val="0"/>
          <c:showCatName val="0"/>
          <c:showSerName val="0"/>
          <c:showPercent val="0"/>
          <c:showBubbleSize val="0"/>
        </c:dLbls>
        <c:gapWidth val="100"/>
        <c:overlap val="-24"/>
        <c:axId val="542951904"/>
        <c:axId val="2133199824"/>
      </c:barChart>
      <c:catAx>
        <c:axId val="5429519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CATEGORY</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33199824"/>
        <c:crosses val="autoZero"/>
        <c:auto val="1"/>
        <c:lblAlgn val="ctr"/>
        <c:lblOffset val="100"/>
        <c:noMultiLvlLbl val="0"/>
      </c:catAx>
      <c:valAx>
        <c:axId val="2133199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AMOUNT PAID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4295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 and charts !PivotTable6</c:name>
    <c:fmtId val="3"/>
  </c:pivotSource>
  <c:chart>
    <c:title>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5"/>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7"/>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8"/>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9"/>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1"/>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2"/>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
        <c:idx val="13"/>
        <c:spPr>
          <a:solidFill>
            <a:schemeClr val="accent2">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and charts '!$D$3</c:f>
              <c:strCache>
                <c:ptCount val="1"/>
                <c:pt idx="0">
                  <c:v>Total</c:v>
                </c:pt>
              </c:strCache>
            </c:strRef>
          </c:tx>
          <c:dPt>
            <c:idx val="0"/>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2-5C66-4423-95DA-DA7087FB8CCD}"/>
              </c:ext>
            </c:extLst>
          </c:dPt>
          <c:dPt>
            <c:idx val="1"/>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5C66-4423-95DA-DA7087FB8CCD}"/>
              </c:ext>
            </c:extLst>
          </c:dPt>
          <c:dPt>
            <c:idx val="2"/>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5C66-4423-95DA-DA7087FB8CCD}"/>
              </c:ext>
            </c:extLst>
          </c:dPt>
          <c:dPt>
            <c:idx val="3"/>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5C66-4423-95DA-DA7087FB8CCD}"/>
              </c:ext>
            </c:extLst>
          </c:dPt>
          <c:dPt>
            <c:idx val="4"/>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5C66-4423-95DA-DA7087FB8CCD}"/>
              </c:ext>
            </c:extLst>
          </c:dPt>
          <c:dPt>
            <c:idx val="5"/>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5C66-4423-95DA-DA7087FB8CCD}"/>
              </c:ext>
            </c:extLst>
          </c:dPt>
          <c:dPt>
            <c:idx val="6"/>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5C66-4423-95DA-DA7087FB8CCD}"/>
              </c:ext>
            </c:extLst>
          </c:dPt>
          <c:dPt>
            <c:idx val="7"/>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5C66-4423-95DA-DA7087FB8CCD}"/>
              </c:ext>
            </c:extLst>
          </c:dPt>
          <c:dPt>
            <c:idx val="8"/>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5C66-4423-95DA-DA7087FB8CCD}"/>
              </c:ext>
            </c:extLst>
          </c:dPt>
          <c:dPt>
            <c:idx val="9"/>
            <c:bubble3D val="0"/>
            <c:spPr>
              <a:solidFill>
                <a:schemeClr val="accent2">
                  <a:lumMod val="8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5C66-4423-95DA-DA7087FB8CC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'Pivot table and charts '!$A$4:$C$17</c:f>
              <c:multiLvlStrCache>
                <c:ptCount val="10"/>
                <c:lvl>
                  <c:pt idx="0">
                    <c:v>Dairy</c:v>
                  </c:pt>
                  <c:pt idx="1">
                    <c:v>Medicines</c:v>
                  </c:pt>
                  <c:pt idx="2">
                    <c:v>Salt and Sugars</c:v>
                  </c:pt>
                  <c:pt idx="3">
                    <c:v>Foods and Veggies</c:v>
                  </c:pt>
                  <c:pt idx="4">
                    <c:v>Restraunts</c:v>
                  </c:pt>
                  <c:pt idx="5">
                    <c:v>Zomato</c:v>
                  </c:pt>
                  <c:pt idx="6">
                    <c:v>Bread and milk</c:v>
                  </c:pt>
                  <c:pt idx="7">
                    <c:v>canned</c:v>
                  </c:pt>
                  <c:pt idx="8">
                    <c:v>Flour</c:v>
                  </c:pt>
                  <c:pt idx="9">
                    <c:v>vegetables</c:v>
                  </c:pt>
                </c:lvl>
                <c:lvl>
                  <c:pt idx="0">
                    <c:v>Essentials</c:v>
                  </c:pt>
                  <c:pt idx="3">
                    <c:v>Food </c:v>
                  </c:pt>
                  <c:pt idx="6">
                    <c:v>Grocery</c:v>
                  </c:pt>
                </c:lvl>
              </c:multiLvlStrCache>
            </c:multiLvlStrRef>
          </c:cat>
          <c:val>
            <c:numRef>
              <c:f>'Pivot table and charts '!$D$4:$D$17</c:f>
              <c:numCache>
                <c:formatCode>General</c:formatCode>
                <c:ptCount val="10"/>
                <c:pt idx="0">
                  <c:v>4500</c:v>
                </c:pt>
                <c:pt idx="1">
                  <c:v>3200</c:v>
                </c:pt>
                <c:pt idx="2">
                  <c:v>2100</c:v>
                </c:pt>
                <c:pt idx="3">
                  <c:v>2000</c:v>
                </c:pt>
                <c:pt idx="4">
                  <c:v>1200</c:v>
                </c:pt>
                <c:pt idx="5">
                  <c:v>2350</c:v>
                </c:pt>
                <c:pt idx="6">
                  <c:v>2300</c:v>
                </c:pt>
                <c:pt idx="7">
                  <c:v>5000</c:v>
                </c:pt>
                <c:pt idx="8">
                  <c:v>1560</c:v>
                </c:pt>
                <c:pt idx="9">
                  <c:v>4300</c:v>
                </c:pt>
              </c:numCache>
            </c:numRef>
          </c:val>
          <c:extLst>
            <c:ext xmlns:c16="http://schemas.microsoft.com/office/drawing/2014/chart" uri="{C3380CC4-5D6E-409C-BE32-E72D297353CC}">
              <c16:uniqueId val="{00000000-5C66-4423-95DA-DA7087FB8CCD}"/>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 table and charts !PivotTable6</c:name>
    <c:fmtId val="19"/>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90324944667296"/>
          <c:y val="0.24939596374409245"/>
          <c:w val="0.70925196850393701"/>
          <c:h val="0.53774387576552929"/>
        </c:manualLayout>
      </c:layout>
      <c:lineChart>
        <c:grouping val="standard"/>
        <c:varyColors val="0"/>
        <c:ser>
          <c:idx val="0"/>
          <c:order val="0"/>
          <c:tx>
            <c:strRef>
              <c:f>'Pivot table and charts '!$D$3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multiLvlStrRef>
              <c:f>'Pivot table and charts '!$A$4:$C$17</c:f>
              <c:multiLvlStrCache>
                <c:ptCount val="10"/>
                <c:lvl>
                  <c:pt idx="0">
                    <c:v>Dairy</c:v>
                  </c:pt>
                  <c:pt idx="1">
                    <c:v>Medicines</c:v>
                  </c:pt>
                  <c:pt idx="2">
                    <c:v>Salt and Sugars</c:v>
                  </c:pt>
                  <c:pt idx="3">
                    <c:v>Foods and Veggies</c:v>
                  </c:pt>
                  <c:pt idx="4">
                    <c:v>Restraunts</c:v>
                  </c:pt>
                  <c:pt idx="5">
                    <c:v>Zomato</c:v>
                  </c:pt>
                  <c:pt idx="6">
                    <c:v>Bread and milk</c:v>
                  </c:pt>
                  <c:pt idx="7">
                    <c:v>canned</c:v>
                  </c:pt>
                  <c:pt idx="8">
                    <c:v>Flour</c:v>
                  </c:pt>
                  <c:pt idx="9">
                    <c:v>vegetables</c:v>
                  </c:pt>
                </c:lvl>
                <c:lvl>
                  <c:pt idx="0">
                    <c:v>Essentials</c:v>
                  </c:pt>
                  <c:pt idx="3">
                    <c:v>Food </c:v>
                  </c:pt>
                  <c:pt idx="6">
                    <c:v>Grocery</c:v>
                  </c:pt>
                </c:lvl>
              </c:multiLvlStrCache>
            </c:multiLvlStrRef>
          </c:cat>
          <c:val>
            <c:numRef>
              <c:f>'Pivot table and charts '!$D$4:$D$17</c:f>
              <c:numCache>
                <c:formatCode>General</c:formatCode>
                <c:ptCount val="10"/>
                <c:pt idx="0">
                  <c:v>4500</c:v>
                </c:pt>
                <c:pt idx="1">
                  <c:v>3200</c:v>
                </c:pt>
                <c:pt idx="2">
                  <c:v>2100</c:v>
                </c:pt>
                <c:pt idx="3">
                  <c:v>2000</c:v>
                </c:pt>
                <c:pt idx="4">
                  <c:v>1200</c:v>
                </c:pt>
                <c:pt idx="5">
                  <c:v>2350</c:v>
                </c:pt>
                <c:pt idx="6">
                  <c:v>2300</c:v>
                </c:pt>
                <c:pt idx="7">
                  <c:v>5000</c:v>
                </c:pt>
                <c:pt idx="8">
                  <c:v>1560</c:v>
                </c:pt>
                <c:pt idx="9">
                  <c:v>4300</c:v>
                </c:pt>
              </c:numCache>
            </c:numRef>
          </c:val>
          <c:smooth val="0"/>
          <c:extLst>
            <c:ext xmlns:c16="http://schemas.microsoft.com/office/drawing/2014/chart" uri="{C3380CC4-5D6E-409C-BE32-E72D297353CC}">
              <c16:uniqueId val="{00000000-C1E2-41B6-85E9-826358BA99D3}"/>
            </c:ext>
          </c:extLst>
        </c:ser>
        <c:dLbls>
          <c:showLegendKey val="0"/>
          <c:showVal val="0"/>
          <c:showCatName val="0"/>
          <c:showSerName val="0"/>
          <c:showPercent val="0"/>
          <c:showBubbleSize val="0"/>
        </c:dLbls>
        <c:marker val="1"/>
        <c:smooth val="0"/>
        <c:axId val="804462096"/>
        <c:axId val="804462576"/>
      </c:lineChart>
      <c:catAx>
        <c:axId val="80446209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462576"/>
        <c:crosses val="autoZero"/>
        <c:auto val="1"/>
        <c:lblAlgn val="ctr"/>
        <c:lblOffset val="100"/>
        <c:noMultiLvlLbl val="0"/>
      </c:catAx>
      <c:valAx>
        <c:axId val="8044625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462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150271</xdr:colOff>
      <xdr:row>3</xdr:row>
      <xdr:rowOff>64142</xdr:rowOff>
    </xdr:from>
    <xdr:to>
      <xdr:col>6</xdr:col>
      <xdr:colOff>490246</xdr:colOff>
      <xdr:row>9</xdr:row>
      <xdr:rowOff>162006</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8E5E600A-15CA-7C51-3AF2-0110D4883F7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595271" y="616316"/>
              <a:ext cx="1840048" cy="12482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61797</xdr:colOff>
      <xdr:row>0</xdr:row>
      <xdr:rowOff>95250</xdr:rowOff>
    </xdr:from>
    <xdr:to>
      <xdr:col>20</xdr:col>
      <xdr:colOff>95561</xdr:colOff>
      <xdr:row>20</xdr:row>
      <xdr:rowOff>133350</xdr:rowOff>
    </xdr:to>
    <xdr:graphicFrame macro="">
      <xdr:nvGraphicFramePr>
        <xdr:cNvPr id="9" name="Chart 8">
          <a:extLst>
            <a:ext uri="{FF2B5EF4-FFF2-40B4-BE49-F238E27FC236}">
              <a16:creationId xmlns:a16="http://schemas.microsoft.com/office/drawing/2014/main" id="{EBEE50D5-EBB3-65DF-BA47-536A120486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133911</xdr:colOff>
      <xdr:row>17</xdr:row>
      <xdr:rowOff>82646</xdr:rowOff>
    </xdr:from>
    <xdr:to>
      <xdr:col>5</xdr:col>
      <xdr:colOff>1073151</xdr:colOff>
      <xdr:row>38</xdr:row>
      <xdr:rowOff>82647</xdr:rowOff>
    </xdr:to>
    <xdr:graphicFrame macro="">
      <xdr:nvGraphicFramePr>
        <xdr:cNvPr id="10" name="Chart 9">
          <a:extLst>
            <a:ext uri="{FF2B5EF4-FFF2-40B4-BE49-F238E27FC236}">
              <a16:creationId xmlns:a16="http://schemas.microsoft.com/office/drawing/2014/main" id="{CDFCD842-61DB-826E-119F-389F69A526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96558</xdr:colOff>
      <xdr:row>22</xdr:row>
      <xdr:rowOff>11954</xdr:rowOff>
    </xdr:from>
    <xdr:to>
      <xdr:col>15</xdr:col>
      <xdr:colOff>111686</xdr:colOff>
      <xdr:row>37</xdr:row>
      <xdr:rowOff>18303</xdr:rowOff>
    </xdr:to>
    <xdr:graphicFrame macro="">
      <xdr:nvGraphicFramePr>
        <xdr:cNvPr id="11" name="Chart 10">
          <a:extLst>
            <a:ext uri="{FF2B5EF4-FFF2-40B4-BE49-F238E27FC236}">
              <a16:creationId xmlns:a16="http://schemas.microsoft.com/office/drawing/2014/main" id="{38B9B357-9E06-CFFB-DB88-E09426106D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urwinder singh" refreshedDate="45097.527182638885" createdVersion="8" refreshedVersion="8" minRefreshableVersion="3" recordCount="10" xr:uid="{4635DACB-38AD-478B-96D4-F2E0D7C9D5DD}">
  <cacheSource type="worksheet">
    <worksheetSource name="Table4"/>
  </cacheSource>
  <cacheFields count="7">
    <cacheField name="Date" numFmtId="14">
      <sharedItems containsSemiMixedTypes="0" containsNonDate="0" containsDate="1" containsString="0" minDate="2023-06-01T00:00:00" maxDate="2023-07-11T00:00:00" count="10">
        <d v="2023-06-01T00:00:00"/>
        <d v="2023-06-02T00:00:00"/>
        <d v="2023-07-03T00:00:00"/>
        <d v="2023-06-04T00:00:00"/>
        <d v="2023-07-05T00:00:00"/>
        <d v="2023-06-06T00:00:00"/>
        <d v="2023-06-07T00:00:00"/>
        <d v="2023-06-08T00:00:00"/>
        <d v="2023-06-09T00:00:00"/>
        <d v="2023-07-10T00:00:00"/>
      </sharedItems>
      <fieldGroup par="6"/>
    </cacheField>
    <cacheField name="Category" numFmtId="0">
      <sharedItems count="3">
        <s v="Food "/>
        <s v="Grocery"/>
        <s v="Essentials"/>
      </sharedItems>
    </cacheField>
    <cacheField name="Sub category" numFmtId="0">
      <sharedItems count="10">
        <s v="Restraunts"/>
        <s v="Bread and milk"/>
        <s v="Medicines"/>
        <s v="Dairy"/>
        <s v="canned"/>
        <s v="Foods and Veggies"/>
        <s v="Salt and Sugars"/>
        <s v="vegetables"/>
        <s v="Zomato"/>
        <s v="Flour"/>
      </sharedItems>
    </cacheField>
    <cacheField name="Amount" numFmtId="0">
      <sharedItems containsSemiMixedTypes="0" containsString="0" containsNumber="1" containsInteger="1" minValue="1200" maxValue="5000" count="10">
        <n v="1200"/>
        <n v="2300"/>
        <n v="3200"/>
        <n v="4500"/>
        <n v="5000"/>
        <n v="2000"/>
        <n v="2100"/>
        <n v="4300"/>
        <n v="2350"/>
        <n v="1560"/>
      </sharedItems>
    </cacheField>
    <cacheField name="Payment mode" numFmtId="0">
      <sharedItems count="2">
        <s v="UPI"/>
        <s v="cash"/>
      </sharedItems>
    </cacheField>
    <cacheField name="Days (Date)" numFmtId="0" databaseField="0">
      <fieldGroup base="0">
        <rangePr groupBy="days" startDate="2023-06-01T00:00:00" endDate="2023-07-11T00:00:00"/>
        <groupItems count="368">
          <s v="&lt;01-06-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1-07-2023"/>
        </groupItems>
      </fieldGroup>
    </cacheField>
    <cacheField name="Months (Date)" numFmtId="0" databaseField="0">
      <fieldGroup base="0">
        <rangePr groupBy="months" startDate="2023-06-01T00:00:00" endDate="2023-07-11T00:00:00"/>
        <groupItems count="14">
          <s v="&lt;01-06-2023"/>
          <s v="Jan"/>
          <s v="Feb"/>
          <s v="Mar"/>
          <s v="Apr"/>
          <s v="May"/>
          <s v="Jun"/>
          <s v="Jul"/>
          <s v="Aug"/>
          <s v="Sep"/>
          <s v="Oct"/>
          <s v="Nov"/>
          <s v="Dec"/>
          <s v="&gt;11-07-2023"/>
        </groupItems>
      </fieldGroup>
    </cacheField>
  </cacheFields>
  <extLst>
    <ext xmlns:x14="http://schemas.microsoft.com/office/spreadsheetml/2009/9/main" uri="{725AE2AE-9491-48be-B2B4-4EB974FC3084}">
      <x14:pivotCacheDefinition pivotCacheId="4776161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x v="0"/>
    <x v="0"/>
  </r>
  <r>
    <x v="1"/>
    <x v="1"/>
    <x v="1"/>
    <x v="1"/>
    <x v="1"/>
  </r>
  <r>
    <x v="2"/>
    <x v="2"/>
    <x v="2"/>
    <x v="2"/>
    <x v="0"/>
  </r>
  <r>
    <x v="3"/>
    <x v="2"/>
    <x v="3"/>
    <x v="3"/>
    <x v="1"/>
  </r>
  <r>
    <x v="4"/>
    <x v="1"/>
    <x v="4"/>
    <x v="4"/>
    <x v="1"/>
  </r>
  <r>
    <x v="5"/>
    <x v="0"/>
    <x v="5"/>
    <x v="5"/>
    <x v="0"/>
  </r>
  <r>
    <x v="6"/>
    <x v="2"/>
    <x v="6"/>
    <x v="6"/>
    <x v="0"/>
  </r>
  <r>
    <x v="7"/>
    <x v="1"/>
    <x v="7"/>
    <x v="7"/>
    <x v="1"/>
  </r>
  <r>
    <x v="8"/>
    <x v="0"/>
    <x v="8"/>
    <x v="8"/>
    <x v="0"/>
  </r>
  <r>
    <x v="9"/>
    <x v="1"/>
    <x v="9"/>
    <x v="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117EB7-291E-4034-883D-D5E7BD024A0A}"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A3:D17" firstHeaderRow="1" firstDataRow="1" firstDataCol="3"/>
  <pivotFields count="7">
    <pivotField compact="0" numFmtId="14" outline="0" showAll="0">
      <items count="11">
        <item x="0"/>
        <item x="1"/>
        <item x="3"/>
        <item x="5"/>
        <item x="6"/>
        <item x="7"/>
        <item x="8"/>
        <item x="2"/>
        <item x="4"/>
        <item x="9"/>
        <item t="default"/>
      </items>
    </pivotField>
    <pivotField axis="axisRow" compact="0" outline="0" showAll="0">
      <items count="4">
        <item x="2"/>
        <item x="0"/>
        <item x="1"/>
        <item t="default" sd="0"/>
      </items>
    </pivotField>
    <pivotField axis="axisRow" compact="0" outline="0" showAll="0">
      <items count="11">
        <item sd="0" x="1"/>
        <item sd="0" x="4"/>
        <item sd="0" x="3"/>
        <item sd="0" x="9"/>
        <item sd="0" x="5"/>
        <item sd="0" x="2"/>
        <item sd="0" x="0"/>
        <item sd="0" x="6"/>
        <item sd="0" x="7"/>
        <item sd="0" x="8"/>
        <item t="default" sd="0"/>
      </items>
    </pivotField>
    <pivotField dataField="1" compact="0" outline="0" showAll="0"/>
    <pivotField axis="axisRow" compact="0" outline="0" showAll="0">
      <items count="3">
        <item x="1"/>
        <item x="0"/>
        <item t="default"/>
      </items>
    </pivotField>
    <pivotField compact="0" outline="0"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compact="0" outline="0" showAll="0">
      <items count="15">
        <item sd="0" x="0"/>
        <item sd="0" x="1"/>
        <item sd="0" x="2"/>
        <item sd="0" x="3"/>
        <item sd="0" x="4"/>
        <item sd="0" x="5"/>
        <item sd="0" x="6"/>
        <item sd="0" x="7"/>
        <item sd="0" x="8"/>
        <item sd="0" x="9"/>
        <item sd="0" x="10"/>
        <item sd="0" x="11"/>
        <item sd="0" x="12"/>
        <item sd="0" x="13"/>
        <item t="default"/>
      </items>
    </pivotField>
  </pivotFields>
  <rowFields count="3">
    <field x="1"/>
    <field x="2"/>
    <field x="4"/>
  </rowFields>
  <rowItems count="14">
    <i>
      <x/>
      <x v="2"/>
    </i>
    <i r="1">
      <x v="5"/>
    </i>
    <i r="1">
      <x v="7"/>
    </i>
    <i t="default">
      <x/>
    </i>
    <i>
      <x v="1"/>
      <x v="4"/>
    </i>
    <i r="1">
      <x v="6"/>
    </i>
    <i r="1">
      <x v="9"/>
    </i>
    <i t="default">
      <x v="1"/>
    </i>
    <i>
      <x v="2"/>
      <x/>
    </i>
    <i r="1">
      <x v="1"/>
    </i>
    <i r="1">
      <x v="3"/>
    </i>
    <i r="1">
      <x v="8"/>
    </i>
    <i t="default">
      <x v="2"/>
    </i>
    <i t="grand">
      <x/>
    </i>
  </rowItems>
  <colItems count="1">
    <i/>
  </colItems>
  <dataFields count="1">
    <dataField name="Sum of Amount" fld="3" baseField="0" baseItem="0"/>
  </dataFields>
  <chartFormats count="16">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2">
      <pivotArea type="data" outline="0" fieldPosition="0">
        <references count="2">
          <reference field="4294967294" count="1" selected="0">
            <x v="0"/>
          </reference>
          <reference field="1" count="1" selected="0">
            <x v="1"/>
          </reference>
        </references>
      </pivotArea>
    </chartFormat>
    <chartFormat chart="3" format="3">
      <pivotArea type="data" outline="0" fieldPosition="0">
        <references count="2">
          <reference field="4294967294" count="1" selected="0">
            <x v="0"/>
          </reference>
          <reference field="1" count="1" selected="0">
            <x v="2"/>
          </reference>
        </references>
      </pivotArea>
    </chartFormat>
    <chartFormat chart="19" format="0" series="1">
      <pivotArea type="data" outline="0" fieldPosition="0">
        <references count="1">
          <reference field="4294967294" count="1" selected="0">
            <x v="0"/>
          </reference>
        </references>
      </pivotArea>
    </chartFormat>
    <chartFormat chart="3" format="4">
      <pivotArea type="data" outline="0" fieldPosition="0">
        <references count="3">
          <reference field="4294967294" count="1" selected="0">
            <x v="0"/>
          </reference>
          <reference field="1" count="1" selected="0">
            <x v="0"/>
          </reference>
          <reference field="2" count="1" selected="0">
            <x v="2"/>
          </reference>
        </references>
      </pivotArea>
    </chartFormat>
    <chartFormat chart="3" format="5">
      <pivotArea type="data" outline="0" fieldPosition="0">
        <references count="3">
          <reference field="4294967294" count="1" selected="0">
            <x v="0"/>
          </reference>
          <reference field="1" count="1" selected="0">
            <x v="0"/>
          </reference>
          <reference field="2" count="1" selected="0">
            <x v="5"/>
          </reference>
        </references>
      </pivotArea>
    </chartFormat>
    <chartFormat chart="3" format="6">
      <pivotArea type="data" outline="0" fieldPosition="0">
        <references count="3">
          <reference field="4294967294" count="1" selected="0">
            <x v="0"/>
          </reference>
          <reference field="1" count="1" selected="0">
            <x v="0"/>
          </reference>
          <reference field="2" count="1" selected="0">
            <x v="7"/>
          </reference>
        </references>
      </pivotArea>
    </chartFormat>
    <chartFormat chart="3" format="7">
      <pivotArea type="data" outline="0" fieldPosition="0">
        <references count="3">
          <reference field="4294967294" count="1" selected="0">
            <x v="0"/>
          </reference>
          <reference field="1" count="1" selected="0">
            <x v="1"/>
          </reference>
          <reference field="2" count="1" selected="0">
            <x v="4"/>
          </reference>
        </references>
      </pivotArea>
    </chartFormat>
    <chartFormat chart="3" format="8">
      <pivotArea type="data" outline="0" fieldPosition="0">
        <references count="3">
          <reference field="4294967294" count="1" selected="0">
            <x v="0"/>
          </reference>
          <reference field="1" count="1" selected="0">
            <x v="1"/>
          </reference>
          <reference field="2" count="1" selected="0">
            <x v="6"/>
          </reference>
        </references>
      </pivotArea>
    </chartFormat>
    <chartFormat chart="3" format="9">
      <pivotArea type="data" outline="0" fieldPosition="0">
        <references count="3">
          <reference field="4294967294" count="1" selected="0">
            <x v="0"/>
          </reference>
          <reference field="1" count="1" selected="0">
            <x v="1"/>
          </reference>
          <reference field="2" count="1" selected="0">
            <x v="9"/>
          </reference>
        </references>
      </pivotArea>
    </chartFormat>
    <chartFormat chart="3" format="10">
      <pivotArea type="data" outline="0" fieldPosition="0">
        <references count="3">
          <reference field="4294967294" count="1" selected="0">
            <x v="0"/>
          </reference>
          <reference field="1" count="1" selected="0">
            <x v="2"/>
          </reference>
          <reference field="2" count="1" selected="0">
            <x v="0"/>
          </reference>
        </references>
      </pivotArea>
    </chartFormat>
    <chartFormat chart="3" format="11">
      <pivotArea type="data" outline="0" fieldPosition="0">
        <references count="3">
          <reference field="4294967294" count="1" selected="0">
            <x v="0"/>
          </reference>
          <reference field="1" count="1" selected="0">
            <x v="2"/>
          </reference>
          <reference field="2" count="1" selected="0">
            <x v="1"/>
          </reference>
        </references>
      </pivotArea>
    </chartFormat>
    <chartFormat chart="3" format="12">
      <pivotArea type="data" outline="0" fieldPosition="0">
        <references count="3">
          <reference field="4294967294" count="1" selected="0">
            <x v="0"/>
          </reference>
          <reference field="1" count="1" selected="0">
            <x v="2"/>
          </reference>
          <reference field="2" count="1" selected="0">
            <x v="3"/>
          </reference>
        </references>
      </pivotArea>
    </chartFormat>
    <chartFormat chart="3" format="13">
      <pivotArea type="data" outline="0" fieldPosition="0">
        <references count="3">
          <reference field="4294967294" count="1" selected="0">
            <x v="0"/>
          </reference>
          <reference field="1" count="1" selected="0">
            <x v="2"/>
          </reference>
          <reference field="2" count="1" selected="0">
            <x v="8"/>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8D76D1E1-D393-4B94-87FD-9D7ABCB8BD81}" sourceName="Category">
  <pivotTables>
    <pivotTable tabId="5" name="PivotTable6"/>
  </pivotTables>
  <data>
    <tabular pivotCacheId="47761610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9642B15A-A75A-46DA-A653-4B889879FED4}" cache="Slicer_Category" caption="Category" style="SlicerStyleLigh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2104A7-CDE3-4F25-AEAF-3D745D65D80B}" name="Table1" displayName="Table1" ref="D5:G15" totalsRowCount="1">
  <autoFilter ref="D5:G14" xr:uid="{A32104A7-CDE3-4F25-AEAF-3D745D65D80B}"/>
  <sortState xmlns:xlrd2="http://schemas.microsoft.com/office/spreadsheetml/2017/richdata2" ref="D6:G14">
    <sortCondition ref="E5:E14"/>
  </sortState>
  <tableColumns count="4">
    <tableColumn id="1" xr3:uid="{6E11BB21-F4A0-44A5-8A0C-836FA7F12416}" name="EEID"/>
    <tableColumn id="2" xr3:uid="{6D454B8D-34BD-4885-8623-B5DDE61F1785}" name="Full Name"/>
    <tableColumn id="3" xr3:uid="{F78AFF21-D904-488E-9044-65BE99439D07}" name="Job title"/>
    <tableColumn id="4" xr3:uid="{E9676B4A-2EF2-41AD-9FD8-C570B0FA1979}" name="Annual salary " totalsRowFunction="custom" dataDxfId="24" totalsRowDxfId="23">
      <totalsRowFormula>SUM(Table1[[Annual salary ]])</totalsRow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93C0D95-73B1-4651-9D39-37595AB62E1A}" name="Table5" displayName="Table5" ref="D18:G19" totalsRowShown="0">
  <autoFilter ref="D18:G19" xr:uid="{493C0D95-73B1-4651-9D39-37595AB62E1A}"/>
  <tableColumns count="4">
    <tableColumn id="1" xr3:uid="{79DFBA2A-ABEC-4CAB-A7D1-556AC22E5E6D}" name="EEID" dataDxfId="22"/>
    <tableColumn id="2" xr3:uid="{93363D74-EE3E-451E-B460-0FE6B66166FD}" name="Full name">
      <calculatedColumnFormula>VLOOKUP(D19,Table1[],2,FALSE)</calculatedColumnFormula>
    </tableColumn>
    <tableColumn id="3" xr3:uid="{ABE2CD88-1765-42B4-BA06-50D4E9501ED1}" name="Job title">
      <calculatedColumnFormula>VLOOKUP(D19,Table1[],3,FALSE)</calculatedColumnFormula>
    </tableColumn>
    <tableColumn id="4" xr3:uid="{913F9C91-0540-4EBE-9D58-422987A599BD}" name="Annual salary" dataDxfId="21">
      <calculatedColumnFormula>VLOOKUP(D19,Table1[],4,FALSE)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C0C46DA-8A58-4891-8349-494F8F755D59}" name="Table6" displayName="Table6" ref="D24:F25" totalsRowShown="0">
  <autoFilter ref="D24:F25" xr:uid="{6C0C46DA-8A58-4891-8349-494F8F755D59}"/>
  <tableColumns count="3">
    <tableColumn id="1" xr3:uid="{527B63A6-2174-4ED6-96EA-0A34D2AACAB3}" name="EEID" dataDxfId="20"/>
    <tableColumn id="2" xr3:uid="{7B17763F-7F7F-41A1-875A-FB17D28C6CEA}" name="HEADERS"/>
    <tableColumn id="3" xr3:uid="{6DD98580-5DED-475C-BBBE-6C5FB3E1F831}" name="XLOOKUP ">
      <calculatedColumnFormula array="1">_xlfn.XLOOKUP(D25,Table1[EEID],_xlfn.XLOOKUP(E25,Table1[[#Headers],[Full Name]:[Annual salary ]],Table1[[Full Name]:[Annual salary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C5F062-BE1C-4525-8C40-B34A88855F8F}" name="Table2" displayName="Table2" ref="D30:J34" totalsRowShown="0" headerRowDxfId="19" dataDxfId="18">
  <autoFilter ref="D30:J34" xr:uid="{A5C5F062-BE1C-4525-8C40-B34A88855F8F}"/>
  <tableColumns count="7">
    <tableColumn id="1" xr3:uid="{215783C4-E5A2-4082-BDDF-F8A12603A307}" name="Column1" dataDxfId="17"/>
    <tableColumn id="2" xr3:uid="{8F65F478-A1C8-4558-AC99-D80C0B38BB47}" name="Column2" dataDxfId="16"/>
    <tableColumn id="3" xr3:uid="{C8F48DED-8B68-4E35-9AC7-4B6708B2413E}" name="Column3" dataDxfId="15"/>
    <tableColumn id="4" xr3:uid="{436DB2C3-23C2-4E74-ABA9-6D32399C3166}" name="Column4" dataDxfId="14"/>
    <tableColumn id="5" xr3:uid="{0CA0EA7C-255B-4752-8AFA-7B844A70F42B}" name="Column5" dataDxfId="13"/>
    <tableColumn id="6" xr3:uid="{ECF92280-10E6-4A8D-AA0E-AF46B0506D99}" name="Column6" dataDxfId="12"/>
    <tableColumn id="7" xr3:uid="{4D82772F-5FF9-4EAD-8336-2126CDB1F9C6}" name="Column7" dataDxf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564EFC-E338-44C1-A3DD-1AA09E6FEE5C}" name="Table3" displayName="Table3" ref="D38:G39" totalsRowShown="0">
  <autoFilter ref="D38:G39" xr:uid="{AD564EFC-E338-44C1-A3DD-1AA09E6FEE5C}"/>
  <tableColumns count="4">
    <tableColumn id="1" xr3:uid="{4CDF30FA-8770-464F-BF2C-C9DAAB06D7C7}" name="EEID"/>
    <tableColumn id="2" xr3:uid="{0C6C11D6-8931-445C-925B-0F05B6F472E8}" name="NAME">
      <calculatedColumnFormula>HLOOKUP(Table3[[#This Row],[EEID]],Table2[],2,FALSE)</calculatedColumnFormula>
    </tableColumn>
    <tableColumn id="3" xr3:uid="{5DA3EA28-BD4B-4AE4-A1D5-6137526EAB59}" name="JOB TITLE">
      <calculatedColumnFormula>HLOOKUP(Table3[[#This Row],[EEID]],Table2[],3,FALSE)</calculatedColumnFormula>
    </tableColumn>
    <tableColumn id="4" xr3:uid="{1B1359A7-F132-4408-BCB6-3C3D4608FC8A}" name="ANNUAL SALARY">
      <calculatedColumnFormula>HLOOKUP(Table3[[#This Row],[EEID]],Table2[],4,FALSE)</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C7F8B6F-302B-4977-B3A1-9154E2A7EE7B}" name="Table4" displayName="Table4" ref="D6:H16" totalsRowShown="0">
  <autoFilter ref="D6:H16" xr:uid="{EC7F8B6F-302B-4977-B3A1-9154E2A7EE7B}"/>
  <tableColumns count="5">
    <tableColumn id="1" xr3:uid="{75921826-B2AA-4153-9F42-70A5A8EEACC2}" name="Date" dataDxfId="4"/>
    <tableColumn id="2" xr3:uid="{141C73D5-8827-466C-81CE-04BD942FF4EF}" name="Category" dataDxfId="3"/>
    <tableColumn id="3" xr3:uid="{0E11D26E-42BF-4509-AC10-24B51B38806B}" name="Sub category" dataDxfId="2"/>
    <tableColumn id="4" xr3:uid="{508DCDA9-FC49-4F60-A677-750895DD5BB1}" name="Amount" dataDxfId="1"/>
    <tableColumn id="5" xr3:uid="{A6809038-E85E-49B3-B6AE-5D97D5AFBEE9}" name="Payment mod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5867B-BE61-43CB-90F6-BB60AD48F103}">
  <dimension ref="C2:K39"/>
  <sheetViews>
    <sheetView tabSelected="1" workbookViewId="0">
      <selection activeCell="B14" activeCellId="1" sqref="B1 B14"/>
    </sheetView>
  </sheetViews>
  <sheetFormatPr defaultRowHeight="14.5" x14ac:dyDescent="0.35"/>
  <cols>
    <col min="3" max="3" width="11.08984375" customWidth="1"/>
    <col min="4" max="4" width="24.36328125" bestFit="1" customWidth="1"/>
    <col min="5" max="5" width="15.90625" bestFit="1" customWidth="1"/>
    <col min="6" max="6" width="24.36328125" bestFit="1" customWidth="1"/>
    <col min="7" max="7" width="16.453125" customWidth="1"/>
    <col min="8" max="8" width="10.26953125" customWidth="1"/>
    <col min="9" max="9" width="13.6328125" bestFit="1" customWidth="1"/>
    <col min="10" max="10" width="30.453125" customWidth="1"/>
    <col min="11" max="11" width="17.36328125" customWidth="1"/>
    <col min="12" max="12" width="26.7265625" bestFit="1" customWidth="1"/>
    <col min="13" max="13" width="14.08984375" customWidth="1"/>
    <col min="14" max="14" width="10.26953125" customWidth="1"/>
  </cols>
  <sheetData>
    <row r="2" spans="3:11" ht="18.5" x14ac:dyDescent="0.45">
      <c r="D2" s="17" t="s">
        <v>30</v>
      </c>
      <c r="E2" s="17"/>
      <c r="F2" s="17"/>
      <c r="G2" s="17"/>
      <c r="H2" s="17"/>
      <c r="I2" s="17"/>
    </row>
    <row r="4" spans="3:11" x14ac:dyDescent="0.35">
      <c r="E4" s="20" t="s">
        <v>56</v>
      </c>
      <c r="F4" s="20"/>
    </row>
    <row r="5" spans="3:11" x14ac:dyDescent="0.35">
      <c r="D5" t="s">
        <v>0</v>
      </c>
      <c r="E5" t="s">
        <v>1</v>
      </c>
      <c r="F5" t="s">
        <v>2</v>
      </c>
      <c r="G5" t="s">
        <v>3</v>
      </c>
      <c r="I5" s="7" t="s">
        <v>61</v>
      </c>
      <c r="J5" s="10" t="s">
        <v>60</v>
      </c>
      <c r="K5" s="11" t="s">
        <v>58</v>
      </c>
    </row>
    <row r="6" spans="3:11" x14ac:dyDescent="0.35">
      <c r="D6" t="s">
        <v>9</v>
      </c>
      <c r="E6" t="s">
        <v>18</v>
      </c>
      <c r="F6" t="s">
        <v>27</v>
      </c>
      <c r="G6" s="3">
        <v>45098</v>
      </c>
      <c r="I6" s="2">
        <f>MIN(Table1[[Annual salary ]])</f>
        <v>45098</v>
      </c>
      <c r="J6" s="2">
        <f>MAX(Table1[[Annual salary ]])</f>
        <v>149000</v>
      </c>
      <c r="K6" s="8">
        <f>AVERAGE(Table1[[Annual salary ]])</f>
        <v>87816.555555555562</v>
      </c>
    </row>
    <row r="7" spans="3:11" x14ac:dyDescent="0.35">
      <c r="D7" t="s">
        <v>11</v>
      </c>
      <c r="E7" t="s">
        <v>20</v>
      </c>
      <c r="F7" t="s">
        <v>34</v>
      </c>
      <c r="G7" s="3">
        <v>89898</v>
      </c>
    </row>
    <row r="8" spans="3:11" x14ac:dyDescent="0.35">
      <c r="D8" t="s">
        <v>7</v>
      </c>
      <c r="E8" t="s">
        <v>16</v>
      </c>
      <c r="F8" t="s">
        <v>25</v>
      </c>
      <c r="G8" s="3">
        <v>99023</v>
      </c>
      <c r="I8" s="9" t="s">
        <v>59</v>
      </c>
      <c r="J8" s="12" t="s">
        <v>62</v>
      </c>
      <c r="K8" s="13" t="s">
        <v>63</v>
      </c>
    </row>
    <row r="9" spans="3:11" x14ac:dyDescent="0.35">
      <c r="D9" t="s">
        <v>8</v>
      </c>
      <c r="E9" t="s">
        <v>17</v>
      </c>
      <c r="F9" t="s">
        <v>26</v>
      </c>
      <c r="G9" s="3">
        <v>56789</v>
      </c>
      <c r="I9">
        <f>COUNT(Table1[[Annual salary ]])</f>
        <v>9</v>
      </c>
      <c r="J9" t="str">
        <f>IF(SUM(G7:G9)&gt;300000,"YES","NO")</f>
        <v>NO</v>
      </c>
      <c r="K9">
        <f>COUNTIF(Table1[[Annual salary ]],"&gt;140000")</f>
        <v>1</v>
      </c>
    </row>
    <row r="10" spans="3:11" x14ac:dyDescent="0.35">
      <c r="D10" t="s">
        <v>4</v>
      </c>
      <c r="E10" t="s">
        <v>13</v>
      </c>
      <c r="F10" t="s">
        <v>22</v>
      </c>
      <c r="G10" s="3">
        <v>87234</v>
      </c>
    </row>
    <row r="11" spans="3:11" x14ac:dyDescent="0.35">
      <c r="D11" t="s">
        <v>12</v>
      </c>
      <c r="E11" t="s">
        <v>21</v>
      </c>
      <c r="F11" t="s">
        <v>29</v>
      </c>
      <c r="G11" s="3">
        <v>149000</v>
      </c>
    </row>
    <row r="12" spans="3:11" x14ac:dyDescent="0.35">
      <c r="D12" t="s">
        <v>5</v>
      </c>
      <c r="E12" t="s">
        <v>14</v>
      </c>
      <c r="F12" t="s">
        <v>23</v>
      </c>
      <c r="G12" s="3">
        <v>78985</v>
      </c>
    </row>
    <row r="13" spans="3:11" x14ac:dyDescent="0.35">
      <c r="D13" t="s">
        <v>10</v>
      </c>
      <c r="E13" t="s">
        <v>19</v>
      </c>
      <c r="F13" t="s">
        <v>28</v>
      </c>
      <c r="G13" s="3">
        <v>86088</v>
      </c>
    </row>
    <row r="14" spans="3:11" x14ac:dyDescent="0.35">
      <c r="D14" t="s">
        <v>6</v>
      </c>
      <c r="E14" t="s">
        <v>15</v>
      </c>
      <c r="F14" t="s">
        <v>24</v>
      </c>
      <c r="G14" s="3">
        <v>98234</v>
      </c>
    </row>
    <row r="15" spans="3:11" x14ac:dyDescent="0.35">
      <c r="G15" s="3">
        <f>SUM(Table1[[Annual salary ]])</f>
        <v>790349</v>
      </c>
    </row>
    <row r="16" spans="3:11" x14ac:dyDescent="0.35">
      <c r="C16" s="5"/>
      <c r="D16" s="19" t="s">
        <v>33</v>
      </c>
      <c r="E16" s="19"/>
      <c r="F16" s="19"/>
      <c r="G16" s="19"/>
    </row>
    <row r="18" spans="4:10" x14ac:dyDescent="0.35">
      <c r="D18" t="s">
        <v>0</v>
      </c>
      <c r="E18" t="s">
        <v>31</v>
      </c>
      <c r="F18" t="s">
        <v>2</v>
      </c>
      <c r="G18" t="s">
        <v>32</v>
      </c>
    </row>
    <row r="19" spans="4:10" x14ac:dyDescent="0.35">
      <c r="D19" s="4" t="s">
        <v>8</v>
      </c>
      <c r="E19" t="str">
        <f>VLOOKUP(D19,Table1[],2,FALSE)</f>
        <v>Himanshu</v>
      </c>
      <c r="F19" t="str">
        <f>VLOOKUP(D19,Table1[],3,FALSE)</f>
        <v>Technical Architect</v>
      </c>
      <c r="G19" s="2">
        <f>VLOOKUP(D19,Table1[],4,FALSE)</f>
        <v>56789</v>
      </c>
    </row>
    <row r="22" spans="4:10" x14ac:dyDescent="0.35">
      <c r="D22" s="18" t="s">
        <v>35</v>
      </c>
      <c r="E22" s="18"/>
      <c r="F22" s="18"/>
    </row>
    <row r="24" spans="4:10" x14ac:dyDescent="0.35">
      <c r="D24" t="s">
        <v>0</v>
      </c>
      <c r="E24" t="s">
        <v>36</v>
      </c>
      <c r="F24" t="s">
        <v>37</v>
      </c>
    </row>
    <row r="25" spans="4:10" x14ac:dyDescent="0.35">
      <c r="D25" s="1" t="s">
        <v>7</v>
      </c>
      <c r="E25" t="s">
        <v>3</v>
      </c>
      <c r="F25" cm="1">
        <f t="array" ref="F25">_xlfn.XLOOKUP(D25,Table1[EEID],_xlfn.XLOOKUP(E25,Table1[[#Headers],[Full Name]:[Annual salary ]],Table1[[Full Name]:[Annual salary ]]))</f>
        <v>99023</v>
      </c>
    </row>
    <row r="28" spans="4:10" x14ac:dyDescent="0.35">
      <c r="F28" s="21" t="s">
        <v>55</v>
      </c>
      <c r="G28" s="21"/>
    </row>
    <row r="30" spans="4:10" x14ac:dyDescent="0.35">
      <c r="D30" s="2" t="s">
        <v>47</v>
      </c>
      <c r="E30" s="6" t="s">
        <v>48</v>
      </c>
      <c r="F30" s="6" t="s">
        <v>49</v>
      </c>
      <c r="G30" s="6" t="s">
        <v>50</v>
      </c>
      <c r="H30" s="6" t="s">
        <v>51</v>
      </c>
      <c r="I30" s="2" t="s">
        <v>52</v>
      </c>
      <c r="J30" s="2" t="s">
        <v>53</v>
      </c>
    </row>
    <row r="31" spans="4:10" x14ac:dyDescent="0.35">
      <c r="D31" s="2" t="s">
        <v>0</v>
      </c>
      <c r="E31" s="6" t="s">
        <v>11</v>
      </c>
      <c r="F31" s="6" t="s">
        <v>8</v>
      </c>
      <c r="G31" s="6" t="s">
        <v>12</v>
      </c>
      <c r="H31" s="6" t="s">
        <v>10</v>
      </c>
      <c r="I31" s="2" t="s">
        <v>8</v>
      </c>
      <c r="J31" s="2" t="s">
        <v>41</v>
      </c>
    </row>
    <row r="32" spans="4:10" x14ac:dyDescent="0.35">
      <c r="D32" s="2" t="s">
        <v>38</v>
      </c>
      <c r="E32" s="2" t="s">
        <v>13</v>
      </c>
      <c r="F32" s="2" t="s">
        <v>43</v>
      </c>
      <c r="G32" s="2" t="s">
        <v>14</v>
      </c>
      <c r="H32" s="2" t="s">
        <v>42</v>
      </c>
      <c r="I32" s="2" t="s">
        <v>15</v>
      </c>
      <c r="J32" s="2" t="s">
        <v>17</v>
      </c>
    </row>
    <row r="33" spans="4:10" x14ac:dyDescent="0.35">
      <c r="D33" s="2" t="s">
        <v>39</v>
      </c>
      <c r="E33" s="2" t="s">
        <v>27</v>
      </c>
      <c r="F33" s="2" t="s">
        <v>44</v>
      </c>
      <c r="G33" s="2" t="s">
        <v>29</v>
      </c>
      <c r="H33" s="2" t="s">
        <v>23</v>
      </c>
      <c r="I33" s="2" t="s">
        <v>46</v>
      </c>
      <c r="J33" s="2" t="s">
        <v>45</v>
      </c>
    </row>
    <row r="34" spans="4:10" x14ac:dyDescent="0.35">
      <c r="D34" s="2" t="s">
        <v>40</v>
      </c>
      <c r="E34" s="2">
        <v>67000</v>
      </c>
      <c r="F34" s="2">
        <v>90000</v>
      </c>
      <c r="G34" s="2">
        <v>200000</v>
      </c>
      <c r="H34" s="2">
        <v>340000</v>
      </c>
      <c r="I34" s="2">
        <v>56000</v>
      </c>
      <c r="J34" s="2">
        <v>150000</v>
      </c>
    </row>
    <row r="37" spans="4:10" x14ac:dyDescent="0.35">
      <c r="E37" s="16" t="s">
        <v>57</v>
      </c>
      <c r="F37" s="16"/>
    </row>
    <row r="38" spans="4:10" x14ac:dyDescent="0.35">
      <c r="D38" t="s">
        <v>0</v>
      </c>
      <c r="E38" t="s">
        <v>38</v>
      </c>
      <c r="F38" t="s">
        <v>54</v>
      </c>
      <c r="G38" t="s">
        <v>40</v>
      </c>
    </row>
    <row r="39" spans="4:10" x14ac:dyDescent="0.35">
      <c r="D39" t="s">
        <v>8</v>
      </c>
      <c r="E39" t="str">
        <f>HLOOKUP(Table3[[#This Row],[EEID]],Table2[],2,FALSE)</f>
        <v>Arushi</v>
      </c>
      <c r="F39" t="str">
        <f>HLOOKUP(Table3[[#This Row],[EEID]],Table2[],3,FALSE)</f>
        <v>Sales manager</v>
      </c>
      <c r="G39">
        <f>HLOOKUP(Table3[[#This Row],[EEID]],Table2[],4,FALSE)</f>
        <v>90000</v>
      </c>
    </row>
  </sheetData>
  <mergeCells count="6">
    <mergeCell ref="E37:F37"/>
    <mergeCell ref="D2:I2"/>
    <mergeCell ref="D22:F22"/>
    <mergeCell ref="D16:G16"/>
    <mergeCell ref="E4:F4"/>
    <mergeCell ref="F28:G28"/>
  </mergeCells>
  <dataValidations count="3">
    <dataValidation type="list" allowBlank="1" showInputMessage="1" showErrorMessage="1" sqref="D6 D19 D25" xr:uid="{ECA09160-CC96-4023-AAA7-578B9C6AFA5F}">
      <formula1>$D$6:$D$14</formula1>
    </dataValidation>
    <dataValidation type="list" allowBlank="1" showInputMessage="1" showErrorMessage="1" sqref="E25" xr:uid="{26924FEC-7D66-4F74-87A6-FCF0F01C0A0F}">
      <formula1>$E$5:$G$5</formula1>
    </dataValidation>
    <dataValidation type="list" allowBlank="1" showInputMessage="1" showErrorMessage="1" sqref="D39" xr:uid="{78F89575-814D-4C5C-9375-19B91B53DFC0}">
      <formula1>$E$31:$J$31</formula1>
    </dataValidation>
  </dataValidations>
  <pageMargins left="0.7" right="0.7" top="0.75" bottom="0.75" header="0.3" footer="0.3"/>
  <legacyDrawing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9869-6FD2-4A7D-B862-D8C91A4730BA}">
  <dimension ref="D4:H33"/>
  <sheetViews>
    <sheetView workbookViewId="0">
      <selection activeCell="E19" sqref="E19"/>
    </sheetView>
  </sheetViews>
  <sheetFormatPr defaultRowHeight="14.5" x14ac:dyDescent="0.35"/>
  <cols>
    <col min="4" max="4" width="10.08984375" bestFit="1" customWidth="1"/>
    <col min="5" max="5" width="11.81640625" customWidth="1"/>
    <col min="6" max="6" width="16.1796875" bestFit="1" customWidth="1"/>
    <col min="7" max="7" width="9.6328125" customWidth="1"/>
    <col min="8" max="8" width="15.54296875" customWidth="1"/>
  </cols>
  <sheetData>
    <row r="4" spans="4:8" ht="18" customHeight="1" x14ac:dyDescent="0.35">
      <c r="E4" s="22" t="s">
        <v>84</v>
      </c>
      <c r="F4" s="22"/>
      <c r="G4" s="22"/>
    </row>
    <row r="6" spans="4:8" x14ac:dyDescent="0.35">
      <c r="D6" t="s">
        <v>65</v>
      </c>
      <c r="E6" t="s">
        <v>64</v>
      </c>
      <c r="F6" t="s">
        <v>71</v>
      </c>
      <c r="G6" t="s">
        <v>69</v>
      </c>
      <c r="H6" t="s">
        <v>70</v>
      </c>
    </row>
    <row r="7" spans="4:8" x14ac:dyDescent="0.35">
      <c r="D7" s="14">
        <v>45078</v>
      </c>
      <c r="E7" s="2" t="s">
        <v>66</v>
      </c>
      <c r="F7" s="2" t="s">
        <v>72</v>
      </c>
      <c r="G7" s="2">
        <v>1200</v>
      </c>
      <c r="H7" s="2" t="s">
        <v>85</v>
      </c>
    </row>
    <row r="8" spans="4:8" x14ac:dyDescent="0.35">
      <c r="D8" s="14">
        <v>45079</v>
      </c>
      <c r="E8" s="2" t="s">
        <v>67</v>
      </c>
      <c r="F8" s="2" t="s">
        <v>75</v>
      </c>
      <c r="G8" s="2">
        <v>2300</v>
      </c>
      <c r="H8" s="2" t="s">
        <v>83</v>
      </c>
    </row>
    <row r="9" spans="4:8" x14ac:dyDescent="0.35">
      <c r="D9" s="14">
        <v>45110</v>
      </c>
      <c r="E9" s="2" t="s">
        <v>68</v>
      </c>
      <c r="F9" s="2" t="s">
        <v>77</v>
      </c>
      <c r="G9" s="2">
        <v>3200</v>
      </c>
      <c r="H9" s="2" t="s">
        <v>82</v>
      </c>
    </row>
    <row r="10" spans="4:8" x14ac:dyDescent="0.35">
      <c r="D10" s="14">
        <v>45081</v>
      </c>
      <c r="E10" s="2" t="s">
        <v>68</v>
      </c>
      <c r="F10" s="2" t="s">
        <v>78</v>
      </c>
      <c r="G10" s="2">
        <v>4500</v>
      </c>
      <c r="H10" s="2" t="s">
        <v>83</v>
      </c>
    </row>
    <row r="11" spans="4:8" x14ac:dyDescent="0.35">
      <c r="D11" s="14">
        <v>45112</v>
      </c>
      <c r="E11" s="2" t="s">
        <v>67</v>
      </c>
      <c r="F11" s="2" t="s">
        <v>81</v>
      </c>
      <c r="G11" s="2">
        <v>5000</v>
      </c>
      <c r="H11" s="2" t="s">
        <v>85</v>
      </c>
    </row>
    <row r="12" spans="4:8" x14ac:dyDescent="0.35">
      <c r="D12" s="14">
        <v>45083</v>
      </c>
      <c r="E12" s="2" t="s">
        <v>66</v>
      </c>
      <c r="F12" s="2" t="s">
        <v>73</v>
      </c>
      <c r="G12" s="2">
        <v>2000</v>
      </c>
      <c r="H12" s="2" t="s">
        <v>82</v>
      </c>
    </row>
    <row r="13" spans="4:8" x14ac:dyDescent="0.35">
      <c r="D13" s="14">
        <v>45084</v>
      </c>
      <c r="E13" s="2" t="s">
        <v>68</v>
      </c>
      <c r="F13" s="2" t="s">
        <v>80</v>
      </c>
      <c r="G13" s="2">
        <v>2100</v>
      </c>
      <c r="H13" s="2" t="s">
        <v>82</v>
      </c>
    </row>
    <row r="14" spans="4:8" x14ac:dyDescent="0.35">
      <c r="D14" s="14">
        <v>45085</v>
      </c>
      <c r="E14" s="2" t="s">
        <v>67</v>
      </c>
      <c r="F14" s="2" t="s">
        <v>76</v>
      </c>
      <c r="G14" s="2">
        <v>4300</v>
      </c>
      <c r="H14" s="2" t="s">
        <v>83</v>
      </c>
    </row>
    <row r="15" spans="4:8" x14ac:dyDescent="0.35">
      <c r="D15" s="14">
        <v>45086</v>
      </c>
      <c r="E15" s="2" t="s">
        <v>66</v>
      </c>
      <c r="F15" s="2" t="s">
        <v>74</v>
      </c>
      <c r="G15" s="2">
        <v>2350</v>
      </c>
      <c r="H15" s="2" t="s">
        <v>82</v>
      </c>
    </row>
    <row r="16" spans="4:8" x14ac:dyDescent="0.35">
      <c r="D16" s="14">
        <v>45117</v>
      </c>
      <c r="E16" s="2" t="s">
        <v>67</v>
      </c>
      <c r="F16" s="2" t="s">
        <v>79</v>
      </c>
      <c r="G16" s="2">
        <v>1560</v>
      </c>
      <c r="H16" s="2" t="s">
        <v>83</v>
      </c>
    </row>
    <row r="22" spans="4:8" x14ac:dyDescent="0.35">
      <c r="D22" s="14"/>
      <c r="E22" s="2"/>
      <c r="F22" s="2"/>
      <c r="G22" s="2"/>
      <c r="H22" s="2"/>
    </row>
    <row r="23" spans="4:8" x14ac:dyDescent="0.35">
      <c r="D23" s="14"/>
      <c r="E23" s="2"/>
      <c r="F23" s="2"/>
      <c r="G23" s="2"/>
      <c r="H23" s="2"/>
    </row>
    <row r="24" spans="4:8" x14ac:dyDescent="0.35">
      <c r="D24" s="14"/>
      <c r="E24" s="2"/>
      <c r="F24" s="2"/>
      <c r="G24" s="2"/>
      <c r="H24" s="2"/>
    </row>
    <row r="25" spans="4:8" x14ac:dyDescent="0.35">
      <c r="D25" s="14"/>
      <c r="E25" s="2"/>
      <c r="F25" s="2"/>
      <c r="G25" s="2"/>
      <c r="H25" s="2"/>
    </row>
    <row r="26" spans="4:8" x14ac:dyDescent="0.35">
      <c r="D26" s="14"/>
      <c r="E26" s="2"/>
      <c r="F26" s="2"/>
      <c r="G26" s="2"/>
      <c r="H26" s="2"/>
    </row>
    <row r="27" spans="4:8" x14ac:dyDescent="0.35">
      <c r="D27" s="14"/>
      <c r="E27" s="2"/>
      <c r="F27" s="2"/>
      <c r="G27" s="2"/>
      <c r="H27" s="2"/>
    </row>
    <row r="28" spans="4:8" x14ac:dyDescent="0.35">
      <c r="D28" s="14"/>
      <c r="E28" s="2"/>
      <c r="F28" s="2"/>
      <c r="G28" s="2"/>
      <c r="H28" s="2"/>
    </row>
    <row r="29" spans="4:8" x14ac:dyDescent="0.35">
      <c r="D29" s="14"/>
      <c r="E29" s="2"/>
      <c r="F29" s="2"/>
      <c r="G29" s="2"/>
      <c r="H29" s="2"/>
    </row>
    <row r="30" spans="4:8" x14ac:dyDescent="0.35">
      <c r="D30" s="14"/>
      <c r="E30" s="2"/>
      <c r="F30" s="2"/>
      <c r="G30" s="2"/>
      <c r="H30" s="2"/>
    </row>
    <row r="31" spans="4:8" x14ac:dyDescent="0.35">
      <c r="D31" s="14"/>
      <c r="E31" s="2"/>
      <c r="F31" s="2"/>
      <c r="G31" s="2"/>
      <c r="H31" s="2"/>
    </row>
    <row r="32" spans="4:8" x14ac:dyDescent="0.35">
      <c r="D32" s="14"/>
      <c r="E32" s="2"/>
      <c r="F32" s="2"/>
      <c r="G32" s="2"/>
      <c r="H32" s="2"/>
    </row>
    <row r="33" spans="4:8" x14ac:dyDescent="0.35">
      <c r="D33" s="14"/>
      <c r="E33" s="2"/>
      <c r="F33" s="2"/>
      <c r="G33" s="2"/>
      <c r="H33" s="2"/>
    </row>
  </sheetData>
  <mergeCells count="1">
    <mergeCell ref="E4:G4"/>
  </mergeCells>
  <conditionalFormatting sqref="D9">
    <cfRule type="timePeriod" dxfId="10" priority="11" timePeriod="today">
      <formula>FLOOR(D9,1)=TODAY()</formula>
    </cfRule>
  </conditionalFormatting>
  <conditionalFormatting sqref="D7:D16">
    <cfRule type="timePeriod" dxfId="9" priority="8" timePeriod="nextMonth">
      <formula>AND(MONTH(D7)=MONTH(EDATE(TODAY(),0+1)),YEAR(D7)=YEAR(EDATE(TODAY(),0+1)))</formula>
    </cfRule>
    <cfRule type="timePeriod" dxfId="8" priority="9" timePeriod="nextMonth">
      <formula>AND(MONTH(D7)=MONTH(EDATE(TODAY(),0+1)),YEAR(D7)=YEAR(EDATE(TODAY(),0+1)))</formula>
    </cfRule>
    <cfRule type="timePeriod" dxfId="7" priority="10" timePeriod="nextMonth">
      <formula>AND(MONTH(D7)=MONTH(EDATE(TODAY(),0+1)),YEAR(D7)=YEAR(EDATE(TODAY(),0+1)))</formula>
    </cfRule>
  </conditionalFormatting>
  <conditionalFormatting sqref="G7:G16">
    <cfRule type="iconSet" priority="4">
      <iconSet iconSet="3Arrows">
        <cfvo type="percent" val="0"/>
        <cfvo type="percent" val="33"/>
        <cfvo type="percent" val="67"/>
      </iconSet>
    </cfRule>
    <cfRule type="dataBar" priority="5">
      <dataBar>
        <cfvo type="min"/>
        <cfvo type="max"/>
        <color rgb="FFD6007B"/>
      </dataBar>
      <extLst>
        <ext xmlns:x14="http://schemas.microsoft.com/office/spreadsheetml/2009/9/main" uri="{B025F937-C7B1-47D3-B67F-A62EFF666E3E}">
          <x14:id>{34CBF512-A81F-4BFB-88D2-136B7EAEDCCF}</x14:id>
        </ext>
      </extLst>
    </cfRule>
  </conditionalFormatting>
  <pageMargins left="0.7" right="0.7" top="0.75" bottom="0.75" header="0.3" footer="0.3"/>
  <pageSetup paperSize="9" orientation="portrait" horizontalDpi="0" verticalDpi="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34CBF512-A81F-4BFB-88D2-136B7EAEDCCF}">
            <x14:dataBar minLength="0" maxLength="100" border="1" negativeBarBorderColorSameAsPositive="0">
              <x14:cfvo type="autoMin"/>
              <x14:cfvo type="autoMax"/>
              <x14:borderColor rgb="FFD6007B"/>
              <x14:negativeFillColor rgb="FFFF0000"/>
              <x14:negativeBorderColor rgb="FFFF0000"/>
              <x14:axisColor rgb="FF000000"/>
            </x14:dataBar>
          </x14:cfRule>
          <xm:sqref>G7:G16</xm:sqref>
        </x14:conditionalFormatting>
        <x14:conditionalFormatting xmlns:xm="http://schemas.microsoft.com/office/excel/2006/main">
          <x14:cfRule type="containsText" priority="6" operator="containsText" id="{B7C0E47C-6D80-4D59-835A-B6B8E0424FFA}">
            <xm:f>NOT(ISERROR(SEARCH($E$9,E7)))</xm:f>
            <xm:f>$E$9</xm:f>
            <x14:dxf>
              <font>
                <color rgb="FF006100"/>
              </font>
              <fill>
                <patternFill>
                  <bgColor rgb="FFC6EFCE"/>
                </patternFill>
              </fill>
            </x14:dxf>
          </x14:cfRule>
          <x14:cfRule type="containsText" priority="7" operator="containsText" id="{34B5D30E-D321-481D-A13C-E7635BE71D3A}">
            <xm:f>NOT(ISERROR(SEARCH($E$10,E7)))</xm:f>
            <xm:f>$E$10</xm:f>
            <x14:dxf>
              <font>
                <color rgb="FF9C0006"/>
              </font>
              <fill>
                <patternFill>
                  <bgColor rgb="FFFFC7CE"/>
                </patternFill>
              </fill>
            </x14:dxf>
          </x14:cfRule>
          <xm:sqref>E7:E16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5331A-961C-47E8-A7F4-5E0D7D0A54F5}">
  <dimension ref="A3:D17"/>
  <sheetViews>
    <sheetView topLeftCell="A23" zoomScale="91" zoomScaleNormal="100" workbookViewId="0">
      <selection activeCell="A12" sqref="A12"/>
    </sheetView>
  </sheetViews>
  <sheetFormatPr defaultRowHeight="14.5" x14ac:dyDescent="0.35"/>
  <cols>
    <col min="1" max="1" width="20.08984375" bestFit="1" customWidth="1"/>
    <col min="2" max="2" width="13.90625" bestFit="1" customWidth="1"/>
    <col min="3" max="3" width="16.7265625" bestFit="1" customWidth="1"/>
    <col min="4" max="4" width="13.90625" bestFit="1" customWidth="1"/>
    <col min="5" max="5" width="5.08984375" bestFit="1" customWidth="1"/>
    <col min="6" max="6" width="16.26953125" bestFit="1" customWidth="1"/>
    <col min="7" max="7" width="9.26953125" bestFit="1" customWidth="1"/>
    <col min="8" max="8" width="9.90625" bestFit="1" customWidth="1"/>
    <col min="9" max="9" width="13.54296875" bestFit="1" customWidth="1"/>
    <col min="10" max="10" width="9.7265625" bestFit="1" customWidth="1"/>
    <col min="11" max="11" width="7.36328125" bestFit="1" customWidth="1"/>
    <col min="12" max="12" width="10.7265625" bestFit="1" customWidth="1"/>
  </cols>
  <sheetData>
    <row r="3" spans="1:4" x14ac:dyDescent="0.35">
      <c r="A3" s="15" t="s">
        <v>64</v>
      </c>
      <c r="B3" s="15" t="s">
        <v>71</v>
      </c>
      <c r="C3" s="15" t="s">
        <v>70</v>
      </c>
      <c r="D3" t="s">
        <v>87</v>
      </c>
    </row>
    <row r="4" spans="1:4" ht="18" customHeight="1" x14ac:dyDescent="0.35">
      <c r="A4" t="s">
        <v>68</v>
      </c>
      <c r="B4" t="s">
        <v>78</v>
      </c>
      <c r="D4" s="23">
        <v>4500</v>
      </c>
    </row>
    <row r="5" spans="1:4" x14ac:dyDescent="0.35">
      <c r="B5" t="s">
        <v>77</v>
      </c>
      <c r="D5" s="23">
        <v>3200</v>
      </c>
    </row>
    <row r="6" spans="1:4" x14ac:dyDescent="0.35">
      <c r="B6" t="s">
        <v>80</v>
      </c>
      <c r="D6" s="23">
        <v>2100</v>
      </c>
    </row>
    <row r="7" spans="1:4" x14ac:dyDescent="0.35">
      <c r="A7" t="s">
        <v>88</v>
      </c>
      <c r="D7" s="23">
        <v>9800</v>
      </c>
    </row>
    <row r="8" spans="1:4" x14ac:dyDescent="0.35">
      <c r="A8" t="s">
        <v>66</v>
      </c>
      <c r="B8" t="s">
        <v>73</v>
      </c>
      <c r="D8" s="23">
        <v>2000</v>
      </c>
    </row>
    <row r="9" spans="1:4" x14ac:dyDescent="0.35">
      <c r="B9" t="s">
        <v>72</v>
      </c>
      <c r="D9" s="23">
        <v>1200</v>
      </c>
    </row>
    <row r="10" spans="1:4" x14ac:dyDescent="0.35">
      <c r="B10" t="s">
        <v>74</v>
      </c>
      <c r="D10" s="23">
        <v>2350</v>
      </c>
    </row>
    <row r="11" spans="1:4" x14ac:dyDescent="0.35">
      <c r="A11" t="s">
        <v>89</v>
      </c>
      <c r="D11" s="23">
        <v>5550</v>
      </c>
    </row>
    <row r="12" spans="1:4" x14ac:dyDescent="0.35">
      <c r="A12" t="s">
        <v>67</v>
      </c>
      <c r="B12" t="s">
        <v>75</v>
      </c>
      <c r="D12" s="23">
        <v>2300</v>
      </c>
    </row>
    <row r="13" spans="1:4" x14ac:dyDescent="0.35">
      <c r="B13" t="s">
        <v>81</v>
      </c>
      <c r="D13" s="23">
        <v>5000</v>
      </c>
    </row>
    <row r="14" spans="1:4" x14ac:dyDescent="0.35">
      <c r="B14" t="s">
        <v>79</v>
      </c>
      <c r="D14" s="23">
        <v>1560</v>
      </c>
    </row>
    <row r="15" spans="1:4" x14ac:dyDescent="0.35">
      <c r="B15" t="s">
        <v>76</v>
      </c>
      <c r="D15" s="23">
        <v>4300</v>
      </c>
    </row>
    <row r="16" spans="1:4" x14ac:dyDescent="0.35">
      <c r="A16" t="s">
        <v>90</v>
      </c>
      <c r="D16" s="23">
        <v>13160</v>
      </c>
    </row>
    <row r="17" spans="1:4" x14ac:dyDescent="0.35">
      <c r="A17" t="s">
        <v>86</v>
      </c>
      <c r="D17" s="23">
        <v>28510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Basic functions</vt:lpstr>
      <vt:lpstr>Conditional formatting</vt:lpstr>
      <vt:lpstr>Pivot table and charts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Gurwinder singh</dc:creator>
  <cp:lastModifiedBy>gurwinderdalli@outlook.com</cp:lastModifiedBy>
  <dcterms:created xsi:type="dcterms:W3CDTF">2023-06-19T09:55:36Z</dcterms:created>
  <dcterms:modified xsi:type="dcterms:W3CDTF">2023-06-20T11:46:14Z</dcterms:modified>
</cp:coreProperties>
</file>