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codeName="ThisWorkbook" defaultThemeVersion="166925"/>
  <mc:AlternateContent xmlns:mc="http://schemas.openxmlformats.org/markup-compatibility/2006">
    <mc:Choice Requires="x15">
      <x15ac:absPath xmlns:x15ac="http://schemas.microsoft.com/office/spreadsheetml/2010/11/ac" url="https://issste-my.sharepoint.com/personal/gustavo_garibay_issste_gob_mx/Documents/SUBDELEGACIÓN MÉDICA/ATENCIÓN MÉDICA/Coordinaciones/Salud Reproductiva/CPESMMMP/"/>
    </mc:Choice>
  </mc:AlternateContent>
  <xr:revisionPtr revIDLastSave="7" documentId="8_{7BB26FB0-D9E2-4B28-8017-51378F534382}" xr6:coauthVersionLast="47" xr6:coauthVersionMax="47" xr10:uidLastSave="{D69C6BF2-06B6-444C-BF02-E368148EEDD7}"/>
  <bookViews>
    <workbookView xWindow="0" yWindow="0" windowWidth="28800" windowHeight="18000" xr2:uid="{00000000-000D-0000-FFFF-FFFF00000000}"/>
  </bookViews>
  <sheets>
    <sheet name="Cédula" sheetId="2" r:id="rId1"/>
    <sheet name="~Concentrado~" sheetId="5" state="hidden" r:id="rId2"/>
    <sheet name="INSTRUCTIVO" sheetId="4" r:id="rId3"/>
    <sheet name="~Gráficos~"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5" l="1"/>
  <c r="A1" i="6" s="1"/>
  <c r="B154" i="5"/>
  <c r="B153" i="5"/>
  <c r="B152" i="5"/>
  <c r="B151" i="5"/>
  <c r="E66" i="5" s="1"/>
  <c r="B150" i="5"/>
  <c r="B149" i="5"/>
  <c r="B148" i="5"/>
  <c r="B147" i="5"/>
  <c r="B146" i="5"/>
  <c r="B145" i="5"/>
  <c r="B144" i="5"/>
  <c r="B143" i="5"/>
  <c r="B142" i="5"/>
  <c r="B141" i="5"/>
  <c r="E64" i="5" s="1"/>
  <c r="B140" i="5"/>
  <c r="B139" i="5"/>
  <c r="B138" i="5"/>
  <c r="B137" i="5"/>
  <c r="B136" i="5"/>
  <c r="B135" i="5"/>
  <c r="B134" i="5"/>
  <c r="B133" i="5"/>
  <c r="B132" i="5"/>
  <c r="B131" i="5"/>
  <c r="B130" i="5"/>
  <c r="B129" i="5"/>
  <c r="B128" i="5"/>
  <c r="B127" i="5"/>
  <c r="B126" i="5"/>
  <c r="B125" i="5"/>
  <c r="E62" i="5" s="1"/>
  <c r="K62" i="5" s="1"/>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E57" i="5" s="1"/>
  <c r="B85" i="5"/>
  <c r="E56" i="5" s="1"/>
  <c r="B84" i="5"/>
  <c r="E51" i="5" s="1"/>
  <c r="B83" i="5"/>
  <c r="E50" i="5"/>
  <c r="H50" i="5" s="1"/>
  <c r="B82" i="5"/>
  <c r="E49" i="5" s="1"/>
  <c r="B81" i="5"/>
  <c r="E48" i="5" s="1"/>
  <c r="B80" i="5"/>
  <c r="B79" i="5"/>
  <c r="E46" i="5" s="1"/>
  <c r="B78" i="5"/>
  <c r="E45" i="5" s="1"/>
  <c r="B77" i="5"/>
  <c r="B76" i="5"/>
  <c r="B75" i="5"/>
  <c r="B74" i="5"/>
  <c r="B73" i="5"/>
  <c r="B72" i="5"/>
  <c r="B71" i="5"/>
  <c r="B70" i="5"/>
  <c r="B69" i="5"/>
  <c r="B68" i="5"/>
  <c r="B67" i="5"/>
  <c r="B66" i="5"/>
  <c r="B65" i="5"/>
  <c r="E33" i="5" s="1"/>
  <c r="B64" i="5"/>
  <c r="B63" i="5"/>
  <c r="B62" i="5"/>
  <c r="B61" i="5"/>
  <c r="B60" i="5"/>
  <c r="B59" i="5"/>
  <c r="B58" i="5"/>
  <c r="B57" i="5"/>
  <c r="B56" i="5"/>
  <c r="B55" i="5"/>
  <c r="B54" i="5"/>
  <c r="B53" i="5"/>
  <c r="E29" i="5" s="1"/>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E13" i="5" s="1"/>
  <c r="F50" i="5"/>
  <c r="J50" i="5"/>
  <c r="K50" i="5"/>
  <c r="F66" i="5" l="1"/>
  <c r="B130" i="6"/>
  <c r="G50" i="5"/>
  <c r="E40" i="5"/>
  <c r="E17" i="5"/>
  <c r="B30" i="6" s="1"/>
  <c r="E38" i="5"/>
  <c r="J38" i="5" s="1"/>
  <c r="I50" i="5"/>
  <c r="E14" i="5"/>
  <c r="B27" i="6" s="1"/>
  <c r="G64" i="5"/>
  <c r="B128" i="6"/>
  <c r="B63" i="6"/>
  <c r="G29" i="5"/>
  <c r="K29" i="5"/>
  <c r="F29" i="5"/>
  <c r="H29" i="5"/>
  <c r="J29" i="5"/>
  <c r="K66" i="5"/>
  <c r="E6" i="5"/>
  <c r="I6" i="5" s="1"/>
  <c r="E16" i="5"/>
  <c r="F16" i="5" s="1"/>
  <c r="E23" i="5"/>
  <c r="K23" i="5" s="1"/>
  <c r="E32" i="5"/>
  <c r="H32" i="5" s="1"/>
  <c r="G66" i="5"/>
  <c r="H66" i="5"/>
  <c r="J66" i="5"/>
  <c r="H46" i="5"/>
  <c r="K46" i="5"/>
  <c r="J46" i="5"/>
  <c r="G46" i="5"/>
  <c r="F46" i="5"/>
  <c r="F33" i="5"/>
  <c r="H33" i="5"/>
  <c r="K33" i="5"/>
  <c r="B67" i="6"/>
  <c r="I57" i="5"/>
  <c r="B121" i="6"/>
  <c r="F57" i="5"/>
  <c r="H13" i="5"/>
  <c r="I13" i="5"/>
  <c r="H38" i="5"/>
  <c r="I38" i="5"/>
  <c r="I23" i="5"/>
  <c r="H40" i="5"/>
  <c r="B85" i="6"/>
  <c r="K40" i="5"/>
  <c r="J40" i="5"/>
  <c r="G40" i="5"/>
  <c r="F40" i="5"/>
  <c r="I40" i="5"/>
  <c r="B106" i="6"/>
  <c r="K51" i="5"/>
  <c r="H51" i="5"/>
  <c r="J51" i="5"/>
  <c r="E7" i="5"/>
  <c r="B11" i="6" s="1"/>
  <c r="E47" i="5"/>
  <c r="F47" i="5" s="1"/>
  <c r="E15" i="5"/>
  <c r="H15" i="5" s="1"/>
  <c r="E58" i="5"/>
  <c r="K58" i="5" s="1"/>
  <c r="E3" i="5"/>
  <c r="F3" i="5" s="1"/>
  <c r="E59" i="5"/>
  <c r="B123" i="6" s="1"/>
  <c r="E60" i="5"/>
  <c r="I60" i="5" s="1"/>
  <c r="E61" i="5"/>
  <c r="B125" i="6" s="1"/>
  <c r="E63" i="5"/>
  <c r="H63" i="5" s="1"/>
  <c r="E65" i="5"/>
  <c r="G65" i="5" s="1"/>
  <c r="F64" i="5"/>
  <c r="I29" i="5"/>
  <c r="E24" i="5"/>
  <c r="K24" i="5" s="1"/>
  <c r="E4" i="5"/>
  <c r="F4" i="5" s="1"/>
  <c r="E39" i="5"/>
  <c r="I39" i="5" s="1"/>
  <c r="E5" i="5"/>
  <c r="J5" i="5" s="1"/>
  <c r="H62" i="5"/>
  <c r="I66" i="5"/>
  <c r="E2" i="5"/>
  <c r="G2" i="5" s="1"/>
  <c r="E31" i="5"/>
  <c r="I31" i="5" s="1"/>
  <c r="J16" i="5"/>
  <c r="B103" i="6"/>
  <c r="F48" i="5"/>
  <c r="J48" i="5"/>
  <c r="H48" i="5"/>
  <c r="I48" i="5"/>
  <c r="G48" i="5"/>
  <c r="K48" i="5"/>
  <c r="I45" i="5"/>
  <c r="K45" i="5"/>
  <c r="B100" i="6"/>
  <c r="G45" i="5"/>
  <c r="H45" i="5"/>
  <c r="J45" i="5"/>
  <c r="F45" i="5"/>
  <c r="G32" i="5"/>
  <c r="G7" i="5"/>
  <c r="H56" i="5"/>
  <c r="J56" i="5"/>
  <c r="B120" i="6"/>
  <c r="K56" i="5"/>
  <c r="F56" i="5"/>
  <c r="G56" i="5"/>
  <c r="I56" i="5"/>
  <c r="B104" i="6"/>
  <c r="G49" i="5"/>
  <c r="F49" i="5"/>
  <c r="K49" i="5"/>
  <c r="J49" i="5"/>
  <c r="I49" i="5"/>
  <c r="H49" i="5"/>
  <c r="I15" i="5"/>
  <c r="B6" i="6"/>
  <c r="J2" i="5"/>
  <c r="J64" i="5"/>
  <c r="F13" i="5"/>
  <c r="G57" i="5"/>
  <c r="J17" i="5"/>
  <c r="I62" i="5"/>
  <c r="G62" i="5"/>
  <c r="B47" i="6"/>
  <c r="K13" i="5"/>
  <c r="E22" i="5"/>
  <c r="F51" i="5"/>
  <c r="I33" i="5"/>
  <c r="K17" i="5"/>
  <c r="J13" i="5"/>
  <c r="H64" i="5"/>
  <c r="E30" i="5"/>
  <c r="J57" i="5"/>
  <c r="J62" i="5"/>
  <c r="K38" i="5"/>
  <c r="H23" i="5"/>
  <c r="G23" i="5"/>
  <c r="I64" i="5"/>
  <c r="B26" i="6"/>
  <c r="I46" i="5"/>
  <c r="G51" i="5"/>
  <c r="G33" i="5"/>
  <c r="B101" i="6"/>
  <c r="F62" i="5"/>
  <c r="B105" i="6"/>
  <c r="K57" i="5"/>
  <c r="K64" i="5"/>
  <c r="H57" i="5"/>
  <c r="F38" i="5"/>
  <c r="I51" i="5"/>
  <c r="J33" i="5"/>
  <c r="G13" i="5"/>
  <c r="J23" i="5"/>
  <c r="K6" i="5"/>
  <c r="I17" i="5"/>
  <c r="F17" i="5"/>
  <c r="B126" i="6"/>
  <c r="J47" i="5" l="1"/>
  <c r="F7" i="5"/>
  <c r="H17" i="5"/>
  <c r="B66" i="6"/>
  <c r="G38" i="5"/>
  <c r="F32" i="5"/>
  <c r="G17" i="5"/>
  <c r="K2" i="5"/>
  <c r="K61" i="5"/>
  <c r="F23" i="5"/>
  <c r="J7" i="5"/>
  <c r="B83" i="6"/>
  <c r="I14" i="5"/>
  <c r="B65" i="6"/>
  <c r="G14" i="5"/>
  <c r="F65" i="5"/>
  <c r="J15" i="5"/>
  <c r="K15" i="5"/>
  <c r="F15" i="5"/>
  <c r="F14" i="5"/>
  <c r="B129" i="6"/>
  <c r="J24" i="5"/>
  <c r="H24" i="5"/>
  <c r="G6" i="5"/>
  <c r="G16" i="5"/>
  <c r="K16" i="5"/>
  <c r="H6" i="5"/>
  <c r="H16" i="5"/>
  <c r="I16" i="5"/>
  <c r="B29" i="6"/>
  <c r="I7" i="5"/>
  <c r="J6" i="5"/>
  <c r="K14" i="5"/>
  <c r="B127" i="6"/>
  <c r="J14" i="5"/>
  <c r="I65" i="5"/>
  <c r="F6" i="5"/>
  <c r="H14" i="5"/>
  <c r="I63" i="5"/>
  <c r="F63" i="5"/>
  <c r="B10" i="6"/>
  <c r="B28" i="6"/>
  <c r="K7" i="5"/>
  <c r="H65" i="5"/>
  <c r="H7" i="5"/>
  <c r="K65" i="5"/>
  <c r="I59" i="5"/>
  <c r="G58" i="5"/>
  <c r="F58" i="5"/>
  <c r="K31" i="5"/>
  <c r="I32" i="5"/>
  <c r="B124" i="6"/>
  <c r="G31" i="5"/>
  <c r="K32" i="5"/>
  <c r="G60" i="5"/>
  <c r="K3" i="5"/>
  <c r="F31" i="5"/>
  <c r="H39" i="5"/>
  <c r="J32" i="5"/>
  <c r="J31" i="5"/>
  <c r="K39" i="5"/>
  <c r="J63" i="5"/>
  <c r="G5" i="5"/>
  <c r="G39" i="5"/>
  <c r="F24" i="5"/>
  <c r="F60" i="5"/>
  <c r="B9" i="6"/>
  <c r="F61" i="5"/>
  <c r="H5" i="5"/>
  <c r="J39" i="5"/>
  <c r="G61" i="5"/>
  <c r="J60" i="5"/>
  <c r="F5" i="5"/>
  <c r="F39" i="5"/>
  <c r="H61" i="5"/>
  <c r="K60" i="5"/>
  <c r="K5" i="5"/>
  <c r="B8" i="6"/>
  <c r="G59" i="5"/>
  <c r="K63" i="5"/>
  <c r="I61" i="5"/>
  <c r="H3" i="5"/>
  <c r="I5" i="5"/>
  <c r="H4" i="5"/>
  <c r="J59" i="5"/>
  <c r="J61" i="5"/>
  <c r="I3" i="5"/>
  <c r="B84" i="6"/>
  <c r="B48" i="6"/>
  <c r="K59" i="5"/>
  <c r="G63" i="5"/>
  <c r="G3" i="5"/>
  <c r="F2" i="5"/>
  <c r="J4" i="5"/>
  <c r="B7" i="6"/>
  <c r="H58" i="5"/>
  <c r="I58" i="5"/>
  <c r="J58" i="5"/>
  <c r="B122" i="6"/>
  <c r="E8" i="5"/>
  <c r="F8" i="5" s="1"/>
  <c r="K4" i="5"/>
  <c r="G24" i="5"/>
  <c r="H59" i="5"/>
  <c r="J3" i="5"/>
  <c r="I47" i="5"/>
  <c r="H47" i="5"/>
  <c r="K47" i="5"/>
  <c r="B102" i="6"/>
  <c r="G47" i="5"/>
  <c r="H31" i="5"/>
  <c r="H2" i="5"/>
  <c r="G15" i="5"/>
  <c r="I4" i="5"/>
  <c r="I24" i="5"/>
  <c r="F59" i="5"/>
  <c r="I2" i="5"/>
  <c r="G4" i="5"/>
  <c r="H60" i="5"/>
  <c r="J65" i="5"/>
  <c r="I30" i="5"/>
  <c r="H30" i="5"/>
  <c r="K30" i="5"/>
  <c r="J30" i="5"/>
  <c r="B64" i="6"/>
  <c r="G30" i="5"/>
  <c r="F30" i="5"/>
  <c r="F22" i="5"/>
  <c r="B46" i="6"/>
  <c r="I22" i="5"/>
  <c r="G22" i="5"/>
  <c r="K22" i="5"/>
  <c r="J22" i="5"/>
  <c r="H22" i="5"/>
</calcChain>
</file>

<file path=xl/sharedStrings.xml><?xml version="1.0" encoding="utf-8"?>
<sst xmlns="http://schemas.openxmlformats.org/spreadsheetml/2006/main" count="1900" uniqueCount="805">
  <si>
    <t>CENTRO NACIONAL DE EQUIDAD DE GÉNERO Y SALUD REPRODUCTIVA</t>
  </si>
  <si>
    <t>Subdirección de Atención Materna</t>
  </si>
  <si>
    <t>CÉDULA HOSPITALARIA PARA SUPERVISIÓN</t>
  </si>
  <si>
    <t>Personal supervisor: GUSTAVO GARIBAY MERAZ</t>
  </si>
  <si>
    <t>Entidad: Michoacán</t>
  </si>
  <si>
    <t>Hospital / CLUES:</t>
  </si>
  <si>
    <t xml:space="preserve">Personal entrevistado </t>
  </si>
  <si>
    <t>1. GERENCIA</t>
  </si>
  <si>
    <t>DIAGNÓSTICO SITUACIONAL</t>
  </si>
  <si>
    <t>Id.</t>
  </si>
  <si>
    <t xml:space="preserve">Criterios a evaluar </t>
  </si>
  <si>
    <t xml:space="preserve">Puntaje </t>
  </si>
  <si>
    <t>Observaciones</t>
  </si>
  <si>
    <t>Documento para solicitar</t>
  </si>
  <si>
    <t>A.1</t>
  </si>
  <si>
    <t>¿Cuenta con diagnóstico situacional que incluye: pirámide poblacional   el comportamiento epidemiológico de la morbilidad extrema y mortalidad materna y perinatal, recursos humanos (suficiencia de recursos) , infraestructura física (cartera de servicios) recursos materiales, análisis de procesos (cesárea, APEO, morbilidad obstétrica, MOEG, Emergencia Obstétrica, referencias y contrarreferencias), priorización de problemática?</t>
  </si>
  <si>
    <t>Realizar el diagnostico situcional de morbimortalidad  materna y perinatal e incluir  emergencia obstetrica , solo cuentan con el diagnóstico situacional general de la unidad.</t>
  </si>
  <si>
    <t>Diagnóstico situacional (En hospital general en específico del servicio de Obstetricia)</t>
  </si>
  <si>
    <t>PROGRAMA DE TRABAJO</t>
  </si>
  <si>
    <t>A.2</t>
  </si>
  <si>
    <t>Cuenta con Programa de Trabajo  que incluya 1) Estrategias y líneas de acción,  (objetivo táctico, metas, indicadores) específicas para el cuidado de la salud materna y perinatal 2) Cronograma de actividades con análisis del cumplimiento.</t>
  </si>
  <si>
    <t xml:space="preserve">Complementar con estrategias y líneas de acción específicas para el cuidado de la salud materna y perinatal, y dar seguimiento al análisis de cumplimiento. </t>
  </si>
  <si>
    <t>Programa de Trabajo</t>
  </si>
  <si>
    <t>A.3</t>
  </si>
  <si>
    <t>Efectúa seguimiento mensual al Programa de Trabajo (indicadores) y define estrategia  de corrección o garantía en la calidad.</t>
  </si>
  <si>
    <t xml:space="preserve">Información de estadística con los indicadores y pacientes complicadas, basando sus simulacros ERIO en estas últimas, pero sin análisis ni definición de estrategias. </t>
  </si>
  <si>
    <t>CAPACITACIÓN</t>
  </si>
  <si>
    <t>A.4</t>
  </si>
  <si>
    <t xml:space="preserve">¿Cuenta con diagnóstico de necesidades de capacitación (con base a su morbilidad y mortalidad materna)? </t>
  </si>
  <si>
    <t xml:space="preserve">Realizar diagnositco de necesidades  de capacitación </t>
  </si>
  <si>
    <t>Diagnóstico de necesidades de capacitación</t>
  </si>
  <si>
    <t>A.5</t>
  </si>
  <si>
    <t>¿Cuenta con programa de capacitación por competencia profesional?</t>
  </si>
  <si>
    <t>Programa de capacitación del área médica y de enfermería</t>
  </si>
  <si>
    <t>A.6</t>
  </si>
  <si>
    <t>¿Cuenta con cartas descriptivas?</t>
  </si>
  <si>
    <t xml:space="preserve">Cartas descriptivas </t>
  </si>
  <si>
    <t>A.7</t>
  </si>
  <si>
    <t>Personal de salud capacitado en temas de salud materna.</t>
  </si>
  <si>
    <t>Listados de capacitación del personal</t>
  </si>
  <si>
    <t>A.8</t>
  </si>
  <si>
    <t>Capacitación a enlaces interculturales.</t>
  </si>
  <si>
    <t>NA</t>
  </si>
  <si>
    <t>Nota informativa, constancia de asistencia al curso y oficio de invitación</t>
  </si>
  <si>
    <t>A.9</t>
  </si>
  <si>
    <t>Se capacita a personal en temas de emergencia obstétrica y se realizan simulacros de ERIO.</t>
  </si>
  <si>
    <t xml:space="preserve">Se realizan los simulacros con base en complicaciones maternas presentas en el mes inmediato anterior, de forma aleatoria, con evidencia de realización. Sin embargo, no hay Programa de Capacitación. </t>
  </si>
  <si>
    <t>A.10</t>
  </si>
  <si>
    <t>Se realizan análisis de los resultados de los simulacros ERIO y se realizan correcciones de necesidades de capacitación con base en ellos.</t>
  </si>
  <si>
    <t xml:space="preserve">Implementar. </t>
  </si>
  <si>
    <t>Nota informativa, protocolo de mejora continua.</t>
  </si>
  <si>
    <t>SUPERVISIÓN</t>
  </si>
  <si>
    <t>A.11</t>
  </si>
  <si>
    <t>Hay constancia de supervisión por el cuerpo de gobierno y jefes de servicio en áreas de atención de servicios críticos.</t>
  </si>
  <si>
    <t>Bitácoras de supervisión</t>
  </si>
  <si>
    <t>A.12</t>
  </si>
  <si>
    <t>Realiza supervisión operativa a procesos de atención obstétrica.</t>
  </si>
  <si>
    <t>A través del expediente y diferentes procesos de atención (TRIAGE, Módulo Mater; ERIO, etc)</t>
  </si>
  <si>
    <t>A.13</t>
  </si>
  <si>
    <t>Ha recibido supervisiones en el último año por autoridad Sanitaria Competente.</t>
  </si>
  <si>
    <t>CPESMMMP</t>
  </si>
  <si>
    <t>A.14</t>
  </si>
  <si>
    <t>¿Cuenta con el acta constitutiva del Comité de Prevención, Estudio y Seguimiento de la Morbilidad y Mortalidad Materna y Perinatal (CPESMMMP) e incluye cronograma  de sesiones y cumplimiento?</t>
  </si>
  <si>
    <t>Actualizar a 2025, no hay minutas recientes.</t>
  </si>
  <si>
    <t>Acta constitutiva del CPESMMMP</t>
  </si>
  <si>
    <t>A.15</t>
  </si>
  <si>
    <t>¿Cuenta con cronograma mensual de sesiones y se realizan de acuerdo al cronograma?</t>
  </si>
  <si>
    <t>Cronograma de sesiones del Comité</t>
  </si>
  <si>
    <t>A.16</t>
  </si>
  <si>
    <t>¿Analizan todos los casos de muerte materna?</t>
  </si>
  <si>
    <t xml:space="preserve"> </t>
  </si>
  <si>
    <t>Evidencia de sesiones de comité (últimas tres minutas )</t>
  </si>
  <si>
    <t>A.17</t>
  </si>
  <si>
    <t>¿Analiza el perfil epidemiológico de la morbilidad materna extremadamente grave?</t>
  </si>
  <si>
    <t>Últimas tres minutas de sesiones del comité</t>
  </si>
  <si>
    <t>A.18</t>
  </si>
  <si>
    <t>¿Se realiza el análisis clínico de la morbilidad materna  extremadamente grave?</t>
  </si>
  <si>
    <t xml:space="preserve"> Expedientes clínicos  </t>
  </si>
  <si>
    <t>A.19</t>
  </si>
  <si>
    <t>¿Se utilizan correctamente los eslabones críticos en el análisis de la mortalidad materna?</t>
  </si>
  <si>
    <t>Evidencia de sesiones de comité (últimas tres minutas)</t>
  </si>
  <si>
    <t>A.20</t>
  </si>
  <si>
    <t>¿Se prioriza la causalidad identificada en los eslabones?</t>
  </si>
  <si>
    <t>A.21</t>
  </si>
  <si>
    <t>¿Se establece plan de mejora con base en la priorización de factores causales (Factor Crucial)?</t>
  </si>
  <si>
    <t>Plan de mejora</t>
  </si>
  <si>
    <t>A.22</t>
  </si>
  <si>
    <t>¿Da seguimiento al cumplimiento del plan de mejora en el CPESMMMP?</t>
  </si>
  <si>
    <t>2. INFRAESTRUCTURA Y CAPACIDAD DE ATENCIÓN</t>
  </si>
  <si>
    <t>RECURSOS HUMANOS DEL ÁREA MÉDICA Y ENFERMERÍA</t>
  </si>
  <si>
    <t>B.1</t>
  </si>
  <si>
    <t>Ginecoobstetricia.</t>
  </si>
  <si>
    <t>6 MÉDICOS, DISTRIBUIDOS EN TODOS LOS TURNOS</t>
  </si>
  <si>
    <t>Plantilla y cuadros de distribución del personal</t>
  </si>
  <si>
    <t>B.2</t>
  </si>
  <si>
    <t>Médicos subespecialistas (Materno fetal, Biología de la Reproducción).</t>
  </si>
  <si>
    <t>B.3</t>
  </si>
  <si>
    <t>Anestesiología.</t>
  </si>
  <si>
    <t>7 MÉDICOS,  DISTRIBUIDOS EN TODOS LOS TURNOS</t>
  </si>
  <si>
    <t>B.4</t>
  </si>
  <si>
    <t>Pediatría/ Neonatología.</t>
  </si>
  <si>
    <t>3 MÉDICOS</t>
  </si>
  <si>
    <t>B.5</t>
  </si>
  <si>
    <t>Medicina Interna.</t>
  </si>
  <si>
    <t>1 NEFROLOGO</t>
  </si>
  <si>
    <t>B.6</t>
  </si>
  <si>
    <t>Cirugía General.</t>
  </si>
  <si>
    <t>SOLO CUENTAN CON 2 MEDICOS CON CEDULA Y 1 SIN ELLA</t>
  </si>
  <si>
    <t>B.7</t>
  </si>
  <si>
    <t xml:space="preserve"> Medicina  General.</t>
  </si>
  <si>
    <t>13 MÉDICOS,  DISTRIBUIDOS EN TODOS LOS TURNOS</t>
  </si>
  <si>
    <t>B.8</t>
  </si>
  <si>
    <t>Epidemiología.</t>
  </si>
  <si>
    <t>UN RECURSO HUMANO PARA TODA LA UNIDAD</t>
  </si>
  <si>
    <t>B.9</t>
  </si>
  <si>
    <t>¿La unidad cuenta con enlaces interculturales?</t>
  </si>
  <si>
    <t>Diagnóstico, plan de trabajo, oficio de adscripción o carta de presentación que indica el turno, idioma que interpreta y actividades a realizar</t>
  </si>
  <si>
    <t>B.10</t>
  </si>
  <si>
    <t>¿La unidad cuenta o tienen coordinación con alguna posada AME?</t>
  </si>
  <si>
    <t>Verificación</t>
  </si>
  <si>
    <t>B.11</t>
  </si>
  <si>
    <t>Urgencias Obstétricas (1 AE x consultorio).</t>
  </si>
  <si>
    <t>B.12</t>
  </si>
  <si>
    <t>Triage obstétrico (1 EG , PT*, LE, LEO o EEP por turno).</t>
  </si>
  <si>
    <t>TIENE AREA PERO FALTA RECURSO HUMANO</t>
  </si>
  <si>
    <t>B.13</t>
  </si>
  <si>
    <t>Módulo Mater (1AE o 1EG  de  L-V, TM y TV).</t>
  </si>
  <si>
    <t>B.14</t>
  </si>
  <si>
    <t>Labor (1 EG x 6 camas) y ( 1 EE por 10 camas).</t>
  </si>
  <si>
    <t>B.15</t>
  </si>
  <si>
    <t>Expulsión (1 EG x sala).</t>
  </si>
  <si>
    <t>B.16</t>
  </si>
  <si>
    <t>Quirófano (2 EE/ 1 EG x sala).</t>
  </si>
  <si>
    <t>B.17</t>
  </si>
  <si>
    <t>Recuperación (1 EG x 6 camillas) y ( 1 EE por 8 camillas).</t>
  </si>
  <si>
    <t>B.18</t>
  </si>
  <si>
    <t>Puerperio (1 EG x  6 camillas).</t>
  </si>
  <si>
    <t>B.19</t>
  </si>
  <si>
    <t>Partería profesional.</t>
  </si>
  <si>
    <t>B.20</t>
  </si>
  <si>
    <t>Enlaces interculturales en todos los turnos de atención.</t>
  </si>
  <si>
    <t xml:space="preserve">Plantilla y cuadros de distribución del personal </t>
  </si>
  <si>
    <t>INSUMOS</t>
  </si>
  <si>
    <t>B.21</t>
  </si>
  <si>
    <t>¿El abasto de medicamentos para el manejo de la morbilidad obstétrica  es: [bueno (2), regular (1) o malo (0)]?</t>
  </si>
  <si>
    <t>NO CUENTAN CON CARBETOCINA</t>
  </si>
  <si>
    <t xml:space="preserve">Expedientes clínicos </t>
  </si>
  <si>
    <t>B.22</t>
  </si>
  <si>
    <t>Cuenta con caja guinda correctamente equipada.</t>
  </si>
  <si>
    <t>FALTAN INSUMOS Y ALGUNOS CADUCOS</t>
  </si>
  <si>
    <t>B.23</t>
  </si>
  <si>
    <t>Cuenta con caja rosa correctamente equipada.</t>
  </si>
  <si>
    <t>NO CUENTAN CON CAJA ROSA</t>
  </si>
  <si>
    <t>B.24</t>
  </si>
  <si>
    <t>Cuenta con carro rojo correctamente equipado.</t>
  </si>
  <si>
    <t>TIENE MEDICAMENTO CADUCO E INSUMOS FALTANTES</t>
  </si>
  <si>
    <t>B.25</t>
  </si>
  <si>
    <t>¿Existe abasto suficiente de hemocomponentes y hemoderivados?</t>
  </si>
  <si>
    <t>NO SE CUENTA CON BANCO DE SANGRE</t>
  </si>
  <si>
    <t>ESTRUCTURA</t>
  </si>
  <si>
    <t>B.26</t>
  </si>
  <si>
    <t>Señalización adecuada, señalización de puntos de encuentro, señalización de rutas.</t>
  </si>
  <si>
    <t>Verificar señalización</t>
  </si>
  <si>
    <t>B.27</t>
  </si>
  <si>
    <t>Accesibilidad de servicios (Rampas, baños adecuados para personas con discapacidad, salidas de emergencia).</t>
  </si>
  <si>
    <t>Mapa de hospital</t>
  </si>
  <si>
    <t>B.28</t>
  </si>
  <si>
    <t>Existen las condiciones de infraestructura para  garantizar la confidencialidad en la exploración y atención del paciente.</t>
  </si>
  <si>
    <t>3. ACCESO Y CONTINUIDAD DE ATENCIÓN</t>
  </si>
  <si>
    <t>ATENCION PREGESTACIONAL</t>
  </si>
  <si>
    <t>C.1</t>
  </si>
  <si>
    <t>¿Se otorga valoración de riesgos y manejo especifico en la atención pregestacional?</t>
  </si>
  <si>
    <t xml:space="preserve">NO HAY REGISTRO </t>
  </si>
  <si>
    <t>Expedientes de atención pregestacional y seguimiento</t>
  </si>
  <si>
    <t>APEO Y PLANIFICACIÓN FAMILIAR</t>
  </si>
  <si>
    <t>C.2</t>
  </si>
  <si>
    <t>¿Cuenta con  insumos  suficientes de planificación familiar?</t>
  </si>
  <si>
    <t>Se escasean implantes de 1 varilla.</t>
  </si>
  <si>
    <t>Reporte gerencial de insumos</t>
  </si>
  <si>
    <t>C.3</t>
  </si>
  <si>
    <t xml:space="preserve"> Se efectúa evaluación y análisis de la información de APEO para la toma de decisiones.</t>
  </si>
  <si>
    <t>IMPLEMENTAR</t>
  </si>
  <si>
    <t xml:space="preserve">Análisis y protocolo de mejora continua </t>
  </si>
  <si>
    <t>C.4</t>
  </si>
  <si>
    <t>¿Cuenta con programa o plan estratégico para el incremento o fortalecimiento de las acciones de anticoncepción para abatir demanda insatisfecha en mujeres con riesgo reproductivo alto (preconcepcional)?</t>
  </si>
  <si>
    <t>Plan estratégico para el incremento de APEO</t>
  </si>
  <si>
    <t>CESÁREA</t>
  </si>
  <si>
    <t>C.5</t>
  </si>
  <si>
    <t>¿Cuenta con un plan para la reducción del índice de cesárea?</t>
  </si>
  <si>
    <t>ELABORAR</t>
  </si>
  <si>
    <t>Plan para la  reducción del índice de cesárea</t>
  </si>
  <si>
    <t>C.6</t>
  </si>
  <si>
    <t>Aplican el Plan de Reducción del Índice de Cesárea, realizan el monitoreo y evaluación de resultados y establecen un plan de mejora continua.. CRITERIOS DE ROBSON</t>
  </si>
  <si>
    <t>Evidencia documental del monitoreo y evaluación del plan</t>
  </si>
  <si>
    <t>MONITOREO Y VIGILANCIA EPIDEMIOLÓGICA</t>
  </si>
  <si>
    <t>C.7</t>
  </si>
  <si>
    <t>¿Cuenta con protocolo de atención a usuaria obstétrica con sospecha o confirmadas a COVID-19?</t>
  </si>
  <si>
    <t>Protocolo de atención a usuarias con sospecha o confirmadas a COVID-19</t>
  </si>
  <si>
    <t>C.8</t>
  </si>
  <si>
    <t xml:space="preserve">Efectúan la evaluación y análisis de los procesos de atención hospitalaria, de salud materna y perinatal de  manera periódica  y sistematizada. </t>
  </si>
  <si>
    <t>Tablero de control de los procesos de atención (mensual/ con promedio anual)</t>
  </si>
  <si>
    <t>C.9</t>
  </si>
  <si>
    <t>Existe seguimiento de acuerdos y compromisos  para mejorar los procesos de atención y contribuir a la salud materna y perinatal.</t>
  </si>
  <si>
    <t xml:space="preserve">Evidencia documental de estrategias o acciones de mejora </t>
  </si>
  <si>
    <t>C.10</t>
  </si>
  <si>
    <t>¿Cuenta con listado diario de morbilidad hospitalaria y morbilidad materna  extremadamente grave y comunica al nivel inmediato superior?</t>
  </si>
  <si>
    <t>ELECTRONICO</t>
  </si>
  <si>
    <t>Listado diario de morbilidad hospitalaria obstétrica y morbilidad obstétrica severa</t>
  </si>
  <si>
    <t>C.11</t>
  </si>
  <si>
    <t>¿Cuenta con listado semanal de usuarias egresadas con alto riesgo sin APEO e informa al nivel jurisdiccional y estatal?</t>
  </si>
  <si>
    <t>No se cuenta con listado, y los casos son esporádicos. El caso reciente se notificó adecuadamente.</t>
  </si>
  <si>
    <t>Listado de pacientes egresados de alto riesgo y evidencia del envío (correo electrónico, WhatsApp, etc.)</t>
  </si>
  <si>
    <t>C.12</t>
  </si>
  <si>
    <t>¿Cuentan con Programa de Control de Infecciones?</t>
  </si>
  <si>
    <t>Elaborar.</t>
  </si>
  <si>
    <t>Programa de Control de Infecciones</t>
  </si>
  <si>
    <t>SEGUIMIENTO VIH Y SÍFILIS</t>
  </si>
  <si>
    <t>C.13</t>
  </si>
  <si>
    <t>Existe  protocolo de VIH y Sífilis adecuado a la unidad hospitalaria para la detección, manejo y seguimiento.</t>
  </si>
  <si>
    <t>NO HAY PROTOCOLO NI FLUJOGRAMA.</t>
  </si>
  <si>
    <t>Protocolo (con flujogramas) y listado nominal</t>
  </si>
  <si>
    <t>4. SISTEMA DE REFERENCIA Y CONTRARREFERENCIA</t>
  </si>
  <si>
    <t>RED DE ATENCIÓN MEDICA</t>
  </si>
  <si>
    <t>D.1</t>
  </si>
  <si>
    <t>Cuentan con Red de Atención Médica (directorio, cartera de servicios, horarios de atención, etc.)</t>
  </si>
  <si>
    <t>Verificar existencia de gestor de red y funcionalidad de la red.</t>
  </si>
  <si>
    <t>D.2</t>
  </si>
  <si>
    <t>Cuentan con manual de Referencia y Contrarreferencia adecuado a la entidad federativa o unidad hospitalaria.</t>
  </si>
  <si>
    <t>ACTUALIZAR DIRECTORIO, FUE COMPROMISO DEL COMITÉ.</t>
  </si>
  <si>
    <t>Modelo (manual, documento)de referencia y contrarreferencia, incluye directorio actualizado</t>
  </si>
  <si>
    <t>D.3</t>
  </si>
  <si>
    <t>¿Se tienen identificadas las unidades de salud que refieren con mayor frecuencia usuarias obstétricas con complicaciones?</t>
  </si>
  <si>
    <t>D.4</t>
  </si>
  <si>
    <t>Existe análisis de la información y se efectúan medidas correctivas en coordinación con el distrito sanitario.</t>
  </si>
  <si>
    <t>Minutas de reuniones del Comité de Referencia y Contrarreferencia (2 últimas minutas)</t>
  </si>
  <si>
    <t>AMBULANCIAS Y ATENCIÓN PREHOSPITALARIA</t>
  </si>
  <si>
    <t>D.5</t>
  </si>
  <si>
    <t>Cuentan con un operador de ambulancia que demuestren documentalmente haber acreditado cursos para el manejo de pacientes en estado crítico que requieran cuidados intensivos, avalados por las autoridades educativas competentes.</t>
  </si>
  <si>
    <t>Norma Oficial Mexicana NOM-034-SSA3-2013, Regulación de los servicios de salud. Atención médica prehospitalaria.</t>
  </si>
  <si>
    <t>Expediente de personal de ambulancia</t>
  </si>
  <si>
    <t>D.6</t>
  </si>
  <si>
    <t>Se realiza mantenimiento periódico a la ambulancia, conforme a las disposiciones aplicables.</t>
  </si>
  <si>
    <t>Bitácora de mantenimiento</t>
  </si>
  <si>
    <t>D.7</t>
  </si>
  <si>
    <t>Se realiza mantenimiento preventivo o correctivo al equipo médico a bordo de la ambulancia y registrar dicho mantenimiento en la bitácora correspondiente.</t>
  </si>
  <si>
    <t>Bitácora de mantenimiento de equipo médico</t>
  </si>
  <si>
    <t>D.8</t>
  </si>
  <si>
    <t>Cuentan con un médico o TUM con capacitación en atención médica prehospitalaria y manejo de pacientes en estado crítico.</t>
  </si>
  <si>
    <t>Expediente de personal</t>
  </si>
  <si>
    <t>D.9</t>
  </si>
  <si>
    <t>Cuentan y cumple con programa  de limpieza y desinfección.</t>
  </si>
  <si>
    <t>Bitácora de limpieza y desinfección</t>
  </si>
  <si>
    <t>ESTABILIZACIÓN Y RECEPCIÓN</t>
  </si>
  <si>
    <t>D.10</t>
  </si>
  <si>
    <t>Valoración y estabilización de paciente previo a su derivación a otra unidad hospitalaria.</t>
  </si>
  <si>
    <t>Expedientes</t>
  </si>
  <si>
    <t>D.11</t>
  </si>
  <si>
    <t>Conoce y aplica el Convenio General de Colaboración para la Atención de Emergencias Obstétricas.</t>
  </si>
  <si>
    <t>Expedientes de gratuidad conforme al convenio.</t>
  </si>
  <si>
    <t>D.12</t>
  </si>
  <si>
    <t>Existe apego a la política de cero rechazo, en unidad médica receptora, no hay dilación en la recepción y valoración del manejo médico.</t>
  </si>
  <si>
    <t>5. RED DE ATENCIÓN MÉDICA SEGURA</t>
  </si>
  <si>
    <t>TRAZADOR MORBILIDAD MATERNA EXTREMADAMENTE GRAVE / MORTALIDAD MATERNA</t>
  </si>
  <si>
    <t>E.1</t>
  </si>
  <si>
    <t>Se realiza análisis de patologías con mayor prevalencia/incidencia.</t>
  </si>
  <si>
    <t>Expediente clínico</t>
  </si>
  <si>
    <t>E.2</t>
  </si>
  <si>
    <t>Se realiza un correcto abordaje integral del paciente de acuerdo a patología identificando riesgos potenciales.</t>
  </si>
  <si>
    <t>E.3</t>
  </si>
  <si>
    <t>Disponibilidad oportuna de servicios de diagnóstico y de atención críticos.</t>
  </si>
  <si>
    <t xml:space="preserve">Faltan turnos </t>
  </si>
  <si>
    <t>E.4</t>
  </si>
  <si>
    <t>Se realiza ingreso a servicio adecuado para patología (Choque, Observación, Hospitalización, UCI).</t>
  </si>
  <si>
    <t>E.5</t>
  </si>
  <si>
    <t>Valoración integral dentro de servicio de manera continua, acorde a patología.</t>
  </si>
  <si>
    <t>E.6</t>
  </si>
  <si>
    <t>Participación multidisciplinaria operativa con base en protocolos de atención o GPC.</t>
  </si>
  <si>
    <t>E.7</t>
  </si>
  <si>
    <t>Alta médica apegada a Norma 007 y 004, Guías de Práctica Clínica de acuerdo a patología.</t>
  </si>
  <si>
    <t xml:space="preserve">Solo faltan indicaciones de lactancia.
</t>
  </si>
  <si>
    <t>6. TRANSFERENCIA INTRAHOSPITALARIA SEGURA</t>
  </si>
  <si>
    <t>SISTEMA DE CÓDIGO ROJO OBSTÉTRICO</t>
  </si>
  <si>
    <t>F.1</t>
  </si>
  <si>
    <t>¿Cuenta con un protocolo de activación del Sistema hospitalario de Código Rojo Obstétrico? (activación de alerta para la atención obstetrica grave de todos los servicios requeridos del hospital y y que se podran requerir en algun momento y no solo se activa la alerta enel servicio de urgencias)</t>
  </si>
  <si>
    <t>Implementación de Sistema de Código Rojo Obstétrico</t>
  </si>
  <si>
    <t>COMUNICACIÓN EFECTIVA</t>
  </si>
  <si>
    <t>F.2</t>
  </si>
  <si>
    <t>Se aplica el modelo de comunicación efectiva (Situación, Información, Evaluación, Recomendación).</t>
  </si>
  <si>
    <t>ATENCIÓN DE LA EMERGENCIA OBSTÉTRICA</t>
  </si>
  <si>
    <t>F.3</t>
  </si>
  <si>
    <t>¿Cuenta con Módulo MATER y está equipado?</t>
  </si>
  <si>
    <t>F.4</t>
  </si>
  <si>
    <t>El Módulo MATER es accesible en horarios para la atención del embarazo de alto riesgo ambulatorio.</t>
  </si>
  <si>
    <t>Bitácora de Módulo MATER (listado de usuarias atendidas)</t>
  </si>
  <si>
    <t>F.5</t>
  </si>
  <si>
    <t xml:space="preserve"> Cuenta con bitácora de control de usuarias del Módulo MATER.</t>
  </si>
  <si>
    <t>FALTA SEGUIMIENTO</t>
  </si>
  <si>
    <t>Bitácora de Módulo MATER (listado de usuarias atendidas y seguimiento)</t>
  </si>
  <si>
    <t>F.6</t>
  </si>
  <si>
    <t>¿Cuenta con Triage obstétrico?</t>
  </si>
  <si>
    <t xml:space="preserve">SE LLEVA A CABO EN EL SERVICIO DE UREGENCIAS GENERAL </t>
  </si>
  <si>
    <t>F.7</t>
  </si>
  <si>
    <t>El Triage es funcional.</t>
  </si>
  <si>
    <t xml:space="preserve">se lleva acabo en el servivio de urgencias por  enfermera y/o medico </t>
  </si>
  <si>
    <t>Formato del triage obstétrico</t>
  </si>
  <si>
    <t>F.8</t>
  </si>
  <si>
    <t>Es accesible las 24 horas del día.</t>
  </si>
  <si>
    <t>Rol de asignación del personal médico o de enfermería</t>
  </si>
  <si>
    <t>F.9</t>
  </si>
  <si>
    <t>Se analiza y se toman decisiones con base en los datos de la bitácora del Triage.</t>
  </si>
  <si>
    <t>Control diario de registros del triage</t>
  </si>
  <si>
    <t>F.10</t>
  </si>
  <si>
    <t>¿El Código MATER es funcional?</t>
  </si>
  <si>
    <t>F.11</t>
  </si>
  <si>
    <t>Cuenta con Bitácora de registro de activación de código MATER.</t>
  </si>
  <si>
    <t>Protocolo de la unidad</t>
  </si>
  <si>
    <t>F.12</t>
  </si>
  <si>
    <t xml:space="preserve">¿Se encuentra integrado por un equipo multidisciplinario el ERIO? </t>
  </si>
  <si>
    <t>Protocolo de integración del equipo ERIO/Listado de roles de distribución de ERIO.</t>
  </si>
  <si>
    <t>F.13</t>
  </si>
  <si>
    <t>Operación funcional del ERIO.</t>
  </si>
  <si>
    <t>Valoración y manejo integral</t>
  </si>
  <si>
    <t>F.1 LABOR</t>
  </si>
  <si>
    <t>F.1.1</t>
  </si>
  <si>
    <t>Existe un espacio específico para la preparación ante parto.</t>
  </si>
  <si>
    <t>F.1.2</t>
  </si>
  <si>
    <t>Se realizan acciones no farmacológicas para el manejo del dolor durante el trabajo de parto.</t>
  </si>
  <si>
    <t>F.1.3</t>
  </si>
  <si>
    <t>Vigilancia del trabajo de parto a libre evolución.</t>
  </si>
  <si>
    <t>F.1.4</t>
  </si>
  <si>
    <t>¿Ha existido la necesidad justificada de conducción del trabajo de parto?</t>
  </si>
  <si>
    <t>F.1.5</t>
  </si>
  <si>
    <t>¿Se permitió a la usuaria el acompañamiento por un familiar, madrina/padrino, partera tradicional?</t>
  </si>
  <si>
    <t>F.1.6</t>
  </si>
  <si>
    <t>¿La usuaria requirió apoyo de enlace intercultural para favorecer la comunicación efectiva?</t>
  </si>
  <si>
    <t>F.1.7</t>
  </si>
  <si>
    <t>¿Registro adecuado de partograma?</t>
  </si>
  <si>
    <t>Expediente clínico/hoja de partograma</t>
  </si>
  <si>
    <t>F.1.8</t>
  </si>
  <si>
    <t>¿Existió la indicación médica de inducto conducción del trabajo de parto y se tiene consignado en el expediente?</t>
  </si>
  <si>
    <t>F.1.9</t>
  </si>
  <si>
    <t>Registro de signos vitales (frecuencia cardiaca, presión arterial, temperatura y frecuencia respiratoria, saturación de oxigeno) cada dos horas o de acuerdo a condiciones clínicas de la usuaria obstétrica.</t>
  </si>
  <si>
    <t>Registros clínicos de enfermería</t>
  </si>
  <si>
    <t>F.1.10</t>
  </si>
  <si>
    <t>El registro de notas de enfermería se encuentra acorde al Proceso de Atención de Enfermería y a la NOM 007.</t>
  </si>
  <si>
    <t>Control de usuarias de un día (labor, expulsión, quirófano y recuperación)</t>
  </si>
  <si>
    <t>F.1.11</t>
  </si>
  <si>
    <t>Proporciona orientación sobre métodos anticonceptivos.</t>
  </si>
  <si>
    <t>F.1.12</t>
  </si>
  <si>
    <t>Cuenta con registro de indicación y aplicación de medias antitrombóticas ante el riesgo de trombosis o  previo a la cirugía.</t>
  </si>
  <si>
    <t xml:space="preserve">F.2 EXPULSIÓN </t>
  </si>
  <si>
    <t>F.2.1</t>
  </si>
  <si>
    <t>Existe un espacio específico y equipo necesario  para la atención del parto.</t>
  </si>
  <si>
    <t>Cuenta con equipo para la atención de parto con enfoque intercultural (mesa vertical, cama para parto). Solicitar foto del área y equipo de labor</t>
  </si>
  <si>
    <t>F.2.2</t>
  </si>
  <si>
    <t>El registro de notas es acorde a la NOM 007 y NOM 004.</t>
  </si>
  <si>
    <t xml:space="preserve">Expediente clínico/Hoja de expulsión </t>
  </si>
  <si>
    <t>F.2.3</t>
  </si>
  <si>
    <t>Atiende el parto en posición libremente elegida por la usuaria en salas LPR.</t>
  </si>
  <si>
    <t>F.2.4</t>
  </si>
  <si>
    <t xml:space="preserve">¿Se realiza manejo activo del tercer periodo de trabajo de parto?  </t>
  </si>
  <si>
    <t>F.2.5</t>
  </si>
  <si>
    <t>¿Se practica el apego inmediato de la persona recién nacida y se fomenta la lactancia materna temprana?</t>
  </si>
  <si>
    <t>F.2.6</t>
  </si>
  <si>
    <t>¿Se identifica a la persona recién nacida con datos de la madre?</t>
  </si>
  <si>
    <t>F.2.7</t>
  </si>
  <si>
    <t>¿La usuaria requirió apoyo del enlace intercultural para favorecer la comunicación efectiva?</t>
  </si>
  <si>
    <t>F.2.8</t>
  </si>
  <si>
    <t>¿Se realiza revisión de  placenta y  membranas  corroborando que estén completas  y se consigna en el expediente?</t>
  </si>
  <si>
    <t>FALTO CONSIGNAR EN LA NOTA MEDICA</t>
  </si>
  <si>
    <t>F.2.9</t>
  </si>
  <si>
    <t>¿La revisión de la cavidad uterina manual o instrumentada se efectuó bajo indicación precisa utilizando anestesia?</t>
  </si>
  <si>
    <t>F.3 QUIRÓFANO</t>
  </si>
  <si>
    <t>F.3.1</t>
  </si>
  <si>
    <t>Verificar consentimiento informado y firmado.</t>
  </si>
  <si>
    <t>FALTA FIRMA DE TESTIGOS</t>
  </si>
  <si>
    <t>Consentimiento informado (expedientes clínicos)</t>
  </si>
  <si>
    <t>F.3.2</t>
  </si>
  <si>
    <t xml:space="preserve">Verificar que exista nota pre operatoria, nota pre anestésica. </t>
  </si>
  <si>
    <t>Nota preoperatoria y postoperatoria (expedientes clínicos)</t>
  </si>
  <si>
    <t>F.3.3</t>
  </si>
  <si>
    <t xml:space="preserve">Verificar que exista nota post operatoria, nota post anestésica. </t>
  </si>
  <si>
    <t>FALTA NOTA POSTANESTESICA</t>
  </si>
  <si>
    <t>F.3.4</t>
  </si>
  <si>
    <t>Verificar nota quirúrgica de enfermería de acuerdo con el Proceso de Atención de Enfermería y NOM 007.</t>
  </si>
  <si>
    <t>Registros clínicos de enfermería del área quirúrgica</t>
  </si>
  <si>
    <t>F.3.5</t>
  </si>
  <si>
    <t>Verificar  la integración y correcto llenado de la hoja de cirugía segura y riesgo quirúrgico  (Lista de Verificación de Seguridad de la Cirugía).</t>
  </si>
  <si>
    <t>Formato de Lista de Verificación de Seguridad de la Cirugía  (expedientes clínicos)</t>
  </si>
  <si>
    <t xml:space="preserve">F.4 RECUPERACIÓN </t>
  </si>
  <si>
    <t>F.4.1</t>
  </si>
  <si>
    <t>Verificar que las indicaciones médicas sean acordes con las GPC/Lineamientos Técnicos.</t>
  </si>
  <si>
    <t>Indicaciones médicas (expedientes clínicos)</t>
  </si>
  <si>
    <t>F.4.2</t>
  </si>
  <si>
    <t>En caso de haberse realizado la episiotomía, se verifica y consigna en el expediente la revisión de la episiorrafia (consentimiento informado).</t>
  </si>
  <si>
    <t>FALTAN FIRMAS DE LOS TESTIGOS</t>
  </si>
  <si>
    <t>Expedientes clínicos</t>
  </si>
  <si>
    <t>F.4.3</t>
  </si>
  <si>
    <t>F.4.4</t>
  </si>
  <si>
    <t>Verifica el registro cada 15 minutos, vigilando la coloración de tegumentos e hidratación y el comportamiento de la frecuencia cardiaca, frecuencia respiratoria, presión arterial, temperatura, llenado capilar, saturación de oxígeno, altura y tono del útero. Revisar integridad de la región vulvo – perineal, loquios y el reinicio de la micción espontánea. Posteriormente, se revisará cada 30 minutos hasta completar las 2 primeras horas del puerperio y luego entre 4 y 8 horas de acuerdo a su evolución hasta su egreso.</t>
  </si>
  <si>
    <t>F.4.5</t>
  </si>
  <si>
    <t xml:space="preserve">Registros clínicos de enfermería.                                 </t>
  </si>
  <si>
    <t>F.4.6</t>
  </si>
  <si>
    <t>Valoración y alta médica del servicio.</t>
  </si>
  <si>
    <t>F.5 HOSPITALIZACIÓN</t>
  </si>
  <si>
    <t>F.5.1</t>
  </si>
  <si>
    <t>¿Se efectúa valoración de la involución uterina, loquios y signos vitales de acuerdo con la NOM 007?</t>
  </si>
  <si>
    <t>F.5.2</t>
  </si>
  <si>
    <t>El expediente clínico ¿es congruente con las NOM 004 y NOM 024.</t>
  </si>
  <si>
    <t>F.5.3</t>
  </si>
  <si>
    <t>¿Consigna en el expediente la oferta de método anticonceptivo y la decisión de la usuaria acorde a la NOM-05?</t>
  </si>
  <si>
    <t>F.5.4</t>
  </si>
  <si>
    <t>¿Se egresó con método anticonceptivo?</t>
  </si>
  <si>
    <t>F.5.5</t>
  </si>
  <si>
    <t>Al egreso de la usuaria ¿se realiza y consigna en el expediente tacto vaginal?</t>
  </si>
  <si>
    <t xml:space="preserve">NO ESTA CONSIGNADO EN EXPEDIENTE </t>
  </si>
  <si>
    <t>F.5.6</t>
  </si>
  <si>
    <t>Al egreso ¿la hoja de alta cuenta con signos de alarma del puerperio y se le explican a la usuaria?</t>
  </si>
  <si>
    <t>F.5.7</t>
  </si>
  <si>
    <t xml:space="preserve">El plan de alta incluye: orientación de señales de alarma, alimentación, higiene, inmunizaciones, uso de un método anticonceptivo, orientación para depresión posparto o pérdida gestacional (si es el caso).   </t>
  </si>
  <si>
    <t>Hoja de alta (resumen de egreso)</t>
  </si>
  <si>
    <t>F.5.8</t>
  </si>
  <si>
    <t>¿Se realiza referencia a unidad de primer nivel de atención correspondiente a la usuaria no aceptante de método anticonceptivo?</t>
  </si>
  <si>
    <t>Expediente clínico / avisos a Distrito Sanitario</t>
  </si>
  <si>
    <t>F.5.9</t>
  </si>
  <si>
    <t>¿Se realiza la contrarreferencia al  primer nivel de atención para seguimiento durante el puerperio?</t>
  </si>
  <si>
    <t>Registros clínicos de enfermería o plan de alta impreso</t>
  </si>
  <si>
    <t>F.5.10</t>
  </si>
  <si>
    <t>F.6 UNIDAD DE CUIDADOS INTENSIVOS</t>
  </si>
  <si>
    <t>F.6.1</t>
  </si>
  <si>
    <t>¿Se cuentan con camas asignadas para usuarias obstétricas?</t>
  </si>
  <si>
    <t>Diagnóstico situacional de unidad hospitalaria</t>
  </si>
  <si>
    <t>F.6.2</t>
  </si>
  <si>
    <t>¿Cuenta con criterios de ingreso / egreso de la unidad de cuidados intensivos en caso de usuaria obstétrica en estado crítico?</t>
  </si>
  <si>
    <t xml:space="preserve">Criterios de ingreso/egreso de la usuaria obstétrica </t>
  </si>
  <si>
    <t>F.6.3</t>
  </si>
  <si>
    <t>¿Cuenta con registro de indicación y aplicación de medias antitrombóticas?</t>
  </si>
  <si>
    <t>F.6.4</t>
  </si>
  <si>
    <t>F.7 EVENTOS ADVERSOS</t>
  </si>
  <si>
    <t>F.7.1</t>
  </si>
  <si>
    <t>¿Existen y se documentan los eventos adversos?</t>
  </si>
  <si>
    <t>F.7.2</t>
  </si>
  <si>
    <t>Se realiza la doble verificación de medicamentos de alto riesgo.</t>
  </si>
  <si>
    <t>F.7.3</t>
  </si>
  <si>
    <t>Existe evidencia de la valoración de riesgo de caídas.</t>
  </si>
  <si>
    <t>F.7.4</t>
  </si>
  <si>
    <t>Existe evidencia de Infecciones Asociadas a la Atención de la Salud (IAAS).</t>
  </si>
  <si>
    <t>Registros clínicos de enfermería/ Incluye manual de control de infecciones, cultivos en medio ambiente, superficies inertes , en heridas infectadas</t>
  </si>
  <si>
    <t>F.7.5</t>
  </si>
  <si>
    <t>Existe evidencia de la medicación segura.</t>
  </si>
  <si>
    <t>F.7.6</t>
  </si>
  <si>
    <t>Existe evidencia del procedimiento seguro.</t>
  </si>
  <si>
    <t>F.7.7</t>
  </si>
  <si>
    <t>Cuenta con un protocolo de referencia intra-extra hospitalaria.</t>
  </si>
  <si>
    <t>Protocolo de atención</t>
  </si>
  <si>
    <t>F.8 SERVICIOS HOSPITALARIOS DE DIAGNOSTICO</t>
  </si>
  <si>
    <t>F.8.1</t>
  </si>
  <si>
    <t>Laboratorio equipado con personal capacitado y equipos automatizados.</t>
  </si>
  <si>
    <t>Expediente de personal, bitácora de mantenimiento de equipos, reabastecimiento de insumos</t>
  </si>
  <si>
    <t>F.8.2</t>
  </si>
  <si>
    <t>Notificación inmediata en resultados críticos.</t>
  </si>
  <si>
    <t>F.8.3</t>
  </si>
  <si>
    <t>Imagenología equipado con personal capacitado y equipos adecuados.</t>
  </si>
  <si>
    <t>F.8.4</t>
  </si>
  <si>
    <t>Hospital</t>
  </si>
  <si>
    <t>Cumplimiento a la Atención Materna</t>
  </si>
  <si>
    <t>R</t>
  </si>
  <si>
    <t>N</t>
  </si>
  <si>
    <t>A</t>
  </si>
  <si>
    <t>V</t>
  </si>
  <si>
    <t>X</t>
  </si>
  <si>
    <t>Combo</t>
  </si>
  <si>
    <t>Id</t>
  </si>
  <si>
    <t>Promedio</t>
  </si>
  <si>
    <t>Gerencia</t>
  </si>
  <si>
    <t>Infraestructura y Capacidad de Atención</t>
  </si>
  <si>
    <t>Acceso y Continuidad de Atención</t>
  </si>
  <si>
    <t>Sistema de Referencia y Contrarreferencia</t>
  </si>
  <si>
    <t>Red de Atención Médica Segura</t>
  </si>
  <si>
    <t>Transferencia Intrahospitalaria Segura</t>
  </si>
  <si>
    <t>Ponderada</t>
  </si>
  <si>
    <t>Diagnóstico Situacional</t>
  </si>
  <si>
    <t>Capacitación</t>
  </si>
  <si>
    <t>Supervisión</t>
  </si>
  <si>
    <t>Recursos Humanos del Área Médica y Enfermería</t>
  </si>
  <si>
    <t>Insumos</t>
  </si>
  <si>
    <t>Estructura</t>
  </si>
  <si>
    <t>Atención Pregestacional</t>
  </si>
  <si>
    <t>APEO y Planificación familiar</t>
  </si>
  <si>
    <t>Cesárea</t>
  </si>
  <si>
    <t>Monitoreo y Vigilancia epidemiológica</t>
  </si>
  <si>
    <t>Seguimiento VIH y Sífilis</t>
  </si>
  <si>
    <t>Red de Atención Médica</t>
  </si>
  <si>
    <t>Ambulancias y Atención Prehospitalaria</t>
  </si>
  <si>
    <t>Estabilización y Recepción</t>
  </si>
  <si>
    <t>Análisis</t>
  </si>
  <si>
    <t>Abordaje Integral</t>
  </si>
  <si>
    <t>Accesibilidad oportuna</t>
  </si>
  <si>
    <t>Ingreso</t>
  </si>
  <si>
    <t>Valoración integral</t>
  </si>
  <si>
    <t>Participación multidisciplinaria</t>
  </si>
  <si>
    <t>Alta Médica</t>
  </si>
  <si>
    <t>Sistema de Código Rojo Obstétrico</t>
  </si>
  <si>
    <t>Comunicación efectiva</t>
  </si>
  <si>
    <t>Atención de la Emergencia Obstétrica</t>
  </si>
  <si>
    <t>Labor</t>
  </si>
  <si>
    <t>Expulsión</t>
  </si>
  <si>
    <t>Quirófano</t>
  </si>
  <si>
    <t>Recuperación</t>
  </si>
  <si>
    <t>Hospitalización</t>
  </si>
  <si>
    <t>Unidad de Cuidados Intensivos</t>
  </si>
  <si>
    <t>Eventos Adversos</t>
  </si>
  <si>
    <t>Servicios Hospitalarios de Diagnóstico</t>
  </si>
  <si>
    <t>INSTRUCTIVO DE CÉDULA HOSPITALARIA PARA SUPERVISIÓN</t>
  </si>
  <si>
    <t>DATOS GENERALES</t>
  </si>
  <si>
    <t>Personal supervisor: Nombre completo de las personas que supervisan</t>
  </si>
  <si>
    <t>Entidad: Nombre de la entidad federativa supervisada</t>
  </si>
  <si>
    <t>Fecha: Día, mes y año de la supervisión</t>
  </si>
  <si>
    <t>Hospital: Hospital al que se realiza supervisión</t>
  </si>
  <si>
    <t>Cama censable: Número de camas en la unidad, cuya característica fundamental es que genera un egreso hospitalario</t>
  </si>
  <si>
    <t>Cama no censable: Número de camas en la unidad, cuya característica es que se destina a la atención transitoria o provisional para observación del paciente, iniciar un tratamiento o intensificar la aplicación de procedimientos médico-quirúrgicos (terapia intensiva).</t>
  </si>
  <si>
    <t>Cama obstetricia: Número de camas censables destinadas a la atención de mujeres relacionadas a procesos de ginecoobstetricia. (hospitalización)</t>
  </si>
  <si>
    <t xml:space="preserve">Personal entrevistado de: Dirección del hospital, Subdirección, jefatura de ginecología y obstetricia, jefatura de enfermeras, jefatura de enseñanza, jefatura de la unidad de cuidados intensivos adulto y otros. </t>
  </si>
  <si>
    <t>ID</t>
  </si>
  <si>
    <t>INSTRUCCIÓN</t>
  </si>
  <si>
    <t xml:space="preserve">ESCALA DE EVALUACIÓN </t>
  </si>
  <si>
    <t xml:space="preserve">INSTRUMENTO CONTROL </t>
  </si>
  <si>
    <t xml:space="preserve">PONDERACIÓN </t>
  </si>
  <si>
    <t>N/A</t>
  </si>
  <si>
    <t xml:space="preserve">1. GERENCIA </t>
  </si>
  <si>
    <t>El diagnóstico situacional de la unidad hospitalaria deberá estar integrado de acuerdo con la guía establecida por el CNEGSR, que incluye el comportamiento epidemiológico de la morbilidad extrema y mortalidad materna y perinatal, suficiencia de recursos humanos en general, recursos materiales, equipo, medicamentos e insumos; análisis de eslabones del año anterior y otras condicionantes, de su área de responsabilidad.  Incluir posadas AME,  en caso de contar con el espacio físico (coordinación y monitoreo) y salas LPR</t>
  </si>
  <si>
    <t>No se considera en este rubro</t>
  </si>
  <si>
    <t>No muestra evidencia</t>
  </si>
  <si>
    <t xml:space="preserve">El documento presenta información parcial, sin análisis de la misma. </t>
  </si>
  <si>
    <t xml:space="preserve">Cumple con todos los criterios marcados. </t>
  </si>
  <si>
    <t xml:space="preserve">Diagnóstico de la Unidad Hospitalaria </t>
  </si>
  <si>
    <t>No existe evidencia</t>
  </si>
  <si>
    <t>Cumple con el criterio establecido</t>
  </si>
  <si>
    <t xml:space="preserve">Metas, cronograma de capacitación y cumplimiento </t>
  </si>
  <si>
    <t xml:space="preserve">Muestra evidencia pero no apegada al programa de capacitación </t>
  </si>
  <si>
    <t>Cumple con todos los criterios marcados</t>
  </si>
  <si>
    <t>Muestra evidencia, pero no es realizada por el cuerpo de gobierno o no se analiza, ni proponen esquemas de mejora.</t>
  </si>
  <si>
    <t>Muestra evidencia pero no analizan la problemática  encontrada, ni proponen esquemas de mejora</t>
  </si>
  <si>
    <t>A través del expediente y diferentes procesos de atención (TRIAGE, Módulo Mater; ERIO, etc.)</t>
  </si>
  <si>
    <t xml:space="preserve">Cuenta con el acta constitutiva vigente del Comité de Prevención, Estudio y Seguimiento de la Morbilidad y Mortalidad Materna y Perinatal (CPESMMMP) de acuerdo con el Manual vigente del CPESMMMP e incluye cronograma de sesiones. </t>
  </si>
  <si>
    <t>El acta constitutiva no es vigente o los nombramientos del personal que lo integra no es adecuado</t>
  </si>
  <si>
    <t>Cumple con los criterios establecidos</t>
  </si>
  <si>
    <t xml:space="preserve">Cuenta cronograma de sesiones. </t>
  </si>
  <si>
    <t xml:space="preserve">No se considera en este rubro o no hay casos de  muerte materna </t>
  </si>
  <si>
    <t xml:space="preserve">Los casos de muerte materna se analizan de forma parcial o extemporánea </t>
  </si>
  <si>
    <t xml:space="preserve">Se analizan todos los casos de muerte materna hospitalaria dentro de las primeras 72 hrs. </t>
  </si>
  <si>
    <t>En las sesiones del comité existe el análisis del perfil epidemiológico de la morbilidad en general y la morbilidad materna extremadamente grave.</t>
  </si>
  <si>
    <t xml:space="preserve">El análisis del perfil epidemiológico se  presentó de manera parcial  </t>
  </si>
  <si>
    <t>Se realiza el análisis clínico completo de los casos  de morbilidad  obstétrica severa</t>
  </si>
  <si>
    <t>Los casos de morbilidad obstétrica severa se analizan de forma parcial en las sesiones del comité</t>
  </si>
  <si>
    <t>Los eslabones críticos en el análisis de la mortalidad materna se utilizaron correctamente, siguiendo la ruta de atención de la usuaria obstétrica (Triage obstétrico, valoración, sala de choque, labor, expulsión, recuperación, hospitalización, quirófano, cuidados intensivos)</t>
  </si>
  <si>
    <t>No se utilizaron los eslabones críticos</t>
  </si>
  <si>
    <t>Los eslabones críticos se utilizaron parcialmente o de forma incorrecta</t>
  </si>
  <si>
    <t>Se prioriza la causalidad identificada en los eslabones, identificando la (s) falla(s) dentro de la unidad hospitalaria.</t>
  </si>
  <si>
    <t>La priorización de la causalidad es incorrecta</t>
  </si>
  <si>
    <t xml:space="preserve">Se establece plan de mejora con base en la priorización de factores causales (Factor Crucial) </t>
  </si>
  <si>
    <t>No hay plan de mejora</t>
  </si>
  <si>
    <t>¿Da seguimiento al cumplimiento del plan de mejora en el CPESMMMP, COCASEP o algún otro comité médico?</t>
  </si>
  <si>
    <t>No existe seguimiento del cumplimiento al plan de mejora</t>
  </si>
  <si>
    <t>Existe cumplimiento parcial de las acciones establecidas</t>
  </si>
  <si>
    <t>B.1- B.9</t>
  </si>
  <si>
    <t xml:space="preserve">Revisar que contenga cuadros de distribución por turnos, que la distribución este apegada a normativa- por categorías y por servicio, que sea valorada de acuerdo a los sistemas de trabajo de la unidad. </t>
  </si>
  <si>
    <t>Cuadro de distribución con personal  insuficiente , turnos, especialidad y roles de distribución por servicio.</t>
  </si>
  <si>
    <t>La unidad cuenta o tienen coordinación con alguna posada AME</t>
  </si>
  <si>
    <t>No cuenta con posada AME</t>
  </si>
  <si>
    <t>Cuenta con posada AME pero no existe coordinación</t>
  </si>
  <si>
    <t>Se considera la posada AME solo en uno de los siguientes documentos: Diagnóstico Situacional o Plan de trabajo</t>
  </si>
  <si>
    <t>Se considera la posada AME en el Diagnóstico Situacional y Plan de trabajo</t>
  </si>
  <si>
    <t>B.11 a B.20</t>
  </si>
  <si>
    <t xml:space="preserve">Revisar que contenga cuadros de distribución por turnos, que la distribución este apegada a normativa- por categorías y por servicio, que sea valorada de acuerdo con el sistema de trabajo de la unidad y el contrato colectivo de trabajo. </t>
  </si>
  <si>
    <t>El ítem aplica solamente para el área de Triage, cuando éste sea atendido por personal médico.</t>
  </si>
  <si>
    <t>Cuadro de distribución por número de personal, turnos, categorías y roles de distribución por servicio.</t>
  </si>
  <si>
    <t>El abasto de medicamentos para el manejo de la atención obstétrica es suficiente para la demanda: indometacina, atosiban, oxitocina, carbetocina, ergonovina, ácido tranexámico, mifepristona, misoprostol,  hidralazina, sulfato de magnesio, nifedipina, alfa metildopa, dexametasona, betametasona, antibióticos, analgésicos.</t>
  </si>
  <si>
    <t>El abasto de medicamentos es insuficiente para la demanda de atención (faltantes de algunos medicamentos para la atención de la emergencia obstétrica)</t>
  </si>
  <si>
    <t>El abasto de medicamentos es suficiente la mayor parte del año</t>
  </si>
  <si>
    <t>El abasto de medicamentos  es suficiente para la demanda de atención obstétrica</t>
  </si>
  <si>
    <t xml:space="preserve">Caja Guinda Tiras reactivas para diagnóstico 3 parámetros (URS-3). Sangre, glucosa y albúmina. Nifedipino cápsulas de gelatina blanda. Cada cápsula contiene nifedipino 10 mg. Solución Hartmann. Cada envase contiene sodio 3000 mg., potasio 157 mg., calcio 54.5 mg., cloruro de sodio 3880, lactato 2460 mg, agua inyectable 1000 ml. Metil Dopa. Cada tableta contiene: Metildopa 250 mg. Hidralazina. Tabletas. Cada tableta contiene hidralazina de 10 mg. Hidralazina.
Solución inyectable. Cada ámpula contiene hidralazina 20 mg. Sulfato de Magnesio. Solución inyectable.  1 gr/ 10 ml.
</t>
  </si>
  <si>
    <t>No existen en la unidad</t>
  </si>
  <si>
    <t>Existencia insuficiente</t>
  </si>
  <si>
    <t xml:space="preserve">Caja Rosa Solución Hartmann. Cada envase contiene sodio 3000 mg., potasio 157 mg., calcio 54.5 mg., cloruro de sodio 3880, lactato 2460 mg., agua inyectable 1000 ml. Ergometrina solución inyectable. Cada ámpula contiene Maleato de Ergometrina 0.2 mg. Gluconato de Calcio al 10%. Cada ámpula de 10 ml.Carbetocina. Solución inyectable. Cada ámpula contiene Carbetocina 100 µg. 
</t>
  </si>
  <si>
    <t>Abasto suficiente de medicamentos e insumos para la atención del paciente crítico, con el uso de carro rojo (fármacos, materiales de consumo, cánulas, laringoscopio,  soluciones)</t>
  </si>
  <si>
    <t>Abasto suficiente</t>
  </si>
  <si>
    <t>Abasto suficiente de hemoderivados ( albumina, inmunoglobulinas, factores de coagulación)  y hemocomponentes (paquetes globulares, concentrados eritrocitarios, plaquetas, plasma)</t>
  </si>
  <si>
    <t>Señalética  insuficiente</t>
  </si>
  <si>
    <t>Señalética  adecuada y suficiente</t>
  </si>
  <si>
    <t>Algunos servicios son inaccesibles</t>
  </si>
  <si>
    <t>Accesibilidad adecuada y suficiente</t>
  </si>
  <si>
    <t>Requieren insumos adicionales al servicio, para garantizarla</t>
  </si>
  <si>
    <t>Condiciones adecuadas</t>
  </si>
  <si>
    <t>ATENCIÓN PREGESTACIONAL</t>
  </si>
  <si>
    <t>Se otorga valoración de riesgos y manejo específico en la atención pregestacional</t>
  </si>
  <si>
    <t>No se proporciona la atención pregestacional</t>
  </si>
  <si>
    <t xml:space="preserve">Hay atención pregestacional pero no cuenta con personal específico ni espacio físico
</t>
  </si>
  <si>
    <t xml:space="preserve">Se proporciona la atención pregestacional
Espacio físico para la atención
Recurso humano para proporcionar la atención
Equipamiento necesario para dar a atención 
</t>
  </si>
  <si>
    <t>Se cuenta con tablero de insumos de planificación familiar. Incluir salas LPR</t>
  </si>
  <si>
    <t>Se efectúa evaluación y análisis de la información de APEO para la toma de decisiones</t>
  </si>
  <si>
    <t>Cuenta con tablero mensual de resultados pero efectúa análisis de la información</t>
  </si>
  <si>
    <t>Efectúa evaluación mensual, analiza los resultados e implementa acciones para mejorar el proceso</t>
  </si>
  <si>
    <t>Se cuenta con plan estratégico para el incremento o fortalecimiento de las acciones de anticoncepción para abatir demanda insatisfecha en mujeres con riesgo reproductivo alto (preconcepcional). Incluir salas LPR</t>
  </si>
  <si>
    <t>Cuenta con un plan para la reducción del índice de cesárea, incluye indicaciones de cesárea</t>
  </si>
  <si>
    <t>Aplican el Plan de Reducción del índice de Cesárea, realizan el monitoreo y evaluación de resultados y establecen un plan de acción para la reducción de cesáreas</t>
  </si>
  <si>
    <t xml:space="preserve">No existe un Plan de Reducción de Cesáreas </t>
  </si>
  <si>
    <t>Existe un Plan de Reducción de Cesáreas pero  se aplica parcialmente</t>
  </si>
  <si>
    <t xml:space="preserve">Cuenta con plan para brindar atención, orientación y educación en señales de alarma, medidas de prevención para el Covid-19, alimentación, higiene, inmunizaciones, uso de un método anticonceptivo, orientación para depresión posparto o pérdida gestacional (si es el caso).   </t>
  </si>
  <si>
    <t>El documento presenta información parcial</t>
  </si>
  <si>
    <t>Cumple con todos los criterios establecidos</t>
  </si>
  <si>
    <t xml:space="preserve">Efectúan la evaluación y análisis de los procesos de atención hospitalaria ( ocupación hospitalaria, índice de rotación, intervalo de sustitución - cuántos días u horas tarda una cama en volverse a ocupar- y  de salud materna y perinatal de  manera periódica y sistematizada ( egresos obstétricos, No de consultas de obstetricia, total de nacimientos, abortos y su resolución, ,  ectópicos, partos,  cesáreas, mortinatos,  óbitos, histerectomía obstétrica, tratamiento vascular hemostático, morbilidad materna grave y no grave (principales causas), triage obstétrico, código mater, ERIO, APEO general y en adolescentes, detección de trastornos emocionales, pérdida recurrente de la gestación,  muerte materna (causas directas e indirectas), razón de muerte materna. </t>
  </si>
  <si>
    <t>Existe seguimiento de acuerdos y compromisos  para mejorar los procesos de atención para contribuir a la salud materna y perinatal</t>
  </si>
  <si>
    <t xml:space="preserve">No existe evidencia documental </t>
  </si>
  <si>
    <t>Se encuentran parcialmente evaluados</t>
  </si>
  <si>
    <t>Existe evaluación completa, análisis y medidas de mejora</t>
  </si>
  <si>
    <t>Cuenta con listado diario  de morbilidad hospitalaria y morbilidad materna  extremadamente grave y lo comunica al nivel jurisdiccional y estatal</t>
  </si>
  <si>
    <t>Se cuenta con listados de morbilidad hospitalaria y morbilidad  obstétrica severa;  se comunica tardíamente al nivel estatal o distrital.</t>
  </si>
  <si>
    <t>Cumple con todos los criterios</t>
  </si>
  <si>
    <t>Cuenta con listado semanal de usuarias egresadas con alto riesgo sin APEO e informa al nivel jurisdiccional y Estatal</t>
  </si>
  <si>
    <t>El envío de la información se efectúa de forma mensual</t>
  </si>
  <si>
    <t>Cuentan con Programa de Control de Infecciones</t>
  </si>
  <si>
    <t>Se realiza sin apego a la NOM-045</t>
  </si>
  <si>
    <t>Se cumple con los criterios establecidos</t>
  </si>
  <si>
    <t xml:space="preserve">Existe  protocolo de VIH y Sífilis adecuado a la unidad hospitalaria para la detección, manejo y seguimiento </t>
  </si>
  <si>
    <t>El protocolo no está adecuado a la unidad médica, pero  cuentan con listados de usuarias reactivas a VIH y Sífilis y el seguimiento correspondiente</t>
  </si>
  <si>
    <t>Protocolo, flujogramas y listado nominal</t>
  </si>
  <si>
    <t>Existe red, pero no es funcional.</t>
  </si>
  <si>
    <t xml:space="preserve">Se cuenta con la información pero no la analizan </t>
  </si>
  <si>
    <t>Cuentan con un operador de ambulancia TAMP (Técnico en atención médica prehospitalaria), que demuestren documentalmente haber acreditado cursos para el manejo de pacientes en estado crítico que requieran cuidados intensivos, avalados por las autoridades educativas competentes.</t>
  </si>
  <si>
    <t>No cuentan con ambulancias asignadas a su unidad.</t>
  </si>
  <si>
    <t>No existe personal</t>
  </si>
  <si>
    <t>Existe personal, pero no está capacitado</t>
  </si>
  <si>
    <t>No se estabiliza previo a derivación</t>
  </si>
  <si>
    <t>Estabilización deficiente.</t>
  </si>
  <si>
    <t>Se cuenta con la información pero no la analizan, ni se aplica al 100% de los casos</t>
  </si>
  <si>
    <t>MADRINAS Y PADRINOS OBSTÉTRICOS</t>
  </si>
  <si>
    <t>Actividades que realizan las(os) madrinas y padrinos obstétricos en la unidad.</t>
  </si>
  <si>
    <t>Cumple con los criterios  establecidos</t>
  </si>
  <si>
    <t>Registro mensual de los eventos en los que haya participado</t>
  </si>
  <si>
    <t>Abordaje inadecuado, no identifican riesgos o no se analizan.</t>
  </si>
  <si>
    <t>Se garantiza la apertura de los servicios de diagnóstico y de atención críticos.</t>
  </si>
  <si>
    <t>Demora en la apertura de los servicios</t>
  </si>
  <si>
    <t>Demora en traslado a los servicios; servicio inadecuado para la atención de patología.</t>
  </si>
  <si>
    <t>Demora en la valoración integral o periodos inadecuados para la patología.</t>
  </si>
  <si>
    <t>No cuentan con abordaje multidisciplinario o no apegado protocolos de atención o GPC</t>
  </si>
  <si>
    <t>Inadecuada conforme a normatividad o GPC</t>
  </si>
  <si>
    <t>¿Cuenta con un protocolo de activación del Sistema de Código Rojo Obstétrico?</t>
  </si>
  <si>
    <t>No se requiere</t>
  </si>
  <si>
    <t>Solo se activa en el servicio de urgencias y/o no incluye a todos los servicios del hospital</t>
  </si>
  <si>
    <t xml:space="preserve"> (activación de alerta para la atención obstetrica grave de todos los servicios requeridos del hospital y que se podran requerir en algun momento y no solo se activa la alerta en el servicio de urgencias)</t>
  </si>
  <si>
    <t xml:space="preserve">Verificar la existencia, ubicación (consulta externa) y funciones del Módulo Mater; las funciones incluyen la atención inmediata de las mujeres embarazadas detectadas con alto riesgo que son referidas de otras unidades de salud para valoración por un especialista, según lo estipulado en la NOM 007. Manual de Embarazo Saludable, Programa de Acción Específico Arranque Parejo en la Vida, Redes de Atención de Salud (REDES). </t>
  </si>
  <si>
    <t>No existe infraestructura para Módulo Mater</t>
  </si>
  <si>
    <t>Existe Módulo Mater pero la ubicación o las  funciones no son acordes con la finalidad del mismo</t>
  </si>
  <si>
    <t>Realiza funciones como  (clínica de alto riego) o urgencias obstétricas ,  las combina con las funciones  estipuladas para el módulo Mater</t>
  </si>
  <si>
    <t>Días y horarios de atención del Módulo Mater</t>
  </si>
  <si>
    <t>No existe el Modulo Mater</t>
  </si>
  <si>
    <t>No existen días ni horarios definidos</t>
  </si>
  <si>
    <t xml:space="preserve">El Módulo Mater funciona solamente en un turno y algunos días de la semana </t>
  </si>
  <si>
    <t xml:space="preserve"> Cuenta con bitácora de control de pacientes   El control de pacientes contiene al menos: Fecha, nombre de la paciente, dirección, teléfono, hora de ingreso,  referencia y motivo, unidad de salud que refiere, diagnóstico de envío,  signos vitales, semanas de gestación, diagnóstico final, interconsulta, próxima cita,  contrarreferencia y/ o referencia a otra unidad.</t>
  </si>
  <si>
    <t xml:space="preserve">El control de pacientes considera solo algunas variables </t>
  </si>
  <si>
    <t xml:space="preserve">En la entrada del Triage, se muestra un cartel apegado a lineamiento federal, en donde se identifica la clasificación del mismo y tiempo de espera, para conocimiento de las embarazadas y del público en general.  El perfil del personal que atiende el triage considera a: Licenciadas en enfermería, licenciadas en enfermería y obstetricia, médicos generales y médicos gineco obstetras, de acuerdo con el lineamiento técnico federal. </t>
  </si>
  <si>
    <t>Este rubro no procede cuando se trate de una unidad hospitalaria con baja demanda de atención obstétrica (menos de 5 paciente por hora)</t>
  </si>
  <si>
    <t>No existe triage obstétrico</t>
  </si>
  <si>
    <t>La identificación y clasificación no cumplen con lo estipulado en el lineamiento técnico federal. El personal que atiende el triage son pasantes de enfermería o medicina</t>
  </si>
  <si>
    <t xml:space="preserve">Cumple con los requerimientos de acuerdo con la semaforización establecida para Triage Obstétrico según lineamiento técnico federal. </t>
  </si>
  <si>
    <r>
      <t xml:space="preserve"> </t>
    </r>
    <r>
      <rPr>
        <sz val="10"/>
        <rFont val="Montserrat"/>
      </rPr>
      <t>El triage obstétrico es resolutivo en la identificación de patología, asigna correctamente colorimetría y coadyuva en la atención oportuna de la emergencia obstétrica</t>
    </r>
  </si>
  <si>
    <t>No aplica este rubro</t>
  </si>
  <si>
    <t>Triage no funcional, provoca dilación, notas extensas o valoración incongruente</t>
  </si>
  <si>
    <r>
      <t xml:space="preserve"> </t>
    </r>
    <r>
      <rPr>
        <sz val="10"/>
        <rFont val="Montserrat"/>
      </rPr>
      <t>El triage obstétrico  funciona las 24 hrs del día los 365 días del año.</t>
    </r>
  </si>
  <si>
    <t>El área de triage se encuentra disponible algunos días o turnos de la semana</t>
  </si>
  <si>
    <t>Existe un instrumento de control diario del triage obstétrico, que considere al menos estas variables: Nombre de la paciente, hora de atención, signos vitales, clasificación y destino.</t>
  </si>
  <si>
    <t>No participa el personal de enfermería o la estrategia aún no se encuentra implementada.</t>
  </si>
  <si>
    <t>Existe un registro pero no es óptimo para el control de las pacientes que transitan por el área</t>
  </si>
  <si>
    <t xml:space="preserve">Control óptimo de las pacientes </t>
  </si>
  <si>
    <t>el código MATER puede activarse en cualquier área del hospital, existe adecuada comunicación y el personal está enterado de las claves.</t>
  </si>
  <si>
    <t>No existe la estrategia</t>
  </si>
  <si>
    <t>No existe una homologación para activarse en todo el hospital, perdiendo tiempo en traslados, participantes presentan dilación en arribo o no conocen claves.</t>
  </si>
  <si>
    <r>
      <t xml:space="preserve"> </t>
    </r>
    <r>
      <rPr>
        <sz val="10"/>
        <rFont val="Montserrat"/>
      </rPr>
      <t>Verificar que se esté implementando el Código Mater  en la unidad y que funcione el sistema establecido y se registre en bitácora.</t>
    </r>
  </si>
  <si>
    <t>No existe una estrategia definida para el llamado</t>
  </si>
  <si>
    <t>El llamado se realiza vía telefónica o de manera personal y no se activa o escucha en todos los servicios</t>
  </si>
  <si>
    <t>El llamado se realiza a través de voceo, timbre/alarma a los servicios involucrados.</t>
  </si>
  <si>
    <t xml:space="preserve"> El equipo ERIO está integrado por anestesiología, medicina interna, gineco obstetricia, neonatología, enfermería, director de la unidad, trabajo social, laboratorio y personal camillero (de acuerdo a recursos humanos existentes)</t>
  </si>
  <si>
    <t>No aplica para este rubro</t>
  </si>
  <si>
    <t>Cuenta con integración parcial de integrantes</t>
  </si>
  <si>
    <t xml:space="preserve"> El equipo ERIO es funcional y resolutivo, para la toma adecuada de decisiones, los integrantes conocen su lugar, en una activación simulada, no arriba personal no programado.</t>
  </si>
  <si>
    <t>Cuenta con integración parcial de los puntos, no arriban los miembros en los llamados o arriba personal no programado</t>
  </si>
  <si>
    <t>No existe un espacio específico para la preparación anteparto o la estrategia no está implementada.</t>
  </si>
  <si>
    <t>La estrategia no está implementada</t>
  </si>
  <si>
    <t>El área se prepara en el momento y no cuenta con insumos fijos</t>
  </si>
  <si>
    <t>Existe un área para la preparación ante parto, cercana a al área de atención de parto</t>
  </si>
  <si>
    <t>No existe sala LPR en la unidad</t>
  </si>
  <si>
    <t>No se aplican las medidas no farmacológicas</t>
  </si>
  <si>
    <t>No aplica</t>
  </si>
  <si>
    <t>Se aplican las medidas no farmacológicas</t>
  </si>
  <si>
    <t>No aplica este rubro para unidades de alta especialidad</t>
  </si>
  <si>
    <t>No se lleva a cabo</t>
  </si>
  <si>
    <t>Se lleva a cabo la vigilancia completa que culmina en parto eutócico</t>
  </si>
  <si>
    <t>Se realizó la  conducción sin evidencia de justificación  en el expediente clínico</t>
  </si>
  <si>
    <t>Se realizó la conducción con justificación  en el expediente clínico</t>
  </si>
  <si>
    <t>No se requirió la conducción del trabajo de parto</t>
  </si>
  <si>
    <t>No se permitió el acompañamiento</t>
  </si>
  <si>
    <t>Se permitió el acompañamiento  y se consignó en el expediente</t>
  </si>
  <si>
    <t xml:space="preserve">No aplica para unidades que no atienden a población indígena o migrante </t>
  </si>
  <si>
    <t>No se cubrió la necesidad de la usuaria</t>
  </si>
  <si>
    <t>Se tiene enlace intercultural pero no cubre todos los turnos o no habla el idioma requerido</t>
  </si>
  <si>
    <t>Se cubrió la necesidad</t>
  </si>
  <si>
    <t xml:space="preserve">No cuenta con partograma </t>
  </si>
  <si>
    <t>Registro incompleto de partograma</t>
  </si>
  <si>
    <t xml:space="preserve">Registro completo de partograma </t>
  </si>
  <si>
    <t>¿Existió la indicación médica de inducto conducción del trabajo de pato y se tiene consignado en el expediente?</t>
  </si>
  <si>
    <t>No existe evidencia para evaluación</t>
  </si>
  <si>
    <t xml:space="preserve">Hubo indicación médica pero no se realizó, no se registró no se tiene consentimiento informado. </t>
  </si>
  <si>
    <t>Se indicó , se tiene consentimiento informado y el seguimiento es inadecuado  y se registró en el expediente clínico</t>
  </si>
  <si>
    <t>Está justificado, existe consentimiento informado completo,  se da seguimiento y se registra  en el expediente clínico</t>
  </si>
  <si>
    <t>No existe registro</t>
  </si>
  <si>
    <t>El registro de signos  vitales se realiza de forma irregular sin apego a la NOM 007 o guías de práctica clínica.</t>
  </si>
  <si>
    <t>Existe hoja de registro sin apego a la NOM 007</t>
  </si>
  <si>
    <t xml:space="preserve">Existe la hoja pero los registros son deficientes </t>
  </si>
  <si>
    <t>Cumple con lo establecido</t>
  </si>
  <si>
    <t>No se realiza promoción</t>
  </si>
  <si>
    <t>Se promueve la adopción de método y se muestra evidencia</t>
  </si>
  <si>
    <t xml:space="preserve">Expediente de paciente no sometida a cirugía </t>
  </si>
  <si>
    <t>No se aplican medias antitrombóticas.</t>
  </si>
  <si>
    <t>Se realiza vendaje en espiga pero no compresivo o mal colocado.</t>
  </si>
  <si>
    <t>Se cumple con la aplicación de medias o vendaje compresivo en espiga previa cirugía.</t>
  </si>
  <si>
    <t xml:space="preserve"> Verificar la existencia de equipo para la atención de parto con enfoque intercultural</t>
  </si>
  <si>
    <t>Área no supervisada o no aplica para este rubro</t>
  </si>
  <si>
    <t>Recursos incompletos o sin  funcionar por falta de gestión.</t>
  </si>
  <si>
    <t>Recursos completos pero no funcionales, mesa de expulsión no funcional (sin pierneras o soportes para pies, sin marco o sostén trasero, colchón roto o deteriorado)</t>
  </si>
  <si>
    <t>Recursos completos y funcionales, cumple con lo establecido</t>
  </si>
  <si>
    <t xml:space="preserve"> Corroborar que los registros del personal de enfermería, estén en orden, con letra legible, sin tachaduras ni enmendaduras, con el color de tinta que corresponda al turno, que estén anotados los datos generales, signos vitales, ingresos, egresos,  medicamentos ministrados, descripción del evento  complicaciones y hallazgos; acciones de enfermería,   valoración del riesgo para el manejo posterior, con la anotación precisa de la condición en la que la paciente sale de la sala de expulsión, anotar letra inicial del nombre y apellido del personal que está a cargo de la atención. El instrumento puede ser distinto y adecuado al área.</t>
  </si>
  <si>
    <t xml:space="preserve">No hay hoja específica </t>
  </si>
  <si>
    <t>Existe registro pero son deficientes</t>
  </si>
  <si>
    <t xml:space="preserve">
Atiende el parto en posición libremente elegida por la usuaria en salas LPR</t>
  </si>
  <si>
    <t>No aplica cuando no existe la estrategia</t>
  </si>
  <si>
    <t>Existe la estrategia pero no se lleva a cabo</t>
  </si>
  <si>
    <t>Manejo activo del tercer periodo de trabajo de parto</t>
  </si>
  <si>
    <t>No se realiza</t>
  </si>
  <si>
    <t>Apego inmediato de la persona recién nacida y se fomenta la lactancia materna temprana</t>
  </si>
  <si>
    <t xml:space="preserve">
Identificación de  la persona recién nacida con datos de la madre</t>
  </si>
  <si>
    <t>No existe el proceso de identificación</t>
  </si>
  <si>
    <t>Los datos contenidos en la identificación son incompletos, poco legibles  o bien la persona recién nacida sólo porta una pulsera de identificación</t>
  </si>
  <si>
    <t>La usuaria requirió apoyo del enlace intercultural para favorecer la comunicación efectiva</t>
  </si>
  <si>
    <t xml:space="preserve">
Se realiza revisión de  placenta y  membranas  corroborando que estén completas  y se consigna en el expediente</t>
  </si>
  <si>
    <t>No se lleva a cabo la revisión</t>
  </si>
  <si>
    <t>Se realiza y se registra en el expediente</t>
  </si>
  <si>
    <t>La revisión de la cavidad uterina manual o instrumentada se efectuó bajo indicación precisa utilizando anestesia.
(consentimiento informado, utilización de anestesia)</t>
  </si>
  <si>
    <t>Se realizó sin apego a la NOM-007</t>
  </si>
  <si>
    <t>Se realizó con apego a la NOM-007</t>
  </si>
  <si>
    <t xml:space="preserve">Verificar consentimiento informado </t>
  </si>
  <si>
    <t>Cumple con el criterio</t>
  </si>
  <si>
    <t>Verificar existencia de nota preoperatoria, nota pre anestésica,</t>
  </si>
  <si>
    <t>Faltan los criterios requeridos</t>
  </si>
  <si>
    <t>Falta uno de los criterios requeridos</t>
  </si>
  <si>
    <t>Verificar existencia de nota post anestésica, hoja quirúrgica y nota postoperatoria de indicación de la cirugía</t>
  </si>
  <si>
    <t>Faltan dos o más  de los criterios requeridos</t>
  </si>
  <si>
    <t>El registro de notas quirúrgicas está de acuerdo al Proceso Atención Enfermería y NOM 007. Corroborar que los registros del personal de enfermería, estén en orden, con letra legible, sin tachaduras ni enmendaduras, con el color de tinta que corresponda al turno, que estén anotados los datos generales, signos vitales, ingresos, egresos,  medicamentos ministrados, descripción del evento y complicaciones, cuenta: textil, instrumental quirúrgico, hojas de bisturí y suturas;  acciones de enfermería,   valoración del riesgo para el manejo posterior, con la anotación precisa de la condición en la que la paciente sale de la sala de expulsión, anotar letra inicial del nombre y apellido del personal que está a cargo de la atención. El instrumento puede ser distinto y adecuado al área</t>
  </si>
  <si>
    <t>No existe registro específico de hoja quirúrgica</t>
  </si>
  <si>
    <t>Verifica la integración y correcto llenado de la hoja de cirugía segura y riesgo quirúrgico.</t>
  </si>
  <si>
    <t>Verificar que las indicaciones médicas sean acordes con las GPC/Lineamientos Técnicos</t>
  </si>
  <si>
    <t>Las indicaciones no son acordes con las GPC/Lineamientos técnicos</t>
  </si>
  <si>
    <t>Existen indicaciones médicas parcialmente apegadas con las GPC/Lineamientos técnicos</t>
  </si>
  <si>
    <t>En caso de haberse realizado la episiotomía se verifica y consigna en el expediente la revisión de la episiorrafia (consentimiento informado)</t>
  </si>
  <si>
    <t>Verifica el registro cada 15 minutos, vigilando la coloración de tegumentos e hidratación y el comportamiento de la frecuencia cardiaca, frecuencia respiratoria, presión arterial, temperatura, llenado capilar, saturación de oxígeno, altura y tono del útero. Revisar integridad de la región vulvo - perineal, loquios y el reinicio de la micción espontánea. Posteriormente, se revisará cada 30 minutos hasta completar las 2 primeras horas del puerperio y luego entre 4 y 8 horas de acuerdo a su evolución hasta su egreso</t>
  </si>
  <si>
    <t>El registro se realiza sin apego a la NOM-007-SSA2-2016.</t>
  </si>
  <si>
    <t>El registro de notas de enfermería se encuentra acorde al Proceso de Atención de Enfermería y a la NOM 007.  Corroborar que los registros del personal de enfermería, estén en orden, con letra legible, sin tachaduras ni enmendaduras, con el color de tinta que corresponda al turno, que estén anotados los datos generales, signos vitales, ingresos, egresos,  medicamentos ministrados, riesgo de caídas, doble verificación de medicamentos, eventos adversos, aceptación de método anticonceptivo, orientación sobre signos y síntomas de alarma, exploración física, diagnóstico de enfermería, planeación, intervención y evaluación.</t>
  </si>
  <si>
    <t>Verifica la existencia de alta médica del servicio, con apego a NOM 007, 004 y GPC</t>
  </si>
  <si>
    <t>Valoración de la involución uterina, loquios y signos vitales cada 4 a 8 horas con base a la NOM 007</t>
  </si>
  <si>
    <t>No hay evidencia</t>
  </si>
  <si>
    <t>Valoración con apego parcial a la NOM-007</t>
  </si>
  <si>
    <t>El expediente clínico es congruente con las NOM 004 y NOM 024. Expediente se encuentra en orden, historia clínica, nota de ingreso, notas médicas, notas de interconsulta, integración de consentimientos informados, estudios de laboratorio y gabinete, sugerencias diagnósticas y tratamiento, notas de referencia/traslado, nota de egreso y cita a consulta externa para seguimiento (si aplica).</t>
  </si>
  <si>
    <t>Expediente clínico con evidencia parcial</t>
  </si>
  <si>
    <t>El expediente cuenta con evidencia de la oferta de métodos anticonceptivos y consentimiento informado.</t>
  </si>
  <si>
    <t>Egreso con método anticonceptivo</t>
  </si>
  <si>
    <t>Al egreso de la usuaria , ¿se realiza y consigna en el expediente tacto vaginal?</t>
  </si>
  <si>
    <t>No existe evidencia en el expediente clínico</t>
  </si>
  <si>
    <t>Al egreso, la hoja de alta cuenta con signos de alarma del puerperio y contrarreferencia a unidad de primer nivel de atención</t>
  </si>
  <si>
    <t>La hoja de alta cuenta con información parcial</t>
  </si>
  <si>
    <t xml:space="preserve">Cuenta con plan de alta para brindar orientación y educación en señales de alarma, medidas de prevención para el Covid-19, alimentación, higiene, inmunizaciones, uso de un método anticonceptivo, orientación para depresión posparto o pérdida gestacional (si es el caso).   </t>
  </si>
  <si>
    <t>No existe plan de alta estandarizado</t>
  </si>
  <si>
    <t>La información otorgada es parcial o bien está a cargo de otras disciplinas o programas (Pediatría, Trabajo Social. Responsable de Tamiz Neonatal o Lactancia Materna)</t>
  </si>
  <si>
    <t>Referencia a unidad de primer nivel con énfasis de no haber otorgado método anticonceptivo</t>
  </si>
  <si>
    <t>¿Se realiza la contrareferencia al  primer nivel de atención para seguimiento durante el puerperio?</t>
  </si>
  <si>
    <t>Cuentan con camas asignadas para usuarias obstétricas</t>
  </si>
  <si>
    <t>No aplica cuando no exista terapia intensiva</t>
  </si>
  <si>
    <t>No hay camas asignadas para pacientes obstétricas</t>
  </si>
  <si>
    <t xml:space="preserve">Criterios de ingreso / egreso de la unidad de cuidados intensivos en caso de usuaria obstétrica en estado crítico </t>
  </si>
  <si>
    <t xml:space="preserve">No hay criterios de ingreso/egreso </t>
  </si>
  <si>
    <t>Cuenta con registro de indicación y aplicación de medias antitrombóticas</t>
  </si>
  <si>
    <t xml:space="preserve">Existen y se documentan los eventos adversos de las diferentes áreas
( formatos para el registro, análisis de los eventos adversos y medidas de mejora)
</t>
  </si>
  <si>
    <t>Se registró y se analizó pero no se realizó medida de mejora</t>
  </si>
  <si>
    <t xml:space="preserve">Se realiza la doble verificación de medicamentos de alto riesgo </t>
  </si>
  <si>
    <t>Se lleva a cabo pero no se registra</t>
  </si>
  <si>
    <t>Existe evidencia de la valoración de riesgo de caídas</t>
  </si>
  <si>
    <t>Existe evidencia de Infecciones Asociadas a la Atención Medica (IAS) Apego a la NOM-045</t>
  </si>
  <si>
    <t>Existe evidencia de la medicación segura</t>
  </si>
  <si>
    <t>Existe evidencia del procedimiento seguro</t>
  </si>
  <si>
    <t>Personal no capacitado o equipo inadecuado</t>
  </si>
  <si>
    <t>Dilación en el reporte</t>
  </si>
  <si>
    <t xml:space="preserve">Fecha: </t>
  </si>
  <si>
    <t>Camas censables:            Camas no censables:                Urgencias/admisión (    )     Choque (   )                  Labor (   )     Salas de expulsión (   )      Quirófanos (  )      Recuperación (   )      UCIA   (    )  Terapia Intermedia (   )                                                                                                                                                                                Camas obstetricia:            Banco de sangre o Puesto de sangrado  (    )    No. Consultorios de  Gineco- Obstetricia (    )      Consultorios de Alto Riesgo/Módulo Mater (    )</t>
  </si>
  <si>
    <t xml:space="preserve"> Dirección del hospital:                                           Subdirección  :                                                  Jefatura de Ginecología y obstetricia:         Jefatura de enfermería: </t>
  </si>
  <si>
    <t xml:space="preserve">Jefatura de enseñanza:                                                          Jefatura de la UCIA:                                                                  Otros:   (Coordinador Salud Reporductiva) </t>
  </si>
  <si>
    <t>HOSPITAL GENERAL  IMSS BIENESTAR  PURÚANDIRO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</si>
</sst>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sz val="14"/>
      <color theme="0"/>
      <name val="Montserrat"/>
    </font>
    <font>
      <sz val="12"/>
      <color theme="0"/>
      <name val="Montserrat"/>
    </font>
    <font>
      <sz val="12"/>
      <color theme="1"/>
      <name val="Montserrat"/>
    </font>
    <font>
      <sz val="12"/>
      <name val="Montserrat"/>
    </font>
    <font>
      <sz val="11"/>
      <color theme="1"/>
      <name val="Montserrat Regular"/>
    </font>
    <font>
      <sz val="12"/>
      <color rgb="FF002060"/>
      <name val="Montserrat"/>
    </font>
    <font>
      <b/>
      <sz val="11"/>
      <color theme="1"/>
      <name val="Montserrat "/>
    </font>
    <font>
      <sz val="11"/>
      <color theme="1"/>
      <name val="Montserrat "/>
    </font>
    <font>
      <sz val="12"/>
      <color rgb="FFFFFFFF"/>
      <name val="Montserrat"/>
    </font>
    <font>
      <sz val="8"/>
      <name val="Calibri"/>
      <family val="2"/>
      <scheme val="minor"/>
    </font>
    <font>
      <b/>
      <sz val="18"/>
      <color theme="0"/>
      <name val="Montserrat"/>
    </font>
    <font>
      <b/>
      <sz val="22"/>
      <color theme="0"/>
      <name val="Montserrat Regular"/>
    </font>
    <font>
      <sz val="10"/>
      <color rgb="FF000000"/>
      <name val="Montserrat Regular"/>
    </font>
    <font>
      <sz val="12"/>
      <color theme="1"/>
      <name val="Montserrat Regular"/>
    </font>
    <font>
      <sz val="14"/>
      <color theme="0"/>
      <name val="Montserrat Regular"/>
    </font>
    <font>
      <b/>
      <sz val="11"/>
      <color rgb="FF000000"/>
      <name val="Montserrat"/>
    </font>
    <font>
      <sz val="11"/>
      <color theme="1"/>
      <name val="Calibri"/>
      <family val="2"/>
      <scheme val="minor"/>
    </font>
    <font>
      <sz val="11"/>
      <name val="Montserrat "/>
    </font>
    <font>
      <sz val="11"/>
      <color rgb="FF9C0006"/>
      <name val="Calibri"/>
      <family val="2"/>
      <scheme val="minor"/>
    </font>
    <font>
      <sz val="12"/>
      <color rgb="FFFF0000"/>
      <name val="Montserrat"/>
    </font>
    <font>
      <sz val="11"/>
      <color rgb="FF006100"/>
      <name val="Calibri"/>
      <family val="2"/>
      <scheme val="minor"/>
    </font>
    <font>
      <sz val="11"/>
      <color rgb="FF9C6500"/>
      <name val="Calibri"/>
      <family val="2"/>
      <scheme val="minor"/>
    </font>
    <font>
      <sz val="12"/>
      <color rgb="FFC00000"/>
      <name val="Montserrat"/>
    </font>
    <font>
      <sz val="10"/>
      <color theme="1"/>
      <name val="Montserrat"/>
    </font>
    <font>
      <sz val="11"/>
      <color rgb="FFC00000"/>
      <name val="Calibri"/>
      <family val="2"/>
      <scheme val="minor"/>
    </font>
    <font>
      <sz val="11"/>
      <color rgb="FFC00000"/>
      <name val="Montserrat "/>
    </font>
    <font>
      <b/>
      <sz val="14"/>
      <color theme="0"/>
      <name val="Montserrat"/>
    </font>
    <font>
      <sz val="11"/>
      <color rgb="FF3F3F76"/>
      <name val="Calibri"/>
      <family val="2"/>
      <scheme val="minor"/>
    </font>
    <font>
      <i/>
      <sz val="12"/>
      <color theme="0"/>
      <name val="Montserrat"/>
    </font>
    <font>
      <b/>
      <sz val="12"/>
      <color theme="0"/>
      <name val="Calibri"/>
      <family val="2"/>
      <scheme val="minor"/>
    </font>
    <font>
      <b/>
      <sz val="11"/>
      <name val="Montserrat"/>
    </font>
    <font>
      <b/>
      <sz val="18"/>
      <color theme="1"/>
      <name val="Calibri"/>
      <family val="2"/>
      <scheme val="minor"/>
    </font>
    <font>
      <b/>
      <sz val="20"/>
      <color theme="1"/>
      <name val="Calibri"/>
      <family val="2"/>
      <scheme val="minor"/>
    </font>
    <font>
      <b/>
      <u/>
      <sz val="28"/>
      <color theme="1"/>
      <name val="Montserrat"/>
    </font>
    <font>
      <sz val="11"/>
      <color theme="1"/>
      <name val="Montserrat"/>
    </font>
    <font>
      <b/>
      <sz val="18"/>
      <color theme="1"/>
      <name val="Montserrat"/>
    </font>
    <font>
      <b/>
      <sz val="12"/>
      <color theme="1"/>
      <name val="Calibri"/>
      <family val="2"/>
      <scheme val="minor"/>
    </font>
    <font>
      <b/>
      <sz val="14"/>
      <color theme="1"/>
      <name val="Calibri"/>
      <family val="2"/>
      <scheme val="minor"/>
    </font>
    <font>
      <b/>
      <sz val="28"/>
      <color theme="1"/>
      <name val="Calibri"/>
      <family val="2"/>
      <scheme val="minor"/>
    </font>
    <font>
      <sz val="11"/>
      <name val="Montserrat Regular"/>
    </font>
    <font>
      <b/>
      <sz val="16"/>
      <color theme="1"/>
      <name val="Calibri"/>
      <family val="2"/>
      <scheme val="minor"/>
    </font>
    <font>
      <b/>
      <sz val="10"/>
      <color theme="1"/>
      <name val="Montserrat"/>
    </font>
    <font>
      <b/>
      <sz val="10"/>
      <color theme="0"/>
      <name val="Montserrat"/>
    </font>
    <font>
      <sz val="10"/>
      <color rgb="FF000000"/>
      <name val="Montserrat"/>
    </font>
    <font>
      <sz val="10"/>
      <name val="Montserrat"/>
    </font>
    <font>
      <b/>
      <sz val="10"/>
      <name val="Montserrat"/>
    </font>
    <font>
      <sz val="10"/>
      <color rgb="FFFF0000"/>
      <name val="Montserrat"/>
    </font>
    <font>
      <sz val="10"/>
      <color rgb="FF9C0006"/>
      <name val="Montserrat"/>
    </font>
    <font>
      <sz val="9"/>
      <color theme="1"/>
      <name val="Montserrat"/>
    </font>
    <font>
      <sz val="9"/>
      <color rgb="FF9C0006"/>
      <name val="Calibri"/>
      <family val="2"/>
      <scheme val="minor"/>
    </font>
    <font>
      <sz val="9"/>
      <color theme="1"/>
      <name val="Montserrat Regular"/>
    </font>
    <font>
      <sz val="11"/>
      <name val="Calibri"/>
      <family val="2"/>
      <scheme val="minor"/>
    </font>
  </fonts>
  <fills count="18">
    <fill>
      <patternFill patternType="none"/>
    </fill>
    <fill>
      <patternFill patternType="gray125"/>
    </fill>
    <fill>
      <patternFill patternType="solid">
        <fgColor rgb="FF621132"/>
        <bgColor indexed="64"/>
      </patternFill>
    </fill>
    <fill>
      <patternFill patternType="solid">
        <fgColor rgb="FF9D2449"/>
        <bgColor indexed="64"/>
      </patternFill>
    </fill>
    <fill>
      <patternFill patternType="solid">
        <fgColor rgb="FFB38E5D"/>
        <bgColor indexed="64"/>
      </patternFill>
    </fill>
    <fill>
      <patternFill patternType="solid">
        <fgColor theme="0"/>
        <bgColor indexed="64"/>
      </patternFill>
    </fill>
    <fill>
      <patternFill patternType="solid">
        <fgColor rgb="FFB38E5D"/>
        <bgColor rgb="FF000000"/>
      </patternFill>
    </fill>
    <fill>
      <patternFill patternType="solid">
        <fgColor rgb="FFFFC7CE"/>
      </patternFill>
    </fill>
    <fill>
      <patternFill patternType="solid">
        <fgColor rgb="FFC6EFCE"/>
      </patternFill>
    </fill>
    <fill>
      <patternFill patternType="solid">
        <fgColor rgb="FFFFEB9C"/>
      </patternFill>
    </fill>
    <fill>
      <patternFill patternType="solid">
        <fgColor theme="7" tint="-0.249977111117893"/>
        <bgColor indexed="64"/>
      </patternFill>
    </fill>
    <fill>
      <patternFill patternType="solid">
        <fgColor rgb="FFFFFFFF"/>
        <bgColor indexed="64"/>
      </patternFill>
    </fill>
    <fill>
      <patternFill patternType="solid">
        <fgColor rgb="FFFFFFCC"/>
      </patternFill>
    </fill>
    <fill>
      <patternFill patternType="solid">
        <fgColor rgb="FFFFCC99"/>
      </patternFill>
    </fill>
    <fill>
      <patternFill patternType="solid">
        <fgColor theme="7" tint="0.79998168889431442"/>
        <bgColor indexed="64"/>
      </patternFill>
    </fill>
    <fill>
      <patternFill patternType="solid">
        <fgColor theme="1"/>
        <bgColor indexed="64"/>
      </patternFill>
    </fill>
    <fill>
      <patternFill patternType="solid">
        <fgColor rgb="FFFFFF00"/>
        <bgColor indexed="64"/>
      </patternFill>
    </fill>
    <fill>
      <patternFill patternType="solid">
        <fgColor rgb="FFFFC7CE"/>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thick">
        <color indexed="64"/>
      </bottom>
      <diagonal/>
    </border>
    <border>
      <left/>
      <right style="thick">
        <color indexed="64"/>
      </right>
      <top/>
      <bottom/>
      <diagonal/>
    </border>
  </borders>
  <cellStyleXfs count="6">
    <xf numFmtId="0" fontId="0" fillId="0" borderId="0"/>
    <xf numFmtId="0" fontId="19"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17" fillId="12" borderId="15" applyNumberFormat="0" applyFont="0" applyAlignment="0" applyProtection="0"/>
    <xf numFmtId="0" fontId="28" fillId="13" borderId="16" applyNumberFormat="0" applyAlignment="0" applyProtection="0"/>
  </cellStyleXfs>
  <cellXfs count="246">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2"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0" fontId="0" fillId="5" borderId="0" xfId="0" applyFill="1" applyAlignment="1">
      <alignment horizontal="center" vertical="center" wrapText="1"/>
    </xf>
    <xf numFmtId="49" fontId="3" fillId="5" borderId="1" xfId="0"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9" fillId="7" borderId="0" xfId="1"/>
    <xf numFmtId="0" fontId="0" fillId="0" borderId="0" xfId="0" applyAlignment="1">
      <alignment vertical="top"/>
    </xf>
    <xf numFmtId="49" fontId="2" fillId="2" borderId="1" xfId="0" applyNumberFormat="1" applyFont="1" applyFill="1" applyBorder="1" applyAlignment="1">
      <alignment vertical="center" wrapText="1"/>
    </xf>
    <xf numFmtId="0" fontId="3" fillId="5" borderId="1" xfId="0" applyFont="1" applyFill="1" applyBorder="1" applyAlignment="1">
      <alignment horizontal="center" vertical="center" wrapText="1"/>
    </xf>
    <xf numFmtId="0" fontId="19" fillId="5" borderId="4" xfId="1" applyFill="1" applyBorder="1" applyAlignment="1">
      <alignment horizontal="center" vertical="center" wrapText="1"/>
    </xf>
    <xf numFmtId="0" fontId="19" fillId="5" borderId="5" xfId="1" applyFill="1" applyBorder="1" applyAlignment="1">
      <alignment horizontal="center" vertical="center" wrapText="1"/>
    </xf>
    <xf numFmtId="0" fontId="19" fillId="5" borderId="6" xfId="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30" fillId="15" borderId="0" xfId="0" applyFont="1" applyFill="1"/>
    <xf numFmtId="0" fontId="31" fillId="5" borderId="1" xfId="3" applyFont="1" applyFill="1" applyBorder="1" applyAlignment="1">
      <alignment horizontal="center" vertical="center" wrapText="1"/>
    </xf>
    <xf numFmtId="0" fontId="0" fillId="14" borderId="6" xfId="0" applyFill="1" applyBorder="1" applyAlignment="1">
      <alignment horizontal="center"/>
    </xf>
    <xf numFmtId="0" fontId="31" fillId="5" borderId="1" xfId="2" applyFont="1" applyFill="1" applyBorder="1" applyAlignment="1">
      <alignment horizontal="center" vertical="center" wrapText="1"/>
    </xf>
    <xf numFmtId="0" fontId="31" fillId="5" borderId="1" xfId="1" applyFont="1" applyFill="1" applyBorder="1" applyAlignment="1">
      <alignment horizontal="center" vertical="center" wrapText="1"/>
    </xf>
    <xf numFmtId="0" fontId="33" fillId="0" borderId="0" xfId="0" applyFont="1"/>
    <xf numFmtId="0" fontId="2" fillId="4" borderId="2" xfId="0" applyFont="1" applyFill="1" applyBorder="1" applyAlignment="1">
      <alignment horizontal="center" vertical="center" wrapText="1"/>
    </xf>
    <xf numFmtId="0" fontId="34" fillId="0" borderId="0" xfId="0" applyFont="1"/>
    <xf numFmtId="0" fontId="35" fillId="0" borderId="0" xfId="0" applyFont="1"/>
    <xf numFmtId="0" fontId="35" fillId="0" borderId="18" xfId="0" applyFont="1" applyBorder="1"/>
    <xf numFmtId="0" fontId="36" fillId="0" borderId="17" xfId="0" applyFont="1" applyBorder="1" applyAlignment="1">
      <alignment horizontal="left" vertical="center" wrapText="1"/>
    </xf>
    <xf numFmtId="0" fontId="37" fillId="0" borderId="0" xfId="0" applyFont="1"/>
    <xf numFmtId="0" fontId="3" fillId="14"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4" borderId="1" xfId="0" applyFont="1" applyFill="1" applyBorder="1" applyAlignment="1">
      <alignment horizontal="center" wrapText="1"/>
    </xf>
    <xf numFmtId="0" fontId="5" fillId="14" borderId="1" xfId="0" applyFont="1" applyFill="1" applyBorder="1" applyAlignment="1">
      <alignment horizontal="center" vertical="center" wrapText="1"/>
    </xf>
    <xf numFmtId="0" fontId="39" fillId="0" borderId="0" xfId="0" applyFont="1" applyAlignment="1">
      <alignment vertical="center"/>
    </xf>
    <xf numFmtId="0" fontId="38" fillId="0" borderId="0" xfId="0" applyFont="1"/>
    <xf numFmtId="0" fontId="8" fillId="5" borderId="4" xfId="0" applyFont="1" applyFill="1" applyBorder="1" applyAlignment="1">
      <alignment horizontal="center" vertical="center" wrapText="1"/>
    </xf>
    <xf numFmtId="0" fontId="5" fillId="0" borderId="2" xfId="0" applyFont="1" applyBorder="1" applyAlignment="1">
      <alignment horizontal="center" vertical="center" wrapText="1"/>
    </xf>
    <xf numFmtId="0" fontId="40"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31" fillId="5" borderId="1" xfId="5" applyFont="1" applyFill="1" applyBorder="1" applyAlignment="1">
      <alignment horizontal="center" vertical="center" wrapText="1"/>
    </xf>
    <xf numFmtId="0" fontId="31" fillId="5" borderId="16" xfId="5" applyFont="1" applyFill="1" applyAlignment="1">
      <alignment horizontal="center" vertical="center" wrapText="1"/>
    </xf>
    <xf numFmtId="0" fontId="41" fillId="0" borderId="0" xfId="0" applyFont="1"/>
    <xf numFmtId="0" fontId="42" fillId="0" borderId="0" xfId="0" applyFont="1" applyAlignment="1">
      <alignment horizontal="left" vertical="center"/>
    </xf>
    <xf numFmtId="0" fontId="24" fillId="0" borderId="0" xfId="0" applyFont="1" applyAlignment="1">
      <alignment horizontal="left" vertical="center"/>
    </xf>
    <xf numFmtId="0" fontId="24" fillId="0" borderId="0" xfId="0" applyFont="1"/>
    <xf numFmtId="0" fontId="42" fillId="0" borderId="0" xfId="0" applyFont="1" applyAlignment="1">
      <alignment horizontal="center" vertical="center"/>
    </xf>
    <xf numFmtId="0" fontId="42" fillId="0" borderId="1" xfId="0" applyFont="1" applyBorder="1" applyAlignment="1">
      <alignment horizontal="center" vertical="top"/>
    </xf>
    <xf numFmtId="0" fontId="24" fillId="0" borderId="1" xfId="0" applyFont="1" applyBorder="1" applyAlignment="1">
      <alignment horizontal="center" vertical="center" wrapText="1"/>
    </xf>
    <xf numFmtId="0" fontId="44" fillId="0" borderId="1" xfId="0" applyFont="1" applyBorder="1" applyAlignment="1">
      <alignment horizontal="center" vertical="center" wrapText="1"/>
    </xf>
    <xf numFmtId="0" fontId="24" fillId="0" borderId="0" xfId="0" applyFont="1" applyAlignment="1">
      <alignment vertical="top"/>
    </xf>
    <xf numFmtId="0" fontId="45" fillId="0" borderId="1" xfId="0" applyFont="1" applyBorder="1" applyAlignment="1">
      <alignment horizontal="center" vertical="center" wrapText="1"/>
    </xf>
    <xf numFmtId="0" fontId="42" fillId="0" borderId="1" xfId="0" applyFont="1" applyBorder="1" applyAlignment="1">
      <alignment horizontal="center" vertical="top" wrapText="1"/>
    </xf>
    <xf numFmtId="0" fontId="46" fillId="0" borderId="1" xfId="1" applyFont="1" applyFill="1" applyBorder="1" applyAlignment="1">
      <alignment horizontal="center" vertical="center" wrapText="1"/>
    </xf>
    <xf numFmtId="0" fontId="45" fillId="0" borderId="1" xfId="1" applyFont="1" applyFill="1" applyBorder="1" applyAlignment="1">
      <alignment horizontal="center" vertical="center" wrapText="1"/>
    </xf>
    <xf numFmtId="0" fontId="45" fillId="0" borderId="0" xfId="1" applyFont="1" applyFill="1"/>
    <xf numFmtId="0" fontId="45" fillId="0" borderId="1" xfId="0" applyFont="1" applyBorder="1" applyAlignment="1">
      <alignment horizontal="center" wrapText="1"/>
    </xf>
    <xf numFmtId="49" fontId="45" fillId="5" borderId="1" xfId="0" applyNumberFormat="1" applyFont="1" applyFill="1" applyBorder="1" applyAlignment="1">
      <alignment horizontal="center" vertical="center" wrapText="1"/>
    </xf>
    <xf numFmtId="0" fontId="45" fillId="0" borderId="1" xfId="0" applyFont="1" applyBorder="1" applyAlignment="1">
      <alignment horizontal="center" vertical="top" wrapText="1"/>
    </xf>
    <xf numFmtId="49" fontId="45" fillId="5" borderId="1" xfId="0" applyNumberFormat="1" applyFont="1" applyFill="1" applyBorder="1" applyAlignment="1">
      <alignment horizontal="center" vertical="top" wrapText="1"/>
    </xf>
    <xf numFmtId="0" fontId="24" fillId="0" borderId="1" xfId="0" applyFont="1" applyBorder="1" applyAlignment="1">
      <alignment vertical="top" wrapText="1"/>
    </xf>
    <xf numFmtId="0" fontId="44" fillId="0" borderId="1" xfId="0" applyFont="1" applyBorder="1" applyAlignment="1">
      <alignment vertical="top" wrapText="1"/>
    </xf>
    <xf numFmtId="0" fontId="44" fillId="0" borderId="1" xfId="0" applyFont="1" applyBorder="1" applyAlignment="1">
      <alignment horizontal="center" vertical="top" wrapText="1"/>
    </xf>
    <xf numFmtId="0" fontId="24" fillId="0" borderId="1" xfId="0" applyFont="1" applyBorder="1" applyAlignment="1">
      <alignment horizontal="left" vertical="center" wrapText="1"/>
    </xf>
    <xf numFmtId="0" fontId="44" fillId="0" borderId="1" xfId="0" applyFont="1" applyBorder="1" applyAlignment="1">
      <alignment horizontal="left" vertical="center" wrapText="1"/>
    </xf>
    <xf numFmtId="0" fontId="46" fillId="5" borderId="1" xfId="2" applyFont="1" applyFill="1" applyBorder="1" applyAlignment="1">
      <alignment horizontal="center" vertical="center"/>
    </xf>
    <xf numFmtId="0" fontId="45" fillId="5" borderId="1" xfId="0" applyFont="1" applyFill="1" applyBorder="1" applyAlignment="1">
      <alignment horizontal="center" vertical="center" wrapText="1"/>
    </xf>
    <xf numFmtId="0" fontId="45" fillId="0" borderId="1" xfId="2" applyFont="1" applyFill="1" applyBorder="1" applyAlignment="1">
      <alignment horizontal="center" vertical="center" wrapText="1"/>
    </xf>
    <xf numFmtId="0" fontId="46" fillId="0" borderId="1" xfId="0" applyFont="1" applyBorder="1" applyAlignment="1">
      <alignment horizontal="center" vertical="center" wrapText="1"/>
    </xf>
    <xf numFmtId="0" fontId="45" fillId="0" borderId="1" xfId="0" applyFont="1" applyBorder="1" applyAlignment="1">
      <alignment horizontal="left" vertical="center" wrapText="1"/>
    </xf>
    <xf numFmtId="0" fontId="45" fillId="0" borderId="1" xfId="0" applyFont="1" applyBorder="1" applyAlignment="1">
      <alignment vertical="center" wrapText="1"/>
    </xf>
    <xf numFmtId="0" fontId="45" fillId="0" borderId="1" xfId="2" applyFont="1" applyFill="1" applyBorder="1" applyAlignment="1">
      <alignment horizontal="left" vertical="center" wrapText="1"/>
    </xf>
    <xf numFmtId="0" fontId="45" fillId="0" borderId="1" xfId="2" applyFont="1" applyFill="1" applyBorder="1" applyAlignment="1">
      <alignment vertical="center" wrapText="1"/>
    </xf>
    <xf numFmtId="0" fontId="46" fillId="5" borderId="1" xfId="3" applyFont="1" applyFill="1" applyBorder="1" applyAlignment="1">
      <alignment horizontal="center" vertical="center" wrapText="1"/>
    </xf>
    <xf numFmtId="0" fontId="24" fillId="5" borderId="1" xfId="0" applyFont="1" applyFill="1" applyBorder="1" applyAlignment="1">
      <alignment horizontal="center" vertical="center" wrapText="1"/>
    </xf>
    <xf numFmtId="0" fontId="45" fillId="5" borderId="1" xfId="3" applyFont="1" applyFill="1" applyBorder="1" applyAlignment="1">
      <alignment horizontal="center" vertical="center" wrapText="1"/>
    </xf>
    <xf numFmtId="0" fontId="45" fillId="5" borderId="1" xfId="2" applyFont="1" applyFill="1" applyBorder="1" applyAlignment="1">
      <alignment horizontal="center" vertical="center" wrapText="1"/>
    </xf>
    <xf numFmtId="0" fontId="24" fillId="0" borderId="1" xfId="0" applyFont="1" applyBorder="1" applyAlignment="1">
      <alignment horizontal="center" vertical="center"/>
    </xf>
    <xf numFmtId="0" fontId="46" fillId="5" borderId="1" xfId="2" applyFont="1" applyFill="1" applyBorder="1" applyAlignment="1">
      <alignment horizontal="center" vertical="center" wrapText="1"/>
    </xf>
    <xf numFmtId="49" fontId="24" fillId="0" borderId="1" xfId="0" applyNumberFormat="1" applyFont="1" applyBorder="1" applyAlignment="1">
      <alignment horizontal="center" vertical="center" wrapText="1"/>
    </xf>
    <xf numFmtId="0" fontId="47" fillId="0" borderId="1" xfId="0" applyFont="1" applyBorder="1" applyAlignment="1">
      <alignment horizontal="center" vertical="center" wrapText="1"/>
    </xf>
    <xf numFmtId="0" fontId="46" fillId="5" borderId="1" xfId="0" applyFont="1" applyFill="1" applyBorder="1" applyAlignment="1">
      <alignment horizontal="center" vertical="center" wrapText="1"/>
    </xf>
    <xf numFmtId="0" fontId="42" fillId="5" borderId="1" xfId="0" applyFont="1" applyFill="1" applyBorder="1" applyAlignment="1">
      <alignment horizontal="center" vertical="center" wrapText="1"/>
    </xf>
    <xf numFmtId="0" fontId="24" fillId="0" borderId="0" xfId="0" applyFont="1" applyAlignment="1">
      <alignment horizontal="center" wrapText="1"/>
    </xf>
    <xf numFmtId="0" fontId="24" fillId="0" borderId="1" xfId="0" applyFont="1" applyBorder="1" applyAlignment="1">
      <alignment horizontal="center" wrapText="1"/>
    </xf>
    <xf numFmtId="0" fontId="24" fillId="11" borderId="1" xfId="0" applyFont="1" applyFill="1" applyBorder="1" applyAlignment="1">
      <alignment horizontal="center" vertical="center" wrapText="1"/>
    </xf>
    <xf numFmtId="0" fontId="44" fillId="11" borderId="1" xfId="0" applyFont="1" applyFill="1" applyBorder="1" applyAlignment="1">
      <alignment horizontal="center" vertical="center" wrapText="1"/>
    </xf>
    <xf numFmtId="0" fontId="46" fillId="0" borderId="1" xfId="0" applyFont="1" applyBorder="1" applyAlignment="1">
      <alignment horizontal="center" vertical="top" wrapText="1"/>
    </xf>
    <xf numFmtId="0" fontId="45" fillId="0" borderId="1" xfId="0" applyFont="1" applyBorder="1" applyAlignment="1">
      <alignment vertical="top" wrapText="1"/>
    </xf>
    <xf numFmtId="0" fontId="45" fillId="0" borderId="1" xfId="0" applyFont="1" applyBorder="1" applyAlignment="1">
      <alignment horizontal="left" vertical="top" wrapText="1"/>
    </xf>
    <xf numFmtId="0" fontId="45" fillId="0" borderId="1" xfId="0" applyFont="1" applyBorder="1" applyAlignment="1">
      <alignment horizontal="justify" vertical="top" wrapText="1"/>
    </xf>
    <xf numFmtId="0" fontId="48" fillId="0" borderId="0" xfId="1" applyFont="1" applyFill="1"/>
    <xf numFmtId="0" fontId="45" fillId="0" borderId="1" xfId="2" applyFont="1" applyFill="1" applyBorder="1" applyAlignment="1">
      <alignment horizontal="center" vertical="top" wrapText="1"/>
    </xf>
    <xf numFmtId="0" fontId="24" fillId="5" borderId="1" xfId="0" applyFont="1" applyFill="1" applyBorder="1" applyAlignment="1">
      <alignment horizontal="left" vertical="center" wrapText="1"/>
    </xf>
    <xf numFmtId="0" fontId="24" fillId="0" borderId="1" xfId="0" applyFont="1" applyBorder="1" applyAlignment="1">
      <alignment horizontal="justify" vertical="center" wrapText="1"/>
    </xf>
    <xf numFmtId="0" fontId="45" fillId="0" borderId="1" xfId="1" applyFont="1" applyFill="1" applyBorder="1" applyAlignment="1">
      <alignment vertical="center" wrapText="1"/>
    </xf>
    <xf numFmtId="0" fontId="45" fillId="0" borderId="1" xfId="1" applyFont="1" applyFill="1" applyBorder="1" applyAlignment="1">
      <alignment horizontal="justify" vertical="center" wrapText="1"/>
    </xf>
    <xf numFmtId="0" fontId="45" fillId="0" borderId="1" xfId="0" applyFont="1" applyBorder="1" applyAlignment="1">
      <alignment horizontal="justify" vertical="center" wrapText="1"/>
    </xf>
    <xf numFmtId="0" fontId="45" fillId="0" borderId="1" xfId="0" applyFont="1" applyBorder="1" applyAlignment="1">
      <alignment horizontal="center" vertical="center"/>
    </xf>
    <xf numFmtId="0" fontId="4" fillId="5" borderId="1" xfId="0" applyFont="1" applyFill="1" applyBorder="1" applyAlignment="1">
      <alignment horizontal="center" vertical="center" wrapText="1"/>
    </xf>
    <xf numFmtId="0" fontId="31" fillId="17" borderId="1" xfId="2" applyFont="1" applyFill="1" applyBorder="1" applyAlignment="1">
      <alignment horizontal="center" vertical="center" wrapText="1"/>
    </xf>
    <xf numFmtId="0" fontId="0" fillId="17" borderId="6" xfId="0" applyFill="1" applyBorder="1" applyAlignment="1">
      <alignment horizontal="center"/>
    </xf>
    <xf numFmtId="0" fontId="31" fillId="17" borderId="1" xfId="3" applyFont="1" applyFill="1" applyBorder="1" applyAlignment="1">
      <alignment horizontal="center" vertical="center" wrapText="1"/>
    </xf>
    <xf numFmtId="0" fontId="42" fillId="0" borderId="1" xfId="0" applyFont="1" applyBorder="1" applyAlignment="1">
      <alignment horizontal="center" vertical="center" wrapText="1"/>
    </xf>
    <xf numFmtId="0" fontId="44" fillId="0" borderId="1" xfId="0" applyFont="1" applyBorder="1" applyAlignment="1">
      <alignment vertical="center" wrapText="1"/>
    </xf>
    <xf numFmtId="0" fontId="19" fillId="0" borderId="0" xfId="1" applyFill="1"/>
    <xf numFmtId="0" fontId="25" fillId="0" borderId="0" xfId="0" applyFont="1"/>
    <xf numFmtId="0" fontId="25" fillId="16" borderId="0" xfId="0" applyFont="1" applyFill="1"/>
    <xf numFmtId="0" fontId="42" fillId="0" borderId="1" xfId="0" applyFont="1" applyBorder="1" applyAlignment="1">
      <alignment horizontal="center" vertical="center"/>
    </xf>
    <xf numFmtId="0" fontId="49" fillId="14" borderId="1" xfId="0" applyFont="1" applyFill="1" applyBorder="1" applyAlignment="1" applyProtection="1">
      <alignment horizontal="center" vertical="center" wrapText="1"/>
      <protection locked="0"/>
    </xf>
    <xf numFmtId="0" fontId="51" fillId="14" borderId="1" xfId="0" applyFont="1"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26" fillId="0" borderId="4"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6" xfId="0" applyFont="1" applyBorder="1" applyAlignment="1">
      <alignment horizontal="center" vertical="center" wrapText="1"/>
    </xf>
    <xf numFmtId="0" fontId="8"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49" fontId="1" fillId="4" borderId="10" xfId="0" applyNumberFormat="1" applyFont="1" applyFill="1" applyBorder="1" applyAlignment="1">
      <alignment horizontal="center" vertical="center" wrapText="1"/>
    </xf>
    <xf numFmtId="49" fontId="1" fillId="4" borderId="0" xfId="0" applyNumberFormat="1" applyFont="1" applyFill="1" applyAlignment="1">
      <alignment horizontal="center" vertical="center" wrapText="1"/>
    </xf>
    <xf numFmtId="0" fontId="7" fillId="5" borderId="15" xfId="4" applyFont="1" applyFill="1" applyAlignment="1">
      <alignment horizontal="center" vertical="center" wrapText="1"/>
    </xf>
    <xf numFmtId="0" fontId="7" fillId="0" borderId="1" xfId="0" applyFont="1" applyBorder="1" applyAlignment="1">
      <alignment horizontal="center" vertical="center"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6" xfId="0" applyFont="1" applyBorder="1" applyAlignment="1">
      <alignment horizontal="center" vertical="center" wrapText="1"/>
    </xf>
    <xf numFmtId="49" fontId="1" fillId="4" borderId="8" xfId="0" applyNumberFormat="1" applyFont="1" applyFill="1" applyBorder="1" applyAlignment="1">
      <alignment horizontal="center" vertical="center" wrapText="1"/>
    </xf>
    <xf numFmtId="49" fontId="1" fillId="4" borderId="9" xfId="0" applyNumberFormat="1" applyFont="1" applyFill="1" applyBorder="1" applyAlignment="1">
      <alignment horizontal="center" vertical="center" wrapText="1"/>
    </xf>
    <xf numFmtId="0" fontId="8" fillId="0" borderId="4" xfId="0" applyFont="1" applyBorder="1" applyAlignment="1">
      <alignment horizontal="center" vertical="center" wrapText="1"/>
    </xf>
    <xf numFmtId="0" fontId="2" fillId="4" borderId="1"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49" fontId="15" fillId="4" borderId="5" xfId="0" applyNumberFormat="1" applyFont="1" applyFill="1" applyBorder="1" applyAlignment="1">
      <alignment horizontal="center" vertical="center" wrapText="1"/>
    </xf>
    <xf numFmtId="0" fontId="3" fillId="0" borderId="6"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3" xfId="0" applyFont="1" applyBorder="1" applyAlignment="1">
      <alignment horizontal="center" vertical="center" wrapText="1"/>
    </xf>
    <xf numFmtId="0" fontId="49" fillId="0" borderId="4" xfId="0" applyFont="1" applyBorder="1" applyAlignment="1" applyProtection="1">
      <alignment horizontal="center" vertical="center" wrapText="1"/>
      <protection locked="0"/>
    </xf>
    <xf numFmtId="0" fontId="49" fillId="0" borderId="5" xfId="0" applyFont="1" applyBorder="1" applyAlignment="1" applyProtection="1">
      <alignment horizontal="center" vertical="center" wrapText="1"/>
      <protection locked="0"/>
    </xf>
    <xf numFmtId="0" fontId="49" fillId="0" borderId="6" xfId="0" applyFont="1" applyBorder="1" applyAlignment="1" applyProtection="1">
      <alignment horizontal="center" vertical="center" wrapText="1"/>
      <protection locked="0"/>
    </xf>
    <xf numFmtId="0" fontId="29" fillId="4" borderId="4" xfId="0" applyFont="1" applyFill="1" applyBorder="1" applyAlignment="1">
      <alignment horizontal="center" vertical="center" wrapText="1"/>
    </xf>
    <xf numFmtId="0" fontId="29" fillId="4" borderId="5" xfId="0" applyFont="1" applyFill="1" applyBorder="1" applyAlignment="1">
      <alignment horizontal="center" vertical="center" wrapText="1"/>
    </xf>
    <xf numFmtId="0" fontId="29" fillId="4" borderId="6" xfId="0" applyFont="1" applyFill="1" applyBorder="1" applyAlignment="1">
      <alignment horizontal="center" vertical="center" wrapText="1"/>
    </xf>
    <xf numFmtId="0" fontId="19" fillId="5" borderId="1" xfId="1" applyFill="1" applyBorder="1" applyAlignment="1">
      <alignment horizontal="center" vertical="center" wrapText="1"/>
    </xf>
    <xf numFmtId="0" fontId="3" fillId="0" borderId="4"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20" fillId="0" borderId="6" xfId="0" applyFont="1" applyBorder="1" applyAlignment="1">
      <alignment horizontal="center" vertical="center" wrapText="1"/>
    </xf>
    <xf numFmtId="49" fontId="1" fillId="3" borderId="8" xfId="0" applyNumberFormat="1"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0" fillId="0" borderId="1" xfId="0" applyBorder="1" applyAlignment="1">
      <alignment horizontal="center"/>
    </xf>
    <xf numFmtId="0" fontId="7"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18" fillId="0" borderId="4" xfId="0" applyFont="1" applyBorder="1" applyAlignment="1">
      <alignment horizontal="center" vertical="center" wrapText="1"/>
    </xf>
    <xf numFmtId="49" fontId="7" fillId="5" borderId="4" xfId="0" applyNumberFormat="1" applyFont="1" applyFill="1" applyBorder="1" applyAlignment="1">
      <alignment horizontal="center" vertical="center" wrapText="1"/>
    </xf>
    <xf numFmtId="49" fontId="7" fillId="5" borderId="5" xfId="0" applyNumberFormat="1" applyFont="1" applyFill="1" applyBorder="1" applyAlignment="1">
      <alignment horizontal="center" vertical="center" wrapText="1"/>
    </xf>
    <xf numFmtId="49" fontId="7" fillId="5" borderId="6" xfId="0" applyNumberFormat="1" applyFont="1" applyFill="1" applyBorder="1" applyAlignment="1">
      <alignment horizontal="center"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49" fontId="2" fillId="2" borderId="8" xfId="0" applyNumberFormat="1" applyFont="1" applyFill="1" applyBorder="1" applyAlignment="1">
      <alignment horizontal="left" vertical="center" wrapText="1"/>
    </xf>
    <xf numFmtId="49" fontId="2" fillId="2" borderId="9" xfId="0" applyNumberFormat="1" applyFont="1" applyFill="1" applyBorder="1" applyAlignment="1">
      <alignment horizontal="left" vertical="center" wrapText="1"/>
    </xf>
    <xf numFmtId="49" fontId="2" fillId="2" borderId="14" xfId="0" applyNumberFormat="1" applyFont="1" applyFill="1" applyBorder="1" applyAlignment="1">
      <alignment horizontal="left" vertical="center" wrapText="1"/>
    </xf>
    <xf numFmtId="0" fontId="6" fillId="0" borderId="4"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49" fontId="2" fillId="2" borderId="1" xfId="0" applyNumberFormat="1" applyFont="1" applyFill="1" applyBorder="1" applyAlignment="1">
      <alignment horizontal="left" vertical="center" wrapText="1"/>
    </xf>
    <xf numFmtId="49" fontId="27" fillId="2" borderId="1" xfId="0" applyNumberFormat="1" applyFont="1" applyFill="1" applyBorder="1" applyAlignment="1">
      <alignment horizontal="center" vertical="center" wrapText="1"/>
    </xf>
    <xf numFmtId="0" fontId="52" fillId="5" borderId="4" xfId="1" applyFont="1" applyFill="1" applyBorder="1" applyAlignment="1" applyProtection="1">
      <alignment horizontal="center" vertical="center" wrapText="1"/>
      <protection locked="0"/>
    </xf>
    <xf numFmtId="0" fontId="52" fillId="5" borderId="5" xfId="1" applyFont="1" applyFill="1" applyBorder="1" applyAlignment="1" applyProtection="1">
      <alignment horizontal="center" vertical="center" wrapText="1"/>
      <protection locked="0"/>
    </xf>
    <xf numFmtId="0" fontId="52" fillId="5" borderId="6" xfId="1" applyFont="1" applyFill="1" applyBorder="1" applyAlignment="1" applyProtection="1">
      <alignment horizontal="center" vertical="center" wrapText="1"/>
      <protection locked="0"/>
    </xf>
    <xf numFmtId="49" fontId="2"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0" fontId="0" fillId="0" borderId="4" xfId="0" applyBorder="1" applyAlignment="1" applyProtection="1">
      <alignment horizontal="center" vertical="center" wrapText="1"/>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49" fillId="0" borderId="1" xfId="0" applyFont="1" applyBorder="1" applyAlignment="1" applyProtection="1">
      <alignment horizontal="center" vertical="center" wrapText="1"/>
      <protection locked="0"/>
    </xf>
    <xf numFmtId="0" fontId="50" fillId="5" borderId="1" xfId="1"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1" xfId="0" applyFont="1" applyBorder="1" applyAlignment="1">
      <alignment horizontal="center" vertical="center" wrapText="1"/>
    </xf>
    <xf numFmtId="0" fontId="12" fillId="2" borderId="10" xfId="0" applyFont="1" applyFill="1" applyBorder="1" applyAlignment="1">
      <alignment horizontal="center" vertical="center" wrapText="1"/>
    </xf>
    <xf numFmtId="0" fontId="12" fillId="2" borderId="0" xfId="0" applyFont="1" applyFill="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20" fillId="0" borderId="1" xfId="0" applyFont="1" applyBorder="1" applyAlignment="1">
      <alignment horizontal="center" vertical="center" wrapText="1"/>
    </xf>
    <xf numFmtId="49" fontId="1" fillId="3" borderId="11" xfId="0" applyNumberFormat="1" applyFont="1" applyFill="1" applyBorder="1" applyAlignment="1">
      <alignment horizontal="center" vertical="center" wrapText="1"/>
    </xf>
    <xf numFmtId="49" fontId="1" fillId="3" borderId="7" xfId="0" applyNumberFormat="1" applyFont="1" applyFill="1" applyBorder="1" applyAlignment="1">
      <alignment horizontal="center" vertical="center" wrapText="1"/>
    </xf>
    <xf numFmtId="0" fontId="19" fillId="5" borderId="4" xfId="1" applyFill="1" applyBorder="1" applyAlignment="1">
      <alignment horizontal="center" vertical="center" wrapText="1"/>
    </xf>
    <xf numFmtId="0" fontId="19" fillId="5" borderId="5" xfId="1" applyFill="1" applyBorder="1" applyAlignment="1">
      <alignment horizontal="center" vertical="center" wrapText="1"/>
    </xf>
    <xf numFmtId="0" fontId="19" fillId="5" borderId="6" xfId="1" applyFill="1" applyBorder="1" applyAlignment="1">
      <alignment horizontal="center" vertical="center" wrapText="1"/>
    </xf>
    <xf numFmtId="0" fontId="19" fillId="5" borderId="8" xfId="1" applyFill="1" applyBorder="1" applyAlignment="1">
      <alignment horizontal="center" vertical="center" wrapText="1"/>
    </xf>
    <xf numFmtId="0" fontId="19" fillId="5" borderId="9" xfId="1" applyFill="1" applyBorder="1" applyAlignment="1">
      <alignment horizontal="center" vertical="center" wrapText="1"/>
    </xf>
    <xf numFmtId="0" fontId="19" fillId="5" borderId="14" xfId="1" applyFill="1" applyBorder="1" applyAlignment="1">
      <alignment horizontal="center" vertical="center" wrapText="1"/>
    </xf>
    <xf numFmtId="0" fontId="3" fillId="0" borderId="10"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10"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50" fillId="5" borderId="8" xfId="1" applyFont="1" applyFill="1" applyBorder="1" applyAlignment="1" applyProtection="1">
      <alignment horizontal="center" vertical="center" wrapText="1"/>
      <protection locked="0"/>
    </xf>
    <xf numFmtId="0" fontId="50" fillId="5" borderId="9" xfId="1" applyFont="1" applyFill="1" applyBorder="1" applyAlignment="1" applyProtection="1">
      <alignment horizontal="center" vertical="center" wrapText="1"/>
      <protection locked="0"/>
    </xf>
    <xf numFmtId="0" fontId="50" fillId="5" borderId="14" xfId="1" applyFont="1" applyFill="1" applyBorder="1" applyAlignment="1" applyProtection="1">
      <alignment horizontal="center" vertical="center" wrapText="1"/>
      <protection locked="0"/>
    </xf>
    <xf numFmtId="0" fontId="32" fillId="0" borderId="0" xfId="0" applyFont="1" applyAlignment="1">
      <alignment horizontal="center"/>
    </xf>
    <xf numFmtId="0" fontId="43" fillId="10" borderId="1" xfId="0" applyFont="1" applyFill="1" applyBorder="1" applyAlignment="1">
      <alignment horizontal="center" wrapText="1"/>
    </xf>
    <xf numFmtId="0" fontId="43" fillId="10" borderId="1" xfId="0" applyFont="1" applyFill="1" applyBorder="1" applyAlignment="1">
      <alignment horizontal="center" vertical="center"/>
    </xf>
    <xf numFmtId="0" fontId="43" fillId="3" borderId="1" xfId="0" applyFont="1" applyFill="1" applyBorder="1" applyAlignment="1">
      <alignment horizontal="center" vertical="center"/>
    </xf>
    <xf numFmtId="0" fontId="42" fillId="10" borderId="1" xfId="0" applyFont="1" applyFill="1" applyBorder="1" applyAlignment="1">
      <alignment horizontal="center" vertical="center"/>
    </xf>
    <xf numFmtId="0" fontId="24" fillId="0" borderId="0" xfId="0" applyFont="1" applyAlignment="1">
      <alignment horizontal="left" vertical="center" wrapText="1"/>
    </xf>
    <xf numFmtId="0" fontId="42" fillId="0" borderId="1" xfId="0" applyFont="1" applyBorder="1" applyAlignment="1">
      <alignment horizontal="center" vertical="center"/>
    </xf>
    <xf numFmtId="0" fontId="42" fillId="0" borderId="1" xfId="0" applyFont="1" applyBorder="1" applyAlignment="1">
      <alignment horizontal="center"/>
    </xf>
    <xf numFmtId="0" fontId="42" fillId="0" borderId="1" xfId="0" applyFont="1" applyBorder="1" applyAlignment="1">
      <alignment horizontal="center" vertical="center" wrapText="1"/>
    </xf>
    <xf numFmtId="0" fontId="36" fillId="0" borderId="17" xfId="0" applyFont="1" applyBorder="1" applyAlignment="1">
      <alignment horizontal="left" vertical="center" wrapText="1"/>
    </xf>
  </cellXfs>
  <cellStyles count="6">
    <cellStyle name="Bueno" xfId="2" builtinId="26"/>
    <cellStyle name="Entrada" xfId="5" builtinId="20"/>
    <cellStyle name="Incorrecto" xfId="1" builtinId="27"/>
    <cellStyle name="Neutral" xfId="3" builtinId="28"/>
    <cellStyle name="Normal" xfId="0" builtinId="0"/>
    <cellStyle name="Notas" xfId="4" builtinId="10"/>
  </cellStyles>
  <dxfs count="160">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colors>
    <mruColors>
      <color rgb="FF9C0006"/>
      <color rgb="FFB38E5D"/>
      <color rgb="FF13322B"/>
      <color rgb="FF000000"/>
      <color rgb="FF9C6500"/>
      <color rgb="FFFFC7CE"/>
      <color rgb="FF006100"/>
      <color rgb="FFC6EFCE"/>
      <color rgb="FFFFEB9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r>
              <a:rPr lang="es-MX" b="1">
                <a:latin typeface="Montserrat" panose="00000500000000000000" pitchFamily="2" charset="0"/>
              </a:rPr>
              <a:t>Cumplimiento a la Atención Materna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barChart>
        <c:barDir val="col"/>
        <c:grouping val="clustered"/>
        <c:varyColors val="0"/>
        <c:ser>
          <c:idx val="0"/>
          <c:order val="0"/>
          <c:tx>
            <c:strRef>
              <c:f>'~Concentrado~'!$G$1</c:f>
              <c:strCache>
                <c:ptCount val="1"/>
                <c:pt idx="0">
                  <c:v>R</c:v>
                </c:pt>
              </c:strCache>
            </c:strRef>
          </c:tx>
          <c:spPr>
            <a:solidFill>
              <a:srgbClr val="C000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'~Concentrado~'!$D$2:$D$7</c:f>
              <c:strCache>
                <c:ptCount val="6"/>
                <c:pt idx="0">
                  <c:v>Gerencia</c:v>
                </c:pt>
                <c:pt idx="1">
                  <c:v>Infraestructura y Capacidad de Atención</c:v>
                </c:pt>
                <c:pt idx="2">
                  <c:v>Acceso y Continuidad de Atención</c:v>
                </c:pt>
                <c:pt idx="3">
                  <c:v>Sistema de Referencia y Contrarreferencia</c:v>
                </c:pt>
                <c:pt idx="4">
                  <c:v>Red de Atención Médica Segura</c:v>
                </c:pt>
                <c:pt idx="5">
                  <c:v>Transferencia Intrahospitalaria Segura</c:v>
                </c:pt>
              </c:strCache>
            </c:strRef>
          </c:cat>
          <c:val>
            <c:numRef>
              <c:f>'~Concentrado~'!$G$2:$G$7</c:f>
              <c:numCache>
                <c:formatCode>General</c:formatCode>
                <c:ptCount val="6"/>
                <c:pt idx="0">
                  <c:v>9.5</c:v>
                </c:pt>
                <c:pt idx="1">
                  <c:v>0</c:v>
                </c:pt>
                <c:pt idx="2">
                  <c:v>23.1</c:v>
                </c:pt>
                <c:pt idx="3">
                  <c:v>0</c:v>
                </c:pt>
                <c:pt idx="4">
                  <c:v>0</c:v>
                </c:pt>
                <c:pt idx="5">
                  <c:v>0</c:v>
                </c:pt>
              </c:numCache>
            </c:numRef>
          </c:val>
          <c:extLst>
            <c:ext xmlns:c16="http://schemas.microsoft.com/office/drawing/2014/chart" uri="{C3380CC4-5D6E-409C-BE32-E72D297353CC}">
              <c16:uniqueId val="{00000000-6747-4BD2-A56C-5F0AF1C8FB54}"/>
            </c:ext>
          </c:extLst>
        </c:ser>
        <c:ser>
          <c:idx val="1"/>
          <c:order val="1"/>
          <c:tx>
            <c:strRef>
              <c:f>'~Concentrado~'!$H$1</c:f>
              <c:strCache>
                <c:ptCount val="1"/>
                <c:pt idx="0">
                  <c:v>N</c:v>
                </c:pt>
              </c:strCache>
            </c:strRef>
          </c:tx>
          <c:spPr>
            <a:solidFill>
              <a:schemeClr val="accent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'~Concentrado~'!$D$2:$D$7</c:f>
              <c:strCache>
                <c:ptCount val="6"/>
                <c:pt idx="0">
                  <c:v>Gerencia</c:v>
                </c:pt>
                <c:pt idx="1">
                  <c:v>Infraestructura y Capacidad de Atención</c:v>
                </c:pt>
                <c:pt idx="2">
                  <c:v>Acceso y Continuidad de Atención</c:v>
                </c:pt>
                <c:pt idx="3">
                  <c:v>Sistema de Referencia y Contrarreferencia</c:v>
                </c:pt>
                <c:pt idx="4">
                  <c:v>Red de Atención Médica Segura</c:v>
                </c:pt>
                <c:pt idx="5">
                  <c:v>Transferencia Intrahospitalaria Segura</c:v>
                </c:pt>
              </c:strCache>
            </c:strRef>
          </c:cat>
          <c:val>
            <c:numRef>
              <c:f>'~Concentrado~'!$H$2:$H$7</c:f>
              <c:numCache>
                <c:formatCode>General</c:formatCode>
                <c:ptCount val="6"/>
                <c:pt idx="0">
                  <c:v>0</c:v>
                </c:pt>
                <c:pt idx="1">
                  <c:v>0</c:v>
                </c:pt>
                <c:pt idx="2">
                  <c:v>0</c:v>
                </c:pt>
                <c:pt idx="3">
                  <c:v>0</c:v>
                </c:pt>
                <c:pt idx="4">
                  <c:v>0</c:v>
                </c:pt>
                <c:pt idx="5">
                  <c:v>59</c:v>
                </c:pt>
              </c:numCache>
            </c:numRef>
          </c:val>
          <c:extLst>
            <c:ext xmlns:c16="http://schemas.microsoft.com/office/drawing/2014/chart" uri="{C3380CC4-5D6E-409C-BE32-E72D297353CC}">
              <c16:uniqueId val="{00000001-6747-4BD2-A56C-5F0AF1C8FB54}"/>
            </c:ext>
          </c:extLst>
        </c:ser>
        <c:ser>
          <c:idx val="2"/>
          <c:order val="2"/>
          <c:tx>
            <c:strRef>
              <c:f>'~Concentrado~'!$I$1</c:f>
              <c:strCache>
                <c:ptCount val="1"/>
                <c:pt idx="0">
                  <c:v>A</c:v>
                </c:pt>
              </c:strCache>
            </c:strRef>
          </c:tx>
          <c:spPr>
            <a:solidFill>
              <a:srgbClr val="FFFF00"/>
            </a:solidFill>
            <a:ln>
              <a:noFill/>
            </a:ln>
            <a:effectLst/>
          </c:spPr>
          <c:invertIfNegative val="0"/>
          <c:dPt>
            <c:idx val="2"/>
            <c:invertIfNegative val="0"/>
            <c:bubble3D val="0"/>
            <c:spPr>
              <a:solidFill>
                <a:srgbClr val="FFFF00"/>
              </a:solidFill>
              <a:ln>
                <a:noFill/>
              </a:ln>
              <a:effectLst/>
            </c:spPr>
            <c:extLst>
              <c:ext xmlns:c16="http://schemas.microsoft.com/office/drawing/2014/chart" uri="{C3380CC4-5D6E-409C-BE32-E72D297353CC}">
                <c16:uniqueId val="{00000003-6747-4BD2-A56C-5F0AF1C8FB54}"/>
              </c:ext>
            </c:extLst>
          </c:dPt>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'~Concentrado~'!$D$2:$D$7</c:f>
              <c:strCache>
                <c:ptCount val="6"/>
                <c:pt idx="0">
                  <c:v>Gerencia</c:v>
                </c:pt>
                <c:pt idx="1">
                  <c:v>Infraestructura y Capacidad de Atención</c:v>
                </c:pt>
                <c:pt idx="2">
                  <c:v>Acceso y Continuidad de Atención</c:v>
                </c:pt>
                <c:pt idx="3">
                  <c:v>Sistema de Referencia y Contrarreferencia</c:v>
                </c:pt>
                <c:pt idx="4">
                  <c:v>Red de Atención Médica Segura</c:v>
                </c:pt>
                <c:pt idx="5">
                  <c:v>Transferencia Intrahospitalaria Segura</c:v>
                </c:pt>
              </c:strCache>
            </c:strRef>
          </c:cat>
          <c:val>
            <c:numRef>
              <c:f>'~Concentrado~'!$I$2:$I$7</c:f>
              <c:numCache>
                <c:formatCode>General</c:formatCode>
                <c:ptCount val="6"/>
                <c:pt idx="0">
                  <c:v>0</c:v>
                </c:pt>
                <c:pt idx="1">
                  <c:v>77.3</c:v>
                </c:pt>
                <c:pt idx="2">
                  <c:v>0</c:v>
                </c:pt>
                <c:pt idx="3">
                  <c:v>0</c:v>
                </c:pt>
                <c:pt idx="4">
                  <c:v>0</c:v>
                </c:pt>
                <c:pt idx="5">
                  <c:v>0</c:v>
                </c:pt>
              </c:numCache>
            </c:numRef>
          </c:val>
          <c:extLst>
            <c:ext xmlns:c16="http://schemas.microsoft.com/office/drawing/2014/chart" uri="{C3380CC4-5D6E-409C-BE32-E72D297353CC}">
              <c16:uniqueId val="{00000004-6747-4BD2-A56C-5F0AF1C8FB54}"/>
            </c:ext>
          </c:extLst>
        </c:ser>
        <c:ser>
          <c:idx val="3"/>
          <c:order val="3"/>
          <c:tx>
            <c:strRef>
              <c:f>'~Concentrado~'!$J$1</c:f>
              <c:strCache>
                <c:ptCount val="1"/>
                <c:pt idx="0">
                  <c:v>V</c:v>
                </c:pt>
              </c:strCache>
            </c:strRef>
          </c:tx>
          <c:spPr>
            <a:solidFill>
              <a:srgbClr val="92D05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'~Concentrado~'!$D$2:$D$7</c:f>
              <c:strCache>
                <c:ptCount val="6"/>
                <c:pt idx="0">
                  <c:v>Gerencia</c:v>
                </c:pt>
                <c:pt idx="1">
                  <c:v>Infraestructura y Capacidad de Atención</c:v>
                </c:pt>
                <c:pt idx="2">
                  <c:v>Acceso y Continuidad de Atención</c:v>
                </c:pt>
                <c:pt idx="3">
                  <c:v>Sistema de Referencia y Contrarreferencia</c:v>
                </c:pt>
                <c:pt idx="4">
                  <c:v>Red de Atención Médica Segura</c:v>
                </c:pt>
                <c:pt idx="5">
                  <c:v>Transferencia Intrahospitalaria Segura</c:v>
                </c:pt>
              </c:strCache>
            </c:strRef>
          </c:cat>
          <c:val>
            <c:numRef>
              <c:f>'~Concentrado~'!$J$2:$J$7</c:f>
              <c:numCache>
                <c:formatCode>General</c:formatCode>
                <c:ptCount val="6"/>
                <c:pt idx="0">
                  <c:v>0</c:v>
                </c:pt>
                <c:pt idx="1">
                  <c:v>0</c:v>
                </c:pt>
                <c:pt idx="2">
                  <c:v>0</c:v>
                </c:pt>
                <c:pt idx="3">
                  <c:v>92.9</c:v>
                </c:pt>
                <c:pt idx="4">
                  <c:v>0</c:v>
                </c:pt>
                <c:pt idx="5">
                  <c:v>0</c:v>
                </c:pt>
              </c:numCache>
            </c:numRef>
          </c:val>
          <c:extLst>
            <c:ext xmlns:c16="http://schemas.microsoft.com/office/drawing/2014/chart" uri="{C3380CC4-5D6E-409C-BE32-E72D297353CC}">
              <c16:uniqueId val="{00000005-6747-4BD2-A56C-5F0AF1C8FB54}"/>
            </c:ext>
          </c:extLst>
        </c:ser>
        <c:ser>
          <c:idx val="4"/>
          <c:order val="4"/>
          <c:tx>
            <c:strRef>
              <c:f>'~Concentrado~'!$K$1</c:f>
              <c:strCache>
                <c:ptCount val="1"/>
                <c:pt idx="0">
                  <c:v>X</c:v>
                </c:pt>
              </c:strCache>
            </c:strRef>
          </c:tx>
          <c:spPr>
            <a:solidFill>
              <a:schemeClr val="accent5"/>
            </a:solidFill>
            <a:ln>
              <a:noFill/>
            </a:ln>
            <a:effectLst/>
          </c:spPr>
          <c:invertIfNegative val="0"/>
          <c:dLbls>
            <c:dLbl>
              <c:idx val="0"/>
              <c:tx>
                <c:rich>
                  <a:bodyPr/>
                  <a:lstStyle/>
                  <a:p>
                    <a:fld id="{587F088E-EFCE-7246-B383-C0C97F78A339}"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747-4BD2-A56C-5F0AF1C8FB54}"/>
                </c:ext>
              </c:extLst>
            </c:dLbl>
            <c:dLbl>
              <c:idx val="1"/>
              <c:tx>
                <c:rich>
                  <a:bodyPr/>
                  <a:lstStyle/>
                  <a:p>
                    <a:fld id="{0B21181C-93F8-F841-AD3D-68649A7D1D34}"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8E6-4E5E-8246-0ABA642D71D3}"/>
                </c:ext>
              </c:extLst>
            </c:dLbl>
            <c:dLbl>
              <c:idx val="2"/>
              <c:tx>
                <c:rich>
                  <a:bodyPr/>
                  <a:lstStyle/>
                  <a:p>
                    <a:fld id="{1EEC1B16-4EF5-D641-9621-21EEFD96E6F2}"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8E6-4E5E-8246-0ABA642D71D3}"/>
                </c:ext>
              </c:extLst>
            </c:dLbl>
            <c:dLbl>
              <c:idx val="3"/>
              <c:tx>
                <c:rich>
                  <a:bodyPr/>
                  <a:lstStyle/>
                  <a:p>
                    <a:fld id="{119BEDAB-7EBE-2346-B808-DEE19E357CAE}"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8E6-4E5E-8246-0ABA642D71D3}"/>
                </c:ext>
              </c:extLst>
            </c:dLbl>
            <c:dLbl>
              <c:idx val="4"/>
              <c:tx>
                <c:rich>
                  <a:bodyPr/>
                  <a:lstStyle/>
                  <a:p>
                    <a:fld id="{39A9EF7E-F8D9-044D-BC32-7D8EAED817C6}"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8E6-4E5E-8246-0ABA642D71D3}"/>
                </c:ext>
              </c:extLst>
            </c:dLbl>
            <c:dLbl>
              <c:idx val="5"/>
              <c:tx>
                <c:rich>
                  <a:bodyPr/>
                  <a:lstStyle/>
                  <a:p>
                    <a:fld id="{922E9437-8E38-F54C-8776-5F3E4B06DC2B}"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8E6-4E5E-8246-0ABA642D71D3}"/>
                </c:ext>
              </c:extLst>
            </c:dLbl>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'~Concentrado~'!$D$2:$D$7</c:f>
              <c:strCache>
                <c:ptCount val="6"/>
                <c:pt idx="0">
                  <c:v>Gerencia</c:v>
                </c:pt>
                <c:pt idx="1">
                  <c:v>Infraestructura y Capacidad de Atención</c:v>
                </c:pt>
                <c:pt idx="2">
                  <c:v>Acceso y Continuidad de Atención</c:v>
                </c:pt>
                <c:pt idx="3">
                  <c:v>Sistema de Referencia y Contrarreferencia</c:v>
                </c:pt>
                <c:pt idx="4">
                  <c:v>Red de Atención Médica Segura</c:v>
                </c:pt>
                <c:pt idx="5">
                  <c:v>Transferencia Intrahospitalaria Segura</c:v>
                </c:pt>
              </c:strCache>
            </c:strRef>
          </c:cat>
          <c:val>
            <c:numRef>
              <c:f>'~Concentrado~'!$K$2:$K$7</c:f>
              <c:numCache>
                <c:formatCode>General</c:formatCode>
                <c:ptCount val="6"/>
                <c:pt idx="0">
                  <c:v>0</c:v>
                </c:pt>
                <c:pt idx="1">
                  <c:v>0</c:v>
                </c:pt>
                <c:pt idx="2">
                  <c:v>0</c:v>
                </c:pt>
                <c:pt idx="3">
                  <c:v>0</c:v>
                </c:pt>
                <c:pt idx="4">
                  <c:v>0</c:v>
                </c:pt>
                <c:pt idx="5">
                  <c:v>0</c:v>
                </c:pt>
              </c:numCache>
            </c:numRef>
          </c:val>
          <c:extLst>
            <c:ext xmlns:c15="http://schemas.microsoft.com/office/drawing/2012/chart" uri="{02D57815-91ED-43cb-92C2-25804820EDAC}">
              <c15:datalabelsRange>
                <c15:f>'~Concentrado~'!$K$2:$K$7</c15:f>
                <c15:dlblRangeCache>
                  <c:ptCount val="6"/>
                </c15:dlblRangeCache>
              </c15:datalabelsRange>
            </c:ext>
            <c:ext xmlns:c16="http://schemas.microsoft.com/office/drawing/2014/chart" uri="{C3380CC4-5D6E-409C-BE32-E72D297353CC}">
              <c16:uniqueId val="{0000000C-6747-4BD2-A56C-5F0AF1C8FB54}"/>
            </c:ext>
          </c:extLst>
        </c:ser>
        <c:dLbls>
          <c:dLblPos val="outEnd"/>
          <c:showLegendKey val="0"/>
          <c:showVal val="1"/>
          <c:showCatName val="0"/>
          <c:showSerName val="0"/>
          <c:showPercent val="0"/>
          <c:showBubbleSize val="0"/>
        </c:dLbls>
        <c:gapWidth val="200"/>
        <c:overlap val="100"/>
        <c:axId val="-774523104"/>
        <c:axId val="-774517120"/>
      </c:barChart>
      <c:catAx>
        <c:axId val="-7745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74517120"/>
        <c:crosses val="autoZero"/>
        <c:auto val="1"/>
        <c:lblAlgn val="ctr"/>
        <c:lblOffset val="100"/>
        <c:noMultiLvlLbl val="0"/>
      </c:catAx>
      <c:valAx>
        <c:axId val="-77451712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7452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ontserrat" panose="00000500000000000000" pitchFamily="2" charset="0"/>
              </a:rPr>
              <a:t>Gerencia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rgbClr val="C000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'~Concentrado~'!$D$13:$D$17</c:f>
              <c:strCache>
                <c:ptCount val="5"/>
                <c:pt idx="0">
                  <c:v>Diagnóstico Situacional</c:v>
                </c:pt>
                <c:pt idx="1">
                  <c:v>Programa de Trabajo</c:v>
                </c:pt>
                <c:pt idx="2">
                  <c:v>Capacitación</c:v>
                </c:pt>
                <c:pt idx="3">
                  <c:v>Supervisión</c:v>
                </c:pt>
                <c:pt idx="4">
                  <c:v>CPESMMMP</c:v>
                </c:pt>
              </c:strCache>
            </c:strRef>
          </c:cat>
          <c:val>
            <c:numRef>
              <c:f>'~Concentrado~'!$G$13:$G$17</c:f>
              <c:numCache>
                <c:formatCode>General</c:formatCode>
                <c:ptCount val="5"/>
                <c:pt idx="0">
                  <c:v>0</c:v>
                </c:pt>
                <c:pt idx="1">
                  <c:v>50</c:v>
                </c:pt>
                <c:pt idx="2">
                  <c:v>8.3000000000000007</c:v>
                </c:pt>
                <c:pt idx="3">
                  <c:v>0</c:v>
                </c:pt>
                <c:pt idx="4">
                  <c:v>5.6</c:v>
                </c:pt>
              </c:numCache>
            </c:numRef>
          </c:val>
          <c:extLst>
            <c:ext xmlns:c16="http://schemas.microsoft.com/office/drawing/2014/chart" uri="{C3380CC4-5D6E-409C-BE32-E72D297353CC}">
              <c16:uniqueId val="{00000000-C418-4077-85C4-1C631EF6A147}"/>
            </c:ext>
          </c:extLst>
        </c:ser>
        <c:ser>
          <c:idx val="1"/>
          <c:order val="1"/>
          <c:spPr>
            <a:solidFill>
              <a:schemeClr val="accent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'~Concentrado~'!$D$13:$D$17</c:f>
              <c:strCache>
                <c:ptCount val="5"/>
                <c:pt idx="0">
                  <c:v>Diagnóstico Situacional</c:v>
                </c:pt>
                <c:pt idx="1">
                  <c:v>Programa de Trabajo</c:v>
                </c:pt>
                <c:pt idx="2">
                  <c:v>Capacitación</c:v>
                </c:pt>
                <c:pt idx="3">
                  <c:v>Supervisión</c:v>
                </c:pt>
                <c:pt idx="4">
                  <c:v>CPESMMMP</c:v>
                </c:pt>
              </c:strCache>
            </c:strRef>
          </c:cat>
          <c:val>
            <c:numRef>
              <c:f>'~Concentrado~'!$H$13:$H$17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C418-4077-85C4-1C631EF6A147}"/>
            </c:ext>
          </c:extLst>
        </c:ser>
        <c:ser>
          <c:idx val="2"/>
          <c:order val="2"/>
          <c:spPr>
            <a:solidFill>
              <a:srgbClr val="FFFF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'~Concentrado~'!$D$13:$D$17</c:f>
              <c:strCache>
                <c:ptCount val="5"/>
                <c:pt idx="0">
                  <c:v>Diagnóstico Situacional</c:v>
                </c:pt>
                <c:pt idx="1">
                  <c:v>Programa de Trabajo</c:v>
                </c:pt>
                <c:pt idx="2">
                  <c:v>Capacitación</c:v>
                </c:pt>
                <c:pt idx="3">
                  <c:v>Supervisión</c:v>
                </c:pt>
                <c:pt idx="4">
                  <c:v>CPESMMMP</c:v>
                </c:pt>
              </c:strCache>
            </c:strRef>
          </c:cat>
          <c:val>
            <c:numRef>
              <c:f>'~Concentrado~'!$I$13:$I$17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C418-4077-85C4-1C631EF6A147}"/>
            </c:ext>
          </c:extLst>
        </c:ser>
        <c:ser>
          <c:idx val="3"/>
          <c:order val="3"/>
          <c:spPr>
            <a:solidFill>
              <a:srgbClr val="92D05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'~Concentrado~'!$D$13:$D$17</c:f>
              <c:strCache>
                <c:ptCount val="5"/>
                <c:pt idx="0">
                  <c:v>Diagnóstico Situacional</c:v>
                </c:pt>
                <c:pt idx="1">
                  <c:v>Programa de Trabajo</c:v>
                </c:pt>
                <c:pt idx="2">
                  <c:v>Capacitación</c:v>
                </c:pt>
                <c:pt idx="3">
                  <c:v>Supervisión</c:v>
                </c:pt>
                <c:pt idx="4">
                  <c:v>CPESMMMP</c:v>
                </c:pt>
              </c:strCache>
            </c:strRef>
          </c:cat>
          <c:val>
            <c:numRef>
              <c:f>'~Concentrado~'!$J$13:$J$17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C418-4077-85C4-1C631EF6A147}"/>
            </c:ext>
          </c:extLst>
        </c:ser>
        <c:ser>
          <c:idx val="4"/>
          <c:order val="4"/>
          <c:spPr>
            <a:solidFill>
              <a:schemeClr val="accent5"/>
            </a:solidFill>
            <a:ln>
              <a:noFill/>
            </a:ln>
            <a:effectLst/>
          </c:spPr>
          <c:invertIfNegative val="0"/>
          <c:dLbls>
            <c:dLbl>
              <c:idx val="0"/>
              <c:tx>
                <c:rich>
                  <a:bodyPr/>
                  <a:lstStyle/>
                  <a:p>
                    <a:fld id="{7C8EC501-6F18-BD49-B6CC-7ABA1689DD02}"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418-4077-85C4-1C631EF6A147}"/>
                </c:ext>
              </c:extLst>
            </c:dLbl>
            <c:dLbl>
              <c:idx val="1"/>
              <c:tx>
                <c:rich>
                  <a:bodyPr/>
                  <a:lstStyle/>
                  <a:p>
                    <a:fld id="{142D3A13-8BAF-D443-A460-3C56F978E036}"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30E-4552-AD80-A8D6A26EA2BC}"/>
                </c:ext>
              </c:extLst>
            </c:dLbl>
            <c:dLbl>
              <c:idx val="2"/>
              <c:tx>
                <c:rich>
                  <a:bodyPr/>
                  <a:lstStyle/>
                  <a:p>
                    <a:fld id="{87F5F118-05C2-7E41-90C2-584667826C23}"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30E-4552-AD80-A8D6A26EA2BC}"/>
                </c:ext>
              </c:extLst>
            </c:dLbl>
            <c:dLbl>
              <c:idx val="3"/>
              <c:tx>
                <c:rich>
                  <a:bodyPr/>
                  <a:lstStyle/>
                  <a:p>
                    <a:fld id="{6E64395F-60EE-8E4A-AD44-53AFA6FC1128}"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30E-4552-AD80-A8D6A26EA2BC}"/>
                </c:ext>
              </c:extLst>
            </c:dLbl>
            <c:dLbl>
              <c:idx val="4"/>
              <c:tx>
                <c:rich>
                  <a:bodyPr/>
                  <a:lstStyle/>
                  <a:p>
                    <a:fld id="{44A01E2D-9065-4945-B773-229AB9958C23}"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30E-4552-AD80-A8D6A26EA2B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'~Concentrado~'!$D$13:$D$17</c:f>
              <c:strCache>
                <c:ptCount val="5"/>
                <c:pt idx="0">
                  <c:v>Diagnóstico Situacional</c:v>
                </c:pt>
                <c:pt idx="1">
                  <c:v>Programa de Trabajo</c:v>
                </c:pt>
                <c:pt idx="2">
                  <c:v>Capacitación</c:v>
                </c:pt>
                <c:pt idx="3">
                  <c:v>Supervisión</c:v>
                </c:pt>
                <c:pt idx="4">
                  <c:v>CPESMMMP</c:v>
                </c:pt>
              </c:strCache>
            </c:strRef>
          </c:cat>
          <c:val>
            <c:numRef>
              <c:f>'~Concentrado~'!$K$13:$K$17</c:f>
              <c:numCache>
                <c:formatCode>General</c:formatCode>
                <c:ptCount val="5"/>
                <c:pt idx="0">
                  <c:v>0</c:v>
                </c:pt>
                <c:pt idx="1">
                  <c:v>0</c:v>
                </c:pt>
                <c:pt idx="2">
                  <c:v>0</c:v>
                </c:pt>
                <c:pt idx="3">
                  <c:v>0</c:v>
                </c:pt>
                <c:pt idx="4">
                  <c:v>0</c:v>
                </c:pt>
              </c:numCache>
            </c:numRef>
          </c:val>
          <c:extLst>
            <c:ext xmlns:c15="http://schemas.microsoft.com/office/drawing/2012/chart" uri="{02D57815-91ED-43cb-92C2-25804820EDAC}">
              <c15:datalabelsRange>
                <c15:f>'~Concentrado~'!$K$13:$K$17</c15:f>
                <c15:dlblRangeCache>
                  <c:ptCount val="5"/>
                  <c:pt idx="0">
                    <c:v>0</c:v>
                  </c:pt>
                  <c:pt idx="3">
                    <c:v>0</c:v>
                  </c:pt>
                </c15:dlblRangeCache>
              </c15:datalabelsRange>
            </c:ext>
            <c:ext xmlns:c16="http://schemas.microsoft.com/office/drawing/2014/chart" uri="{C3380CC4-5D6E-409C-BE32-E72D297353CC}">
              <c16:uniqueId val="{00000009-C418-4077-85C4-1C631EF6A147}"/>
            </c:ext>
          </c:extLst>
        </c:ser>
        <c:dLbls>
          <c:dLblPos val="outEnd"/>
          <c:showLegendKey val="0"/>
          <c:showVal val="1"/>
          <c:showCatName val="0"/>
          <c:showSerName val="0"/>
          <c:showPercent val="0"/>
          <c:showBubbleSize val="0"/>
        </c:dLbls>
        <c:gapWidth val="219"/>
        <c:overlap val="100"/>
        <c:axId val="-774524736"/>
        <c:axId val="-774511680"/>
      </c:barChart>
      <c:catAx>
        <c:axId val="-77452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74511680"/>
        <c:crosses val="autoZero"/>
        <c:auto val="1"/>
        <c:lblAlgn val="ctr"/>
        <c:lblOffset val="100"/>
        <c:noMultiLvlLbl val="0"/>
      </c:catAx>
      <c:valAx>
        <c:axId val="-7745116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74524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r>
              <a:rPr lang="es-MX" b="1">
                <a:latin typeface="Montserrat" panose="00000500000000000000" pitchFamily="2" charset="0"/>
              </a:rPr>
              <a:t>Infraestructura y Capacidad de Atención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barChart>
        <c:barDir val="col"/>
        <c:grouping val="clustered"/>
        <c:varyColors val="0"/>
        <c:ser>
          <c:idx val="0"/>
          <c:order val="0"/>
          <c:spPr>
            <a:solidFill>
              <a:srgbClr val="C000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'~Concentrado~'!$D$22:$D$24</c:f>
              <c:strCache>
                <c:ptCount val="3"/>
                <c:pt idx="0">
                  <c:v>Recursos Humanos del Área Médica y Enfermería</c:v>
                </c:pt>
                <c:pt idx="1">
                  <c:v>Insumos</c:v>
                </c:pt>
                <c:pt idx="2">
                  <c:v>Estructura</c:v>
                </c:pt>
              </c:strCache>
            </c:strRef>
          </c:cat>
          <c:val>
            <c:numRef>
              <c:f>'~Concentrado~'!$G$22:$G$24</c:f>
              <c:numCache>
                <c:formatCode>General</c:formatCode>
                <c:ptCount val="3"/>
                <c:pt idx="0">
                  <c:v>0</c:v>
                </c:pt>
                <c:pt idx="1">
                  <c:v>37.5</c:v>
                </c:pt>
                <c:pt idx="2">
                  <c:v>0</c:v>
                </c:pt>
              </c:numCache>
            </c:numRef>
          </c:val>
          <c:extLst>
            <c:ext xmlns:c16="http://schemas.microsoft.com/office/drawing/2014/chart" uri="{C3380CC4-5D6E-409C-BE32-E72D297353CC}">
              <c16:uniqueId val="{00000000-2B68-4E0D-AD77-8451552BA20B}"/>
            </c:ext>
          </c:extLst>
        </c:ser>
        <c:ser>
          <c:idx val="1"/>
          <c:order val="1"/>
          <c:spPr>
            <a:solidFill>
              <a:schemeClr val="accent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'~Concentrado~'!$D$22:$D$24</c:f>
              <c:strCache>
                <c:ptCount val="3"/>
                <c:pt idx="0">
                  <c:v>Recursos Humanos del Área Médica y Enfermería</c:v>
                </c:pt>
                <c:pt idx="1">
                  <c:v>Insumos</c:v>
                </c:pt>
                <c:pt idx="2">
                  <c:v>Estructura</c:v>
                </c:pt>
              </c:strCache>
            </c:strRef>
          </c:cat>
          <c:val>
            <c:numRef>
              <c:f>'~Concentrado~'!$H$22:$H$24</c:f>
              <c:numCache>
                <c:formatCode>General</c:formatCode>
                <c:ptCount val="3"/>
                <c:pt idx="0">
                  <c:v>0</c:v>
                </c:pt>
                <c:pt idx="1">
                  <c:v>0</c:v>
                </c:pt>
                <c:pt idx="2">
                  <c:v>0</c:v>
                </c:pt>
              </c:numCache>
            </c:numRef>
          </c:val>
          <c:extLst>
            <c:ext xmlns:c16="http://schemas.microsoft.com/office/drawing/2014/chart" uri="{C3380CC4-5D6E-409C-BE32-E72D297353CC}">
              <c16:uniqueId val="{00000001-2B68-4E0D-AD77-8451552BA20B}"/>
            </c:ext>
          </c:extLst>
        </c:ser>
        <c:ser>
          <c:idx val="2"/>
          <c:order val="2"/>
          <c:spPr>
            <a:solidFill>
              <a:srgbClr val="FFFF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'~Concentrado~'!$D$22:$D$24</c:f>
              <c:strCache>
                <c:ptCount val="3"/>
                <c:pt idx="0">
                  <c:v>Recursos Humanos del Área Médica y Enfermería</c:v>
                </c:pt>
                <c:pt idx="1">
                  <c:v>Insumos</c:v>
                </c:pt>
                <c:pt idx="2">
                  <c:v>Estructura</c:v>
                </c:pt>
              </c:strCache>
            </c:strRef>
          </c:cat>
          <c:val>
            <c:numRef>
              <c:f>'~Concentrado~'!$I$22:$I$24</c:f>
              <c:numCache>
                <c:formatCode>General</c:formatCode>
                <c:ptCount val="3"/>
                <c:pt idx="0">
                  <c:v>83.3</c:v>
                </c:pt>
                <c:pt idx="1">
                  <c:v>0</c:v>
                </c:pt>
                <c:pt idx="2">
                  <c:v>0</c:v>
                </c:pt>
              </c:numCache>
            </c:numRef>
          </c:val>
          <c:extLst>
            <c:ext xmlns:c16="http://schemas.microsoft.com/office/drawing/2014/chart" uri="{C3380CC4-5D6E-409C-BE32-E72D297353CC}">
              <c16:uniqueId val="{00000002-2B68-4E0D-AD77-8451552BA20B}"/>
            </c:ext>
          </c:extLst>
        </c:ser>
        <c:ser>
          <c:idx val="3"/>
          <c:order val="3"/>
          <c:spPr>
            <a:solidFill>
              <a:srgbClr val="92D05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'~Concentrado~'!$D$22:$D$24</c:f>
              <c:strCache>
                <c:ptCount val="3"/>
                <c:pt idx="0">
                  <c:v>Recursos Humanos del Área Médica y Enfermería</c:v>
                </c:pt>
                <c:pt idx="1">
                  <c:v>Insumos</c:v>
                </c:pt>
                <c:pt idx="2">
                  <c:v>Estructura</c:v>
                </c:pt>
              </c:strCache>
            </c:strRef>
          </c:cat>
          <c:val>
            <c:numRef>
              <c:f>'~Concentrado~'!$J$22:$J$24</c:f>
              <c:numCache>
                <c:formatCode>General</c:formatCode>
                <c:ptCount val="3"/>
                <c:pt idx="0">
                  <c:v>0</c:v>
                </c:pt>
                <c:pt idx="1">
                  <c:v>0</c:v>
                </c:pt>
                <c:pt idx="2">
                  <c:v>100</c:v>
                </c:pt>
              </c:numCache>
            </c:numRef>
          </c:val>
          <c:extLst>
            <c:ext xmlns:c16="http://schemas.microsoft.com/office/drawing/2014/chart" uri="{C3380CC4-5D6E-409C-BE32-E72D297353CC}">
              <c16:uniqueId val="{00000003-2B68-4E0D-AD77-8451552BA20B}"/>
            </c:ext>
          </c:extLst>
        </c:ser>
        <c:ser>
          <c:idx val="4"/>
          <c:order val="4"/>
          <c:spPr>
            <a:solidFill>
              <a:schemeClr val="accent5"/>
            </a:solidFill>
            <a:ln>
              <a:noFill/>
            </a:ln>
            <a:effectLst/>
          </c:spPr>
          <c:invertIfNegative val="0"/>
          <c:dLbls>
            <c:dLbl>
              <c:idx val="0"/>
              <c:tx>
                <c:rich>
                  <a:bodyPr/>
                  <a:lstStyle/>
                  <a:p>
                    <a:fld id="{BC6320BE-5E0E-A44D-BA9D-CE11693A4EE3}"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B68-4E0D-AD77-8451552BA20B}"/>
                </c:ext>
              </c:extLst>
            </c:dLbl>
            <c:dLbl>
              <c:idx val="1"/>
              <c:tx>
                <c:rich>
                  <a:bodyPr/>
                  <a:lstStyle/>
                  <a:p>
                    <a:fld id="{10FFF2E0-66C1-1847-9E95-E9A0A99CEBF5}"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9F9-4984-BF65-39096593AC5E}"/>
                </c:ext>
              </c:extLst>
            </c:dLbl>
            <c:dLbl>
              <c:idx val="2"/>
              <c:tx>
                <c:rich>
                  <a:bodyPr/>
                  <a:lstStyle/>
                  <a:p>
                    <a:fld id="{A5F1823F-DA4A-AD4D-BAE5-6F61879A1BDD}"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9F9-4984-BF65-39096593AC5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'~Concentrado~'!$D$22:$D$24</c:f>
              <c:strCache>
                <c:ptCount val="3"/>
                <c:pt idx="0">
                  <c:v>Recursos Humanos del Área Médica y Enfermería</c:v>
                </c:pt>
                <c:pt idx="1">
                  <c:v>Insumos</c:v>
                </c:pt>
                <c:pt idx="2">
                  <c:v>Estructura</c:v>
                </c:pt>
              </c:strCache>
            </c:strRef>
          </c:cat>
          <c:val>
            <c:numRef>
              <c:f>'~Concentrado~'!$K$22:$K$24</c:f>
              <c:numCache>
                <c:formatCode>General</c:formatCode>
                <c:ptCount val="3"/>
                <c:pt idx="0">
                  <c:v>0</c:v>
                </c:pt>
                <c:pt idx="1">
                  <c:v>0</c:v>
                </c:pt>
                <c:pt idx="2">
                  <c:v>0</c:v>
                </c:pt>
              </c:numCache>
            </c:numRef>
          </c:val>
          <c:extLst>
            <c:ext xmlns:c15="http://schemas.microsoft.com/office/drawing/2012/chart" uri="{02D57815-91ED-43cb-92C2-25804820EDAC}">
              <c15:datalabelsRange>
                <c15:f>'~Concentrado~'!$K$22:$K$24</c15:f>
                <c15:dlblRangeCache>
                  <c:ptCount val="3"/>
                </c15:dlblRangeCache>
              </c15:datalabelsRange>
            </c:ext>
            <c:ext xmlns:c16="http://schemas.microsoft.com/office/drawing/2014/chart" uri="{C3380CC4-5D6E-409C-BE32-E72D297353CC}">
              <c16:uniqueId val="{00000007-2B68-4E0D-AD77-8451552BA20B}"/>
            </c:ext>
          </c:extLst>
        </c:ser>
        <c:dLbls>
          <c:dLblPos val="outEnd"/>
          <c:showLegendKey val="0"/>
          <c:showVal val="1"/>
          <c:showCatName val="0"/>
          <c:showSerName val="0"/>
          <c:showPercent val="0"/>
          <c:showBubbleSize val="0"/>
        </c:dLbls>
        <c:gapWidth val="219"/>
        <c:overlap val="100"/>
        <c:axId val="-774510592"/>
        <c:axId val="-774513312"/>
      </c:barChart>
      <c:catAx>
        <c:axId val="-77451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74513312"/>
        <c:crosses val="autoZero"/>
        <c:auto val="1"/>
        <c:lblAlgn val="ctr"/>
        <c:lblOffset val="100"/>
        <c:noMultiLvlLbl val="0"/>
      </c:catAx>
      <c:valAx>
        <c:axId val="-77451331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7451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r>
              <a:rPr lang="es-MX" b="1">
                <a:latin typeface="Montserrat" panose="00000500000000000000" pitchFamily="2" charset="0"/>
              </a:rPr>
              <a:t>Acceso y Continuidad de Atención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barChart>
        <c:barDir val="col"/>
        <c:grouping val="clustered"/>
        <c:varyColors val="0"/>
        <c:ser>
          <c:idx val="0"/>
          <c:order val="0"/>
          <c:spPr>
            <a:solidFill>
              <a:srgbClr val="C000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'~Concentrado~'!$D$29:$D$33</c:f>
              <c:strCache>
                <c:ptCount val="5"/>
                <c:pt idx="0">
                  <c:v>Atención Pregestacional</c:v>
                </c:pt>
                <c:pt idx="1">
                  <c:v>APEO y Planificación familiar</c:v>
                </c:pt>
                <c:pt idx="2">
                  <c:v>Cesárea</c:v>
                </c:pt>
                <c:pt idx="3">
                  <c:v>Monitoreo y Vigilancia epidemiológica</c:v>
                </c:pt>
                <c:pt idx="4">
                  <c:v>Seguimiento VIH y Sífilis</c:v>
                </c:pt>
              </c:strCache>
            </c:strRef>
          </c:cat>
          <c:val>
            <c:numRef>
              <c:f>'~Concentrado~'!$G$29:$G$33</c:f>
              <c:numCache>
                <c:formatCode>General</c:formatCode>
                <c:ptCount val="5"/>
                <c:pt idx="0">
                  <c:v>0</c:v>
                </c:pt>
                <c:pt idx="1">
                  <c:v>16.7</c:v>
                </c:pt>
                <c:pt idx="2">
                  <c:v>0</c:v>
                </c:pt>
                <c:pt idx="3">
                  <c:v>41.7</c:v>
                </c:pt>
                <c:pt idx="4">
                  <c:v>0</c:v>
                </c:pt>
              </c:numCache>
            </c:numRef>
          </c:val>
          <c:extLst>
            <c:ext xmlns:c16="http://schemas.microsoft.com/office/drawing/2014/chart" uri="{C3380CC4-5D6E-409C-BE32-E72D297353CC}">
              <c16:uniqueId val="{00000000-BF3E-4A04-A058-2BEE20442061}"/>
            </c:ext>
          </c:extLst>
        </c:ser>
        <c:ser>
          <c:idx val="1"/>
          <c:order val="1"/>
          <c:spPr>
            <a:solidFill>
              <a:schemeClr val="accent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'~Concentrado~'!$D$29:$D$33</c:f>
              <c:strCache>
                <c:ptCount val="5"/>
                <c:pt idx="0">
                  <c:v>Atención Pregestacional</c:v>
                </c:pt>
                <c:pt idx="1">
                  <c:v>APEO y Planificación familiar</c:v>
                </c:pt>
                <c:pt idx="2">
                  <c:v>Cesárea</c:v>
                </c:pt>
                <c:pt idx="3">
                  <c:v>Monitoreo y Vigilancia epidemiológica</c:v>
                </c:pt>
                <c:pt idx="4">
                  <c:v>Seguimiento VIH y Sífilis</c:v>
                </c:pt>
              </c:strCache>
            </c:strRef>
          </c:cat>
          <c:val>
            <c:numRef>
              <c:f>'~Concentrado~'!$H$29:$H$33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BF3E-4A04-A058-2BEE20442061}"/>
            </c:ext>
          </c:extLst>
        </c:ser>
        <c:ser>
          <c:idx val="2"/>
          <c:order val="2"/>
          <c:spPr>
            <a:solidFill>
              <a:srgbClr val="FFFF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'~Concentrado~'!$D$29:$D$33</c:f>
              <c:strCache>
                <c:ptCount val="5"/>
                <c:pt idx="0">
                  <c:v>Atención Pregestacional</c:v>
                </c:pt>
                <c:pt idx="1">
                  <c:v>APEO y Planificación familiar</c:v>
                </c:pt>
                <c:pt idx="2">
                  <c:v>Cesárea</c:v>
                </c:pt>
                <c:pt idx="3">
                  <c:v>Monitoreo y Vigilancia epidemiológica</c:v>
                </c:pt>
                <c:pt idx="4">
                  <c:v>Seguimiento VIH y Sífilis</c:v>
                </c:pt>
              </c:strCache>
            </c:strRef>
          </c:cat>
          <c:val>
            <c:numRef>
              <c:f>'~Concentrado~'!$I$29:$I$33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BF3E-4A04-A058-2BEE20442061}"/>
            </c:ext>
          </c:extLst>
        </c:ser>
        <c:ser>
          <c:idx val="3"/>
          <c:order val="3"/>
          <c:spPr>
            <a:solidFill>
              <a:srgbClr val="92D05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'~Concentrado~'!$D$29:$D$33</c:f>
              <c:strCache>
                <c:ptCount val="5"/>
                <c:pt idx="0">
                  <c:v>Atención Pregestacional</c:v>
                </c:pt>
                <c:pt idx="1">
                  <c:v>APEO y Planificación familiar</c:v>
                </c:pt>
                <c:pt idx="2">
                  <c:v>Cesárea</c:v>
                </c:pt>
                <c:pt idx="3">
                  <c:v>Monitoreo y Vigilancia epidemiológica</c:v>
                </c:pt>
                <c:pt idx="4">
                  <c:v>Seguimiento VIH y Sífilis</c:v>
                </c:pt>
              </c:strCache>
            </c:strRef>
          </c:cat>
          <c:val>
            <c:numRef>
              <c:f>'~Concentrado~'!$J$29:$J$33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BF3E-4A04-A058-2BEE20442061}"/>
            </c:ext>
          </c:extLst>
        </c:ser>
        <c:ser>
          <c:idx val="4"/>
          <c:order val="4"/>
          <c:spPr>
            <a:solidFill>
              <a:schemeClr val="accent5"/>
            </a:solidFill>
            <a:ln>
              <a:noFill/>
            </a:ln>
            <a:effectLst/>
          </c:spPr>
          <c:invertIfNegative val="0"/>
          <c:dLbls>
            <c:dLbl>
              <c:idx val="0"/>
              <c:tx>
                <c:rich>
                  <a:bodyPr/>
                  <a:lstStyle/>
                  <a:p>
                    <a:fld id="{512B1786-C0EF-4A00-A82F-08CE2E139EBA}"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F3E-4A04-A058-2BEE20442061}"/>
                </c:ext>
              </c:extLst>
            </c:dLbl>
            <c:dLbl>
              <c:idx val="1"/>
              <c:tx>
                <c:rich>
                  <a:bodyPr/>
                  <a:lstStyle/>
                  <a:p>
                    <a:fld id="{539B11E8-2338-1A46-A489-D73C51403C85}"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7BF-40A3-BBF0-442568626928}"/>
                </c:ext>
              </c:extLst>
            </c:dLbl>
            <c:dLbl>
              <c:idx val="2"/>
              <c:tx>
                <c:rich>
                  <a:bodyPr/>
                  <a:lstStyle/>
                  <a:p>
                    <a:fld id="{35DC9B7B-16ED-4AC3-BDC6-4731EA667998}"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7BF-40A3-BBF0-442568626928}"/>
                </c:ext>
              </c:extLst>
            </c:dLbl>
            <c:dLbl>
              <c:idx val="3"/>
              <c:tx>
                <c:rich>
                  <a:bodyPr/>
                  <a:lstStyle/>
                  <a:p>
                    <a:fld id="{0926A5D1-4515-3D45-9B60-A627A57916AB}"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7BF-40A3-BBF0-442568626928}"/>
                </c:ext>
              </c:extLst>
            </c:dLbl>
            <c:dLbl>
              <c:idx val="4"/>
              <c:tx>
                <c:rich>
                  <a:bodyPr/>
                  <a:lstStyle/>
                  <a:p>
                    <a:fld id="{4017231E-E56F-491A-A9DC-99225EF78C5B}"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7BF-40A3-BBF0-44256862692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'~Concentrado~'!$D$29:$D$33</c:f>
              <c:strCache>
                <c:ptCount val="5"/>
                <c:pt idx="0">
                  <c:v>Atención Pregestacional</c:v>
                </c:pt>
                <c:pt idx="1">
                  <c:v>APEO y Planificación familiar</c:v>
                </c:pt>
                <c:pt idx="2">
                  <c:v>Cesárea</c:v>
                </c:pt>
                <c:pt idx="3">
                  <c:v>Monitoreo y Vigilancia epidemiológica</c:v>
                </c:pt>
                <c:pt idx="4">
                  <c:v>Seguimiento VIH y Sífilis</c:v>
                </c:pt>
              </c:strCache>
            </c:strRef>
          </c:cat>
          <c:val>
            <c:numRef>
              <c:f>'~Concentrado~'!$K$29:$K$33</c:f>
              <c:numCache>
                <c:formatCode>General</c:formatCode>
                <c:ptCount val="5"/>
                <c:pt idx="0">
                  <c:v>0</c:v>
                </c:pt>
                <c:pt idx="1">
                  <c:v>0</c:v>
                </c:pt>
                <c:pt idx="2">
                  <c:v>0</c:v>
                </c:pt>
                <c:pt idx="3">
                  <c:v>0</c:v>
                </c:pt>
                <c:pt idx="4">
                  <c:v>0</c:v>
                </c:pt>
              </c:numCache>
            </c:numRef>
          </c:val>
          <c:extLst>
            <c:ext xmlns:c15="http://schemas.microsoft.com/office/drawing/2012/chart" uri="{02D57815-91ED-43cb-92C2-25804820EDAC}">
              <c15:datalabelsRange>
                <c15:f>'~Concentrado~'!$K$29:$K$33</c15:f>
                <c15:dlblRangeCache>
                  <c:ptCount val="5"/>
                  <c:pt idx="0">
                    <c:v>0</c:v>
                  </c:pt>
                  <c:pt idx="2">
                    <c:v>0</c:v>
                  </c:pt>
                  <c:pt idx="4">
                    <c:v>0</c:v>
                  </c:pt>
                </c15:dlblRangeCache>
              </c15:datalabelsRange>
            </c:ext>
            <c:ext xmlns:c16="http://schemas.microsoft.com/office/drawing/2014/chart" uri="{C3380CC4-5D6E-409C-BE32-E72D297353CC}">
              <c16:uniqueId val="{00000009-BF3E-4A04-A058-2BEE20442061}"/>
            </c:ext>
          </c:extLst>
        </c:ser>
        <c:dLbls>
          <c:dLblPos val="outEnd"/>
          <c:showLegendKey val="0"/>
          <c:showVal val="1"/>
          <c:showCatName val="0"/>
          <c:showSerName val="0"/>
          <c:showPercent val="0"/>
          <c:showBubbleSize val="0"/>
        </c:dLbls>
        <c:gapWidth val="219"/>
        <c:overlap val="100"/>
        <c:axId val="-766917328"/>
        <c:axId val="-766912432"/>
      </c:barChart>
      <c:catAx>
        <c:axId val="-76691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66912432"/>
        <c:crosses val="autoZero"/>
        <c:auto val="1"/>
        <c:lblAlgn val="ctr"/>
        <c:lblOffset val="100"/>
        <c:noMultiLvlLbl val="0"/>
      </c:catAx>
      <c:valAx>
        <c:axId val="-7669124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66917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r>
              <a:rPr lang="es-MX" b="1">
                <a:latin typeface="Montserrat" panose="00000500000000000000" pitchFamily="2" charset="0"/>
              </a:rPr>
              <a:t>Sistema de Referencia y Contrarreferencia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barChart>
        <c:barDir val="col"/>
        <c:grouping val="clustered"/>
        <c:varyColors val="0"/>
        <c:ser>
          <c:idx val="0"/>
          <c:order val="0"/>
          <c:spPr>
            <a:solidFill>
              <a:srgbClr val="C000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'~Concentrado~'!$D$38:$D$40</c:f>
              <c:strCache>
                <c:ptCount val="3"/>
                <c:pt idx="0">
                  <c:v>Red de Atención Médica</c:v>
                </c:pt>
                <c:pt idx="1">
                  <c:v>Ambulancias y Atención Prehospitalaria</c:v>
                </c:pt>
                <c:pt idx="2">
                  <c:v>Estabilización y Recepción</c:v>
                </c:pt>
              </c:strCache>
            </c:strRef>
          </c:cat>
          <c:val>
            <c:numRef>
              <c:f>'~Concentrado~'!$G$38:$G$40</c:f>
              <c:numCache>
                <c:formatCode>General</c:formatCode>
                <c:ptCount val="3"/>
                <c:pt idx="0">
                  <c:v>0</c:v>
                </c:pt>
                <c:pt idx="1">
                  <c:v>0</c:v>
                </c:pt>
                <c:pt idx="2">
                  <c:v>0</c:v>
                </c:pt>
              </c:numCache>
            </c:numRef>
          </c:val>
          <c:extLst>
            <c:ext xmlns:c16="http://schemas.microsoft.com/office/drawing/2014/chart" uri="{C3380CC4-5D6E-409C-BE32-E72D297353CC}">
              <c16:uniqueId val="{00000000-44CC-49AC-9B09-A404D386496D}"/>
            </c:ext>
          </c:extLst>
        </c:ser>
        <c:ser>
          <c:idx val="1"/>
          <c:order val="1"/>
          <c:spPr>
            <a:solidFill>
              <a:schemeClr val="accent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'~Concentrado~'!$D$38:$D$40</c:f>
              <c:strCache>
                <c:ptCount val="3"/>
                <c:pt idx="0">
                  <c:v>Red de Atención Médica</c:v>
                </c:pt>
                <c:pt idx="1">
                  <c:v>Ambulancias y Atención Prehospitalaria</c:v>
                </c:pt>
                <c:pt idx="2">
                  <c:v>Estabilización y Recepción</c:v>
                </c:pt>
              </c:strCache>
            </c:strRef>
          </c:cat>
          <c:val>
            <c:numRef>
              <c:f>'~Concentrado~'!$H$38:$H$40</c:f>
              <c:numCache>
                <c:formatCode>General</c:formatCode>
                <c:ptCount val="3"/>
                <c:pt idx="0">
                  <c:v>0</c:v>
                </c:pt>
                <c:pt idx="1">
                  <c:v>0</c:v>
                </c:pt>
                <c:pt idx="2">
                  <c:v>0</c:v>
                </c:pt>
              </c:numCache>
            </c:numRef>
          </c:val>
          <c:extLst>
            <c:ext xmlns:c16="http://schemas.microsoft.com/office/drawing/2014/chart" uri="{C3380CC4-5D6E-409C-BE32-E72D297353CC}">
              <c16:uniqueId val="{00000001-44CC-49AC-9B09-A404D386496D}"/>
            </c:ext>
          </c:extLst>
        </c:ser>
        <c:ser>
          <c:idx val="2"/>
          <c:order val="2"/>
          <c:spPr>
            <a:solidFill>
              <a:srgbClr val="FFFF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'~Concentrado~'!$D$38:$D$40</c:f>
              <c:strCache>
                <c:ptCount val="3"/>
                <c:pt idx="0">
                  <c:v>Red de Atención Médica</c:v>
                </c:pt>
                <c:pt idx="1">
                  <c:v>Ambulancias y Atención Prehospitalaria</c:v>
                </c:pt>
                <c:pt idx="2">
                  <c:v>Estabilización y Recepción</c:v>
                </c:pt>
              </c:strCache>
            </c:strRef>
          </c:cat>
          <c:val>
            <c:numRef>
              <c:f>'~Concentrado~'!$I$38:$I$40</c:f>
              <c:numCache>
                <c:formatCode>General</c:formatCode>
                <c:ptCount val="3"/>
                <c:pt idx="0">
                  <c:v>0</c:v>
                </c:pt>
                <c:pt idx="1">
                  <c:v>0</c:v>
                </c:pt>
                <c:pt idx="2">
                  <c:v>0</c:v>
                </c:pt>
              </c:numCache>
            </c:numRef>
          </c:val>
          <c:extLst>
            <c:ext xmlns:c16="http://schemas.microsoft.com/office/drawing/2014/chart" uri="{C3380CC4-5D6E-409C-BE32-E72D297353CC}">
              <c16:uniqueId val="{00000002-44CC-49AC-9B09-A404D386496D}"/>
            </c:ext>
          </c:extLst>
        </c:ser>
        <c:ser>
          <c:idx val="3"/>
          <c:order val="3"/>
          <c:spPr>
            <a:solidFill>
              <a:srgbClr val="92D05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'~Concentrado~'!$D$38:$D$40</c:f>
              <c:strCache>
                <c:ptCount val="3"/>
                <c:pt idx="0">
                  <c:v>Red de Atención Médica</c:v>
                </c:pt>
                <c:pt idx="1">
                  <c:v>Ambulancias y Atención Prehospitalaria</c:v>
                </c:pt>
                <c:pt idx="2">
                  <c:v>Estabilización y Recepción</c:v>
                </c:pt>
              </c:strCache>
            </c:strRef>
          </c:cat>
          <c:val>
            <c:numRef>
              <c:f>'~Concentrado~'!$J$38:$J$40</c:f>
              <c:numCache>
                <c:formatCode>General</c:formatCode>
                <c:ptCount val="3"/>
                <c:pt idx="0">
                  <c:v>87.5</c:v>
                </c:pt>
                <c:pt idx="1">
                  <c:v>0</c:v>
                </c:pt>
                <c:pt idx="2">
                  <c:v>100</c:v>
                </c:pt>
              </c:numCache>
            </c:numRef>
          </c:val>
          <c:extLst>
            <c:ext xmlns:c16="http://schemas.microsoft.com/office/drawing/2014/chart" uri="{C3380CC4-5D6E-409C-BE32-E72D297353CC}">
              <c16:uniqueId val="{00000003-44CC-49AC-9B09-A404D386496D}"/>
            </c:ext>
          </c:extLst>
        </c:ser>
        <c:ser>
          <c:idx val="4"/>
          <c:order val="4"/>
          <c:spPr>
            <a:solidFill>
              <a:schemeClr val="accent5"/>
            </a:solidFill>
            <a:ln>
              <a:noFill/>
            </a:ln>
            <a:effectLst/>
          </c:spPr>
          <c:invertIfNegative val="0"/>
          <c:dLbls>
            <c:dLbl>
              <c:idx val="0"/>
              <c:tx>
                <c:rich>
                  <a:bodyPr/>
                  <a:lstStyle/>
                  <a:p>
                    <a:fld id="{5EAFD89B-57A2-4526-B189-D073FBE1BA07}"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4CC-49AC-9B09-A404D386496D}"/>
                </c:ext>
              </c:extLst>
            </c:dLbl>
            <c:dLbl>
              <c:idx val="1"/>
              <c:tx>
                <c:rich>
                  <a:bodyPr/>
                  <a:lstStyle/>
                  <a:p>
                    <a:fld id="{2BA881F2-8450-4DC6-90F6-7BF3D00FAC79}"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2EA-46AB-A017-39410721157B}"/>
                </c:ext>
              </c:extLst>
            </c:dLbl>
            <c:dLbl>
              <c:idx val="2"/>
              <c:tx>
                <c:rich>
                  <a:bodyPr/>
                  <a:lstStyle/>
                  <a:p>
                    <a:fld id="{7FCA6C47-BF53-B84B-88BE-46FC99A223A2}"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2EA-46AB-A017-39410721157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'~Concentrado~'!$D$38:$D$40</c:f>
              <c:strCache>
                <c:ptCount val="3"/>
                <c:pt idx="0">
                  <c:v>Red de Atención Médica</c:v>
                </c:pt>
                <c:pt idx="1">
                  <c:v>Ambulancias y Atención Prehospitalaria</c:v>
                </c:pt>
                <c:pt idx="2">
                  <c:v>Estabilización y Recepción</c:v>
                </c:pt>
              </c:strCache>
            </c:strRef>
          </c:cat>
          <c:val>
            <c:numRef>
              <c:f>'~Concentrado~'!$K$38:$K$40</c:f>
              <c:numCache>
                <c:formatCode>General</c:formatCode>
                <c:ptCount val="3"/>
                <c:pt idx="0">
                  <c:v>0</c:v>
                </c:pt>
                <c:pt idx="1">
                  <c:v>0</c:v>
                </c:pt>
                <c:pt idx="2">
                  <c:v>0</c:v>
                </c:pt>
              </c:numCache>
            </c:numRef>
          </c:val>
          <c:extLst>
            <c:ext xmlns:c15="http://schemas.microsoft.com/office/drawing/2012/chart" uri="{02D57815-91ED-43cb-92C2-25804820EDAC}">
              <c15:datalabelsRange>
                <c15:f>'~Concentrado~'!$K$38:$K$40</c15:f>
                <c15:dlblRangeCache>
                  <c:ptCount val="3"/>
                  <c:pt idx="1">
                    <c:v>NA</c:v>
                  </c:pt>
                </c15:dlblRangeCache>
              </c15:datalabelsRange>
            </c:ext>
            <c:ext xmlns:c16="http://schemas.microsoft.com/office/drawing/2014/chart" uri="{C3380CC4-5D6E-409C-BE32-E72D297353CC}">
              <c16:uniqueId val="{00000007-44CC-49AC-9B09-A404D386496D}"/>
            </c:ext>
          </c:extLst>
        </c:ser>
        <c:dLbls>
          <c:dLblPos val="outEnd"/>
          <c:showLegendKey val="0"/>
          <c:showVal val="1"/>
          <c:showCatName val="0"/>
          <c:showSerName val="0"/>
          <c:showPercent val="0"/>
          <c:showBubbleSize val="0"/>
        </c:dLbls>
        <c:gapWidth val="219"/>
        <c:overlap val="100"/>
        <c:axId val="-766924400"/>
        <c:axId val="-766912976"/>
      </c:barChart>
      <c:catAx>
        <c:axId val="-76692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66912976"/>
        <c:crosses val="autoZero"/>
        <c:auto val="1"/>
        <c:lblAlgn val="ctr"/>
        <c:lblOffset val="100"/>
        <c:noMultiLvlLbl val="0"/>
      </c:catAx>
      <c:valAx>
        <c:axId val="-76691297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66924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r>
              <a:rPr lang="es-MX" b="1">
                <a:latin typeface="Montserrat" panose="00000500000000000000" pitchFamily="2" charset="0"/>
              </a:rPr>
              <a:t>Red de Atención Médica Segura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barChart>
        <c:barDir val="col"/>
        <c:grouping val="clustered"/>
        <c:varyColors val="0"/>
        <c:ser>
          <c:idx val="0"/>
          <c:order val="0"/>
          <c:spPr>
            <a:solidFill>
              <a:srgbClr val="C000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'~Concentrado~'!$D$45:$D$51</c:f>
              <c:strCache>
                <c:ptCount val="7"/>
                <c:pt idx="0">
                  <c:v>Análisis</c:v>
                </c:pt>
                <c:pt idx="1">
                  <c:v>Abordaje Integral</c:v>
                </c:pt>
                <c:pt idx="2">
                  <c:v>Accesibilidad oportuna</c:v>
                </c:pt>
                <c:pt idx="3">
                  <c:v>Ingreso</c:v>
                </c:pt>
                <c:pt idx="4">
                  <c:v>Valoración integral</c:v>
                </c:pt>
                <c:pt idx="5">
                  <c:v>Participación multidisciplinaria</c:v>
                </c:pt>
                <c:pt idx="6">
                  <c:v>Alta Médica</c:v>
                </c:pt>
              </c:strCache>
            </c:strRef>
          </c:cat>
          <c:val>
            <c:numRef>
              <c:f>'~Concentrado~'!$G$45:$G$51</c:f>
              <c:numCache>
                <c:formatCode>General</c:formatCode>
                <c:ptCount val="7"/>
                <c:pt idx="0">
                  <c:v>50</c:v>
                </c:pt>
                <c:pt idx="1">
                  <c:v>0</c:v>
                </c:pt>
                <c:pt idx="2">
                  <c:v>50</c:v>
                </c:pt>
                <c:pt idx="3">
                  <c:v>0</c:v>
                </c:pt>
                <c:pt idx="4">
                  <c:v>0</c:v>
                </c:pt>
                <c:pt idx="5">
                  <c:v>0</c:v>
                </c:pt>
                <c:pt idx="6">
                  <c:v>0</c:v>
                </c:pt>
              </c:numCache>
            </c:numRef>
          </c:val>
          <c:extLst>
            <c:ext xmlns:c16="http://schemas.microsoft.com/office/drawing/2014/chart" uri="{C3380CC4-5D6E-409C-BE32-E72D297353CC}">
              <c16:uniqueId val="{00000000-5507-4833-85BA-5127B73A8CC9}"/>
            </c:ext>
          </c:extLst>
        </c:ser>
        <c:ser>
          <c:idx val="1"/>
          <c:order val="1"/>
          <c:spPr>
            <a:solidFill>
              <a:schemeClr val="accent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'~Concentrado~'!$D$45:$D$51</c:f>
              <c:strCache>
                <c:ptCount val="7"/>
                <c:pt idx="0">
                  <c:v>Análisis</c:v>
                </c:pt>
                <c:pt idx="1">
                  <c:v>Abordaje Integral</c:v>
                </c:pt>
                <c:pt idx="2">
                  <c:v>Accesibilidad oportuna</c:v>
                </c:pt>
                <c:pt idx="3">
                  <c:v>Ingreso</c:v>
                </c:pt>
                <c:pt idx="4">
                  <c:v>Valoración integral</c:v>
                </c:pt>
                <c:pt idx="5">
                  <c:v>Participación multidisciplinaria</c:v>
                </c:pt>
                <c:pt idx="6">
                  <c:v>Alta Médica</c:v>
                </c:pt>
              </c:strCache>
            </c:strRef>
          </c:cat>
          <c:val>
            <c:numRef>
              <c:f>'~Concentrado~'!$H$45:$H$51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507-4833-85BA-5127B73A8CC9}"/>
            </c:ext>
          </c:extLst>
        </c:ser>
        <c:ser>
          <c:idx val="2"/>
          <c:order val="2"/>
          <c:spPr>
            <a:solidFill>
              <a:srgbClr val="FFFF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'~Concentrado~'!$D$45:$D$51</c:f>
              <c:strCache>
                <c:ptCount val="7"/>
                <c:pt idx="0">
                  <c:v>Análisis</c:v>
                </c:pt>
                <c:pt idx="1">
                  <c:v>Abordaje Integral</c:v>
                </c:pt>
                <c:pt idx="2">
                  <c:v>Accesibilidad oportuna</c:v>
                </c:pt>
                <c:pt idx="3">
                  <c:v>Ingreso</c:v>
                </c:pt>
                <c:pt idx="4">
                  <c:v>Valoración integral</c:v>
                </c:pt>
                <c:pt idx="5">
                  <c:v>Participación multidisciplinaria</c:v>
                </c:pt>
                <c:pt idx="6">
                  <c:v>Alta Médica</c:v>
                </c:pt>
              </c:strCache>
            </c:strRef>
          </c:cat>
          <c:val>
            <c:numRef>
              <c:f>'~Concentrado~'!$I$45:$I$51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5507-4833-85BA-5127B73A8CC9}"/>
            </c:ext>
          </c:extLst>
        </c:ser>
        <c:ser>
          <c:idx val="3"/>
          <c:order val="3"/>
          <c:spPr>
            <a:solidFill>
              <a:srgbClr val="92D05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'~Concentrado~'!$D$45:$D$51</c:f>
              <c:strCache>
                <c:ptCount val="7"/>
                <c:pt idx="0">
                  <c:v>Análisis</c:v>
                </c:pt>
                <c:pt idx="1">
                  <c:v>Abordaje Integral</c:v>
                </c:pt>
                <c:pt idx="2">
                  <c:v>Accesibilidad oportuna</c:v>
                </c:pt>
                <c:pt idx="3">
                  <c:v>Ingreso</c:v>
                </c:pt>
                <c:pt idx="4">
                  <c:v>Valoración integral</c:v>
                </c:pt>
                <c:pt idx="5">
                  <c:v>Participación multidisciplinaria</c:v>
                </c:pt>
                <c:pt idx="6">
                  <c:v>Alta Médica</c:v>
                </c:pt>
              </c:strCache>
            </c:strRef>
          </c:cat>
          <c:val>
            <c:numRef>
              <c:f>'~Concentrado~'!$J$45:$J$51</c:f>
              <c:numCache>
                <c:formatCode>General</c:formatCode>
                <c:ptCount val="7"/>
                <c:pt idx="0">
                  <c:v>0</c:v>
                </c:pt>
                <c:pt idx="1">
                  <c:v>100</c:v>
                </c:pt>
                <c:pt idx="2">
                  <c:v>0</c:v>
                </c:pt>
                <c:pt idx="3">
                  <c:v>100</c:v>
                </c:pt>
                <c:pt idx="4">
                  <c:v>100</c:v>
                </c:pt>
                <c:pt idx="5">
                  <c:v>100</c:v>
                </c:pt>
                <c:pt idx="6">
                  <c:v>100</c:v>
                </c:pt>
              </c:numCache>
            </c:numRef>
          </c:val>
          <c:extLst>
            <c:ext xmlns:c16="http://schemas.microsoft.com/office/drawing/2014/chart" uri="{C3380CC4-5D6E-409C-BE32-E72D297353CC}">
              <c16:uniqueId val="{00000003-5507-4833-85BA-5127B73A8CC9}"/>
            </c:ext>
          </c:extLst>
        </c:ser>
        <c:ser>
          <c:idx val="4"/>
          <c:order val="4"/>
          <c:spPr>
            <a:solidFill>
              <a:schemeClr val="accent5"/>
            </a:solidFill>
            <a:ln>
              <a:noFill/>
            </a:ln>
            <a:effectLst/>
          </c:spPr>
          <c:invertIfNegative val="0"/>
          <c:dLbls>
            <c:dLbl>
              <c:idx val="0"/>
              <c:tx>
                <c:rich>
                  <a:bodyPr/>
                  <a:lstStyle/>
                  <a:p>
                    <a:fld id="{FD16CC46-1D07-499C-82BB-71B6C9AA2016}"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507-4833-85BA-5127B73A8CC9}"/>
                </c:ext>
              </c:extLst>
            </c:dLbl>
            <c:dLbl>
              <c:idx val="1"/>
              <c:tx>
                <c:rich>
                  <a:bodyPr/>
                  <a:lstStyle/>
                  <a:p>
                    <a:fld id="{F47333CB-8D8D-754D-82D8-DB04E53093FB}"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F2F-4180-8C96-B394CCF1697C}"/>
                </c:ext>
              </c:extLst>
            </c:dLbl>
            <c:dLbl>
              <c:idx val="2"/>
              <c:tx>
                <c:rich>
                  <a:bodyPr/>
                  <a:lstStyle/>
                  <a:p>
                    <a:fld id="{FAF2BA4B-07DC-C34F-A8FA-4A1FD266E646}"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F2F-4180-8C96-B394CCF1697C}"/>
                </c:ext>
              </c:extLst>
            </c:dLbl>
            <c:dLbl>
              <c:idx val="3"/>
              <c:tx>
                <c:rich>
                  <a:bodyPr/>
                  <a:lstStyle/>
                  <a:p>
                    <a:fld id="{3753E8C9-C82A-2A4A-9DA8-AE8C32D18596}"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F2F-4180-8C96-B394CCF1697C}"/>
                </c:ext>
              </c:extLst>
            </c:dLbl>
            <c:dLbl>
              <c:idx val="4"/>
              <c:tx>
                <c:rich>
                  <a:bodyPr/>
                  <a:lstStyle/>
                  <a:p>
                    <a:fld id="{AE9AE50F-4E21-8540-AFFF-334087AE27B9}"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F2F-4180-8C96-B394CCF1697C}"/>
                </c:ext>
              </c:extLst>
            </c:dLbl>
            <c:dLbl>
              <c:idx val="5"/>
              <c:tx>
                <c:rich>
                  <a:bodyPr/>
                  <a:lstStyle/>
                  <a:p>
                    <a:fld id="{3467EF4F-0835-1E44-8F62-DC9D63581B61}"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F2F-4180-8C96-B394CCF1697C}"/>
                </c:ext>
              </c:extLst>
            </c:dLbl>
            <c:dLbl>
              <c:idx val="6"/>
              <c:tx>
                <c:rich>
                  <a:bodyPr/>
                  <a:lstStyle/>
                  <a:p>
                    <a:fld id="{787566B6-E9A0-D942-9E69-A56C2625BBF3}"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F2F-4180-8C96-B394CCF169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'~Concentrado~'!$D$45:$D$51</c:f>
              <c:strCache>
                <c:ptCount val="7"/>
                <c:pt idx="0">
                  <c:v>Análisis</c:v>
                </c:pt>
                <c:pt idx="1">
                  <c:v>Abordaje Integral</c:v>
                </c:pt>
                <c:pt idx="2">
                  <c:v>Accesibilidad oportuna</c:v>
                </c:pt>
                <c:pt idx="3">
                  <c:v>Ingreso</c:v>
                </c:pt>
                <c:pt idx="4">
                  <c:v>Valoración integral</c:v>
                </c:pt>
                <c:pt idx="5">
                  <c:v>Participación multidisciplinaria</c:v>
                </c:pt>
                <c:pt idx="6">
                  <c:v>Alta Médica</c:v>
                </c:pt>
              </c:strCache>
            </c:strRef>
          </c:cat>
          <c:val>
            <c:numRef>
              <c:f>'~Concentrado~'!$K$45:$K$51</c:f>
              <c:numCache>
                <c:formatCode>General</c:formatCode>
                <c:ptCount val="7"/>
                <c:pt idx="0">
                  <c:v>0</c:v>
                </c:pt>
                <c:pt idx="1">
                  <c:v>0</c:v>
                </c:pt>
                <c:pt idx="2">
                  <c:v>0</c:v>
                </c:pt>
                <c:pt idx="3">
                  <c:v>0</c:v>
                </c:pt>
                <c:pt idx="4">
                  <c:v>0</c:v>
                </c:pt>
                <c:pt idx="5">
                  <c:v>0</c:v>
                </c:pt>
                <c:pt idx="6">
                  <c:v>0</c:v>
                </c:pt>
              </c:numCache>
            </c:numRef>
          </c:val>
          <c:extLst>
            <c:ext xmlns:c15="http://schemas.microsoft.com/office/drawing/2012/chart" uri="{02D57815-91ED-43cb-92C2-25804820EDAC}">
              <c15:datalabelsRange>
                <c15:f>'~Concentrado~'!$K$45:$K$51</c15:f>
                <c15:dlblRangeCache>
                  <c:ptCount val="7"/>
                </c15:dlblRangeCache>
              </c15:datalabelsRange>
            </c:ext>
            <c:ext xmlns:c16="http://schemas.microsoft.com/office/drawing/2014/chart" uri="{C3380CC4-5D6E-409C-BE32-E72D297353CC}">
              <c16:uniqueId val="{0000000B-5507-4833-85BA-5127B73A8CC9}"/>
            </c:ext>
          </c:extLst>
        </c:ser>
        <c:dLbls>
          <c:dLblPos val="outEnd"/>
          <c:showLegendKey val="0"/>
          <c:showVal val="1"/>
          <c:showCatName val="0"/>
          <c:showSerName val="0"/>
          <c:showPercent val="0"/>
          <c:showBubbleSize val="0"/>
        </c:dLbls>
        <c:gapWidth val="219"/>
        <c:overlap val="100"/>
        <c:axId val="-766915696"/>
        <c:axId val="-766920592"/>
      </c:barChart>
      <c:catAx>
        <c:axId val="-76691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66920592"/>
        <c:crosses val="autoZero"/>
        <c:auto val="1"/>
        <c:lblAlgn val="ctr"/>
        <c:lblOffset val="100"/>
        <c:noMultiLvlLbl val="0"/>
      </c:catAx>
      <c:valAx>
        <c:axId val="-7669205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6691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r>
              <a:rPr lang="es-MX" b="1">
                <a:latin typeface="Montserrat" panose="00000500000000000000" pitchFamily="2" charset="0"/>
              </a:rPr>
              <a:t>Transferencia Intrahospitalaria Segura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barChart>
        <c:barDir val="col"/>
        <c:grouping val="clustered"/>
        <c:varyColors val="0"/>
        <c:ser>
          <c:idx val="0"/>
          <c:order val="0"/>
          <c:spPr>
            <a:solidFill>
              <a:srgbClr val="C000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'~Concentrado~'!$D$56:$D$66</c:f>
              <c:strCache>
                <c:ptCount val="11"/>
                <c:pt idx="0">
                  <c:v>Sistema de Código Rojo Obstétrico</c:v>
                </c:pt>
                <c:pt idx="1">
                  <c:v>Comunicación efectiva</c:v>
                </c:pt>
                <c:pt idx="2">
                  <c:v>Atención de la Emergencia Obstétrica</c:v>
                </c:pt>
                <c:pt idx="3">
                  <c:v>Labor</c:v>
                </c:pt>
                <c:pt idx="4">
                  <c:v>Expulsión</c:v>
                </c:pt>
                <c:pt idx="5">
                  <c:v>Quirófano</c:v>
                </c:pt>
                <c:pt idx="6">
                  <c:v>Recuperación</c:v>
                </c:pt>
                <c:pt idx="7">
                  <c:v>Hospitalización</c:v>
                </c:pt>
                <c:pt idx="8">
                  <c:v>Unidad de Cuidados Intensivos</c:v>
                </c:pt>
                <c:pt idx="9">
                  <c:v>Eventos Adversos</c:v>
                </c:pt>
                <c:pt idx="10">
                  <c:v>Servicios Hospitalarios de Diagnóstico</c:v>
                </c:pt>
              </c:strCache>
            </c:strRef>
          </c:cat>
          <c:val>
            <c:numRef>
              <c:f>'~Concentrado~'!$G$56:$G$66</c:f>
              <c:numCache>
                <c:formatCode>General</c:formatCode>
                <c:ptCount val="11"/>
                <c:pt idx="0">
                  <c:v>0</c:v>
                </c:pt>
                <c:pt idx="1">
                  <c:v>50</c:v>
                </c:pt>
                <c:pt idx="2">
                  <c:v>0</c:v>
                </c:pt>
                <c:pt idx="3">
                  <c:v>50</c:v>
                </c:pt>
                <c:pt idx="4">
                  <c:v>0</c:v>
                </c:pt>
                <c:pt idx="5">
                  <c:v>0</c:v>
                </c:pt>
                <c:pt idx="6">
                  <c:v>40</c:v>
                </c:pt>
                <c:pt idx="7">
                  <c:v>30</c:v>
                </c:pt>
                <c:pt idx="8">
                  <c:v>0</c:v>
                </c:pt>
                <c:pt idx="9">
                  <c:v>50</c:v>
                </c:pt>
                <c:pt idx="10">
                  <c:v>0</c:v>
                </c:pt>
              </c:numCache>
            </c:numRef>
          </c:val>
          <c:extLst>
            <c:ext xmlns:c16="http://schemas.microsoft.com/office/drawing/2014/chart" uri="{C3380CC4-5D6E-409C-BE32-E72D297353CC}">
              <c16:uniqueId val="{00000000-28AD-42F6-B156-B89D32562045}"/>
            </c:ext>
          </c:extLst>
        </c:ser>
        <c:ser>
          <c:idx val="1"/>
          <c:order val="1"/>
          <c:spPr>
            <a:solidFill>
              <a:schemeClr val="accent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'~Concentrado~'!$D$56:$D$66</c:f>
              <c:strCache>
                <c:ptCount val="11"/>
                <c:pt idx="0">
                  <c:v>Sistema de Código Rojo Obstétrico</c:v>
                </c:pt>
                <c:pt idx="1">
                  <c:v>Comunicación efectiva</c:v>
                </c:pt>
                <c:pt idx="2">
                  <c:v>Atención de la Emergencia Obstétrica</c:v>
                </c:pt>
                <c:pt idx="3">
                  <c:v>Labor</c:v>
                </c:pt>
                <c:pt idx="4">
                  <c:v>Expulsión</c:v>
                </c:pt>
                <c:pt idx="5">
                  <c:v>Quirófano</c:v>
                </c:pt>
                <c:pt idx="6">
                  <c:v>Recuperación</c:v>
                </c:pt>
                <c:pt idx="7">
                  <c:v>Hospitalización</c:v>
                </c:pt>
                <c:pt idx="8">
                  <c:v>Unidad de Cuidados Intensivos</c:v>
                </c:pt>
                <c:pt idx="9">
                  <c:v>Eventos Adversos</c:v>
                </c:pt>
                <c:pt idx="10">
                  <c:v>Servicios Hospitalarios de Diagnóstico</c:v>
                </c:pt>
              </c:strCache>
            </c:strRef>
          </c:cat>
          <c:val>
            <c:numRef>
              <c:f>'~Concentrado~'!$H$56:$H$66</c:f>
              <c:numCache>
                <c:formatCode>General</c:formatCode>
                <c:ptCount val="11"/>
                <c:pt idx="0">
                  <c:v>0</c:v>
                </c:pt>
                <c:pt idx="1">
                  <c:v>0</c:v>
                </c:pt>
                <c:pt idx="2">
                  <c:v>0</c:v>
                </c:pt>
                <c:pt idx="3">
                  <c:v>0</c:v>
                </c:pt>
                <c:pt idx="4">
                  <c:v>64.3</c:v>
                </c:pt>
                <c:pt idx="5">
                  <c:v>70</c:v>
                </c:pt>
                <c:pt idx="6">
                  <c:v>0</c:v>
                </c:pt>
                <c:pt idx="7">
                  <c:v>0</c:v>
                </c:pt>
                <c:pt idx="8">
                  <c:v>0</c:v>
                </c:pt>
                <c:pt idx="9">
                  <c:v>0</c:v>
                </c:pt>
                <c:pt idx="10">
                  <c:v>0</c:v>
                </c:pt>
              </c:numCache>
            </c:numRef>
          </c:val>
          <c:extLst>
            <c:ext xmlns:c16="http://schemas.microsoft.com/office/drawing/2014/chart" uri="{C3380CC4-5D6E-409C-BE32-E72D297353CC}">
              <c16:uniqueId val="{00000001-28AD-42F6-B156-B89D32562045}"/>
            </c:ext>
          </c:extLst>
        </c:ser>
        <c:ser>
          <c:idx val="2"/>
          <c:order val="2"/>
          <c:spPr>
            <a:solidFill>
              <a:srgbClr val="FFFF0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'~Concentrado~'!$D$56:$D$66</c:f>
              <c:strCache>
                <c:ptCount val="11"/>
                <c:pt idx="0">
                  <c:v>Sistema de Código Rojo Obstétrico</c:v>
                </c:pt>
                <c:pt idx="1">
                  <c:v>Comunicación efectiva</c:v>
                </c:pt>
                <c:pt idx="2">
                  <c:v>Atención de la Emergencia Obstétrica</c:v>
                </c:pt>
                <c:pt idx="3">
                  <c:v>Labor</c:v>
                </c:pt>
                <c:pt idx="4">
                  <c:v>Expulsión</c:v>
                </c:pt>
                <c:pt idx="5">
                  <c:v>Quirófano</c:v>
                </c:pt>
                <c:pt idx="6">
                  <c:v>Recuperación</c:v>
                </c:pt>
                <c:pt idx="7">
                  <c:v>Hospitalización</c:v>
                </c:pt>
                <c:pt idx="8">
                  <c:v>Unidad de Cuidados Intensivos</c:v>
                </c:pt>
                <c:pt idx="9">
                  <c:v>Eventos Adversos</c:v>
                </c:pt>
                <c:pt idx="10">
                  <c:v>Servicios Hospitalarios de Diagnóstico</c:v>
                </c:pt>
              </c:strCache>
            </c:strRef>
          </c:cat>
          <c:val>
            <c:numRef>
              <c:f>'~Concentrado~'!$I$56:$I$66</c:f>
              <c:numCache>
                <c:formatCode>General</c:formatCode>
                <c:ptCount val="11"/>
                <c:pt idx="0">
                  <c:v>0</c:v>
                </c:pt>
                <c:pt idx="1">
                  <c:v>0</c:v>
                </c:pt>
                <c:pt idx="2">
                  <c:v>81.8</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28AD-42F6-B156-B89D32562045}"/>
            </c:ext>
          </c:extLst>
        </c:ser>
        <c:ser>
          <c:idx val="3"/>
          <c:order val="3"/>
          <c:spPr>
            <a:solidFill>
              <a:srgbClr val="92D05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'~Concentrado~'!$D$56:$D$66</c:f>
              <c:strCache>
                <c:ptCount val="11"/>
                <c:pt idx="0">
                  <c:v>Sistema de Código Rojo Obstétrico</c:v>
                </c:pt>
                <c:pt idx="1">
                  <c:v>Comunicación efectiva</c:v>
                </c:pt>
                <c:pt idx="2">
                  <c:v>Atención de la Emergencia Obstétrica</c:v>
                </c:pt>
                <c:pt idx="3">
                  <c:v>Labor</c:v>
                </c:pt>
                <c:pt idx="4">
                  <c:v>Expulsión</c:v>
                </c:pt>
                <c:pt idx="5">
                  <c:v>Quirófano</c:v>
                </c:pt>
                <c:pt idx="6">
                  <c:v>Recuperación</c:v>
                </c:pt>
                <c:pt idx="7">
                  <c:v>Hospitalización</c:v>
                </c:pt>
                <c:pt idx="8">
                  <c:v>Unidad de Cuidados Intensivos</c:v>
                </c:pt>
                <c:pt idx="9">
                  <c:v>Eventos Adversos</c:v>
                </c:pt>
                <c:pt idx="10">
                  <c:v>Servicios Hospitalarios de Diagnóstico</c:v>
                </c:pt>
              </c:strCache>
            </c:strRef>
          </c:cat>
          <c:val>
            <c:numRef>
              <c:f>'~Concentrado~'!$J$56:$J$66</c:f>
              <c:numCache>
                <c:formatCode>General</c:formatCode>
                <c:ptCount val="11"/>
                <c:pt idx="0">
                  <c:v>100</c:v>
                </c:pt>
                <c:pt idx="1">
                  <c:v>0</c:v>
                </c:pt>
                <c:pt idx="2">
                  <c:v>0</c:v>
                </c:pt>
                <c:pt idx="3">
                  <c:v>0</c:v>
                </c:pt>
                <c:pt idx="4">
                  <c:v>0</c:v>
                </c:pt>
                <c:pt idx="5">
                  <c:v>0</c:v>
                </c:pt>
                <c:pt idx="6">
                  <c:v>0</c:v>
                </c:pt>
                <c:pt idx="7">
                  <c:v>0</c:v>
                </c:pt>
                <c:pt idx="8">
                  <c:v>0</c:v>
                </c:pt>
                <c:pt idx="9">
                  <c:v>0</c:v>
                </c:pt>
                <c:pt idx="10">
                  <c:v>100</c:v>
                </c:pt>
              </c:numCache>
            </c:numRef>
          </c:val>
          <c:extLst>
            <c:ext xmlns:c16="http://schemas.microsoft.com/office/drawing/2014/chart" uri="{C3380CC4-5D6E-409C-BE32-E72D297353CC}">
              <c16:uniqueId val="{00000003-28AD-42F6-B156-B89D32562045}"/>
            </c:ext>
          </c:extLst>
        </c:ser>
        <c:ser>
          <c:idx val="4"/>
          <c:order val="4"/>
          <c:spPr>
            <a:solidFill>
              <a:schemeClr val="accent5"/>
            </a:solidFill>
            <a:ln>
              <a:noFill/>
            </a:ln>
            <a:effectLst/>
          </c:spPr>
          <c:invertIfNegative val="0"/>
          <c:dLbls>
            <c:dLbl>
              <c:idx val="0"/>
              <c:tx>
                <c:rich>
                  <a:bodyPr/>
                  <a:lstStyle/>
                  <a:p>
                    <a:fld id="{0EBB7D5D-E95F-4F8B-8994-4D295C2BA20C}"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8AD-42F6-B156-B89D32562045}"/>
                </c:ext>
              </c:extLst>
            </c:dLbl>
            <c:dLbl>
              <c:idx val="1"/>
              <c:tx>
                <c:rich>
                  <a:bodyPr/>
                  <a:lstStyle/>
                  <a:p>
                    <a:fld id="{170C2683-A6FA-1643-BE19-F4D81E7D7EE8}"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A4D-4025-A447-EA15A3D8FD74}"/>
                </c:ext>
              </c:extLst>
            </c:dLbl>
            <c:dLbl>
              <c:idx val="2"/>
              <c:tx>
                <c:rich>
                  <a:bodyPr/>
                  <a:lstStyle/>
                  <a:p>
                    <a:fld id="{9FAE9E0F-E4E9-314A-B0E7-490F5B6357A5}"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4D-4025-A447-EA15A3D8FD74}"/>
                </c:ext>
              </c:extLst>
            </c:dLbl>
            <c:dLbl>
              <c:idx val="3"/>
              <c:tx>
                <c:rich>
                  <a:bodyPr/>
                  <a:lstStyle/>
                  <a:p>
                    <a:fld id="{A9DE828A-9A2B-2241-87FF-A4200F63ED4E}"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4D-4025-A447-EA15A3D8FD74}"/>
                </c:ext>
              </c:extLst>
            </c:dLbl>
            <c:dLbl>
              <c:idx val="4"/>
              <c:tx>
                <c:rich>
                  <a:bodyPr/>
                  <a:lstStyle/>
                  <a:p>
                    <a:fld id="{ADCB9985-63B4-044C-AFE7-6824DED59E86}"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4D-4025-A447-EA15A3D8FD74}"/>
                </c:ext>
              </c:extLst>
            </c:dLbl>
            <c:dLbl>
              <c:idx val="5"/>
              <c:tx>
                <c:rich>
                  <a:bodyPr/>
                  <a:lstStyle/>
                  <a:p>
                    <a:fld id="{922D7AB7-40FA-854C-91FD-5F627AB5EBA7}"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4D-4025-A447-EA15A3D8FD74}"/>
                </c:ext>
              </c:extLst>
            </c:dLbl>
            <c:dLbl>
              <c:idx val="6"/>
              <c:tx>
                <c:rich>
                  <a:bodyPr/>
                  <a:lstStyle/>
                  <a:p>
                    <a:fld id="{CE63515E-A270-0C49-A2FB-497C3E77EEA6}"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A4D-4025-A447-EA15A3D8FD74}"/>
                </c:ext>
              </c:extLst>
            </c:dLbl>
            <c:dLbl>
              <c:idx val="7"/>
              <c:tx>
                <c:rich>
                  <a:bodyPr/>
                  <a:lstStyle/>
                  <a:p>
                    <a:fld id="{E5C13F67-6FA5-7B4E-B194-39594BF35631}"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A4D-4025-A447-EA15A3D8FD74}"/>
                </c:ext>
              </c:extLst>
            </c:dLbl>
            <c:dLbl>
              <c:idx val="8"/>
              <c:tx>
                <c:rich>
                  <a:bodyPr/>
                  <a:lstStyle/>
                  <a:p>
                    <a:fld id="{FCDE59E7-59AA-4F27-9897-BB8FA97B383F}" type="CELLRANGE">
                      <a:rPr lang="en-US"/>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1A4D-4025-A447-EA15A3D8FD74}"/>
                </c:ext>
              </c:extLst>
            </c:dLbl>
            <c:dLbl>
              <c:idx val="9"/>
              <c:tx>
                <c:rich>
                  <a:bodyPr/>
                  <a:lstStyle/>
                  <a:p>
                    <a:fld id="{492D223C-18DE-8F44-A3C5-D79AC357B73B}"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A4D-4025-A447-EA15A3D8FD74}"/>
                </c:ext>
              </c:extLst>
            </c:dLbl>
            <c:dLbl>
              <c:idx val="10"/>
              <c:tx>
                <c:rich>
                  <a:bodyPr/>
                  <a:lstStyle/>
                  <a:p>
                    <a:fld id="{61F1F27D-8ADC-CC4F-91BB-63CCA1F9DD65}" type="CELLRANGE">
                      <a:rPr lang="es-MX"/>
                      <a:pPr/>
                      <a:t>[CELLRANGE]</a:t>
                    </a:fld>
                    <a:endParaRPr lang="es-MX"/>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A4D-4025-A447-EA15A3D8FD7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ontserrat" panose="00000500000000000000" pitchFamily="2" charset="0"/>
                    <a:ea typeface="+mn-ea"/>
                    <a:cs typeface="+mn-cs"/>
                  </a:defRPr>
                </a:pPr>
                <a:endParaRPr lang="es-MX"/>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'~Concentrado~'!$D$56:$D$66</c:f>
              <c:strCache>
                <c:ptCount val="11"/>
                <c:pt idx="0">
                  <c:v>Sistema de Código Rojo Obstétrico</c:v>
                </c:pt>
                <c:pt idx="1">
                  <c:v>Comunicación efectiva</c:v>
                </c:pt>
                <c:pt idx="2">
                  <c:v>Atención de la Emergencia Obstétrica</c:v>
                </c:pt>
                <c:pt idx="3">
                  <c:v>Labor</c:v>
                </c:pt>
                <c:pt idx="4">
                  <c:v>Expulsión</c:v>
                </c:pt>
                <c:pt idx="5">
                  <c:v>Quirófano</c:v>
                </c:pt>
                <c:pt idx="6">
                  <c:v>Recuperación</c:v>
                </c:pt>
                <c:pt idx="7">
                  <c:v>Hospitalización</c:v>
                </c:pt>
                <c:pt idx="8">
                  <c:v>Unidad de Cuidados Intensivos</c:v>
                </c:pt>
                <c:pt idx="9">
                  <c:v>Eventos Adversos</c:v>
                </c:pt>
                <c:pt idx="10">
                  <c:v>Servicios Hospitalarios de Diagnóstico</c:v>
                </c:pt>
              </c:strCache>
            </c:strRef>
          </c:cat>
          <c:val>
            <c:numRef>
              <c:f>'~Concentrado~'!$K$56:$K$66</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5="http://schemas.microsoft.com/office/drawing/2012/chart" uri="{02D57815-91ED-43cb-92C2-25804820EDAC}">
              <c15:datalabelsRange>
                <c15:f>'~Concentrado~'!$K$56:$K$66</c15:f>
                <c15:dlblRangeCache>
                  <c:ptCount val="11"/>
                  <c:pt idx="8">
                    <c:v>NA</c:v>
                  </c:pt>
                </c15:dlblRangeCache>
              </c15:datalabelsRange>
            </c:ext>
            <c:ext xmlns:c16="http://schemas.microsoft.com/office/drawing/2014/chart" uri="{C3380CC4-5D6E-409C-BE32-E72D297353CC}">
              <c16:uniqueId val="{0000000F-28AD-42F6-B156-B89D32562045}"/>
            </c:ext>
          </c:extLst>
        </c:ser>
        <c:dLbls>
          <c:dLblPos val="outEnd"/>
          <c:showLegendKey val="0"/>
          <c:showVal val="1"/>
          <c:showCatName val="0"/>
          <c:showSerName val="0"/>
          <c:showPercent val="0"/>
          <c:showBubbleSize val="0"/>
        </c:dLbls>
        <c:gapWidth val="219"/>
        <c:overlap val="100"/>
        <c:axId val="-766920048"/>
        <c:axId val="-766922768"/>
      </c:barChart>
      <c:catAx>
        <c:axId val="-76692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66922768"/>
        <c:crosses val="autoZero"/>
        <c:auto val="1"/>
        <c:lblAlgn val="ctr"/>
        <c:lblOffset val="100"/>
        <c:noMultiLvlLbl val="0"/>
      </c:catAx>
      <c:valAx>
        <c:axId val="-7669227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76692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1437</xdr:colOff>
      <xdr:row>4</xdr:row>
      <xdr:rowOff>9044</xdr:rowOff>
    </xdr:from>
    <xdr:to>
      <xdr:col>17</xdr:col>
      <xdr:colOff>133437</xdr:colOff>
      <xdr:row>21</xdr:row>
      <xdr:rowOff>1519</xdr:rowOff>
    </xdr:to>
    <xdr:graphicFrame macro="">
      <xdr:nvGraphicFramePr>
        <xdr:cNvPr id="2" name="Gráfico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9623</xdr:colOff>
      <xdr:row>24</xdr:row>
      <xdr:rowOff>2885</xdr:rowOff>
    </xdr:from>
    <xdr:to>
      <xdr:col>17</xdr:col>
      <xdr:colOff>141623</xdr:colOff>
      <xdr:row>40</xdr:row>
      <xdr:rowOff>185860</xdr:rowOff>
    </xdr:to>
    <xdr:graphicFrame macro="">
      <xdr:nvGraphicFramePr>
        <xdr:cNvPr id="3" name="Gráfico 6">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758149</xdr:colOff>
      <xdr:row>43</xdr:row>
      <xdr:rowOff>189345</xdr:rowOff>
    </xdr:from>
    <xdr:to>
      <xdr:col>12</xdr:col>
      <xdr:colOff>338149</xdr:colOff>
      <xdr:row>57</xdr:row>
      <xdr:rowOff>165612</xdr:rowOff>
    </xdr:to>
    <xdr:graphicFrame macro="">
      <xdr:nvGraphicFramePr>
        <xdr:cNvPr id="5" name="Gráfico 7">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9136</xdr:colOff>
      <xdr:row>61</xdr:row>
      <xdr:rowOff>6158</xdr:rowOff>
    </xdr:from>
    <xdr:to>
      <xdr:col>17</xdr:col>
      <xdr:colOff>141136</xdr:colOff>
      <xdr:row>77</xdr:row>
      <xdr:rowOff>189133</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xdr:col>
      <xdr:colOff>760553</xdr:colOff>
      <xdr:row>81</xdr:row>
      <xdr:rowOff>11929</xdr:rowOff>
    </xdr:from>
    <xdr:to>
      <xdr:col>12</xdr:col>
      <xdr:colOff>340553</xdr:colOff>
      <xdr:row>94</xdr:row>
      <xdr:rowOff>182929</xdr:rowOff>
    </xdr:to>
    <xdr:graphicFrame macro="">
      <xdr:nvGraphicFramePr>
        <xdr:cNvPr id="12" name="Gráfico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8174</xdr:colOff>
      <xdr:row>98</xdr:row>
      <xdr:rowOff>13853</xdr:rowOff>
    </xdr:from>
    <xdr:to>
      <xdr:col>17</xdr:col>
      <xdr:colOff>140174</xdr:colOff>
      <xdr:row>114</xdr:row>
      <xdr:rowOff>187303</xdr:rowOff>
    </xdr:to>
    <xdr:graphicFrame macro="">
      <xdr:nvGraphicFramePr>
        <xdr:cNvPr id="13" name="Gráfico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13467</xdr:colOff>
      <xdr:row>117</xdr:row>
      <xdr:rowOff>189249</xdr:rowOff>
    </xdr:from>
    <xdr:to>
      <xdr:col>17</xdr:col>
      <xdr:colOff>145467</xdr:colOff>
      <xdr:row>134</xdr:row>
      <xdr:rowOff>177490</xdr:rowOff>
    </xdr:to>
    <xdr:graphicFrame macro="">
      <xdr:nvGraphicFramePr>
        <xdr:cNvPr id="14" name="Gráfico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DS278"/>
  <sheetViews>
    <sheetView tabSelected="1" topLeftCell="A6" zoomScale="109" zoomScaleNormal="60" zoomScalePageLayoutView="130" workbookViewId="0">
      <selection activeCell="K18" sqref="K18"/>
    </sheetView>
  </sheetViews>
  <sheetFormatPr baseColWidth="10" defaultColWidth="20.6640625" defaultRowHeight="15"/>
  <cols>
    <col min="1" max="1" width="30.5" style="1" customWidth="1"/>
    <col min="2" max="2" width="84.83203125" style="1" customWidth="1"/>
    <col min="3" max="3" width="13" style="1" customWidth="1"/>
    <col min="4" max="8" width="7.83203125" style="1" customWidth="1"/>
    <col min="9" max="9" width="24" style="1" customWidth="1"/>
    <col min="10" max="10" width="40.1640625" style="1" customWidth="1"/>
    <col min="11" max="11" width="20.6640625" style="1"/>
    <col min="12" max="12" width="29.5" style="1" customWidth="1"/>
    <col min="13" max="16384" width="20.6640625" style="1"/>
  </cols>
  <sheetData>
    <row r="1" spans="1:14" ht="54" customHeight="1">
      <c r="A1" s="211" t="s">
        <v>0</v>
      </c>
      <c r="B1" s="212"/>
      <c r="C1" s="212"/>
      <c r="D1" s="212"/>
      <c r="E1" s="212"/>
      <c r="F1" s="212"/>
      <c r="G1" s="212"/>
      <c r="H1" s="212"/>
      <c r="I1" s="212"/>
      <c r="J1" s="212"/>
    </row>
    <row r="2" spans="1:14" ht="41.25" customHeight="1">
      <c r="A2" s="213" t="s">
        <v>1</v>
      </c>
      <c r="B2" s="214"/>
      <c r="C2" s="214"/>
      <c r="D2" s="214"/>
      <c r="E2" s="214"/>
      <c r="F2" s="214"/>
      <c r="G2" s="214"/>
      <c r="H2" s="214"/>
      <c r="I2" s="214"/>
      <c r="J2" s="215"/>
    </row>
    <row r="3" spans="1:14" ht="38.25" customHeight="1">
      <c r="A3" s="213" t="s">
        <v>2</v>
      </c>
      <c r="B3" s="214"/>
      <c r="C3" s="214"/>
      <c r="D3" s="214"/>
      <c r="E3" s="214"/>
      <c r="F3" s="214"/>
      <c r="G3" s="214"/>
      <c r="H3" s="214"/>
      <c r="I3" s="214"/>
      <c r="J3" s="215"/>
    </row>
    <row r="4" spans="1:14" ht="39" customHeight="1">
      <c r="A4" s="187" t="s">
        <v>3</v>
      </c>
      <c r="B4" s="188"/>
      <c r="C4" s="188"/>
      <c r="D4" s="188"/>
      <c r="E4" s="188"/>
      <c r="F4" s="188"/>
      <c r="G4" s="188"/>
      <c r="H4" s="188"/>
      <c r="I4" s="188"/>
      <c r="J4" s="189"/>
    </row>
    <row r="5" spans="1:14" s="2" customFormat="1" ht="30" customHeight="1">
      <c r="A5" s="190" t="s">
        <v>4</v>
      </c>
      <c r="B5" s="191"/>
      <c r="C5" s="191"/>
      <c r="D5" s="191"/>
      <c r="E5" s="191"/>
      <c r="F5" s="191"/>
      <c r="G5" s="191"/>
      <c r="H5" s="192"/>
      <c r="I5" s="187" t="s">
        <v>800</v>
      </c>
      <c r="J5" s="189"/>
    </row>
    <row r="6" spans="1:14" s="2" customFormat="1" ht="119.25" customHeight="1">
      <c r="A6" s="14" t="s">
        <v>5</v>
      </c>
      <c r="B6" s="14" t="s">
        <v>804</v>
      </c>
      <c r="C6" s="201" t="s">
        <v>801</v>
      </c>
      <c r="D6" s="202"/>
      <c r="E6" s="202"/>
      <c r="F6" s="202"/>
      <c r="G6" s="202"/>
      <c r="H6" s="202"/>
      <c r="I6" s="202"/>
      <c r="J6" s="203"/>
    </row>
    <row r="7" spans="1:14" s="2" customFormat="1" ht="30.75" customHeight="1">
      <c r="A7" s="197" t="s">
        <v>6</v>
      </c>
      <c r="B7" s="197"/>
      <c r="C7" s="197"/>
      <c r="D7" s="197"/>
      <c r="E7" s="197"/>
      <c r="F7" s="197"/>
      <c r="G7" s="197"/>
      <c r="H7" s="197"/>
      <c r="I7" s="197"/>
      <c r="J7" s="197"/>
      <c r="K7" s="1"/>
      <c r="L7" s="1"/>
      <c r="M7" s="1"/>
      <c r="N7" s="1"/>
    </row>
    <row r="8" spans="1:14" s="2" customFormat="1" ht="39.75" customHeight="1">
      <c r="A8" s="196" t="s">
        <v>802</v>
      </c>
      <c r="B8" s="196"/>
      <c r="C8" s="196"/>
      <c r="D8" s="196"/>
      <c r="E8" s="196"/>
      <c r="F8" s="196"/>
      <c r="G8" s="196"/>
      <c r="H8" s="196"/>
      <c r="I8" s="196"/>
      <c r="J8" s="196"/>
      <c r="K8" s="1"/>
      <c r="L8" s="1"/>
      <c r="M8" s="1"/>
      <c r="N8" s="1"/>
    </row>
    <row r="9" spans="1:14" s="2" customFormat="1" ht="48" customHeight="1">
      <c r="A9" s="196" t="s">
        <v>803</v>
      </c>
      <c r="B9" s="196"/>
      <c r="C9" s="196"/>
      <c r="D9" s="196"/>
      <c r="E9" s="196"/>
      <c r="F9" s="196"/>
      <c r="G9" s="196"/>
      <c r="H9" s="196"/>
      <c r="I9" s="196"/>
      <c r="J9" s="196"/>
      <c r="K9" s="1"/>
      <c r="L9" s="1"/>
      <c r="M9" s="1"/>
      <c r="N9" s="1"/>
    </row>
    <row r="10" spans="1:14" ht="35" customHeight="1">
      <c r="A10" s="217" t="s">
        <v>7</v>
      </c>
      <c r="B10" s="218"/>
      <c r="C10" s="218"/>
      <c r="D10" s="218"/>
      <c r="E10" s="218"/>
      <c r="F10" s="218"/>
      <c r="G10" s="218"/>
      <c r="H10" s="218"/>
      <c r="I10" s="218"/>
      <c r="J10" s="218"/>
      <c r="K10" s="2"/>
      <c r="L10" s="2"/>
      <c r="M10" s="2"/>
      <c r="N10" s="2"/>
    </row>
    <row r="11" spans="1:14" ht="35.25" customHeight="1">
      <c r="A11" s="130" t="s">
        <v>8</v>
      </c>
      <c r="B11" s="131"/>
      <c r="C11" s="131"/>
      <c r="D11" s="131"/>
      <c r="E11" s="131"/>
      <c r="F11" s="131"/>
      <c r="G11" s="131"/>
      <c r="H11" s="131"/>
      <c r="I11" s="131"/>
      <c r="J11" s="131"/>
      <c r="K11" s="2"/>
      <c r="L11" s="2"/>
      <c r="M11" s="2"/>
      <c r="N11" s="2"/>
    </row>
    <row r="12" spans="1:14" ht="25" customHeight="1">
      <c r="A12" s="3" t="s">
        <v>9</v>
      </c>
      <c r="B12" s="3" t="s">
        <v>10</v>
      </c>
      <c r="C12" s="3" t="s">
        <v>11</v>
      </c>
      <c r="D12" s="154" t="s">
        <v>12</v>
      </c>
      <c r="E12" s="154"/>
      <c r="F12" s="154"/>
      <c r="G12" s="154"/>
      <c r="H12" s="154"/>
      <c r="I12" s="154"/>
      <c r="J12" s="3" t="s">
        <v>13</v>
      </c>
    </row>
    <row r="13" spans="1:14" ht="148.5" customHeight="1">
      <c r="A13" s="26" t="s">
        <v>14</v>
      </c>
      <c r="B13" s="15" t="s">
        <v>15</v>
      </c>
      <c r="C13" s="118">
        <v>0</v>
      </c>
      <c r="D13" s="207" t="s">
        <v>16</v>
      </c>
      <c r="E13" s="207"/>
      <c r="F13" s="207"/>
      <c r="G13" s="207"/>
      <c r="H13" s="207"/>
      <c r="I13" s="207"/>
      <c r="J13" s="4" t="s">
        <v>17</v>
      </c>
    </row>
    <row r="14" spans="1:14" ht="35.25" customHeight="1">
      <c r="A14" s="130" t="s">
        <v>18</v>
      </c>
      <c r="B14" s="131"/>
      <c r="C14" s="131"/>
      <c r="D14" s="131"/>
      <c r="E14" s="131"/>
      <c r="F14" s="131"/>
      <c r="G14" s="131"/>
      <c r="H14" s="131"/>
      <c r="I14" s="131"/>
      <c r="J14" s="131"/>
    </row>
    <row r="15" spans="1:14" ht="148.5" customHeight="1">
      <c r="A15" s="26" t="s">
        <v>19</v>
      </c>
      <c r="B15" s="15" t="s">
        <v>20</v>
      </c>
      <c r="C15" s="37">
        <v>1</v>
      </c>
      <c r="D15" s="207" t="s">
        <v>21</v>
      </c>
      <c r="E15" s="207"/>
      <c r="F15" s="207"/>
      <c r="G15" s="207"/>
      <c r="H15" s="207"/>
      <c r="I15" s="207"/>
      <c r="J15" s="4" t="s">
        <v>22</v>
      </c>
    </row>
    <row r="16" spans="1:14" ht="148.5" customHeight="1">
      <c r="A16" s="26" t="s">
        <v>23</v>
      </c>
      <c r="B16" s="15" t="s">
        <v>24</v>
      </c>
      <c r="C16" s="37">
        <v>1</v>
      </c>
      <c r="D16" s="210" t="s">
        <v>25</v>
      </c>
      <c r="E16" s="210"/>
      <c r="F16" s="210"/>
      <c r="G16" s="210"/>
      <c r="H16" s="210"/>
      <c r="I16" s="210"/>
      <c r="J16" s="4" t="s">
        <v>22</v>
      </c>
    </row>
    <row r="17" spans="1:10" ht="35.25" customHeight="1">
      <c r="A17" s="130" t="s">
        <v>26</v>
      </c>
      <c r="B17" s="131"/>
      <c r="C17" s="131"/>
      <c r="D17" s="131"/>
      <c r="E17" s="131"/>
      <c r="F17" s="131"/>
      <c r="G17" s="131"/>
      <c r="H17" s="131"/>
      <c r="I17" s="131"/>
      <c r="J17" s="131"/>
    </row>
    <row r="18" spans="1:10" ht="88.5" customHeight="1">
      <c r="A18" s="26" t="s">
        <v>27</v>
      </c>
      <c r="B18" s="15" t="s">
        <v>28</v>
      </c>
      <c r="C18" s="37">
        <v>0</v>
      </c>
      <c r="D18" s="166" t="s">
        <v>29</v>
      </c>
      <c r="E18" s="167"/>
      <c r="F18" s="167"/>
      <c r="G18" s="167"/>
      <c r="H18" s="167"/>
      <c r="I18" s="168"/>
      <c r="J18" s="10" t="s">
        <v>30</v>
      </c>
    </row>
    <row r="19" spans="1:10" ht="73.5" customHeight="1">
      <c r="A19" s="26" t="s">
        <v>31</v>
      </c>
      <c r="B19" s="15" t="s">
        <v>32</v>
      </c>
      <c r="C19" s="37">
        <v>0</v>
      </c>
      <c r="D19" s="166" t="s">
        <v>29</v>
      </c>
      <c r="E19" s="167"/>
      <c r="F19" s="167"/>
      <c r="G19" s="167"/>
      <c r="H19" s="167"/>
      <c r="I19" s="168"/>
      <c r="J19" s="10" t="s">
        <v>33</v>
      </c>
    </row>
    <row r="20" spans="1:10" ht="49.5" customHeight="1">
      <c r="A20" s="26" t="s">
        <v>34</v>
      </c>
      <c r="B20" s="15" t="s">
        <v>35</v>
      </c>
      <c r="C20" s="37">
        <v>0</v>
      </c>
      <c r="D20" s="166" t="s">
        <v>29</v>
      </c>
      <c r="E20" s="167"/>
      <c r="F20" s="167"/>
      <c r="G20" s="167"/>
      <c r="H20" s="167"/>
      <c r="I20" s="168"/>
      <c r="J20" s="10" t="s">
        <v>36</v>
      </c>
    </row>
    <row r="21" spans="1:10" ht="50.25" customHeight="1">
      <c r="A21" s="26" t="s">
        <v>37</v>
      </c>
      <c r="B21" s="15" t="s">
        <v>38</v>
      </c>
      <c r="C21" s="37">
        <v>0</v>
      </c>
      <c r="D21" s="166" t="s">
        <v>29</v>
      </c>
      <c r="E21" s="167"/>
      <c r="F21" s="167"/>
      <c r="G21" s="167"/>
      <c r="H21" s="167"/>
      <c r="I21" s="168"/>
      <c r="J21" s="10" t="s">
        <v>39</v>
      </c>
    </row>
    <row r="22" spans="1:10" ht="64.5" customHeight="1">
      <c r="A22" s="26" t="s">
        <v>40</v>
      </c>
      <c r="B22" s="15" t="s">
        <v>41</v>
      </c>
      <c r="C22" s="37" t="s">
        <v>42</v>
      </c>
      <c r="D22" s="166" t="s">
        <v>29</v>
      </c>
      <c r="E22" s="167"/>
      <c r="F22" s="167"/>
      <c r="G22" s="167"/>
      <c r="H22" s="167"/>
      <c r="I22" s="168"/>
      <c r="J22" s="10" t="s">
        <v>43</v>
      </c>
    </row>
    <row r="23" spans="1:10" ht="64.5" customHeight="1">
      <c r="A23" s="26" t="s">
        <v>44</v>
      </c>
      <c r="B23" s="15" t="s">
        <v>45</v>
      </c>
      <c r="C23" s="37">
        <v>1</v>
      </c>
      <c r="D23" s="166" t="s">
        <v>46</v>
      </c>
      <c r="E23" s="167"/>
      <c r="F23" s="167"/>
      <c r="G23" s="167"/>
      <c r="H23" s="167"/>
      <c r="I23" s="168"/>
      <c r="J23" s="10" t="s">
        <v>33</v>
      </c>
    </row>
    <row r="24" spans="1:10" ht="64.5" customHeight="1">
      <c r="A24" s="26" t="s">
        <v>47</v>
      </c>
      <c r="B24" s="15" t="s">
        <v>48</v>
      </c>
      <c r="C24" s="37">
        <v>0</v>
      </c>
      <c r="D24" s="208" t="s">
        <v>49</v>
      </c>
      <c r="E24" s="208"/>
      <c r="F24" s="208"/>
      <c r="G24" s="208"/>
      <c r="H24" s="208"/>
      <c r="I24" s="208"/>
      <c r="J24" s="10" t="s">
        <v>50</v>
      </c>
    </row>
    <row r="25" spans="1:10" ht="37.5" customHeight="1">
      <c r="A25" s="130" t="s">
        <v>51</v>
      </c>
      <c r="B25" s="131"/>
      <c r="C25" s="131"/>
      <c r="D25" s="131"/>
      <c r="E25" s="131"/>
      <c r="F25" s="131"/>
      <c r="G25" s="131"/>
      <c r="H25" s="131"/>
      <c r="I25" s="131"/>
      <c r="J25" s="131"/>
    </row>
    <row r="26" spans="1:10" ht="37.5" customHeight="1">
      <c r="A26" s="26" t="s">
        <v>52</v>
      </c>
      <c r="B26" s="15" t="s">
        <v>53</v>
      </c>
      <c r="C26" s="37">
        <v>0</v>
      </c>
      <c r="D26" s="233"/>
      <c r="E26" s="234"/>
      <c r="F26" s="234"/>
      <c r="G26" s="234"/>
      <c r="H26" s="234"/>
      <c r="I26" s="235"/>
      <c r="J26" s="45" t="s">
        <v>54</v>
      </c>
    </row>
    <row r="27" spans="1:10" ht="48">
      <c r="A27" s="26" t="s">
        <v>55</v>
      </c>
      <c r="B27" s="15" t="s">
        <v>56</v>
      </c>
      <c r="C27" s="37">
        <v>0</v>
      </c>
      <c r="D27" s="222"/>
      <c r="E27" s="223"/>
      <c r="F27" s="223"/>
      <c r="G27" s="223"/>
      <c r="H27" s="223"/>
      <c r="I27" s="224"/>
      <c r="J27" s="45" t="s">
        <v>57</v>
      </c>
    </row>
    <row r="28" spans="1:10" ht="17">
      <c r="A28" s="26" t="s">
        <v>58</v>
      </c>
      <c r="B28" s="15" t="s">
        <v>59</v>
      </c>
      <c r="C28" s="37">
        <v>0</v>
      </c>
      <c r="D28" s="222"/>
      <c r="E28" s="223"/>
      <c r="F28" s="223"/>
      <c r="G28" s="223"/>
      <c r="H28" s="223"/>
      <c r="I28" s="224"/>
      <c r="J28" s="45" t="s">
        <v>54</v>
      </c>
    </row>
    <row r="29" spans="1:10" ht="37.5" customHeight="1">
      <c r="A29" s="130" t="s">
        <v>60</v>
      </c>
      <c r="B29" s="131"/>
      <c r="C29" s="131"/>
      <c r="D29" s="131"/>
      <c r="E29" s="131"/>
      <c r="F29" s="131"/>
      <c r="G29" s="131"/>
      <c r="H29" s="131"/>
      <c r="I29" s="131"/>
      <c r="J29" s="131"/>
    </row>
    <row r="30" spans="1:10" ht="51">
      <c r="A30" s="26" t="s">
        <v>61</v>
      </c>
      <c r="B30" s="38" t="s">
        <v>62</v>
      </c>
      <c r="C30" s="37">
        <v>1</v>
      </c>
      <c r="D30" s="210" t="s">
        <v>63</v>
      </c>
      <c r="E30" s="210"/>
      <c r="F30" s="210"/>
      <c r="G30" s="210"/>
      <c r="H30" s="210"/>
      <c r="I30" s="210"/>
      <c r="J30" s="8" t="s">
        <v>64</v>
      </c>
    </row>
    <row r="31" spans="1:10" ht="34">
      <c r="A31" s="26" t="s">
        <v>65</v>
      </c>
      <c r="B31" s="15" t="s">
        <v>66</v>
      </c>
      <c r="C31" s="37">
        <v>0</v>
      </c>
      <c r="D31" s="210"/>
      <c r="E31" s="210"/>
      <c r="F31" s="210"/>
      <c r="G31" s="210"/>
      <c r="H31" s="210"/>
      <c r="I31" s="210"/>
      <c r="J31" s="8" t="s">
        <v>67</v>
      </c>
    </row>
    <row r="32" spans="1:10" ht="39.75" customHeight="1">
      <c r="A32" s="26" t="s">
        <v>68</v>
      </c>
      <c r="B32" s="15" t="s">
        <v>69</v>
      </c>
      <c r="C32" s="37">
        <v>0</v>
      </c>
      <c r="D32" s="210" t="s">
        <v>70</v>
      </c>
      <c r="E32" s="210"/>
      <c r="F32" s="210"/>
      <c r="G32" s="210"/>
      <c r="H32" s="210"/>
      <c r="I32" s="210"/>
      <c r="J32" s="8" t="s">
        <v>71</v>
      </c>
    </row>
    <row r="33" spans="1:10" ht="35.5" customHeight="1">
      <c r="A33" s="26" t="s">
        <v>72</v>
      </c>
      <c r="B33" s="15" t="s">
        <v>73</v>
      </c>
      <c r="C33" s="37">
        <v>0</v>
      </c>
      <c r="D33" s="210" t="s">
        <v>70</v>
      </c>
      <c r="E33" s="210"/>
      <c r="F33" s="210"/>
      <c r="G33" s="210"/>
      <c r="H33" s="210"/>
      <c r="I33" s="210"/>
      <c r="J33" s="8" t="s">
        <v>74</v>
      </c>
    </row>
    <row r="34" spans="1:10" ht="53" customHeight="1">
      <c r="A34" s="26" t="s">
        <v>75</v>
      </c>
      <c r="B34" s="15" t="s">
        <v>76</v>
      </c>
      <c r="C34" s="37">
        <v>0</v>
      </c>
      <c r="D34" s="210"/>
      <c r="E34" s="210"/>
      <c r="F34" s="210"/>
      <c r="G34" s="210"/>
      <c r="H34" s="210"/>
      <c r="I34" s="210"/>
      <c r="J34" s="8" t="s">
        <v>77</v>
      </c>
    </row>
    <row r="35" spans="1:10" ht="34">
      <c r="A35" s="26" t="s">
        <v>78</v>
      </c>
      <c r="B35" s="15" t="s">
        <v>79</v>
      </c>
      <c r="C35" s="37">
        <v>0</v>
      </c>
      <c r="D35" s="210"/>
      <c r="E35" s="210"/>
      <c r="F35" s="210"/>
      <c r="G35" s="210"/>
      <c r="H35" s="210"/>
      <c r="I35" s="210"/>
      <c r="J35" s="8" t="s">
        <v>80</v>
      </c>
    </row>
    <row r="36" spans="1:10" ht="34">
      <c r="A36" s="26" t="s">
        <v>81</v>
      </c>
      <c r="B36" s="15" t="s">
        <v>82</v>
      </c>
      <c r="C36" s="37">
        <v>0</v>
      </c>
      <c r="D36" s="210"/>
      <c r="E36" s="210"/>
      <c r="F36" s="210"/>
      <c r="G36" s="210"/>
      <c r="H36" s="210"/>
      <c r="I36" s="210"/>
      <c r="J36" s="8" t="s">
        <v>80</v>
      </c>
    </row>
    <row r="37" spans="1:10" ht="34">
      <c r="A37" s="26" t="s">
        <v>83</v>
      </c>
      <c r="B37" s="15" t="s">
        <v>84</v>
      </c>
      <c r="C37" s="37">
        <v>0</v>
      </c>
      <c r="D37" s="210"/>
      <c r="E37" s="210"/>
      <c r="F37" s="210"/>
      <c r="G37" s="210"/>
      <c r="H37" s="210"/>
      <c r="I37" s="210"/>
      <c r="J37" s="8" t="s">
        <v>85</v>
      </c>
    </row>
    <row r="38" spans="1:10" ht="34">
      <c r="A38" s="26" t="s">
        <v>86</v>
      </c>
      <c r="B38" s="15" t="s">
        <v>87</v>
      </c>
      <c r="C38" s="37">
        <v>0</v>
      </c>
      <c r="D38" s="210"/>
      <c r="E38" s="210"/>
      <c r="F38" s="210"/>
      <c r="G38" s="210"/>
      <c r="H38" s="210"/>
      <c r="I38" s="210"/>
      <c r="J38" s="8" t="s">
        <v>71</v>
      </c>
    </row>
    <row r="39" spans="1:10" ht="34" customHeight="1">
      <c r="A39" s="177" t="s">
        <v>88</v>
      </c>
      <c r="B39" s="178"/>
      <c r="C39" s="178"/>
      <c r="D39" s="178"/>
      <c r="E39" s="178"/>
      <c r="F39" s="178"/>
      <c r="G39" s="178"/>
      <c r="H39" s="178"/>
      <c r="I39" s="178"/>
      <c r="J39" s="178"/>
    </row>
    <row r="40" spans="1:10" ht="25" customHeight="1">
      <c r="A40" s="3" t="s">
        <v>9</v>
      </c>
      <c r="B40" s="3" t="s">
        <v>10</v>
      </c>
      <c r="C40" s="3" t="s">
        <v>11</v>
      </c>
      <c r="D40" s="154" t="s">
        <v>12</v>
      </c>
      <c r="E40" s="154"/>
      <c r="F40" s="154"/>
      <c r="G40" s="154"/>
      <c r="H40" s="154"/>
      <c r="I40" s="154"/>
      <c r="J40" s="3" t="s">
        <v>13</v>
      </c>
    </row>
    <row r="41" spans="1:10" ht="30" customHeight="1">
      <c r="A41" s="169" t="s">
        <v>89</v>
      </c>
      <c r="B41" s="170"/>
      <c r="C41" s="170"/>
      <c r="D41" s="170"/>
      <c r="E41" s="170"/>
      <c r="F41" s="170"/>
      <c r="G41" s="170"/>
      <c r="H41" s="170"/>
      <c r="I41" s="170"/>
      <c r="J41" s="171"/>
    </row>
    <row r="42" spans="1:10" ht="36" customHeight="1">
      <c r="A42" s="26" t="s">
        <v>90</v>
      </c>
      <c r="B42" s="15" t="s">
        <v>91</v>
      </c>
      <c r="C42" s="118">
        <v>2</v>
      </c>
      <c r="D42" s="166" t="s">
        <v>92</v>
      </c>
      <c r="E42" s="167"/>
      <c r="F42" s="167"/>
      <c r="G42" s="167"/>
      <c r="H42" s="167"/>
      <c r="I42" s="168"/>
      <c r="J42" s="46" t="s">
        <v>93</v>
      </c>
    </row>
    <row r="43" spans="1:10" ht="32">
      <c r="A43" s="26" t="s">
        <v>94</v>
      </c>
      <c r="B43" s="15" t="s">
        <v>95</v>
      </c>
      <c r="C43" s="118" t="s">
        <v>42</v>
      </c>
      <c r="D43" s="166"/>
      <c r="E43" s="167"/>
      <c r="F43" s="167"/>
      <c r="G43" s="167"/>
      <c r="H43" s="167"/>
      <c r="I43" s="168"/>
      <c r="J43" s="46" t="s">
        <v>93</v>
      </c>
    </row>
    <row r="44" spans="1:10" ht="36" customHeight="1">
      <c r="A44" s="26" t="s">
        <v>96</v>
      </c>
      <c r="B44" s="15" t="s">
        <v>97</v>
      </c>
      <c r="C44" s="118">
        <v>2</v>
      </c>
      <c r="D44" s="166" t="s">
        <v>98</v>
      </c>
      <c r="E44" s="167"/>
      <c r="F44" s="167"/>
      <c r="G44" s="167"/>
      <c r="H44" s="167"/>
      <c r="I44" s="168"/>
      <c r="J44" s="10" t="s">
        <v>93</v>
      </c>
    </row>
    <row r="45" spans="1:10" ht="36" customHeight="1">
      <c r="A45" s="26" t="s">
        <v>99</v>
      </c>
      <c r="B45" s="15" t="s">
        <v>100</v>
      </c>
      <c r="C45" s="118">
        <v>1</v>
      </c>
      <c r="D45" s="166" t="s">
        <v>101</v>
      </c>
      <c r="E45" s="167"/>
      <c r="F45" s="167"/>
      <c r="G45" s="167"/>
      <c r="H45" s="167"/>
      <c r="I45" s="168"/>
      <c r="J45" s="10" t="s">
        <v>93</v>
      </c>
    </row>
    <row r="46" spans="1:10" ht="36" customHeight="1">
      <c r="A46" s="26" t="s">
        <v>102</v>
      </c>
      <c r="B46" s="15" t="s">
        <v>103</v>
      </c>
      <c r="C46" s="118">
        <v>1</v>
      </c>
      <c r="D46" s="166" t="s">
        <v>104</v>
      </c>
      <c r="E46" s="167"/>
      <c r="F46" s="167"/>
      <c r="G46" s="167"/>
      <c r="H46" s="167"/>
      <c r="I46" s="168"/>
      <c r="J46" s="10" t="s">
        <v>93</v>
      </c>
    </row>
    <row r="47" spans="1:10" ht="65.25" customHeight="1">
      <c r="A47" s="26" t="s">
        <v>105</v>
      </c>
      <c r="B47" s="15" t="s">
        <v>106</v>
      </c>
      <c r="C47" s="118">
        <v>1</v>
      </c>
      <c r="D47" s="166" t="s">
        <v>107</v>
      </c>
      <c r="E47" s="167"/>
      <c r="F47" s="167"/>
      <c r="G47" s="167"/>
      <c r="H47" s="167"/>
      <c r="I47" s="168"/>
      <c r="J47" s="10" t="s">
        <v>93</v>
      </c>
    </row>
    <row r="48" spans="1:10" ht="71.25" customHeight="1">
      <c r="A48" s="26" t="s">
        <v>108</v>
      </c>
      <c r="B48" s="15" t="s">
        <v>109</v>
      </c>
      <c r="C48" s="118">
        <v>2</v>
      </c>
      <c r="D48" s="166" t="s">
        <v>110</v>
      </c>
      <c r="E48" s="167"/>
      <c r="F48" s="167"/>
      <c r="G48" s="167"/>
      <c r="H48" s="167"/>
      <c r="I48" s="168"/>
      <c r="J48" s="46" t="s">
        <v>93</v>
      </c>
    </row>
    <row r="49" spans="1:10" ht="32" customHeight="1">
      <c r="A49" s="26" t="s">
        <v>111</v>
      </c>
      <c r="B49" s="15" t="s">
        <v>112</v>
      </c>
      <c r="C49" s="118">
        <v>2</v>
      </c>
      <c r="D49" s="198" t="s">
        <v>113</v>
      </c>
      <c r="E49" s="199"/>
      <c r="F49" s="199"/>
      <c r="G49" s="199"/>
      <c r="H49" s="199"/>
      <c r="I49" s="200"/>
      <c r="J49" s="46" t="s">
        <v>93</v>
      </c>
    </row>
    <row r="50" spans="1:10" ht="103.5" customHeight="1">
      <c r="A50" s="26" t="s">
        <v>114</v>
      </c>
      <c r="B50" s="15" t="s">
        <v>115</v>
      </c>
      <c r="C50" s="118" t="s">
        <v>42</v>
      </c>
      <c r="D50" s="204"/>
      <c r="E50" s="205"/>
      <c r="F50" s="205"/>
      <c r="G50" s="205"/>
      <c r="H50" s="205"/>
      <c r="I50" s="206"/>
      <c r="J50" s="11" t="s">
        <v>116</v>
      </c>
    </row>
    <row r="51" spans="1:10" ht="41.25" customHeight="1">
      <c r="A51" s="26" t="s">
        <v>117</v>
      </c>
      <c r="B51" s="15" t="s">
        <v>118</v>
      </c>
      <c r="C51" s="118" t="s">
        <v>42</v>
      </c>
      <c r="D51" s="173"/>
      <c r="E51" s="174"/>
      <c r="F51" s="174"/>
      <c r="G51" s="174"/>
      <c r="H51" s="174"/>
      <c r="I51" s="175"/>
      <c r="J51" s="10" t="s">
        <v>119</v>
      </c>
    </row>
    <row r="52" spans="1:10" ht="32">
      <c r="A52" s="26" t="s">
        <v>120</v>
      </c>
      <c r="B52" s="15" t="s">
        <v>121</v>
      </c>
      <c r="C52" s="118">
        <v>1</v>
      </c>
      <c r="D52" s="209"/>
      <c r="E52" s="209"/>
      <c r="F52" s="209"/>
      <c r="G52" s="209"/>
      <c r="H52" s="209"/>
      <c r="I52" s="209"/>
      <c r="J52" s="46" t="s">
        <v>93</v>
      </c>
    </row>
    <row r="53" spans="1:10" ht="32" customHeight="1">
      <c r="A53" s="26" t="s">
        <v>122</v>
      </c>
      <c r="B53" s="15" t="s">
        <v>123</v>
      </c>
      <c r="C53" s="118">
        <v>1</v>
      </c>
      <c r="D53" s="209" t="s">
        <v>124</v>
      </c>
      <c r="E53" s="209"/>
      <c r="F53" s="209"/>
      <c r="G53" s="209"/>
      <c r="H53" s="209"/>
      <c r="I53" s="209"/>
      <c r="J53" s="46" t="s">
        <v>93</v>
      </c>
    </row>
    <row r="54" spans="1:10" ht="32">
      <c r="A54" s="26" t="s">
        <v>125</v>
      </c>
      <c r="B54" s="15" t="s">
        <v>126</v>
      </c>
      <c r="C54" s="118">
        <v>2</v>
      </c>
      <c r="D54" s="209"/>
      <c r="E54" s="209"/>
      <c r="F54" s="209"/>
      <c r="G54" s="209"/>
      <c r="H54" s="209"/>
      <c r="I54" s="209"/>
      <c r="J54" s="10" t="s">
        <v>93</v>
      </c>
    </row>
    <row r="55" spans="1:10" ht="32">
      <c r="A55" s="26" t="s">
        <v>127</v>
      </c>
      <c r="B55" s="15" t="s">
        <v>128</v>
      </c>
      <c r="C55" s="118">
        <v>2</v>
      </c>
      <c r="D55" s="209"/>
      <c r="E55" s="209"/>
      <c r="F55" s="209"/>
      <c r="G55" s="209"/>
      <c r="H55" s="209"/>
      <c r="I55" s="209"/>
      <c r="J55" s="10" t="s">
        <v>93</v>
      </c>
    </row>
    <row r="56" spans="1:10" ht="32">
      <c r="A56" s="26" t="s">
        <v>129</v>
      </c>
      <c r="B56" s="15" t="s">
        <v>130</v>
      </c>
      <c r="C56" s="118">
        <v>2</v>
      </c>
      <c r="D56" s="209"/>
      <c r="E56" s="209"/>
      <c r="F56" s="209"/>
      <c r="G56" s="209"/>
      <c r="H56" s="209"/>
      <c r="I56" s="209"/>
      <c r="J56" s="10" t="s">
        <v>93</v>
      </c>
    </row>
    <row r="57" spans="1:10" ht="32">
      <c r="A57" s="26" t="s">
        <v>131</v>
      </c>
      <c r="B57" s="15" t="s">
        <v>132</v>
      </c>
      <c r="C57" s="118">
        <v>2</v>
      </c>
      <c r="D57" s="209"/>
      <c r="E57" s="209"/>
      <c r="F57" s="209"/>
      <c r="G57" s="209"/>
      <c r="H57" s="209"/>
      <c r="I57" s="209"/>
      <c r="J57" s="10" t="s">
        <v>93</v>
      </c>
    </row>
    <row r="58" spans="1:10" ht="32">
      <c r="A58" s="26" t="s">
        <v>133</v>
      </c>
      <c r="B58" s="15" t="s">
        <v>134</v>
      </c>
      <c r="C58" s="118">
        <v>2</v>
      </c>
      <c r="D58" s="209"/>
      <c r="E58" s="209"/>
      <c r="F58" s="209"/>
      <c r="G58" s="209"/>
      <c r="H58" s="209"/>
      <c r="I58" s="209"/>
      <c r="J58" s="10" t="s">
        <v>93</v>
      </c>
    </row>
    <row r="59" spans="1:10" ht="32">
      <c r="A59" s="26" t="s">
        <v>135</v>
      </c>
      <c r="B59" s="15" t="s">
        <v>136</v>
      </c>
      <c r="C59" s="118">
        <v>2</v>
      </c>
      <c r="D59" s="209"/>
      <c r="E59" s="209"/>
      <c r="F59" s="209"/>
      <c r="G59" s="209"/>
      <c r="H59" s="209"/>
      <c r="I59" s="209"/>
      <c r="J59" s="10" t="s">
        <v>93</v>
      </c>
    </row>
    <row r="60" spans="1:10" ht="32">
      <c r="A60" s="26" t="s">
        <v>137</v>
      </c>
      <c r="B60" s="15" t="s">
        <v>138</v>
      </c>
      <c r="C60" s="118" t="s">
        <v>42</v>
      </c>
      <c r="D60" s="173"/>
      <c r="E60" s="174"/>
      <c r="F60" s="174"/>
      <c r="G60" s="174"/>
      <c r="H60" s="174"/>
      <c r="I60" s="175"/>
      <c r="J60" s="10" t="s">
        <v>93</v>
      </c>
    </row>
    <row r="61" spans="1:10" ht="32">
      <c r="A61" s="26" t="s">
        <v>139</v>
      </c>
      <c r="B61" s="15" t="s">
        <v>140</v>
      </c>
      <c r="C61" s="118" t="s">
        <v>42</v>
      </c>
      <c r="D61" s="193"/>
      <c r="E61" s="194"/>
      <c r="F61" s="194"/>
      <c r="G61" s="194"/>
      <c r="H61" s="194"/>
      <c r="I61" s="195"/>
      <c r="J61" s="10" t="s">
        <v>141</v>
      </c>
    </row>
    <row r="62" spans="1:10" ht="30" customHeight="1">
      <c r="A62" s="169" t="s">
        <v>142</v>
      </c>
      <c r="B62" s="170"/>
      <c r="C62" s="170"/>
      <c r="D62" s="170"/>
      <c r="E62" s="170"/>
      <c r="F62" s="170"/>
      <c r="G62" s="170"/>
      <c r="H62" s="170"/>
      <c r="I62" s="170"/>
      <c r="J62" s="171"/>
    </row>
    <row r="63" spans="1:10" ht="34" customHeight="1">
      <c r="A63" s="26" t="s">
        <v>143</v>
      </c>
      <c r="B63" s="4" t="s">
        <v>144</v>
      </c>
      <c r="C63" s="120">
        <v>1</v>
      </c>
      <c r="D63" s="173" t="s">
        <v>145</v>
      </c>
      <c r="E63" s="174"/>
      <c r="F63" s="174"/>
      <c r="G63" s="174"/>
      <c r="H63" s="174"/>
      <c r="I63" s="175"/>
      <c r="J63" s="10" t="s">
        <v>146</v>
      </c>
    </row>
    <row r="64" spans="1:10" ht="17" customHeight="1">
      <c r="A64" s="26" t="s">
        <v>147</v>
      </c>
      <c r="B64" s="4" t="s">
        <v>148</v>
      </c>
      <c r="C64" s="120">
        <v>1</v>
      </c>
      <c r="D64" s="173" t="s">
        <v>149</v>
      </c>
      <c r="E64" s="174"/>
      <c r="F64" s="174"/>
      <c r="G64" s="174"/>
      <c r="H64" s="174"/>
      <c r="I64" s="175"/>
      <c r="J64" s="10" t="s">
        <v>119</v>
      </c>
    </row>
    <row r="65" spans="1:10" ht="17" customHeight="1">
      <c r="A65" s="26" t="s">
        <v>150</v>
      </c>
      <c r="B65" s="4" t="s">
        <v>151</v>
      </c>
      <c r="C65" s="120">
        <v>0</v>
      </c>
      <c r="D65" s="173" t="s">
        <v>152</v>
      </c>
      <c r="E65" s="174"/>
      <c r="F65" s="174"/>
      <c r="G65" s="174"/>
      <c r="H65" s="174"/>
      <c r="I65" s="175"/>
      <c r="J65" s="10" t="s">
        <v>119</v>
      </c>
    </row>
    <row r="66" spans="1:10" ht="17">
      <c r="A66" s="26" t="s">
        <v>153</v>
      </c>
      <c r="B66" s="4" t="s">
        <v>154</v>
      </c>
      <c r="C66" s="120">
        <v>1</v>
      </c>
      <c r="D66" s="173" t="s">
        <v>155</v>
      </c>
      <c r="E66" s="174"/>
      <c r="F66" s="174"/>
      <c r="G66" s="174"/>
      <c r="H66" s="174"/>
      <c r="I66" s="175"/>
      <c r="J66" s="10" t="s">
        <v>119</v>
      </c>
    </row>
    <row r="67" spans="1:10" ht="17" customHeight="1">
      <c r="A67" s="26" t="s">
        <v>156</v>
      </c>
      <c r="B67" s="4" t="s">
        <v>157</v>
      </c>
      <c r="C67" s="120" t="s">
        <v>42</v>
      </c>
      <c r="D67" s="173" t="s">
        <v>158</v>
      </c>
      <c r="E67" s="174"/>
      <c r="F67" s="174"/>
      <c r="G67" s="174"/>
      <c r="H67" s="174"/>
      <c r="I67" s="175"/>
      <c r="J67" s="10" t="s">
        <v>119</v>
      </c>
    </row>
    <row r="68" spans="1:10" ht="30" customHeight="1">
      <c r="A68" s="169" t="s">
        <v>159</v>
      </c>
      <c r="B68" s="170"/>
      <c r="C68" s="170"/>
      <c r="D68" s="170"/>
      <c r="E68" s="170"/>
      <c r="F68" s="170"/>
      <c r="G68" s="170"/>
      <c r="H68" s="170"/>
      <c r="I68" s="170"/>
      <c r="J68" s="171"/>
    </row>
    <row r="69" spans="1:10" ht="34">
      <c r="A69" s="26" t="s">
        <v>160</v>
      </c>
      <c r="B69" s="15" t="s">
        <v>161</v>
      </c>
      <c r="C69" s="37">
        <v>2</v>
      </c>
      <c r="D69" s="230"/>
      <c r="E69" s="231"/>
      <c r="F69" s="231"/>
      <c r="G69" s="231"/>
      <c r="H69" s="231"/>
      <c r="I69" s="232"/>
      <c r="J69" s="10" t="s">
        <v>162</v>
      </c>
    </row>
    <row r="70" spans="1:10" ht="34">
      <c r="A70" s="26" t="s">
        <v>163</v>
      </c>
      <c r="B70" s="15" t="s">
        <v>164</v>
      </c>
      <c r="C70" s="37">
        <v>2</v>
      </c>
      <c r="D70" s="210"/>
      <c r="E70" s="210"/>
      <c r="F70" s="210"/>
      <c r="G70" s="210"/>
      <c r="H70" s="210"/>
      <c r="I70" s="210"/>
      <c r="J70" s="10" t="s">
        <v>165</v>
      </c>
    </row>
    <row r="71" spans="1:10" ht="34">
      <c r="A71" s="26" t="s">
        <v>166</v>
      </c>
      <c r="B71" s="15" t="s">
        <v>167</v>
      </c>
      <c r="C71" s="37">
        <v>2</v>
      </c>
      <c r="D71" s="210"/>
      <c r="E71" s="210"/>
      <c r="F71" s="210"/>
      <c r="G71" s="210"/>
      <c r="H71" s="210"/>
      <c r="I71" s="210"/>
      <c r="J71" s="10" t="s">
        <v>119</v>
      </c>
    </row>
    <row r="72" spans="1:10" ht="19">
      <c r="A72" s="177" t="s">
        <v>168</v>
      </c>
      <c r="B72" s="178"/>
      <c r="C72" s="178"/>
      <c r="D72" s="178"/>
      <c r="E72" s="178"/>
      <c r="F72" s="178"/>
      <c r="G72" s="178"/>
      <c r="H72" s="178"/>
      <c r="I72" s="178"/>
      <c r="J72" s="178"/>
    </row>
    <row r="73" spans="1:10" ht="17">
      <c r="A73" s="3" t="s">
        <v>9</v>
      </c>
      <c r="B73" s="3" t="s">
        <v>10</v>
      </c>
      <c r="C73" s="3" t="s">
        <v>11</v>
      </c>
      <c r="D73" s="154" t="s">
        <v>12</v>
      </c>
      <c r="E73" s="154"/>
      <c r="F73" s="154"/>
      <c r="G73" s="154"/>
      <c r="H73" s="154"/>
      <c r="I73" s="154"/>
      <c r="J73" s="3" t="s">
        <v>13</v>
      </c>
    </row>
    <row r="74" spans="1:10" ht="19">
      <c r="A74" s="130" t="s">
        <v>169</v>
      </c>
      <c r="B74" s="131"/>
      <c r="C74" s="131"/>
      <c r="D74" s="131"/>
      <c r="E74" s="131"/>
      <c r="F74" s="131"/>
      <c r="G74" s="131"/>
      <c r="H74" s="131"/>
      <c r="I74" s="131"/>
      <c r="J74" s="131"/>
    </row>
    <row r="75" spans="1:10" ht="57.75" customHeight="1">
      <c r="A75" s="26" t="s">
        <v>170</v>
      </c>
      <c r="B75" s="15" t="s">
        <v>171</v>
      </c>
      <c r="C75" s="37">
        <v>0</v>
      </c>
      <c r="D75" s="219" t="s">
        <v>172</v>
      </c>
      <c r="E75" s="220"/>
      <c r="F75" s="220"/>
      <c r="G75" s="220"/>
      <c r="H75" s="220"/>
      <c r="I75" s="221"/>
      <c r="J75" s="11" t="s">
        <v>173</v>
      </c>
    </row>
    <row r="76" spans="1:10" ht="21.75" customHeight="1">
      <c r="A76" s="130" t="s">
        <v>174</v>
      </c>
      <c r="B76" s="131"/>
      <c r="C76" s="131"/>
      <c r="D76" s="131"/>
      <c r="E76" s="131"/>
      <c r="F76" s="131"/>
      <c r="G76" s="131"/>
      <c r="H76" s="131"/>
      <c r="I76" s="131"/>
      <c r="J76" s="131"/>
    </row>
    <row r="77" spans="1:10" ht="17">
      <c r="A77" s="28" t="s">
        <v>175</v>
      </c>
      <c r="B77" s="15" t="s">
        <v>176</v>
      </c>
      <c r="C77" s="37">
        <v>1</v>
      </c>
      <c r="D77" s="155" t="s">
        <v>177</v>
      </c>
      <c r="E77" s="156"/>
      <c r="F77" s="156"/>
      <c r="G77" s="156"/>
      <c r="H77" s="156"/>
      <c r="I77" s="156"/>
      <c r="J77" s="4" t="s">
        <v>178</v>
      </c>
    </row>
    <row r="78" spans="1:10" ht="34">
      <c r="A78" s="26" t="s">
        <v>179</v>
      </c>
      <c r="B78" s="15" t="s">
        <v>180</v>
      </c>
      <c r="C78" s="37">
        <v>0</v>
      </c>
      <c r="D78" s="155" t="s">
        <v>181</v>
      </c>
      <c r="E78" s="156"/>
      <c r="F78" s="156"/>
      <c r="G78" s="156"/>
      <c r="H78" s="156"/>
      <c r="I78" s="157"/>
      <c r="J78" s="4" t="s">
        <v>182</v>
      </c>
    </row>
    <row r="79" spans="1:10" ht="51">
      <c r="A79" s="28" t="s">
        <v>183</v>
      </c>
      <c r="B79" s="15" t="s">
        <v>184</v>
      </c>
      <c r="C79" s="37">
        <v>0</v>
      </c>
      <c r="D79" s="155" t="s">
        <v>181</v>
      </c>
      <c r="E79" s="156"/>
      <c r="F79" s="156"/>
      <c r="G79" s="156"/>
      <c r="H79" s="156"/>
      <c r="I79" s="157"/>
      <c r="J79" s="4" t="s">
        <v>185</v>
      </c>
    </row>
    <row r="80" spans="1:10" ht="19">
      <c r="A80" s="130" t="s">
        <v>186</v>
      </c>
      <c r="B80" s="131"/>
      <c r="C80" s="131"/>
      <c r="D80" s="131"/>
      <c r="E80" s="131"/>
      <c r="F80" s="131"/>
      <c r="G80" s="131"/>
      <c r="H80" s="131"/>
      <c r="I80" s="131"/>
      <c r="J80" s="131"/>
    </row>
    <row r="81" spans="1:10" ht="34">
      <c r="A81" s="28" t="s">
        <v>187</v>
      </c>
      <c r="B81" s="15" t="s">
        <v>188</v>
      </c>
      <c r="C81" s="37">
        <v>0</v>
      </c>
      <c r="D81" s="228" t="s">
        <v>189</v>
      </c>
      <c r="E81" s="229"/>
      <c r="F81" s="229"/>
      <c r="G81" s="229"/>
      <c r="H81" s="229"/>
      <c r="I81" s="229"/>
      <c r="J81" s="4" t="s">
        <v>190</v>
      </c>
    </row>
    <row r="82" spans="1:10" ht="51">
      <c r="A82" s="26" t="s">
        <v>191</v>
      </c>
      <c r="B82" s="15" t="s">
        <v>192</v>
      </c>
      <c r="C82" s="37">
        <v>0</v>
      </c>
      <c r="D82" s="155" t="s">
        <v>181</v>
      </c>
      <c r="E82" s="156"/>
      <c r="F82" s="156"/>
      <c r="G82" s="156"/>
      <c r="H82" s="156"/>
      <c r="I82" s="157"/>
      <c r="J82" s="11" t="s">
        <v>193</v>
      </c>
    </row>
    <row r="83" spans="1:10" ht="19">
      <c r="A83" s="130" t="s">
        <v>194</v>
      </c>
      <c r="B83" s="131"/>
      <c r="C83" s="131"/>
      <c r="D83" s="131"/>
      <c r="E83" s="131"/>
      <c r="F83" s="131"/>
      <c r="G83" s="131"/>
      <c r="H83" s="131"/>
      <c r="I83" s="131"/>
      <c r="J83" s="131"/>
    </row>
    <row r="84" spans="1:10" ht="34">
      <c r="A84" s="26" t="s">
        <v>195</v>
      </c>
      <c r="B84" s="15" t="s">
        <v>196</v>
      </c>
      <c r="C84" s="118">
        <v>2</v>
      </c>
      <c r="D84" s="210"/>
      <c r="E84" s="210"/>
      <c r="F84" s="210"/>
      <c r="G84" s="210"/>
      <c r="H84" s="210"/>
      <c r="I84" s="210"/>
      <c r="J84" s="4" t="s">
        <v>197</v>
      </c>
    </row>
    <row r="85" spans="1:10" ht="51">
      <c r="A85" s="26" t="s">
        <v>198</v>
      </c>
      <c r="B85" s="15" t="s">
        <v>199</v>
      </c>
      <c r="C85" s="118">
        <v>0</v>
      </c>
      <c r="D85" s="143"/>
      <c r="E85" s="144"/>
      <c r="F85" s="144"/>
      <c r="G85" s="144"/>
      <c r="H85" s="144"/>
      <c r="I85" s="176"/>
      <c r="J85" s="11" t="s">
        <v>200</v>
      </c>
    </row>
    <row r="86" spans="1:10" ht="34">
      <c r="A86" s="26" t="s">
        <v>201</v>
      </c>
      <c r="B86" s="15" t="s">
        <v>202</v>
      </c>
      <c r="C86" s="118">
        <v>0</v>
      </c>
      <c r="D86" s="216"/>
      <c r="E86" s="210"/>
      <c r="F86" s="210"/>
      <c r="G86" s="210"/>
      <c r="H86" s="210"/>
      <c r="I86" s="210"/>
      <c r="J86" s="11" t="s">
        <v>203</v>
      </c>
    </row>
    <row r="87" spans="1:10" ht="51">
      <c r="A87" s="26" t="s">
        <v>204</v>
      </c>
      <c r="B87" s="15" t="s">
        <v>205</v>
      </c>
      <c r="C87" s="118">
        <v>2</v>
      </c>
      <c r="D87" s="210" t="s">
        <v>206</v>
      </c>
      <c r="E87" s="210"/>
      <c r="F87" s="210"/>
      <c r="G87" s="210"/>
      <c r="H87" s="210"/>
      <c r="I87" s="210"/>
      <c r="J87" s="4" t="s">
        <v>207</v>
      </c>
    </row>
    <row r="88" spans="1:10" ht="48">
      <c r="A88" s="26" t="s">
        <v>208</v>
      </c>
      <c r="B88" s="15" t="s">
        <v>209</v>
      </c>
      <c r="C88" s="118">
        <v>1</v>
      </c>
      <c r="D88" s="125" t="s">
        <v>210</v>
      </c>
      <c r="E88" s="126"/>
      <c r="F88" s="126"/>
      <c r="G88" s="126"/>
      <c r="H88" s="126"/>
      <c r="I88" s="159"/>
      <c r="J88" s="10" t="s">
        <v>211</v>
      </c>
    </row>
    <row r="89" spans="1:10" ht="38.25" customHeight="1">
      <c r="A89" s="26" t="s">
        <v>212</v>
      </c>
      <c r="B89" s="15" t="s">
        <v>213</v>
      </c>
      <c r="C89" s="118">
        <v>0</v>
      </c>
      <c r="D89" s="16" t="s">
        <v>214</v>
      </c>
      <c r="E89" s="17"/>
      <c r="F89" s="17"/>
      <c r="G89" s="17"/>
      <c r="H89" s="17"/>
      <c r="I89" s="18"/>
      <c r="J89" s="11" t="s">
        <v>215</v>
      </c>
    </row>
    <row r="90" spans="1:10" ht="34" customHeight="1">
      <c r="A90" s="130" t="s">
        <v>216</v>
      </c>
      <c r="B90" s="131"/>
      <c r="C90" s="131"/>
      <c r="D90" s="131"/>
      <c r="E90" s="131"/>
      <c r="F90" s="131"/>
      <c r="G90" s="131"/>
      <c r="H90" s="131"/>
      <c r="I90" s="131"/>
      <c r="J90" s="131"/>
    </row>
    <row r="91" spans="1:10" ht="48.25" customHeight="1">
      <c r="A91" s="26" t="s">
        <v>217</v>
      </c>
      <c r="B91" s="15" t="s">
        <v>218</v>
      </c>
      <c r="C91" s="37">
        <v>0</v>
      </c>
      <c r="D91" s="225" t="s">
        <v>219</v>
      </c>
      <c r="E91" s="226"/>
      <c r="F91" s="226"/>
      <c r="G91" s="226"/>
      <c r="H91" s="226"/>
      <c r="I91" s="227"/>
      <c r="J91" s="11" t="s">
        <v>220</v>
      </c>
    </row>
    <row r="92" spans="1:10" ht="19">
      <c r="A92" s="177" t="s">
        <v>221</v>
      </c>
      <c r="B92" s="178"/>
      <c r="C92" s="178"/>
      <c r="D92" s="178"/>
      <c r="E92" s="178"/>
      <c r="F92" s="178"/>
      <c r="G92" s="178"/>
      <c r="H92" s="178"/>
      <c r="I92" s="178"/>
      <c r="J92" s="178"/>
    </row>
    <row r="93" spans="1:10" ht="25" customHeight="1">
      <c r="A93" s="3" t="s">
        <v>9</v>
      </c>
      <c r="B93" s="3" t="s">
        <v>10</v>
      </c>
      <c r="C93" s="3" t="s">
        <v>11</v>
      </c>
      <c r="D93" s="154" t="s">
        <v>12</v>
      </c>
      <c r="E93" s="154"/>
      <c r="F93" s="154"/>
      <c r="G93" s="154"/>
      <c r="H93" s="154"/>
      <c r="I93" s="154"/>
      <c r="J93" s="3" t="s">
        <v>13</v>
      </c>
    </row>
    <row r="94" spans="1:10" ht="25" customHeight="1">
      <c r="A94" s="130" t="s">
        <v>222</v>
      </c>
      <c r="B94" s="131"/>
      <c r="C94" s="131"/>
      <c r="D94" s="131"/>
      <c r="E94" s="131"/>
      <c r="F94" s="131"/>
      <c r="G94" s="131"/>
      <c r="H94" s="131"/>
      <c r="I94" s="131"/>
      <c r="J94" s="131"/>
    </row>
    <row r="95" spans="1:10" ht="34">
      <c r="A95" s="28" t="s">
        <v>223</v>
      </c>
      <c r="B95" s="15" t="s">
        <v>224</v>
      </c>
      <c r="C95" s="118">
        <v>2</v>
      </c>
      <c r="D95" s="216"/>
      <c r="E95" s="210"/>
      <c r="F95" s="210"/>
      <c r="G95" s="210"/>
      <c r="H95" s="210"/>
      <c r="I95" s="210"/>
      <c r="J95" s="11" t="s">
        <v>225</v>
      </c>
    </row>
    <row r="96" spans="1:10" ht="51">
      <c r="A96" s="28" t="s">
        <v>226</v>
      </c>
      <c r="B96" s="15" t="s">
        <v>227</v>
      </c>
      <c r="C96" s="118">
        <v>1</v>
      </c>
      <c r="D96" s="216" t="s">
        <v>228</v>
      </c>
      <c r="E96" s="210"/>
      <c r="F96" s="210"/>
      <c r="G96" s="210"/>
      <c r="H96" s="210"/>
      <c r="I96" s="210"/>
      <c r="J96" s="11" t="s">
        <v>229</v>
      </c>
    </row>
    <row r="97" spans="1:10" ht="51">
      <c r="A97" s="28" t="s">
        <v>230</v>
      </c>
      <c r="B97" s="15" t="s">
        <v>231</v>
      </c>
      <c r="C97" s="118">
        <v>2</v>
      </c>
      <c r="D97" s="143"/>
      <c r="E97" s="144"/>
      <c r="F97" s="144"/>
      <c r="G97" s="144"/>
      <c r="H97" s="144"/>
      <c r="I97" s="176"/>
      <c r="J97" s="11" t="s">
        <v>229</v>
      </c>
    </row>
    <row r="98" spans="1:10" ht="51">
      <c r="A98" s="28" t="s">
        <v>232</v>
      </c>
      <c r="B98" s="15" t="s">
        <v>233</v>
      </c>
      <c r="C98" s="118">
        <v>2</v>
      </c>
      <c r="D98" s="216"/>
      <c r="E98" s="210"/>
      <c r="F98" s="210"/>
      <c r="G98" s="210"/>
      <c r="H98" s="210"/>
      <c r="I98" s="210"/>
      <c r="J98" s="4" t="s">
        <v>234</v>
      </c>
    </row>
    <row r="99" spans="1:10" ht="19">
      <c r="A99" s="130" t="s">
        <v>235</v>
      </c>
      <c r="B99" s="131"/>
      <c r="C99" s="131"/>
      <c r="D99" s="131"/>
      <c r="E99" s="131"/>
      <c r="F99" s="131"/>
      <c r="G99" s="131"/>
      <c r="H99" s="131"/>
      <c r="I99" s="131"/>
      <c r="J99" s="131"/>
    </row>
    <row r="100" spans="1:10" ht="68">
      <c r="A100" s="28" t="s">
        <v>236</v>
      </c>
      <c r="B100" s="15" t="s">
        <v>237</v>
      </c>
      <c r="C100" s="118" t="s">
        <v>42</v>
      </c>
      <c r="D100" s="137" t="s">
        <v>238</v>
      </c>
      <c r="E100" s="138"/>
      <c r="F100" s="138"/>
      <c r="G100" s="138"/>
      <c r="H100" s="138"/>
      <c r="I100" s="139"/>
      <c r="J100" s="4" t="s">
        <v>239</v>
      </c>
    </row>
    <row r="101" spans="1:10" ht="55.5" customHeight="1">
      <c r="A101" s="28" t="s">
        <v>240</v>
      </c>
      <c r="B101" s="15" t="s">
        <v>241</v>
      </c>
      <c r="C101" s="118" t="s">
        <v>42</v>
      </c>
      <c r="D101" s="137" t="s">
        <v>238</v>
      </c>
      <c r="E101" s="138"/>
      <c r="F101" s="138"/>
      <c r="G101" s="138"/>
      <c r="H101" s="138"/>
      <c r="I101" s="139"/>
      <c r="J101" s="4" t="s">
        <v>242</v>
      </c>
    </row>
    <row r="102" spans="1:10" ht="34">
      <c r="A102" s="28" t="s">
        <v>243</v>
      </c>
      <c r="B102" s="15" t="s">
        <v>244</v>
      </c>
      <c r="C102" s="118" t="s">
        <v>42</v>
      </c>
      <c r="D102" s="137" t="s">
        <v>238</v>
      </c>
      <c r="E102" s="138"/>
      <c r="F102" s="138"/>
      <c r="G102" s="138"/>
      <c r="H102" s="138"/>
      <c r="I102" s="139"/>
      <c r="J102" s="4" t="s">
        <v>245</v>
      </c>
    </row>
    <row r="103" spans="1:10" ht="34">
      <c r="A103" s="28" t="s">
        <v>246</v>
      </c>
      <c r="B103" s="15" t="s">
        <v>247</v>
      </c>
      <c r="C103" s="118" t="s">
        <v>42</v>
      </c>
      <c r="D103" s="143"/>
      <c r="E103" s="144"/>
      <c r="F103" s="144"/>
      <c r="G103" s="144"/>
      <c r="H103" s="144"/>
      <c r="I103" s="176"/>
      <c r="J103" s="4" t="s">
        <v>248</v>
      </c>
    </row>
    <row r="104" spans="1:10" ht="17">
      <c r="A104" s="28" t="s">
        <v>249</v>
      </c>
      <c r="B104" s="15" t="s">
        <v>250</v>
      </c>
      <c r="C104" s="118" t="s">
        <v>42</v>
      </c>
      <c r="D104" s="143"/>
      <c r="E104" s="144"/>
      <c r="F104" s="144"/>
      <c r="G104" s="144"/>
      <c r="H104" s="144"/>
      <c r="I104" s="176"/>
      <c r="J104" s="4" t="s">
        <v>251</v>
      </c>
    </row>
    <row r="105" spans="1:10" ht="19">
      <c r="A105" s="130" t="s">
        <v>252</v>
      </c>
      <c r="B105" s="131"/>
      <c r="C105" s="131"/>
      <c r="D105" s="131"/>
      <c r="E105" s="131"/>
      <c r="F105" s="131"/>
      <c r="G105" s="131"/>
      <c r="H105" s="131"/>
      <c r="I105" s="131"/>
      <c r="J105" s="131"/>
    </row>
    <row r="106" spans="1:10" ht="34">
      <c r="A106" s="28" t="s">
        <v>253</v>
      </c>
      <c r="B106" s="15" t="s">
        <v>254</v>
      </c>
      <c r="C106" s="37">
        <v>2</v>
      </c>
      <c r="D106" s="143"/>
      <c r="E106" s="144"/>
      <c r="F106" s="144"/>
      <c r="G106" s="144"/>
      <c r="H106" s="144"/>
      <c r="I106" s="176"/>
      <c r="J106" s="4" t="s">
        <v>255</v>
      </c>
    </row>
    <row r="107" spans="1:10" ht="34">
      <c r="A107" s="28" t="s">
        <v>256</v>
      </c>
      <c r="B107" s="15" t="s">
        <v>257</v>
      </c>
      <c r="C107" s="37">
        <v>2</v>
      </c>
      <c r="D107" s="143"/>
      <c r="E107" s="144"/>
      <c r="F107" s="144"/>
      <c r="G107" s="144"/>
      <c r="H107" s="144"/>
      <c r="I107" s="176"/>
      <c r="J107" s="4" t="s">
        <v>258</v>
      </c>
    </row>
    <row r="108" spans="1:10" ht="34">
      <c r="A108" s="28" t="s">
        <v>259</v>
      </c>
      <c r="B108" s="15" t="s">
        <v>260</v>
      </c>
      <c r="C108" s="37">
        <v>2</v>
      </c>
      <c r="D108" s="143"/>
      <c r="E108" s="144"/>
      <c r="F108" s="144"/>
      <c r="G108" s="144"/>
      <c r="H108" s="144"/>
      <c r="I108" s="176"/>
      <c r="J108" s="4" t="s">
        <v>255</v>
      </c>
    </row>
    <row r="109" spans="1:10" ht="34" customHeight="1">
      <c r="A109" s="177" t="s">
        <v>261</v>
      </c>
      <c r="B109" s="178"/>
      <c r="C109" s="178"/>
      <c r="D109" s="178"/>
      <c r="E109" s="178"/>
      <c r="F109" s="178"/>
      <c r="G109" s="178"/>
      <c r="H109" s="178"/>
      <c r="I109" s="178"/>
      <c r="J109" s="178"/>
    </row>
    <row r="110" spans="1:10" ht="25" customHeight="1">
      <c r="A110" s="3" t="s">
        <v>9</v>
      </c>
      <c r="B110" s="3" t="s">
        <v>10</v>
      </c>
      <c r="C110" s="3" t="s">
        <v>11</v>
      </c>
      <c r="D110" s="154" t="s">
        <v>12</v>
      </c>
      <c r="E110" s="154"/>
      <c r="F110" s="154"/>
      <c r="G110" s="154"/>
      <c r="H110" s="154"/>
      <c r="I110" s="154"/>
      <c r="J110" s="5" t="s">
        <v>13</v>
      </c>
    </row>
    <row r="111" spans="1:10" ht="21.75" customHeight="1">
      <c r="A111" s="130" t="s">
        <v>262</v>
      </c>
      <c r="B111" s="131"/>
      <c r="C111" s="131"/>
      <c r="D111" s="131"/>
      <c r="E111" s="131"/>
      <c r="F111" s="131"/>
      <c r="G111" s="131"/>
      <c r="H111" s="131"/>
      <c r="I111" s="131"/>
      <c r="J111" s="131"/>
    </row>
    <row r="112" spans="1:10" ht="17">
      <c r="A112" s="26" t="s">
        <v>263</v>
      </c>
      <c r="B112" s="108" t="s">
        <v>264</v>
      </c>
      <c r="C112" s="37">
        <v>1</v>
      </c>
      <c r="D112" s="137" t="s">
        <v>46</v>
      </c>
      <c r="E112" s="138"/>
      <c r="F112" s="138"/>
      <c r="G112" s="138"/>
      <c r="H112" s="138"/>
      <c r="I112" s="139"/>
      <c r="J112" s="47" t="s">
        <v>265</v>
      </c>
    </row>
    <row r="113" spans="1:10" ht="34">
      <c r="A113" s="26" t="s">
        <v>266</v>
      </c>
      <c r="B113" s="108" t="s">
        <v>267</v>
      </c>
      <c r="C113" s="37">
        <v>2</v>
      </c>
      <c r="D113" s="137"/>
      <c r="E113" s="138"/>
      <c r="F113" s="138"/>
      <c r="G113" s="138"/>
      <c r="H113" s="138"/>
      <c r="I113" s="139"/>
      <c r="J113" s="47" t="s">
        <v>265</v>
      </c>
    </row>
    <row r="114" spans="1:10" ht="17">
      <c r="A114" s="26" t="s">
        <v>268</v>
      </c>
      <c r="B114" s="108" t="s">
        <v>269</v>
      </c>
      <c r="C114" s="37">
        <v>1</v>
      </c>
      <c r="D114" s="137" t="s">
        <v>270</v>
      </c>
      <c r="E114" s="138"/>
      <c r="F114" s="138"/>
      <c r="G114" s="138"/>
      <c r="H114" s="138"/>
      <c r="I114" s="139"/>
      <c r="J114" s="47" t="s">
        <v>265</v>
      </c>
    </row>
    <row r="115" spans="1:10" ht="34">
      <c r="A115" s="26" t="s">
        <v>271</v>
      </c>
      <c r="B115" s="108" t="s">
        <v>272</v>
      </c>
      <c r="C115" s="37">
        <v>2</v>
      </c>
      <c r="D115" s="137"/>
      <c r="E115" s="138"/>
      <c r="F115" s="138"/>
      <c r="G115" s="138"/>
      <c r="H115" s="138"/>
      <c r="I115" s="139"/>
      <c r="J115" s="47" t="s">
        <v>265</v>
      </c>
    </row>
    <row r="116" spans="1:10" ht="27.75" customHeight="1">
      <c r="A116" s="26" t="s">
        <v>273</v>
      </c>
      <c r="B116" s="108" t="s">
        <v>274</v>
      </c>
      <c r="C116" s="37">
        <v>2</v>
      </c>
      <c r="D116" s="137"/>
      <c r="E116" s="138"/>
      <c r="F116" s="138"/>
      <c r="G116" s="138"/>
      <c r="H116" s="138"/>
      <c r="I116" s="139"/>
      <c r="J116" s="47" t="s">
        <v>265</v>
      </c>
    </row>
    <row r="117" spans="1:10" ht="34">
      <c r="A117" s="26" t="s">
        <v>275</v>
      </c>
      <c r="B117" s="108" t="s">
        <v>276</v>
      </c>
      <c r="C117" s="37">
        <v>2</v>
      </c>
      <c r="D117" s="137"/>
      <c r="E117" s="138"/>
      <c r="F117" s="138"/>
      <c r="G117" s="138"/>
      <c r="H117" s="138"/>
      <c r="I117" s="139"/>
      <c r="J117" s="47" t="s">
        <v>265</v>
      </c>
    </row>
    <row r="118" spans="1:10" ht="34">
      <c r="A118" s="26" t="s">
        <v>277</v>
      </c>
      <c r="B118" s="108" t="s">
        <v>278</v>
      </c>
      <c r="C118" s="37">
        <v>2</v>
      </c>
      <c r="D118" s="137" t="s">
        <v>279</v>
      </c>
      <c r="E118" s="138"/>
      <c r="F118" s="138"/>
      <c r="G118" s="138"/>
      <c r="H118" s="138"/>
      <c r="I118" s="139"/>
      <c r="J118" s="47" t="s">
        <v>265</v>
      </c>
    </row>
    <row r="119" spans="1:10" ht="34" customHeight="1">
      <c r="A119" s="177" t="s">
        <v>280</v>
      </c>
      <c r="B119" s="178"/>
      <c r="C119" s="178"/>
      <c r="D119" s="178"/>
      <c r="E119" s="178"/>
      <c r="F119" s="178"/>
      <c r="G119" s="178"/>
      <c r="H119" s="178"/>
      <c r="I119" s="178"/>
      <c r="J119" s="178"/>
    </row>
    <row r="120" spans="1:10" ht="25" customHeight="1">
      <c r="A120" s="130" t="s">
        <v>281</v>
      </c>
      <c r="B120" s="131"/>
      <c r="C120" s="131"/>
      <c r="D120" s="131"/>
      <c r="E120" s="131"/>
      <c r="F120" s="131"/>
      <c r="G120" s="131"/>
      <c r="H120" s="131"/>
      <c r="I120" s="131"/>
      <c r="J120" s="131"/>
    </row>
    <row r="121" spans="1:10" ht="68">
      <c r="A121" s="28" t="s">
        <v>282</v>
      </c>
      <c r="B121" s="15" t="s">
        <v>283</v>
      </c>
      <c r="C121" s="37">
        <v>2</v>
      </c>
      <c r="D121" s="172"/>
      <c r="E121" s="172"/>
      <c r="F121" s="172"/>
      <c r="G121" s="172"/>
      <c r="H121" s="172"/>
      <c r="I121" s="172"/>
      <c r="J121" s="47" t="s">
        <v>284</v>
      </c>
    </row>
    <row r="122" spans="1:10" ht="25" customHeight="1">
      <c r="A122" s="130" t="s">
        <v>285</v>
      </c>
      <c r="B122" s="131"/>
      <c r="C122" s="131"/>
      <c r="D122" s="131"/>
      <c r="E122" s="131"/>
      <c r="F122" s="131"/>
      <c r="G122" s="131"/>
      <c r="H122" s="131"/>
      <c r="I122" s="131"/>
      <c r="J122" s="131"/>
    </row>
    <row r="123" spans="1:10" ht="34" customHeight="1">
      <c r="A123" s="28" t="s">
        <v>286</v>
      </c>
      <c r="B123" s="15" t="s">
        <v>287</v>
      </c>
      <c r="C123" s="37">
        <v>1</v>
      </c>
      <c r="D123" s="172"/>
      <c r="E123" s="172"/>
      <c r="F123" s="172"/>
      <c r="G123" s="172"/>
      <c r="H123" s="172"/>
      <c r="I123" s="172"/>
      <c r="J123" s="47" t="s">
        <v>265</v>
      </c>
    </row>
    <row r="124" spans="1:10" ht="25" customHeight="1">
      <c r="A124" s="130" t="s">
        <v>288</v>
      </c>
      <c r="B124" s="131"/>
      <c r="C124" s="131"/>
      <c r="D124" s="131"/>
      <c r="E124" s="131"/>
      <c r="F124" s="131"/>
      <c r="G124" s="131"/>
      <c r="H124" s="131"/>
      <c r="I124" s="131"/>
      <c r="J124" s="131"/>
    </row>
    <row r="125" spans="1:10" ht="48.25" customHeight="1">
      <c r="A125" s="28" t="s">
        <v>289</v>
      </c>
      <c r="B125" s="15" t="s">
        <v>290</v>
      </c>
      <c r="C125" s="37">
        <v>2</v>
      </c>
      <c r="D125" s="172"/>
      <c r="E125" s="172"/>
      <c r="F125" s="172"/>
      <c r="G125" s="172"/>
      <c r="H125" s="172"/>
      <c r="I125" s="172"/>
      <c r="J125" s="10" t="s">
        <v>119</v>
      </c>
    </row>
    <row r="126" spans="1:10" ht="34">
      <c r="A126" s="28" t="s">
        <v>291</v>
      </c>
      <c r="B126" s="15" t="s">
        <v>292</v>
      </c>
      <c r="C126" s="37">
        <v>2</v>
      </c>
      <c r="D126" s="172"/>
      <c r="E126" s="172"/>
      <c r="F126" s="172"/>
      <c r="G126" s="172"/>
      <c r="H126" s="172"/>
      <c r="I126" s="172"/>
      <c r="J126" s="47" t="s">
        <v>293</v>
      </c>
    </row>
    <row r="127" spans="1:10" ht="34">
      <c r="A127" s="28" t="s">
        <v>294</v>
      </c>
      <c r="B127" s="15" t="s">
        <v>295</v>
      </c>
      <c r="C127" s="37">
        <v>1</v>
      </c>
      <c r="D127" s="172" t="s">
        <v>296</v>
      </c>
      <c r="E127" s="172"/>
      <c r="F127" s="172"/>
      <c r="G127" s="172"/>
      <c r="H127" s="172"/>
      <c r="I127" s="172"/>
      <c r="J127" s="48" t="s">
        <v>297</v>
      </c>
    </row>
    <row r="128" spans="1:10" ht="39.75" customHeight="1">
      <c r="A128" s="28" t="s">
        <v>298</v>
      </c>
      <c r="B128" s="15" t="s">
        <v>299</v>
      </c>
      <c r="C128" s="37">
        <v>1</v>
      </c>
      <c r="D128" s="172" t="s">
        <v>300</v>
      </c>
      <c r="E128" s="172"/>
      <c r="F128" s="172"/>
      <c r="G128" s="172"/>
      <c r="H128" s="172"/>
      <c r="I128" s="172"/>
      <c r="J128" s="10" t="s">
        <v>119</v>
      </c>
    </row>
    <row r="129" spans="1:10" ht="18.75" customHeight="1">
      <c r="A129" s="28" t="s">
        <v>301</v>
      </c>
      <c r="B129" s="15" t="s">
        <v>302</v>
      </c>
      <c r="C129" s="37">
        <v>1</v>
      </c>
      <c r="D129" s="208" t="s">
        <v>303</v>
      </c>
      <c r="E129" s="208"/>
      <c r="F129" s="208"/>
      <c r="G129" s="208"/>
      <c r="H129" s="208"/>
      <c r="I129" s="208"/>
      <c r="J129" s="47" t="s">
        <v>304</v>
      </c>
    </row>
    <row r="130" spans="1:10" ht="34">
      <c r="A130" s="28" t="s">
        <v>305</v>
      </c>
      <c r="B130" s="15" t="s">
        <v>306</v>
      </c>
      <c r="C130" s="37">
        <v>2</v>
      </c>
      <c r="D130" s="172"/>
      <c r="E130" s="172"/>
      <c r="F130" s="172"/>
      <c r="G130" s="172"/>
      <c r="H130" s="172"/>
      <c r="I130" s="172"/>
      <c r="J130" s="47" t="s">
        <v>307</v>
      </c>
    </row>
    <row r="131" spans="1:10" ht="67.25" customHeight="1">
      <c r="A131" s="28" t="s">
        <v>308</v>
      </c>
      <c r="B131" s="15" t="s">
        <v>309</v>
      </c>
      <c r="C131" s="37">
        <v>1</v>
      </c>
      <c r="D131" s="172"/>
      <c r="E131" s="172"/>
      <c r="F131" s="172"/>
      <c r="G131" s="172"/>
      <c r="H131" s="172"/>
      <c r="I131" s="172"/>
      <c r="J131" s="47" t="s">
        <v>310</v>
      </c>
    </row>
    <row r="132" spans="1:10" ht="35" customHeight="1">
      <c r="A132" s="28" t="s">
        <v>311</v>
      </c>
      <c r="B132" s="15" t="s">
        <v>312</v>
      </c>
      <c r="C132" s="37">
        <v>2</v>
      </c>
      <c r="D132" s="172"/>
      <c r="E132" s="172"/>
      <c r="F132" s="172"/>
      <c r="G132" s="172"/>
      <c r="H132" s="172"/>
      <c r="I132" s="172"/>
      <c r="J132" s="10" t="s">
        <v>119</v>
      </c>
    </row>
    <row r="133" spans="1:10" ht="24.5" customHeight="1">
      <c r="A133" s="28" t="s">
        <v>313</v>
      </c>
      <c r="B133" s="15" t="s">
        <v>314</v>
      </c>
      <c r="C133" s="37">
        <v>2</v>
      </c>
      <c r="D133" s="172"/>
      <c r="E133" s="172"/>
      <c r="F133" s="172"/>
      <c r="G133" s="172"/>
      <c r="H133" s="172"/>
      <c r="I133" s="172"/>
      <c r="J133" s="9" t="s">
        <v>315</v>
      </c>
    </row>
    <row r="134" spans="1:10" ht="56.75" customHeight="1">
      <c r="A134" s="28" t="s">
        <v>316</v>
      </c>
      <c r="B134" s="15" t="s">
        <v>317</v>
      </c>
      <c r="C134" s="37">
        <v>2</v>
      </c>
      <c r="D134" s="172"/>
      <c r="E134" s="172"/>
      <c r="F134" s="172"/>
      <c r="G134" s="172"/>
      <c r="H134" s="172"/>
      <c r="I134" s="172"/>
      <c r="J134" s="6" t="s">
        <v>318</v>
      </c>
    </row>
    <row r="135" spans="1:10" ht="44.75" customHeight="1">
      <c r="A135" s="28" t="s">
        <v>319</v>
      </c>
      <c r="B135" s="15" t="s">
        <v>320</v>
      </c>
      <c r="C135" s="37">
        <v>2</v>
      </c>
      <c r="D135" s="172"/>
      <c r="E135" s="172"/>
      <c r="F135" s="172"/>
      <c r="G135" s="172"/>
      <c r="H135" s="172"/>
      <c r="I135" s="172"/>
      <c r="J135" s="6" t="s">
        <v>321</v>
      </c>
    </row>
    <row r="136" spans="1:10" ht="25" customHeight="1">
      <c r="A136" s="130" t="s">
        <v>322</v>
      </c>
      <c r="B136" s="131"/>
      <c r="C136" s="131"/>
      <c r="D136" s="131"/>
      <c r="E136" s="131"/>
      <c r="F136" s="131"/>
      <c r="G136" s="131"/>
      <c r="H136" s="131"/>
      <c r="I136" s="131"/>
      <c r="J136" s="131"/>
    </row>
    <row r="137" spans="1:10" ht="47.75" customHeight="1">
      <c r="A137" s="28" t="s">
        <v>323</v>
      </c>
      <c r="B137" s="15" t="s">
        <v>324</v>
      </c>
      <c r="C137" s="39">
        <v>2</v>
      </c>
      <c r="D137" s="127"/>
      <c r="E137" s="128"/>
      <c r="F137" s="128"/>
      <c r="G137" s="128"/>
      <c r="H137" s="128"/>
      <c r="I137" s="129"/>
      <c r="J137" s="6" t="s">
        <v>119</v>
      </c>
    </row>
    <row r="138" spans="1:10" ht="47.75" customHeight="1">
      <c r="A138" s="28" t="s">
        <v>325</v>
      </c>
      <c r="B138" s="15" t="s">
        <v>326</v>
      </c>
      <c r="C138" s="39">
        <v>1</v>
      </c>
      <c r="D138" s="127"/>
      <c r="E138" s="128"/>
      <c r="F138" s="128"/>
      <c r="G138" s="128"/>
      <c r="H138" s="128"/>
      <c r="I138" s="129"/>
      <c r="J138" s="47" t="s">
        <v>265</v>
      </c>
    </row>
    <row r="139" spans="1:10" ht="47.75" customHeight="1">
      <c r="A139" s="28" t="s">
        <v>327</v>
      </c>
      <c r="B139" s="15" t="s">
        <v>328</v>
      </c>
      <c r="C139" s="39">
        <v>1</v>
      </c>
      <c r="D139" s="22"/>
      <c r="E139" s="23"/>
      <c r="F139" s="23"/>
      <c r="G139" s="23"/>
      <c r="H139" s="23"/>
      <c r="I139" s="24"/>
      <c r="J139" s="47" t="s">
        <v>265</v>
      </c>
    </row>
    <row r="140" spans="1:10" ht="47.75" customHeight="1">
      <c r="A140" s="28" t="s">
        <v>329</v>
      </c>
      <c r="B140" s="15" t="s">
        <v>330</v>
      </c>
      <c r="C140" s="39">
        <v>1</v>
      </c>
      <c r="D140" s="22"/>
      <c r="E140" s="23"/>
      <c r="F140" s="23"/>
      <c r="G140" s="23"/>
      <c r="H140" s="23"/>
      <c r="I140" s="24"/>
      <c r="J140" s="47" t="s">
        <v>265</v>
      </c>
    </row>
    <row r="141" spans="1:10" ht="47.75" customHeight="1">
      <c r="A141" s="28" t="s">
        <v>331</v>
      </c>
      <c r="B141" s="15" t="s">
        <v>332</v>
      </c>
      <c r="C141" s="39" t="s">
        <v>42</v>
      </c>
      <c r="D141" s="184"/>
      <c r="E141" s="185"/>
      <c r="F141" s="185"/>
      <c r="G141" s="185"/>
      <c r="H141" s="185"/>
      <c r="I141" s="186"/>
      <c r="J141" s="47" t="s">
        <v>265</v>
      </c>
    </row>
    <row r="142" spans="1:10" ht="34">
      <c r="A142" s="28" t="s">
        <v>333</v>
      </c>
      <c r="B142" s="15" t="s">
        <v>334</v>
      </c>
      <c r="C142" s="39" t="s">
        <v>42</v>
      </c>
      <c r="D142" s="180"/>
      <c r="E142" s="180"/>
      <c r="F142" s="180"/>
      <c r="G142" s="180"/>
      <c r="H142" s="180"/>
      <c r="I142" s="180"/>
      <c r="J142" s="47" t="s">
        <v>265</v>
      </c>
    </row>
    <row r="143" spans="1:10" ht="47.75" customHeight="1">
      <c r="A143" s="28" t="s">
        <v>335</v>
      </c>
      <c r="B143" s="15" t="s">
        <v>336</v>
      </c>
      <c r="C143" s="39">
        <v>1</v>
      </c>
      <c r="D143" s="127"/>
      <c r="E143" s="128"/>
      <c r="F143" s="128"/>
      <c r="G143" s="128"/>
      <c r="H143" s="128"/>
      <c r="I143" s="129"/>
      <c r="J143" s="6" t="s">
        <v>337</v>
      </c>
    </row>
    <row r="144" spans="1:10" ht="47.75" customHeight="1">
      <c r="A144" s="28" t="s">
        <v>338</v>
      </c>
      <c r="B144" s="15" t="s">
        <v>339</v>
      </c>
      <c r="C144" s="39">
        <v>1</v>
      </c>
      <c r="D144" s="127"/>
      <c r="E144" s="128"/>
      <c r="F144" s="128"/>
      <c r="G144" s="128"/>
      <c r="H144" s="128"/>
      <c r="I144" s="129"/>
      <c r="J144" s="47" t="s">
        <v>265</v>
      </c>
    </row>
    <row r="145" spans="1:123" ht="51">
      <c r="A145" s="28" t="s">
        <v>340</v>
      </c>
      <c r="B145" s="15" t="s">
        <v>341</v>
      </c>
      <c r="C145" s="39">
        <v>0</v>
      </c>
      <c r="D145" s="180"/>
      <c r="E145" s="180"/>
      <c r="F145" s="180"/>
      <c r="G145" s="180"/>
      <c r="H145" s="180"/>
      <c r="I145" s="180"/>
      <c r="J145" s="6" t="s">
        <v>342</v>
      </c>
    </row>
    <row r="146" spans="1:123" ht="34">
      <c r="A146" s="28" t="s">
        <v>343</v>
      </c>
      <c r="B146" s="15" t="s">
        <v>344</v>
      </c>
      <c r="C146" s="39">
        <v>1</v>
      </c>
      <c r="D146" s="124"/>
      <c r="E146" s="124"/>
      <c r="F146" s="124"/>
      <c r="G146" s="124"/>
      <c r="H146" s="124"/>
      <c r="I146" s="124"/>
      <c r="J146" s="6" t="s">
        <v>345</v>
      </c>
    </row>
    <row r="147" spans="1:123" ht="43.5" customHeight="1">
      <c r="A147" s="28" t="s">
        <v>346</v>
      </c>
      <c r="B147" s="15" t="s">
        <v>347</v>
      </c>
      <c r="C147" s="39">
        <v>2</v>
      </c>
      <c r="D147" s="183"/>
      <c r="E147" s="141"/>
      <c r="F147" s="141"/>
      <c r="G147" s="141"/>
      <c r="H147" s="141"/>
      <c r="I147" s="142"/>
      <c r="J147" s="47" t="s">
        <v>265</v>
      </c>
    </row>
    <row r="148" spans="1:123" ht="43.5" customHeight="1">
      <c r="A148" s="28" t="s">
        <v>348</v>
      </c>
      <c r="B148" s="15" t="s">
        <v>349</v>
      </c>
      <c r="C148" s="39">
        <v>0</v>
      </c>
      <c r="D148" s="183"/>
      <c r="E148" s="141"/>
      <c r="F148" s="141"/>
      <c r="G148" s="141"/>
      <c r="H148" s="141"/>
      <c r="I148" s="142"/>
      <c r="J148" s="47" t="s">
        <v>265</v>
      </c>
    </row>
    <row r="149" spans="1:123" ht="25" customHeight="1">
      <c r="A149" s="130" t="s">
        <v>350</v>
      </c>
      <c r="B149" s="131"/>
      <c r="C149" s="131"/>
      <c r="D149" s="131"/>
      <c r="E149" s="131"/>
      <c r="F149" s="131"/>
      <c r="G149" s="131"/>
      <c r="H149" s="131"/>
      <c r="I149" s="131"/>
      <c r="J149" s="131"/>
    </row>
    <row r="150" spans="1:123" ht="109.25" customHeight="1">
      <c r="A150" s="29" t="s">
        <v>351</v>
      </c>
      <c r="B150" s="15" t="s">
        <v>352</v>
      </c>
      <c r="C150" s="39">
        <v>2</v>
      </c>
      <c r="D150" s="153"/>
      <c r="E150" s="181"/>
      <c r="F150" s="181"/>
      <c r="G150" s="181"/>
      <c r="H150" s="181"/>
      <c r="I150" s="182"/>
      <c r="J150" s="6" t="s">
        <v>353</v>
      </c>
    </row>
    <row r="151" spans="1:123" s="7" customFormat="1" ht="42" customHeight="1">
      <c r="A151" s="29" t="s">
        <v>354</v>
      </c>
      <c r="B151" s="15" t="s">
        <v>355</v>
      </c>
      <c r="C151" s="39">
        <v>1</v>
      </c>
      <c r="D151" s="127"/>
      <c r="E151" s="128"/>
      <c r="F151" s="128"/>
      <c r="G151" s="128"/>
      <c r="H151" s="128"/>
      <c r="I151" s="129"/>
      <c r="J151" s="6" t="s">
        <v>356</v>
      </c>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row>
    <row r="152" spans="1:123" s="7" customFormat="1" ht="42" customHeight="1">
      <c r="A152" s="29" t="s">
        <v>357</v>
      </c>
      <c r="B152" s="15" t="s">
        <v>358</v>
      </c>
      <c r="C152" s="39" t="s">
        <v>42</v>
      </c>
      <c r="D152" s="127"/>
      <c r="E152" s="128"/>
      <c r="F152" s="128"/>
      <c r="G152" s="128"/>
      <c r="H152" s="128"/>
      <c r="I152" s="129"/>
      <c r="J152" s="6" t="s">
        <v>356</v>
      </c>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row>
    <row r="153" spans="1:123" s="7" customFormat="1" ht="42" customHeight="1">
      <c r="A153" s="29" t="s">
        <v>359</v>
      </c>
      <c r="B153" s="15" t="s">
        <v>360</v>
      </c>
      <c r="C153" s="39">
        <v>0</v>
      </c>
      <c r="D153" s="127"/>
      <c r="E153" s="128"/>
      <c r="F153" s="128"/>
      <c r="G153" s="128"/>
      <c r="H153" s="128"/>
      <c r="I153" s="129"/>
      <c r="J153" s="47" t="s">
        <v>265</v>
      </c>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row>
    <row r="154" spans="1:123" s="7" customFormat="1" ht="42" customHeight="1">
      <c r="A154" s="29" t="s">
        <v>361</v>
      </c>
      <c r="B154" s="15" t="s">
        <v>362</v>
      </c>
      <c r="C154" s="39">
        <v>2</v>
      </c>
      <c r="D154" s="127"/>
      <c r="E154" s="128"/>
      <c r="F154" s="128"/>
      <c r="G154" s="128"/>
      <c r="H154" s="128"/>
      <c r="I154" s="129"/>
      <c r="J154" s="47" t="s">
        <v>265</v>
      </c>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row>
    <row r="155" spans="1:123" s="7" customFormat="1" ht="42" customHeight="1">
      <c r="A155" s="29" t="s">
        <v>363</v>
      </c>
      <c r="B155" s="15" t="s">
        <v>364</v>
      </c>
      <c r="C155" s="39">
        <v>2</v>
      </c>
      <c r="D155" s="127"/>
      <c r="E155" s="128"/>
      <c r="F155" s="128"/>
      <c r="G155" s="128"/>
      <c r="H155" s="128"/>
      <c r="I155" s="129"/>
      <c r="J155" s="47" t="s">
        <v>265</v>
      </c>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row>
    <row r="156" spans="1:123" s="7" customFormat="1" ht="42" customHeight="1">
      <c r="A156" s="29" t="s">
        <v>365</v>
      </c>
      <c r="B156" s="15" t="s">
        <v>366</v>
      </c>
      <c r="C156" s="39" t="s">
        <v>42</v>
      </c>
      <c r="D156" s="19"/>
      <c r="E156" s="20"/>
      <c r="F156" s="20"/>
      <c r="G156" s="20"/>
      <c r="H156" s="20"/>
      <c r="I156" s="21"/>
      <c r="J156" s="47" t="s">
        <v>265</v>
      </c>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row>
    <row r="157" spans="1:123" s="7" customFormat="1" ht="42" customHeight="1">
      <c r="A157" s="29" t="s">
        <v>367</v>
      </c>
      <c r="B157" s="15" t="s">
        <v>368</v>
      </c>
      <c r="C157" s="39">
        <v>1</v>
      </c>
      <c r="D157" s="127" t="s">
        <v>369</v>
      </c>
      <c r="E157" s="128"/>
      <c r="F157" s="128"/>
      <c r="G157" s="128"/>
      <c r="H157" s="128"/>
      <c r="I157" s="129"/>
      <c r="J157" s="47" t="s">
        <v>265</v>
      </c>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row>
    <row r="158" spans="1:123" s="7" customFormat="1" ht="42" customHeight="1">
      <c r="A158" s="29" t="s">
        <v>370</v>
      </c>
      <c r="B158" s="15" t="s">
        <v>371</v>
      </c>
      <c r="C158" s="39">
        <v>1</v>
      </c>
      <c r="D158" s="179" t="s">
        <v>369</v>
      </c>
      <c r="E158" s="179"/>
      <c r="F158" s="179"/>
      <c r="G158" s="179"/>
      <c r="H158" s="179"/>
      <c r="I158" s="179"/>
      <c r="J158" s="47" t="s">
        <v>265</v>
      </c>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row>
    <row r="159" spans="1:123" ht="25" customHeight="1">
      <c r="A159" s="130" t="s">
        <v>372</v>
      </c>
      <c r="B159" s="131"/>
      <c r="C159" s="131"/>
      <c r="D159" s="131"/>
      <c r="E159" s="131"/>
      <c r="F159" s="131"/>
      <c r="G159" s="131"/>
      <c r="H159" s="131"/>
      <c r="I159" s="131"/>
      <c r="J159" s="131"/>
    </row>
    <row r="160" spans="1:123" s="7" customFormat="1" ht="52" customHeight="1">
      <c r="A160" s="28" t="s">
        <v>373</v>
      </c>
      <c r="B160" s="15" t="s">
        <v>374</v>
      </c>
      <c r="C160" s="40">
        <v>1</v>
      </c>
      <c r="D160" s="127" t="s">
        <v>375</v>
      </c>
      <c r="E160" s="128"/>
      <c r="F160" s="128"/>
      <c r="G160" s="128"/>
      <c r="H160" s="128"/>
      <c r="I160" s="129"/>
      <c r="J160" s="6" t="s">
        <v>376</v>
      </c>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row>
    <row r="161" spans="1:123" s="7" customFormat="1" ht="63.75" customHeight="1">
      <c r="A161" s="28" t="s">
        <v>377</v>
      </c>
      <c r="B161" s="15" t="s">
        <v>378</v>
      </c>
      <c r="C161" s="40">
        <v>2</v>
      </c>
      <c r="D161" s="134"/>
      <c r="E161" s="135"/>
      <c r="F161" s="135"/>
      <c r="G161" s="135"/>
      <c r="H161" s="135"/>
      <c r="I161" s="136"/>
      <c r="J161" s="6" t="s">
        <v>379</v>
      </c>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row>
    <row r="162" spans="1:123" s="7" customFormat="1" ht="63.75" customHeight="1">
      <c r="A162" s="28" t="s">
        <v>380</v>
      </c>
      <c r="B162" s="15" t="s">
        <v>381</v>
      </c>
      <c r="C162" s="40">
        <v>1</v>
      </c>
      <c r="D162" s="44"/>
      <c r="E162" s="135" t="s">
        <v>382</v>
      </c>
      <c r="F162" s="135"/>
      <c r="G162" s="135"/>
      <c r="H162" s="135"/>
      <c r="I162" s="136"/>
      <c r="J162" s="47" t="s">
        <v>265</v>
      </c>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row>
    <row r="163" spans="1:123" ht="49.25" customHeight="1">
      <c r="A163" s="28" t="s">
        <v>383</v>
      </c>
      <c r="B163" s="15" t="s">
        <v>384</v>
      </c>
      <c r="C163" s="40">
        <v>1</v>
      </c>
      <c r="D163" s="133"/>
      <c r="E163" s="133"/>
      <c r="F163" s="133"/>
      <c r="G163" s="133"/>
      <c r="H163" s="133"/>
      <c r="I163" s="133"/>
      <c r="J163" s="6" t="s">
        <v>385</v>
      </c>
    </row>
    <row r="164" spans="1:123" ht="59" customHeight="1">
      <c r="A164" s="28" t="s">
        <v>386</v>
      </c>
      <c r="B164" s="15" t="s">
        <v>387</v>
      </c>
      <c r="C164" s="40">
        <v>2</v>
      </c>
      <c r="D164" s="132"/>
      <c r="E164" s="132"/>
      <c r="F164" s="132"/>
      <c r="G164" s="132"/>
      <c r="H164" s="132"/>
      <c r="I164" s="132"/>
      <c r="J164" s="6" t="s">
        <v>388</v>
      </c>
    </row>
    <row r="165" spans="1:123" ht="25" customHeight="1">
      <c r="A165" s="130" t="s">
        <v>389</v>
      </c>
      <c r="B165" s="131"/>
      <c r="C165" s="131"/>
      <c r="D165" s="131"/>
      <c r="E165" s="131"/>
      <c r="F165" s="131"/>
      <c r="G165" s="131"/>
      <c r="H165" s="131"/>
      <c r="I165" s="131"/>
      <c r="J165" s="131"/>
    </row>
    <row r="166" spans="1:123" s="7" customFormat="1" ht="48" customHeight="1">
      <c r="A166" s="49" t="s">
        <v>390</v>
      </c>
      <c r="B166" s="15" t="s">
        <v>391</v>
      </c>
      <c r="C166" s="39">
        <v>1</v>
      </c>
      <c r="D166" s="127"/>
      <c r="E166" s="128"/>
      <c r="F166" s="128"/>
      <c r="G166" s="128"/>
      <c r="H166" s="128"/>
      <c r="I166" s="129"/>
      <c r="J166" s="6" t="s">
        <v>392</v>
      </c>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row>
    <row r="167" spans="1:123" s="7" customFormat="1" ht="57.75" customHeight="1">
      <c r="A167" s="49" t="s">
        <v>393</v>
      </c>
      <c r="B167" s="15" t="s">
        <v>394</v>
      </c>
      <c r="C167" s="39">
        <v>1</v>
      </c>
      <c r="D167" s="127" t="s">
        <v>395</v>
      </c>
      <c r="E167" s="128"/>
      <c r="F167" s="128"/>
      <c r="G167" s="128"/>
      <c r="H167" s="128"/>
      <c r="I167" s="129"/>
      <c r="J167" s="6" t="s">
        <v>396</v>
      </c>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row>
    <row r="168" spans="1:123" s="7" customFormat="1" ht="68.25" customHeight="1">
      <c r="A168" s="49" t="s">
        <v>397</v>
      </c>
      <c r="B168" s="15" t="s">
        <v>366</v>
      </c>
      <c r="C168" s="39" t="s">
        <v>42</v>
      </c>
      <c r="D168" s="19"/>
      <c r="E168" s="20"/>
      <c r="F168" s="20"/>
      <c r="G168" s="20"/>
      <c r="H168" s="20"/>
      <c r="I168" s="21"/>
      <c r="J168" s="6" t="s">
        <v>396</v>
      </c>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row>
    <row r="169" spans="1:123" ht="165.75" customHeight="1">
      <c r="A169" s="49" t="s">
        <v>398</v>
      </c>
      <c r="B169" s="15" t="s">
        <v>399</v>
      </c>
      <c r="C169" s="39">
        <v>0</v>
      </c>
      <c r="D169" s="133"/>
      <c r="E169" s="133"/>
      <c r="F169" s="133"/>
      <c r="G169" s="133"/>
      <c r="H169" s="133"/>
      <c r="I169" s="133"/>
      <c r="J169" s="6" t="s">
        <v>342</v>
      </c>
    </row>
    <row r="170" spans="1:123" ht="62.25" customHeight="1">
      <c r="A170" s="49" t="s">
        <v>400</v>
      </c>
      <c r="B170" s="15" t="s">
        <v>344</v>
      </c>
      <c r="C170" s="39">
        <v>1</v>
      </c>
      <c r="D170" s="133"/>
      <c r="E170" s="133"/>
      <c r="F170" s="133"/>
      <c r="G170" s="133"/>
      <c r="H170" s="133"/>
      <c r="I170" s="133"/>
      <c r="J170" s="6" t="s">
        <v>401</v>
      </c>
    </row>
    <row r="171" spans="1:123" ht="47.25" customHeight="1">
      <c r="A171" s="49" t="s">
        <v>402</v>
      </c>
      <c r="B171" s="15" t="s">
        <v>403</v>
      </c>
      <c r="C171" s="39">
        <v>1</v>
      </c>
      <c r="D171" s="133"/>
      <c r="E171" s="133"/>
      <c r="F171" s="133"/>
      <c r="G171" s="133"/>
      <c r="H171" s="133"/>
      <c r="I171" s="133"/>
      <c r="J171" s="6" t="s">
        <v>396</v>
      </c>
    </row>
    <row r="172" spans="1:123" ht="34" customHeight="1">
      <c r="A172" s="130" t="s">
        <v>404</v>
      </c>
      <c r="B172" s="131"/>
      <c r="C172" s="131"/>
      <c r="D172" s="131"/>
      <c r="E172" s="131"/>
      <c r="F172" s="131"/>
      <c r="G172" s="131"/>
      <c r="H172" s="131"/>
      <c r="I172" s="131"/>
      <c r="J172" s="131"/>
    </row>
    <row r="173" spans="1:123" ht="25" customHeight="1">
      <c r="A173" s="3" t="s">
        <v>9</v>
      </c>
      <c r="B173" s="3" t="s">
        <v>10</v>
      </c>
      <c r="C173" s="3" t="s">
        <v>11</v>
      </c>
      <c r="D173" s="154" t="s">
        <v>12</v>
      </c>
      <c r="E173" s="154"/>
      <c r="F173" s="154"/>
      <c r="G173" s="154"/>
      <c r="H173" s="154"/>
      <c r="I173" s="154"/>
      <c r="J173" s="5" t="s">
        <v>13</v>
      </c>
    </row>
    <row r="174" spans="1:123" ht="34">
      <c r="A174" s="49" t="s">
        <v>405</v>
      </c>
      <c r="B174" s="15" t="s">
        <v>406</v>
      </c>
      <c r="C174" s="41">
        <v>0</v>
      </c>
      <c r="D174" s="125"/>
      <c r="E174" s="126"/>
      <c r="F174" s="126"/>
      <c r="G174" s="126"/>
      <c r="H174" s="126"/>
      <c r="I174" s="126"/>
      <c r="J174" s="6" t="s">
        <v>265</v>
      </c>
    </row>
    <row r="175" spans="1:123" ht="39.5" customHeight="1">
      <c r="A175" s="49" t="s">
        <v>407</v>
      </c>
      <c r="B175" s="15" t="s">
        <v>408</v>
      </c>
      <c r="C175" s="41">
        <v>1</v>
      </c>
      <c r="D175" s="143"/>
      <c r="E175" s="144"/>
      <c r="F175" s="144"/>
      <c r="G175" s="144"/>
      <c r="H175" s="144"/>
      <c r="I175" s="144"/>
      <c r="J175" s="6" t="s">
        <v>265</v>
      </c>
    </row>
    <row r="176" spans="1:123" ht="39.5" customHeight="1">
      <c r="A176" s="49" t="s">
        <v>409</v>
      </c>
      <c r="B176" s="15" t="s">
        <v>410</v>
      </c>
      <c r="C176" s="41">
        <v>2</v>
      </c>
      <c r="D176" s="143"/>
      <c r="E176" s="144"/>
      <c r="F176" s="144"/>
      <c r="G176" s="144"/>
      <c r="H176" s="144"/>
      <c r="I176" s="176"/>
      <c r="J176" s="6" t="s">
        <v>265</v>
      </c>
    </row>
    <row r="177" spans="1:47" ht="39.5" customHeight="1">
      <c r="A177" s="49" t="s">
        <v>411</v>
      </c>
      <c r="B177" s="15" t="s">
        <v>412</v>
      </c>
      <c r="C177" s="41">
        <v>1</v>
      </c>
      <c r="D177" s="143"/>
      <c r="E177" s="144"/>
      <c r="F177" s="144"/>
      <c r="G177" s="144"/>
      <c r="H177" s="144"/>
      <c r="I177" s="176"/>
      <c r="J177" s="6" t="s">
        <v>265</v>
      </c>
    </row>
    <row r="178" spans="1:47" ht="34" customHeight="1">
      <c r="A178" s="49" t="s">
        <v>413</v>
      </c>
      <c r="B178" s="15" t="s">
        <v>414</v>
      </c>
      <c r="C178" s="41">
        <v>1</v>
      </c>
      <c r="D178" s="125" t="s">
        <v>415</v>
      </c>
      <c r="E178" s="126"/>
      <c r="F178" s="126"/>
      <c r="G178" s="126"/>
      <c r="H178" s="126"/>
      <c r="I178" s="126"/>
      <c r="J178" s="6" t="s">
        <v>265</v>
      </c>
    </row>
    <row r="179" spans="1:47" ht="45" customHeight="1">
      <c r="A179" s="49" t="s">
        <v>416</v>
      </c>
      <c r="B179" s="15" t="s">
        <v>417</v>
      </c>
      <c r="C179" s="41">
        <v>0</v>
      </c>
      <c r="D179" s="125"/>
      <c r="E179" s="126"/>
      <c r="F179" s="126"/>
      <c r="G179" s="126"/>
      <c r="H179" s="126"/>
      <c r="I179" s="126"/>
      <c r="J179" s="6" t="s">
        <v>265</v>
      </c>
    </row>
    <row r="180" spans="1:47" ht="85.5" customHeight="1">
      <c r="A180" s="49" t="s">
        <v>418</v>
      </c>
      <c r="B180" s="15" t="s">
        <v>419</v>
      </c>
      <c r="C180" s="41">
        <v>0</v>
      </c>
      <c r="D180" s="148"/>
      <c r="E180" s="149"/>
      <c r="F180" s="149"/>
      <c r="G180" s="149"/>
      <c r="H180" s="149"/>
      <c r="I180" s="150"/>
      <c r="J180" s="6" t="s">
        <v>420</v>
      </c>
    </row>
    <row r="181" spans="1:47" ht="51" customHeight="1">
      <c r="A181" s="49" t="s">
        <v>421</v>
      </c>
      <c r="B181" s="15" t="s">
        <v>422</v>
      </c>
      <c r="C181" s="41">
        <v>0</v>
      </c>
      <c r="D181" s="148"/>
      <c r="E181" s="149"/>
      <c r="F181" s="149"/>
      <c r="G181" s="149"/>
      <c r="H181" s="149"/>
      <c r="I181" s="150"/>
      <c r="J181" s="6" t="s">
        <v>423</v>
      </c>
    </row>
    <row r="182" spans="1:47" ht="51" customHeight="1">
      <c r="A182" s="49" t="s">
        <v>424</v>
      </c>
      <c r="B182" s="15" t="s">
        <v>425</v>
      </c>
      <c r="C182" s="41">
        <v>0</v>
      </c>
      <c r="D182" s="125"/>
      <c r="E182" s="126"/>
      <c r="F182" s="126"/>
      <c r="G182" s="126"/>
      <c r="H182" s="126"/>
      <c r="I182" s="126"/>
      <c r="J182" s="6" t="s">
        <v>426</v>
      </c>
    </row>
    <row r="183" spans="1:47" ht="17">
      <c r="A183" s="49" t="s">
        <v>427</v>
      </c>
      <c r="B183" s="15" t="s">
        <v>403</v>
      </c>
      <c r="C183" s="41">
        <v>1</v>
      </c>
      <c r="D183" s="125"/>
      <c r="E183" s="126"/>
      <c r="F183" s="126"/>
      <c r="G183" s="126"/>
      <c r="H183" s="126"/>
      <c r="I183" s="126"/>
      <c r="J183" s="6" t="s">
        <v>396</v>
      </c>
    </row>
    <row r="184" spans="1:47" ht="34" customHeight="1">
      <c r="A184" s="151" t="s">
        <v>428</v>
      </c>
      <c r="B184" s="152"/>
      <c r="C184" s="152"/>
      <c r="D184" s="152"/>
      <c r="E184" s="152"/>
      <c r="F184" s="152"/>
      <c r="G184" s="152"/>
      <c r="H184" s="152"/>
      <c r="I184" s="152"/>
      <c r="J184" s="152"/>
    </row>
    <row r="185" spans="1:47" ht="25" customHeight="1">
      <c r="A185" s="3" t="s">
        <v>9</v>
      </c>
      <c r="B185" s="3" t="s">
        <v>10</v>
      </c>
      <c r="C185" s="31" t="s">
        <v>11</v>
      </c>
      <c r="D185" s="154" t="s">
        <v>12</v>
      </c>
      <c r="E185" s="154"/>
      <c r="F185" s="154"/>
      <c r="G185" s="154"/>
      <c r="H185" s="154"/>
      <c r="I185" s="154"/>
      <c r="J185" s="5" t="s">
        <v>13</v>
      </c>
    </row>
    <row r="186" spans="1:47" s="7" customFormat="1" ht="38" customHeight="1">
      <c r="A186" s="50" t="s">
        <v>429</v>
      </c>
      <c r="B186" s="15" t="s">
        <v>430</v>
      </c>
      <c r="C186" s="41" t="s">
        <v>42</v>
      </c>
      <c r="D186" s="163"/>
      <c r="E186" s="164"/>
      <c r="F186" s="164"/>
      <c r="G186" s="164"/>
      <c r="H186" s="164"/>
      <c r="I186" s="165"/>
      <c r="J186" s="6" t="s">
        <v>431</v>
      </c>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row>
    <row r="187" spans="1:47" s="7" customFormat="1" ht="38" customHeight="1">
      <c r="A187" s="50" t="s">
        <v>432</v>
      </c>
      <c r="B187" s="15" t="s">
        <v>433</v>
      </c>
      <c r="C187" s="41" t="s">
        <v>42</v>
      </c>
      <c r="D187" s="125"/>
      <c r="E187" s="126"/>
      <c r="F187" s="126"/>
      <c r="G187" s="126"/>
      <c r="H187" s="126"/>
      <c r="I187" s="159"/>
      <c r="J187" s="6" t="s">
        <v>434</v>
      </c>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row>
    <row r="188" spans="1:47" ht="44.5" customHeight="1">
      <c r="A188" s="50" t="s">
        <v>435</v>
      </c>
      <c r="B188" s="15" t="s">
        <v>436</v>
      </c>
      <c r="C188" s="41" t="s">
        <v>42</v>
      </c>
      <c r="D188" s="160"/>
      <c r="E188" s="161"/>
      <c r="F188" s="161"/>
      <c r="G188" s="161"/>
      <c r="H188" s="161"/>
      <c r="I188" s="162"/>
      <c r="J188" s="6" t="s">
        <v>401</v>
      </c>
    </row>
    <row r="189" spans="1:47" ht="34" customHeight="1">
      <c r="A189" s="50" t="s">
        <v>437</v>
      </c>
      <c r="B189" s="15" t="s">
        <v>403</v>
      </c>
      <c r="C189" s="41" t="s">
        <v>42</v>
      </c>
      <c r="D189" s="145"/>
      <c r="E189" s="146"/>
      <c r="F189" s="146"/>
      <c r="G189" s="146"/>
      <c r="H189" s="146"/>
      <c r="I189" s="147"/>
      <c r="J189" s="6" t="s">
        <v>396</v>
      </c>
    </row>
    <row r="190" spans="1:47" ht="34" customHeight="1">
      <c r="A190" s="158" t="s">
        <v>438</v>
      </c>
      <c r="B190" s="158"/>
      <c r="C190" s="158"/>
      <c r="D190" s="158"/>
      <c r="E190" s="158"/>
      <c r="F190" s="158"/>
      <c r="G190" s="158"/>
      <c r="H190" s="158"/>
      <c r="I190" s="158"/>
      <c r="J190" s="158"/>
    </row>
    <row r="191" spans="1:47" ht="17">
      <c r="A191" s="49" t="s">
        <v>439</v>
      </c>
      <c r="B191" s="15" t="s">
        <v>440</v>
      </c>
      <c r="C191" s="119">
        <v>0</v>
      </c>
      <c r="D191" s="155"/>
      <c r="E191" s="156"/>
      <c r="F191" s="156"/>
      <c r="G191" s="156"/>
      <c r="H191" s="156"/>
      <c r="I191" s="157"/>
      <c r="J191" s="6" t="s">
        <v>265</v>
      </c>
    </row>
    <row r="192" spans="1:47" ht="40.75" customHeight="1">
      <c r="A192" s="49" t="s">
        <v>441</v>
      </c>
      <c r="B192" s="15" t="s">
        <v>442</v>
      </c>
      <c r="C192" s="119">
        <v>1</v>
      </c>
      <c r="D192" s="124"/>
      <c r="E192" s="124"/>
      <c r="F192" s="124"/>
      <c r="G192" s="124"/>
      <c r="H192" s="124"/>
      <c r="I192" s="124"/>
      <c r="J192" s="6" t="s">
        <v>342</v>
      </c>
    </row>
    <row r="193" spans="1:10" ht="30.5" customHeight="1">
      <c r="A193" s="49" t="s">
        <v>443</v>
      </c>
      <c r="B193" s="15" t="s">
        <v>444</v>
      </c>
      <c r="C193" s="119">
        <v>1</v>
      </c>
      <c r="D193" s="124"/>
      <c r="E193" s="124"/>
      <c r="F193" s="124"/>
      <c r="G193" s="124"/>
      <c r="H193" s="124"/>
      <c r="I193" s="124"/>
      <c r="J193" s="6" t="s">
        <v>342</v>
      </c>
    </row>
    <row r="194" spans="1:10" ht="85.75" customHeight="1">
      <c r="A194" s="49" t="s">
        <v>445</v>
      </c>
      <c r="B194" s="15" t="s">
        <v>446</v>
      </c>
      <c r="C194" s="119">
        <v>0</v>
      </c>
      <c r="D194" s="121"/>
      <c r="E194" s="122"/>
      <c r="F194" s="122"/>
      <c r="G194" s="122"/>
      <c r="H194" s="122"/>
      <c r="I194" s="123"/>
      <c r="J194" s="6" t="s">
        <v>447</v>
      </c>
    </row>
    <row r="195" spans="1:10" ht="30.5" customHeight="1">
      <c r="A195" s="49" t="s">
        <v>448</v>
      </c>
      <c r="B195" s="15" t="s">
        <v>449</v>
      </c>
      <c r="C195" s="119">
        <v>2</v>
      </c>
      <c r="D195" s="153"/>
      <c r="E195" s="141"/>
      <c r="F195" s="141"/>
      <c r="G195" s="141"/>
      <c r="H195" s="141"/>
      <c r="I195" s="142"/>
      <c r="J195" s="6" t="s">
        <v>342</v>
      </c>
    </row>
    <row r="196" spans="1:10" ht="17">
      <c r="A196" s="49" t="s">
        <v>450</v>
      </c>
      <c r="B196" s="15" t="s">
        <v>451</v>
      </c>
      <c r="C196" s="119">
        <v>1</v>
      </c>
      <c r="D196" s="140"/>
      <c r="E196" s="141"/>
      <c r="F196" s="141"/>
      <c r="G196" s="141"/>
      <c r="H196" s="141"/>
      <c r="I196" s="142"/>
      <c r="J196" s="6" t="s">
        <v>342</v>
      </c>
    </row>
    <row r="197" spans="1:10" ht="17">
      <c r="A197" s="49" t="s">
        <v>452</v>
      </c>
      <c r="B197" s="15" t="s">
        <v>453</v>
      </c>
      <c r="C197" s="119">
        <v>2</v>
      </c>
      <c r="D197" s="140"/>
      <c r="E197" s="141"/>
      <c r="F197" s="141"/>
      <c r="G197" s="141"/>
      <c r="H197" s="141"/>
      <c r="I197" s="142"/>
      <c r="J197" s="6" t="s">
        <v>454</v>
      </c>
    </row>
    <row r="198" spans="1:10" ht="34" customHeight="1">
      <c r="A198" s="158" t="s">
        <v>455</v>
      </c>
      <c r="B198" s="158"/>
      <c r="C198" s="158"/>
      <c r="D198" s="158"/>
      <c r="E198" s="158"/>
      <c r="F198" s="158"/>
      <c r="G198" s="158"/>
      <c r="H198" s="158"/>
      <c r="I198" s="158"/>
      <c r="J198" s="158"/>
    </row>
    <row r="199" spans="1:10" ht="51">
      <c r="A199" s="49" t="s">
        <v>456</v>
      </c>
      <c r="B199" s="15" t="s">
        <v>457</v>
      </c>
      <c r="C199" s="41">
        <v>2</v>
      </c>
      <c r="D199" s="155"/>
      <c r="E199" s="156"/>
      <c r="F199" s="156"/>
      <c r="G199" s="156"/>
      <c r="H199" s="156"/>
      <c r="I199" s="157"/>
      <c r="J199" s="6" t="s">
        <v>458</v>
      </c>
    </row>
    <row r="200" spans="1:10" ht="17">
      <c r="A200" s="49" t="s">
        <v>459</v>
      </c>
      <c r="B200" s="15" t="s">
        <v>460</v>
      </c>
      <c r="C200" s="41">
        <v>2</v>
      </c>
      <c r="D200" s="155"/>
      <c r="E200" s="156"/>
      <c r="F200" s="156"/>
      <c r="G200" s="156"/>
      <c r="H200" s="156"/>
      <c r="I200" s="157"/>
      <c r="J200" s="6" t="s">
        <v>265</v>
      </c>
    </row>
    <row r="201" spans="1:10" ht="51">
      <c r="A201" s="49" t="s">
        <v>461</v>
      </c>
      <c r="B201" s="15" t="s">
        <v>462</v>
      </c>
      <c r="C201" s="41">
        <v>2</v>
      </c>
      <c r="D201" s="124"/>
      <c r="E201" s="124"/>
      <c r="F201" s="124"/>
      <c r="G201" s="124"/>
      <c r="H201" s="124"/>
      <c r="I201" s="124"/>
      <c r="J201" s="6" t="s">
        <v>458</v>
      </c>
    </row>
    <row r="202" spans="1:10" ht="17">
      <c r="A202" s="49" t="s">
        <v>463</v>
      </c>
      <c r="B202" s="15" t="s">
        <v>460</v>
      </c>
      <c r="C202" s="41">
        <v>2</v>
      </c>
      <c r="D202" s="155"/>
      <c r="E202" s="156"/>
      <c r="F202" s="156"/>
      <c r="G202" s="156"/>
      <c r="H202" s="156"/>
      <c r="I202" s="157"/>
      <c r="J202" s="6" t="s">
        <v>265</v>
      </c>
    </row>
    <row r="274" ht="25" customHeight="1"/>
    <row r="275" ht="25" customHeight="1"/>
    <row r="276" ht="25" customHeight="1"/>
    <row r="277" ht="25" customHeight="1"/>
    <row r="278" ht="25" customHeight="1"/>
  </sheetData>
  <mergeCells count="198">
    <mergeCell ref="D113:I113"/>
    <mergeCell ref="D114:I114"/>
    <mergeCell ref="D115:I115"/>
    <mergeCell ref="D116:I116"/>
    <mergeCell ref="D18:I18"/>
    <mergeCell ref="D43:I43"/>
    <mergeCell ref="A68:J68"/>
    <mergeCell ref="D69:I69"/>
    <mergeCell ref="D70:I70"/>
    <mergeCell ref="D95:I95"/>
    <mergeCell ref="D100:I100"/>
    <mergeCell ref="D93:I93"/>
    <mergeCell ref="A83:J83"/>
    <mergeCell ref="D87:I87"/>
    <mergeCell ref="D27:I27"/>
    <mergeCell ref="D88:I88"/>
    <mergeCell ref="D42:I42"/>
    <mergeCell ref="D44:I44"/>
    <mergeCell ref="D45:I45"/>
    <mergeCell ref="D26:I26"/>
    <mergeCell ref="D67:I67"/>
    <mergeCell ref="D101:I101"/>
    <mergeCell ref="D102:I102"/>
    <mergeCell ref="D103:I103"/>
    <mergeCell ref="D200:I200"/>
    <mergeCell ref="D202:I202"/>
    <mergeCell ref="A122:J122"/>
    <mergeCell ref="D121:I121"/>
    <mergeCell ref="D71:I71"/>
    <mergeCell ref="D106:I106"/>
    <mergeCell ref="D123:I123"/>
    <mergeCell ref="A198:J198"/>
    <mergeCell ref="D199:I199"/>
    <mergeCell ref="D201:I201"/>
    <mergeCell ref="D176:I176"/>
    <mergeCell ref="D177:I177"/>
    <mergeCell ref="D181:I181"/>
    <mergeCell ref="D134:I134"/>
    <mergeCell ref="D118:I118"/>
    <mergeCell ref="D125:I125"/>
    <mergeCell ref="D91:I91"/>
    <mergeCell ref="A72:J72"/>
    <mergeCell ref="D148:I148"/>
    <mergeCell ref="D128:I128"/>
    <mergeCell ref="D129:I129"/>
    <mergeCell ref="D81:I81"/>
    <mergeCell ref="A111:J111"/>
    <mergeCell ref="D112:I112"/>
    <mergeCell ref="D107:I107"/>
    <mergeCell ref="D16:I16"/>
    <mergeCell ref="D19:I19"/>
    <mergeCell ref="D20:I20"/>
    <mergeCell ref="D21:I21"/>
    <mergeCell ref="D22:I22"/>
    <mergeCell ref="A39:J39"/>
    <mergeCell ref="D40:I40"/>
    <mergeCell ref="A17:J17"/>
    <mergeCell ref="A25:J25"/>
    <mergeCell ref="A29:J29"/>
    <mergeCell ref="D28:I28"/>
    <mergeCell ref="D34:I34"/>
    <mergeCell ref="D35:I35"/>
    <mergeCell ref="D36:I36"/>
    <mergeCell ref="D37:I37"/>
    <mergeCell ref="D38:I38"/>
    <mergeCell ref="D84:I84"/>
    <mergeCell ref="D66:I66"/>
    <mergeCell ref="D52:I52"/>
    <mergeCell ref="D96:I96"/>
    <mergeCell ref="D98:I98"/>
    <mergeCell ref="A109:J109"/>
    <mergeCell ref="A1:J1"/>
    <mergeCell ref="A2:J2"/>
    <mergeCell ref="A76:J76"/>
    <mergeCell ref="A80:J80"/>
    <mergeCell ref="A92:J92"/>
    <mergeCell ref="D32:I32"/>
    <mergeCell ref="D33:I33"/>
    <mergeCell ref="D86:I86"/>
    <mergeCell ref="A10:J10"/>
    <mergeCell ref="A3:J3"/>
    <mergeCell ref="D12:I12"/>
    <mergeCell ref="D57:I57"/>
    <mergeCell ref="D58:I58"/>
    <mergeCell ref="D59:I59"/>
    <mergeCell ref="D60:I60"/>
    <mergeCell ref="D13:I13"/>
    <mergeCell ref="D77:I77"/>
    <mergeCell ref="D97:I97"/>
    <mergeCell ref="D79:I79"/>
    <mergeCell ref="D104:I104"/>
    <mergeCell ref="D108:I108"/>
    <mergeCell ref="D75:I75"/>
    <mergeCell ref="I5:J5"/>
    <mergeCell ref="A4:J4"/>
    <mergeCell ref="A5:H5"/>
    <mergeCell ref="D51:I51"/>
    <mergeCell ref="D61:I61"/>
    <mergeCell ref="A8:J8"/>
    <mergeCell ref="A7:J7"/>
    <mergeCell ref="A9:J9"/>
    <mergeCell ref="D49:I49"/>
    <mergeCell ref="C6:J6"/>
    <mergeCell ref="D50:I50"/>
    <mergeCell ref="D48:I48"/>
    <mergeCell ref="D15:I15"/>
    <mergeCell ref="D23:I23"/>
    <mergeCell ref="D24:I24"/>
    <mergeCell ref="D53:I53"/>
    <mergeCell ref="D54:I54"/>
    <mergeCell ref="A14:J14"/>
    <mergeCell ref="A11:J11"/>
    <mergeCell ref="D55:I55"/>
    <mergeCell ref="D56:I56"/>
    <mergeCell ref="D30:I30"/>
    <mergeCell ref="D31:I31"/>
    <mergeCell ref="A41:J41"/>
    <mergeCell ref="D131:I131"/>
    <mergeCell ref="D133:I133"/>
    <mergeCell ref="D126:I126"/>
    <mergeCell ref="D130:I130"/>
    <mergeCell ref="D144:I144"/>
    <mergeCell ref="D157:I157"/>
    <mergeCell ref="D151:I151"/>
    <mergeCell ref="D155:I155"/>
    <mergeCell ref="D158:I158"/>
    <mergeCell ref="D127:I127"/>
    <mergeCell ref="D142:I142"/>
    <mergeCell ref="D150:I150"/>
    <mergeCell ref="A149:J149"/>
    <mergeCell ref="D145:I145"/>
    <mergeCell ref="D146:I146"/>
    <mergeCell ref="D147:I147"/>
    <mergeCell ref="D143:I143"/>
    <mergeCell ref="D141:I141"/>
    <mergeCell ref="D153:I153"/>
    <mergeCell ref="D154:I154"/>
    <mergeCell ref="D110:I110"/>
    <mergeCell ref="A74:J74"/>
    <mergeCell ref="D73:I73"/>
    <mergeCell ref="D46:I46"/>
    <mergeCell ref="D47:I47"/>
    <mergeCell ref="A62:J62"/>
    <mergeCell ref="D132:I132"/>
    <mergeCell ref="D65:I65"/>
    <mergeCell ref="D138:I138"/>
    <mergeCell ref="D63:I63"/>
    <mergeCell ref="D85:I85"/>
    <mergeCell ref="D78:I78"/>
    <mergeCell ref="A119:J119"/>
    <mergeCell ref="A90:J90"/>
    <mergeCell ref="D82:I82"/>
    <mergeCell ref="A120:J120"/>
    <mergeCell ref="A124:J124"/>
    <mergeCell ref="A94:J94"/>
    <mergeCell ref="A99:J99"/>
    <mergeCell ref="A105:J105"/>
    <mergeCell ref="D64:I64"/>
    <mergeCell ref="D135:I135"/>
    <mergeCell ref="D137:I137"/>
    <mergeCell ref="A136:J136"/>
    <mergeCell ref="D117:I117"/>
    <mergeCell ref="D197:I197"/>
    <mergeCell ref="D175:I175"/>
    <mergeCell ref="D178:I178"/>
    <mergeCell ref="D189:I189"/>
    <mergeCell ref="D167:I167"/>
    <mergeCell ref="D179:I179"/>
    <mergeCell ref="D183:I183"/>
    <mergeCell ref="D180:I180"/>
    <mergeCell ref="D169:I169"/>
    <mergeCell ref="A184:J184"/>
    <mergeCell ref="D196:I196"/>
    <mergeCell ref="D195:I195"/>
    <mergeCell ref="D173:I173"/>
    <mergeCell ref="D191:I191"/>
    <mergeCell ref="A190:J190"/>
    <mergeCell ref="D187:I187"/>
    <mergeCell ref="D185:I185"/>
    <mergeCell ref="D188:I188"/>
    <mergeCell ref="D171:I171"/>
    <mergeCell ref="D170:I170"/>
    <mergeCell ref="D182:I182"/>
    <mergeCell ref="D186:I186"/>
    <mergeCell ref="A172:J172"/>
    <mergeCell ref="D194:I194"/>
    <mergeCell ref="D193:I193"/>
    <mergeCell ref="D192:I192"/>
    <mergeCell ref="D174:I174"/>
    <mergeCell ref="D160:I160"/>
    <mergeCell ref="D152:I152"/>
    <mergeCell ref="A165:J165"/>
    <mergeCell ref="D164:I164"/>
    <mergeCell ref="D166:I166"/>
    <mergeCell ref="D163:I163"/>
    <mergeCell ref="D161:I161"/>
    <mergeCell ref="A159:J159"/>
    <mergeCell ref="E162:I162"/>
  </mergeCells>
  <phoneticPr fontId="10" type="noConversion"/>
  <pageMargins left="0.25" right="0.25" top="0.75" bottom="0.75" header="0.3" footer="0.3"/>
  <pageSetup paperSize="5" scale="40" fitToHeight="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'~Concentrado~'!$N$2:$N$5</xm:f>
          </x14:formula1>
          <xm:sqref>C166:C171 C42:C61 C112:C118 C13:C38 C121 C11 C81:C89 C199:C202 C77:C79 C75 C63:C67 C191:C197 C174:C183 C91 C69:C71 C123 C186:C189 C125:C135 C160:C164 C150:C158 C137:C148 C95:C98 C100:C104 C106:C108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P154"/>
  <sheetViews>
    <sheetView zoomScale="110" zoomScaleNormal="110" workbookViewId="0">
      <selection sqref="A1:B1"/>
    </sheetView>
  </sheetViews>
  <sheetFormatPr baseColWidth="10" defaultColWidth="11.5" defaultRowHeight="15"/>
  <cols>
    <col min="4" max="4" width="40.83203125" customWidth="1"/>
    <col min="6" max="6" width="12.83203125" customWidth="1"/>
    <col min="7" max="10" width="10.83203125" customWidth="1"/>
  </cols>
  <sheetData>
    <row r="1" spans="1:16" ht="26">
      <c r="A1" s="236" t="s">
        <v>464</v>
      </c>
      <c r="B1" s="236"/>
      <c r="D1" s="30" t="s">
        <v>465</v>
      </c>
      <c r="F1" s="36"/>
      <c r="G1" s="36" t="s">
        <v>466</v>
      </c>
      <c r="H1" s="36" t="s">
        <v>467</v>
      </c>
      <c r="I1" s="36" t="s">
        <v>468</v>
      </c>
      <c r="J1" s="36" t="s">
        <v>469</v>
      </c>
      <c r="K1" s="36" t="s">
        <v>470</v>
      </c>
      <c r="N1" s="36" t="s">
        <v>471</v>
      </c>
      <c r="P1" s="43" t="str">
        <f>CONCATENATE("- Gráficos de '", Cédula!B6, "' -")</f>
        <v>- Gráficos de 'HOSPITAL GENERAL  IMSS BIENESTAR  PURÚANDIRO' -</v>
      </c>
    </row>
    <row r="2" spans="1:16" ht="16">
      <c r="A2" s="25" t="s">
        <v>472</v>
      </c>
      <c r="B2" s="25" t="s">
        <v>473</v>
      </c>
      <c r="D2" t="s">
        <v>474</v>
      </c>
      <c r="E2">
        <f>IFERROR(ROUND((SUM(B3:B24)/COUNT(B3:B24))*100/2, 1),"N/A")</f>
        <v>9.5</v>
      </c>
      <c r="F2" t="str">
        <f t="shared" ref="F2:F8" si="0">IF( AND(E2 &lt;= 50, E2&lt;&gt;"N/A"),"R",
IF(AND(E2&gt;=51,E2&lt;=70)=TRUE,"N",
IF(AND(E2&gt;=71,E2&lt;=85)=TRUE,"A",
IF(AND(E2 &gt;= 86, E2&lt;&gt;"N/A"),"V","X"))))</f>
        <v>R</v>
      </c>
      <c r="G2">
        <f>IF( AND(E2 &lt;= 50, E2&lt;&gt;"N/A"), E2, 0 )</f>
        <v>9.5</v>
      </c>
      <c r="H2">
        <f>IF( AND(E2 &gt;= 51, E2 &lt;= 70), E2, 0 )</f>
        <v>0</v>
      </c>
      <c r="I2">
        <f>IF(  AND(E2 &gt;= 71, E2 &lt;= 85), E2, 0 )</f>
        <v>0</v>
      </c>
      <c r="J2">
        <f>IF( AND(E2 &gt;= 86, E2&lt;&gt;"N/A"), E2, 0 )</f>
        <v>0</v>
      </c>
      <c r="K2" t="str">
        <f>IF( E2 = "N/A","NA",
IF(E2 = 0, 0, ""))</f>
        <v/>
      </c>
      <c r="N2" t="s">
        <v>42</v>
      </c>
    </row>
    <row r="3" spans="1:16" ht="16">
      <c r="A3" s="26" t="s">
        <v>14</v>
      </c>
      <c r="B3" s="27">
        <f>VLOOKUP(A3, Cédula!A13:J202, 3, FALSE)</f>
        <v>0</v>
      </c>
      <c r="D3" t="s">
        <v>475</v>
      </c>
      <c r="E3">
        <f>IFERROR(ROUND((SUM(B25:B52)/COUNT(B25:B52))*100/2, 1),"N/A")</f>
        <v>77.3</v>
      </c>
      <c r="F3" t="str">
        <f t="shared" si="0"/>
        <v>A</v>
      </c>
      <c r="G3">
        <f t="shared" ref="G3:G7" si="1">IF( AND(E3 &lt;= 50, E3&lt;&gt;"N/A"), E3, 0 )</f>
        <v>0</v>
      </c>
      <c r="H3">
        <f t="shared" ref="H3:H7" si="2">IF( AND(E3 &gt;= 51, E3 &lt;= 70), E3, 0 )</f>
        <v>0</v>
      </c>
      <c r="I3">
        <f t="shared" ref="I3:I7" si="3">IF(  AND(E3 &gt;= 71, E3 &lt;= 85), E3, 0 )</f>
        <v>77.3</v>
      </c>
      <c r="J3">
        <f t="shared" ref="J3:J7" si="4">IF( AND(E3 &gt;= 86, E3&lt;&gt;"N/A"), E3, 0 )</f>
        <v>0</v>
      </c>
      <c r="K3" t="str">
        <f t="shared" ref="K3:K7" si="5">IF( E3 = "N/A","NA",
IF(E3 = 0, 0, ""))</f>
        <v/>
      </c>
      <c r="N3">
        <v>0</v>
      </c>
    </row>
    <row r="4" spans="1:16" ht="16">
      <c r="A4" s="26" t="s">
        <v>19</v>
      </c>
      <c r="B4" s="27">
        <f>VLOOKUP(A4, Cédula!A13:J202, 3, FALSE)</f>
        <v>1</v>
      </c>
      <c r="D4" t="s">
        <v>476</v>
      </c>
      <c r="E4">
        <f>IFERROR(ROUND((SUM(B53:B65)/COUNT(B53:B65))*100/2, 1),"N/A")</f>
        <v>23.1</v>
      </c>
      <c r="F4" t="str">
        <f t="shared" si="0"/>
        <v>R</v>
      </c>
      <c r="G4">
        <f t="shared" si="1"/>
        <v>23.1</v>
      </c>
      <c r="H4">
        <f t="shared" si="2"/>
        <v>0</v>
      </c>
      <c r="I4">
        <f t="shared" si="3"/>
        <v>0</v>
      </c>
      <c r="J4">
        <f t="shared" si="4"/>
        <v>0</v>
      </c>
      <c r="K4" t="str">
        <f t="shared" si="5"/>
        <v/>
      </c>
      <c r="N4">
        <v>1</v>
      </c>
    </row>
    <row r="5" spans="1:16" ht="16">
      <c r="A5" s="26" t="s">
        <v>23</v>
      </c>
      <c r="B5" s="27">
        <f>VLOOKUP(A5, Cédula!A13:J202, 3, FALSE)</f>
        <v>1</v>
      </c>
      <c r="D5" t="s">
        <v>477</v>
      </c>
      <c r="E5">
        <f>IFERROR(ROUND((SUM(B66:B77)/COUNT(B66:B77))*100/2, 1),"N/A")</f>
        <v>92.9</v>
      </c>
      <c r="F5" t="str">
        <f t="shared" si="0"/>
        <v>V</v>
      </c>
      <c r="G5">
        <f t="shared" si="1"/>
        <v>0</v>
      </c>
      <c r="H5">
        <f t="shared" si="2"/>
        <v>0</v>
      </c>
      <c r="I5">
        <f t="shared" si="3"/>
        <v>0</v>
      </c>
      <c r="J5">
        <f t="shared" si="4"/>
        <v>92.9</v>
      </c>
      <c r="K5" t="str">
        <f t="shared" si="5"/>
        <v/>
      </c>
      <c r="N5">
        <v>2</v>
      </c>
    </row>
    <row r="6" spans="1:16" ht="16">
      <c r="A6" s="26" t="s">
        <v>27</v>
      </c>
      <c r="B6" s="27">
        <f>VLOOKUP(A6, Cédula!A13:J202, 3, FALSE)</f>
        <v>0</v>
      </c>
      <c r="D6" t="s">
        <v>478</v>
      </c>
      <c r="E6">
        <f>IFERROR(ROUND((SUM(B78:B84)/COUNT(B78:B84))*100/2, 1),"N/A")</f>
        <v>85.7</v>
      </c>
      <c r="F6" t="str">
        <f t="shared" si="0"/>
        <v>X</v>
      </c>
      <c r="G6">
        <f t="shared" si="1"/>
        <v>0</v>
      </c>
      <c r="H6">
        <f t="shared" si="2"/>
        <v>0</v>
      </c>
      <c r="I6">
        <f t="shared" si="3"/>
        <v>0</v>
      </c>
      <c r="J6">
        <f t="shared" si="4"/>
        <v>0</v>
      </c>
      <c r="K6" t="str">
        <f t="shared" si="5"/>
        <v/>
      </c>
    </row>
    <row r="7" spans="1:16" ht="16">
      <c r="A7" s="26" t="s">
        <v>31</v>
      </c>
      <c r="B7" s="27">
        <f>VLOOKUP(A7, Cédula!A13:J202, 3, FALSE)</f>
        <v>0</v>
      </c>
      <c r="D7" t="s">
        <v>479</v>
      </c>
      <c r="E7">
        <f>IFERROR(ROUND((SUM(B85:B154)/COUNT(B85:B154))*100/2, 1),"N/A")</f>
        <v>59</v>
      </c>
      <c r="F7" t="str">
        <f t="shared" si="0"/>
        <v>N</v>
      </c>
      <c r="G7">
        <f t="shared" si="1"/>
        <v>0</v>
      </c>
      <c r="H7">
        <f t="shared" si="2"/>
        <v>59</v>
      </c>
      <c r="I7">
        <f t="shared" si="3"/>
        <v>0</v>
      </c>
      <c r="J7">
        <f t="shared" si="4"/>
        <v>0</v>
      </c>
      <c r="K7" t="str">
        <f t="shared" si="5"/>
        <v/>
      </c>
    </row>
    <row r="8" spans="1:16" ht="16">
      <c r="A8" s="26" t="s">
        <v>34</v>
      </c>
      <c r="B8" s="27">
        <f>VLOOKUP(A8, Cédula!A13:J202, 3, FALSE)</f>
        <v>0</v>
      </c>
      <c r="D8" s="115" t="s">
        <v>480</v>
      </c>
      <c r="E8" s="115">
        <f>(E2*0.1)+(E3*0.15)+(E4*0.15)+(E5*0.2)+(E6*0.2)+(E7*0.2)</f>
        <v>63.53</v>
      </c>
      <c r="F8" s="116" t="str">
        <f t="shared" si="0"/>
        <v>N</v>
      </c>
    </row>
    <row r="9" spans="1:16" ht="16">
      <c r="A9" s="26" t="s">
        <v>37</v>
      </c>
      <c r="B9" s="27">
        <f>VLOOKUP(A9, Cédula!A13:J202, 3, FALSE)</f>
        <v>0</v>
      </c>
    </row>
    <row r="10" spans="1:16" ht="16">
      <c r="A10" s="26" t="s">
        <v>40</v>
      </c>
      <c r="B10" s="27" t="str">
        <f>VLOOKUP(A10, Cédula!A13:J202, 3, FALSE)</f>
        <v>NA</v>
      </c>
    </row>
    <row r="11" spans="1:16" ht="16">
      <c r="A11" s="26" t="s">
        <v>44</v>
      </c>
      <c r="B11" s="27">
        <f>VLOOKUP(A11, Cédula!A13:J202, 3, FALSE)</f>
        <v>1</v>
      </c>
    </row>
    <row r="12" spans="1:16" ht="21">
      <c r="A12" s="26" t="s">
        <v>47</v>
      </c>
      <c r="B12" s="27">
        <f>VLOOKUP(A12, Cédula!A13:J202, 3, FALSE)</f>
        <v>0</v>
      </c>
      <c r="D12" s="51" t="s">
        <v>474</v>
      </c>
      <c r="G12" s="36" t="s">
        <v>466</v>
      </c>
      <c r="H12" s="36" t="s">
        <v>467</v>
      </c>
      <c r="I12" s="36" t="s">
        <v>468</v>
      </c>
      <c r="J12" s="36" t="s">
        <v>469</v>
      </c>
      <c r="K12" s="36" t="s">
        <v>470</v>
      </c>
    </row>
    <row r="13" spans="1:16" ht="16">
      <c r="A13" s="26" t="s">
        <v>52</v>
      </c>
      <c r="B13" s="27">
        <f>VLOOKUP(A13, Cédula!A13:J202, 3, FALSE)</f>
        <v>0</v>
      </c>
      <c r="D13" t="s">
        <v>481</v>
      </c>
      <c r="E13">
        <f>IFERROR(ROUND((SUM(B3)/COUNT(B3))*100/2, 1),"N/A")</f>
        <v>0</v>
      </c>
      <c r="F13" t="str">
        <f>IF( AND(E13 &lt;= 50, E13&lt;&gt;"N/A"),"R",
IF(AND(E13&gt;=51,E13&lt;=70)=TRUE,"N",
IF(AND(E13&gt;=71,E13&lt;=85)=TRUE,"A",
IF(AND(E13 &gt;= 86, E13&lt;&gt;"N/A"),"V","X"))))</f>
        <v>R</v>
      </c>
      <c r="G13">
        <f t="shared" ref="G13:G16" si="6">IF( AND(E13 &lt;= 50, E13&lt;&gt;"N/A"), E13, 0 )</f>
        <v>0</v>
      </c>
      <c r="H13">
        <f t="shared" ref="H13:H16" si="7">IF( AND(E13 &gt;= 51, E13 &lt;= 70), E13, 0 )</f>
        <v>0</v>
      </c>
      <c r="I13">
        <f t="shared" ref="I13:I16" si="8">IF(  AND(E13 &gt;= 71, E13 &lt;= 85), E13, 0 )</f>
        <v>0</v>
      </c>
      <c r="J13">
        <f t="shared" ref="J13:J16" si="9">IF( AND(E13 &gt;= 86, E13&lt;&gt;"N/A"), E13, 0 )</f>
        <v>0</v>
      </c>
      <c r="K13">
        <f t="shared" ref="K13:K16" si="10">IF( E13 = "N/A","NA",
IF(E13 = 0, 0, ""))</f>
        <v>0</v>
      </c>
    </row>
    <row r="14" spans="1:16" ht="16">
      <c r="A14" s="26" t="s">
        <v>55</v>
      </c>
      <c r="B14" s="27">
        <f>VLOOKUP(A14, Cédula!A13:J202, 3, FALSE)</f>
        <v>0</v>
      </c>
      <c r="D14" t="s">
        <v>22</v>
      </c>
      <c r="E14">
        <f>IFERROR(ROUND((SUM(B4:B5)/COUNT(B4:B5))*100/2, 1),"N/A")</f>
        <v>50</v>
      </c>
      <c r="F14" t="str">
        <f>IF( AND(E14 &lt;= 50, E14&lt;&gt;"N/A"),"R",
IF(AND(E14&gt;=51,E14&lt;=70)=TRUE,"N",
IF(AND(E14&gt;=71,E14&lt;=85)=TRUE,"A",
IF(AND(E14 &gt;= 86, E14&lt;&gt;"N/A"),"V","X"))))</f>
        <v>R</v>
      </c>
      <c r="G14">
        <f t="shared" si="6"/>
        <v>50</v>
      </c>
      <c r="H14">
        <f t="shared" si="7"/>
        <v>0</v>
      </c>
      <c r="I14">
        <f t="shared" si="8"/>
        <v>0</v>
      </c>
      <c r="J14">
        <f t="shared" si="9"/>
        <v>0</v>
      </c>
      <c r="K14" t="str">
        <f t="shared" si="10"/>
        <v/>
      </c>
    </row>
    <row r="15" spans="1:16" ht="16">
      <c r="A15" s="26" t="s">
        <v>58</v>
      </c>
      <c r="B15" s="27">
        <f>VLOOKUP(A15, Cédula!A13:J202, 3, FALSE)</f>
        <v>0</v>
      </c>
      <c r="D15" t="s">
        <v>482</v>
      </c>
      <c r="E15">
        <f>IFERROR(ROUND((SUM(B6:B12)/COUNT(B6:B12))*100/2, 1),"N/A")</f>
        <v>8.3000000000000007</v>
      </c>
      <c r="F15" t="str">
        <f>IF( AND(E15 &lt;= 50, E15&lt;&gt;"N/A"),"R",
IF(AND(E15&gt;=51,E15&lt;=70)=TRUE,"N",
IF(AND(E15&gt;=71,E15&lt;=85)=TRUE,"A",
IF(AND(E15 &gt;= 86, E15&lt;&gt;"N/A"),"V","X"))))</f>
        <v>R</v>
      </c>
      <c r="G15">
        <f t="shared" si="6"/>
        <v>8.3000000000000007</v>
      </c>
      <c r="H15">
        <f t="shared" si="7"/>
        <v>0</v>
      </c>
      <c r="I15">
        <f t="shared" si="8"/>
        <v>0</v>
      </c>
      <c r="J15">
        <f t="shared" si="9"/>
        <v>0</v>
      </c>
      <c r="K15" t="str">
        <f t="shared" si="10"/>
        <v/>
      </c>
    </row>
    <row r="16" spans="1:16" ht="16">
      <c r="A16" s="26" t="s">
        <v>61</v>
      </c>
      <c r="B16" s="27">
        <f>VLOOKUP(A16, Cédula!A13:J202, 3, FALSE)</f>
        <v>1</v>
      </c>
      <c r="D16" t="s">
        <v>483</v>
      </c>
      <c r="E16">
        <f>IFERROR(ROUND((SUM(B13:B15)/COUNT(B13:B15))*100/2, 1),"N/A")</f>
        <v>0</v>
      </c>
      <c r="F16" t="str">
        <f>IF( AND(E16 &lt;= 50, E16&lt;&gt;"N/A"),"R",
IF(AND(E16&gt;=51,E16&lt;=70)=TRUE,"N",
IF(AND(E16&gt;=71,E16&lt;=85)=TRUE,"A",
IF(AND(E16 &gt;= 86, E16&lt;&gt;"N/A"),"V","X"))))</f>
        <v>R</v>
      </c>
      <c r="G16">
        <f t="shared" si="6"/>
        <v>0</v>
      </c>
      <c r="H16">
        <f t="shared" si="7"/>
        <v>0</v>
      </c>
      <c r="I16">
        <f t="shared" si="8"/>
        <v>0</v>
      </c>
      <c r="J16">
        <f t="shared" si="9"/>
        <v>0</v>
      </c>
      <c r="K16">
        <f t="shared" si="10"/>
        <v>0</v>
      </c>
    </row>
    <row r="17" spans="1:11" ht="16">
      <c r="A17" s="26" t="s">
        <v>65</v>
      </c>
      <c r="B17" s="27">
        <f>VLOOKUP(A17, Cédula!A13:J202, 3, FALSE)</f>
        <v>0</v>
      </c>
      <c r="D17" t="s">
        <v>60</v>
      </c>
      <c r="E17">
        <f>IFERROR(ROUND((SUM(B16:B24)/COUNT(B16:B24))*100/2, 1),"N/A")</f>
        <v>5.6</v>
      </c>
      <c r="F17" t="str">
        <f>IF( AND(E17 &lt;= 50, E17&lt;&gt;"N/A"),"R",
IF(AND(E17&gt;=51,E17&lt;=70)=TRUE,"N",
IF(AND(E17&gt;=71,E17&lt;=85)=TRUE,"A",
IF(AND(E17 &gt;= 86, E17&lt;&gt;"N/A"),"V","X"))))</f>
        <v>R</v>
      </c>
      <c r="G17">
        <f t="shared" ref="G17" si="11">IF( AND(E17 &lt;= 50, E17&lt;&gt;"N/A"), E17, 0 )</f>
        <v>5.6</v>
      </c>
      <c r="H17">
        <f t="shared" ref="H17" si="12">IF( AND(E17 &gt;= 51, E17 &lt;= 70), E17, 0 )</f>
        <v>0</v>
      </c>
      <c r="I17">
        <f t="shared" ref="I17" si="13">IF(  AND(E17 &gt;= 71, E17 &lt;= 85), E17, 0 )</f>
        <v>0</v>
      </c>
      <c r="J17">
        <f t="shared" ref="J17" si="14">IF( AND(E17 &gt;= 86, E17&lt;&gt;"N/A"), E17, 0 )</f>
        <v>0</v>
      </c>
      <c r="K17" t="str">
        <f t="shared" ref="K17" si="15">IF( E17 = "N/A","NA",
IF(E17 = 0, 0, ""))</f>
        <v/>
      </c>
    </row>
    <row r="18" spans="1:11" ht="16">
      <c r="A18" s="26" t="s">
        <v>68</v>
      </c>
      <c r="B18" s="27">
        <f>VLOOKUP(A18, Cédula!A13:J202, 3, FALSE)</f>
        <v>0</v>
      </c>
    </row>
    <row r="19" spans="1:11" ht="16">
      <c r="A19" s="26" t="s">
        <v>72</v>
      </c>
      <c r="B19" s="27">
        <f>VLOOKUP(A19, Cédula!A13:J202, 3, FALSE)</f>
        <v>0</v>
      </c>
    </row>
    <row r="20" spans="1:11" ht="16">
      <c r="A20" s="26" t="s">
        <v>75</v>
      </c>
      <c r="B20" s="27">
        <f>VLOOKUP(A20, Cédula!A13:J202, 3, FALSE)</f>
        <v>0</v>
      </c>
    </row>
    <row r="21" spans="1:11" ht="21">
      <c r="A21" s="26" t="s">
        <v>78</v>
      </c>
      <c r="B21" s="27">
        <f>VLOOKUP(A21, Cédula!A13:J202, 3, FALSE)</f>
        <v>0</v>
      </c>
      <c r="D21" s="51" t="s">
        <v>475</v>
      </c>
      <c r="G21" s="36" t="s">
        <v>466</v>
      </c>
      <c r="H21" s="36" t="s">
        <v>467</v>
      </c>
      <c r="I21" s="36" t="s">
        <v>468</v>
      </c>
      <c r="J21" s="36" t="s">
        <v>469</v>
      </c>
      <c r="K21" s="36" t="s">
        <v>470</v>
      </c>
    </row>
    <row r="22" spans="1:11" ht="16">
      <c r="A22" s="26" t="s">
        <v>81</v>
      </c>
      <c r="B22" s="27">
        <f>VLOOKUP(A22, Cédula!A13:J202, 3, FALSE)</f>
        <v>0</v>
      </c>
      <c r="D22" t="s">
        <v>484</v>
      </c>
      <c r="E22">
        <f>IFERROR(ROUND((SUM(B25:B44)/COUNT(B25:B44))*100/2, 1),"N/A")</f>
        <v>83.3</v>
      </c>
      <c r="F22" t="str">
        <f>IF( AND(E22 &lt;= 50, E22&lt;&gt;"N/A"),"R",
IF(AND(E22&gt;=51,E22&lt;=70)=TRUE,"N",
IF(AND(E22&gt;=71,E22&lt;=85)=TRUE,"A",
IF(AND(E22 &gt;= 86, E22&lt;&gt;"N/A"),"V","X"))))</f>
        <v>A</v>
      </c>
      <c r="G22">
        <f>IF( AND(E22 &lt;= 50, E22&lt;&gt;"N/A"), E22, 0 )</f>
        <v>0</v>
      </c>
      <c r="H22">
        <f>IF( AND(E22 &gt;= 51, E22 &lt;= 70), E22, 0 )</f>
        <v>0</v>
      </c>
      <c r="I22">
        <f>IF(  AND(E22 &gt;= 71, E22 &lt;= 85), E22, 0 )</f>
        <v>83.3</v>
      </c>
      <c r="J22">
        <f>IF( AND(E22 &gt;= 86, E22&lt;&gt;"N/A"), E22, 0 )</f>
        <v>0</v>
      </c>
      <c r="K22" t="str">
        <f>IF( E22 = "N/A","NA",
IF(E22 = 0, 0, ""))</f>
        <v/>
      </c>
    </row>
    <row r="23" spans="1:11" ht="16">
      <c r="A23" s="26" t="s">
        <v>83</v>
      </c>
      <c r="B23" s="27">
        <f>VLOOKUP(A23, Cédula!A13:J202, 3, FALSE)</f>
        <v>0</v>
      </c>
      <c r="D23" t="s">
        <v>485</v>
      </c>
      <c r="E23">
        <f>IFERROR(ROUND((SUM(B45:B49)/COUNT(B45:B49))*100/2, 1),"N/A")</f>
        <v>37.5</v>
      </c>
      <c r="F23" t="str">
        <f>IF( AND(E23 &lt;= 50, E23&lt;&gt;"N/A"),"R",
IF(AND(E23&gt;=51,E23&lt;=70)=TRUE,"N",
IF(AND(E23&gt;=71,E23&lt;=85)=TRUE,"A",
IF(AND(E23 &gt;= 86, E23&lt;&gt;"N/A"),"V","X"))))</f>
        <v>R</v>
      </c>
      <c r="G23">
        <f t="shared" ref="G23:G24" si="16">IF( AND(E23 &lt;= 50, E23&lt;&gt;"N/A"), E23, 0 )</f>
        <v>37.5</v>
      </c>
      <c r="H23">
        <f t="shared" ref="H23:H24" si="17">IF( AND(E23 &gt;= 51, E23 &lt;= 70), E23, 0 )</f>
        <v>0</v>
      </c>
      <c r="I23">
        <f t="shared" ref="I23:I24" si="18">IF(  AND(E23 &gt;= 71, E23 &lt;= 85), E23, 0 )</f>
        <v>0</v>
      </c>
      <c r="J23">
        <f t="shared" ref="J23:J24" si="19">IF( AND(E23 &gt;= 86, E23&lt;&gt;"N/A"), E23, 0 )</f>
        <v>0</v>
      </c>
      <c r="K23" t="str">
        <f t="shared" ref="K23:K24" si="20">IF( E23 = "N/A","NA",
IF(E23 = 0, 0, ""))</f>
        <v/>
      </c>
    </row>
    <row r="24" spans="1:11" ht="16">
      <c r="A24" s="26" t="s">
        <v>86</v>
      </c>
      <c r="B24" s="27">
        <f>VLOOKUP(A24, Cédula!A13:J202, 3, FALSE)</f>
        <v>0</v>
      </c>
      <c r="D24" t="s">
        <v>486</v>
      </c>
      <c r="E24">
        <f>IFERROR(ROUND((SUM(B50:B52)/COUNT(B50:B52))*100/2, 1),"N/A")</f>
        <v>100</v>
      </c>
      <c r="F24" t="str">
        <f>IF( AND(E24 &lt;= 50, E24&lt;&gt;"N/A"),"R",
IF(AND(E24&gt;=51,E24&lt;=70)=TRUE,"N",
IF(AND(E24&gt;=71,E24&lt;=85)=TRUE,"A",
IF(AND(E24 &gt;= 86, E24&lt;&gt;"N/A"),"V","X"))))</f>
        <v>V</v>
      </c>
      <c r="G24">
        <f t="shared" si="16"/>
        <v>0</v>
      </c>
      <c r="H24">
        <f t="shared" si="17"/>
        <v>0</v>
      </c>
      <c r="I24">
        <f t="shared" si="18"/>
        <v>0</v>
      </c>
      <c r="J24">
        <f t="shared" si="19"/>
        <v>100</v>
      </c>
      <c r="K24" t="str">
        <f t="shared" si="20"/>
        <v/>
      </c>
    </row>
    <row r="25" spans="1:11" ht="16">
      <c r="A25" s="26" t="s">
        <v>90</v>
      </c>
      <c r="B25" s="27">
        <f>VLOOKUP(A25, Cédula!A13:J202, 3, FALSE)</f>
        <v>2</v>
      </c>
    </row>
    <row r="26" spans="1:11" ht="16">
      <c r="A26" s="26" t="s">
        <v>94</v>
      </c>
      <c r="B26" s="27" t="str">
        <f>VLOOKUP(A26, Cédula!A13:J202, 3, FALSE)</f>
        <v>NA</v>
      </c>
    </row>
    <row r="27" spans="1:11" ht="16">
      <c r="A27" s="26" t="s">
        <v>96</v>
      </c>
      <c r="B27" s="27">
        <f>VLOOKUP(A27, Cédula!A13:J202, 3, FALSE)</f>
        <v>2</v>
      </c>
    </row>
    <row r="28" spans="1:11" ht="21">
      <c r="A28" s="26" t="s">
        <v>99</v>
      </c>
      <c r="B28" s="27">
        <f>VLOOKUP(A28, Cédula!A13:J202, 3, FALSE)</f>
        <v>1</v>
      </c>
      <c r="D28" s="51" t="s">
        <v>476</v>
      </c>
      <c r="G28" s="36" t="s">
        <v>466</v>
      </c>
      <c r="H28" s="36" t="s">
        <v>467</v>
      </c>
      <c r="I28" s="36" t="s">
        <v>468</v>
      </c>
      <c r="J28" s="36" t="s">
        <v>469</v>
      </c>
      <c r="K28" s="36" t="s">
        <v>470</v>
      </c>
    </row>
    <row r="29" spans="1:11" ht="16">
      <c r="A29" s="26" t="s">
        <v>102</v>
      </c>
      <c r="B29" s="27">
        <f>VLOOKUP(A29, Cédula!A13:J202, 3, FALSE)</f>
        <v>1</v>
      </c>
      <c r="D29" t="s">
        <v>487</v>
      </c>
      <c r="E29">
        <f>IFERROR(ROUND((SUM(B53)/COUNT(B53))*100/2, 1),"N/A")</f>
        <v>0</v>
      </c>
      <c r="F29" t="str">
        <f>IF( AND(E29 &lt;= 50, E29&lt;&gt;"N/A"),"R",
IF(AND(E29&gt;=51,E29&lt;=70)=TRUE,"N",
IF(AND(E29&gt;=71,E29&lt;=85)=TRUE,"A",
IF(AND(E29 &gt;= 86, E29&lt;&gt;"N/A"),"V","X"))))</f>
        <v>R</v>
      </c>
      <c r="G29">
        <f>IF( AND(E29 &lt;= 50, E29&lt;&gt;"N/A"), E29, 0 )</f>
        <v>0</v>
      </c>
      <c r="H29">
        <f>IF( AND(E29 &gt;= 51, E29 &lt;= 70), E29, 0 )</f>
        <v>0</v>
      </c>
      <c r="I29">
        <f>IF(  AND(E29 &gt;= 71, E29 &lt;= 85), E29, 0 )</f>
        <v>0</v>
      </c>
      <c r="J29">
        <f>IF( AND(E29 &gt;= 86, E29&lt;&gt;"N/A"), E29, 0 )</f>
        <v>0</v>
      </c>
      <c r="K29">
        <f>IF( E29 = "N/A","NA",
IF(E29 = 0, 0, ""))</f>
        <v>0</v>
      </c>
    </row>
    <row r="30" spans="1:11" ht="16">
      <c r="A30" s="26" t="s">
        <v>105</v>
      </c>
      <c r="B30" s="27">
        <f>VLOOKUP(A30, Cédula!A13:J202, 3, FALSE)</f>
        <v>1</v>
      </c>
      <c r="D30" t="s">
        <v>488</v>
      </c>
      <c r="E30">
        <f>IFERROR(ROUND((SUM(B54:B56)/COUNT(B54:B56))*100/2, 1),"N/A")</f>
        <v>16.7</v>
      </c>
      <c r="F30" t="str">
        <f>IF( AND(E30 &lt;= 50, E30&lt;&gt;"N/A"),"R",
IF(AND(E30&gt;=51,E30&lt;=70)=TRUE,"N",
IF(AND(E30&gt;=71,E30&lt;=85)=TRUE,"A",
IF(AND(E30 &gt;= 86, E30&lt;&gt;"N/A"),"V","X"))))</f>
        <v>R</v>
      </c>
      <c r="G30">
        <f t="shared" ref="G30:G33" si="21">IF( AND(E30 &lt;= 50, E30&lt;&gt;"N/A"), E30, 0 )</f>
        <v>16.7</v>
      </c>
      <c r="H30">
        <f t="shared" ref="H30:H33" si="22">IF( AND(E30 &gt;= 51, E30 &lt;= 70), E30, 0 )</f>
        <v>0</v>
      </c>
      <c r="I30">
        <f t="shared" ref="I30:I33" si="23">IF(  AND(E30 &gt;= 71, E30 &lt;= 85), E30, 0 )</f>
        <v>0</v>
      </c>
      <c r="J30">
        <f t="shared" ref="J30:J33" si="24">IF( AND(E30 &gt;= 86, E30&lt;&gt;"N/A"), E30, 0 )</f>
        <v>0</v>
      </c>
      <c r="K30" t="str">
        <f t="shared" ref="K30:K33" si="25">IF( E30 = "N/A","NA",
IF(E30 = 0, 0, ""))</f>
        <v/>
      </c>
    </row>
    <row r="31" spans="1:11" ht="16">
      <c r="A31" s="26" t="s">
        <v>108</v>
      </c>
      <c r="B31" s="27">
        <f>VLOOKUP(A31, Cédula!A13:J202, 3, FALSE)</f>
        <v>2</v>
      </c>
      <c r="D31" t="s">
        <v>489</v>
      </c>
      <c r="E31">
        <f>IFERROR(ROUND((SUM(B57:B58)/COUNT(B57:B58))*100/2, 1),"N/A")</f>
        <v>0</v>
      </c>
      <c r="F31" t="str">
        <f>IF( AND(E31 &lt;= 50, E31&lt;&gt;"N/A"),"R",
IF(AND(E31&gt;=51,E31&lt;=70)=TRUE,"N",
IF(AND(E31&gt;=71,E31&lt;=85)=TRUE,"A",
IF(AND(E31 &gt;= 86, E31&lt;&gt;"N/A"),"V","X"))))</f>
        <v>R</v>
      </c>
      <c r="G31">
        <f t="shared" si="21"/>
        <v>0</v>
      </c>
      <c r="H31">
        <f t="shared" si="22"/>
        <v>0</v>
      </c>
      <c r="I31">
        <f t="shared" si="23"/>
        <v>0</v>
      </c>
      <c r="J31">
        <f t="shared" si="24"/>
        <v>0</v>
      </c>
      <c r="K31">
        <f t="shared" si="25"/>
        <v>0</v>
      </c>
    </row>
    <row r="32" spans="1:11" ht="16">
      <c r="A32" s="26" t="s">
        <v>111</v>
      </c>
      <c r="B32" s="27">
        <f>VLOOKUP(A32, Cédula!A13:J202, 3, FALSE)</f>
        <v>2</v>
      </c>
      <c r="D32" t="s">
        <v>490</v>
      </c>
      <c r="E32">
        <f>IFERROR(ROUND((SUM(B59:B64)/COUNT(B59:B64))*100/2, 1),"N/A")</f>
        <v>41.7</v>
      </c>
      <c r="F32" t="str">
        <f>IF( AND(E32 &lt;= 50, E32&lt;&gt;"N/A"),"R",
IF(AND(E32&gt;=51,E32&lt;=70)=TRUE,"N",
IF(AND(E32&gt;=71,E32&lt;=85)=TRUE,"A",
IF(AND(E32 &gt;= 86, E32&lt;&gt;"N/A"),"V","X"))))</f>
        <v>R</v>
      </c>
      <c r="G32">
        <f t="shared" si="21"/>
        <v>41.7</v>
      </c>
      <c r="H32">
        <f t="shared" si="22"/>
        <v>0</v>
      </c>
      <c r="I32">
        <f t="shared" si="23"/>
        <v>0</v>
      </c>
      <c r="J32">
        <f t="shared" si="24"/>
        <v>0</v>
      </c>
      <c r="K32" t="str">
        <f t="shared" si="25"/>
        <v/>
      </c>
    </row>
    <row r="33" spans="1:11" ht="16">
      <c r="A33" s="26" t="s">
        <v>114</v>
      </c>
      <c r="B33" s="27" t="str">
        <f>VLOOKUP(A33, Cédula!A13:J202, 3, FALSE)</f>
        <v>NA</v>
      </c>
      <c r="D33" t="s">
        <v>491</v>
      </c>
      <c r="E33">
        <f>IFERROR(ROUND((SUM(B65)/COUNT(B65))*100/2, 1),"N/A")</f>
        <v>0</v>
      </c>
      <c r="F33" t="str">
        <f>IF( AND(E33 &lt;= 50, E33&lt;&gt;"N/A"),"R",
IF(AND(E33&gt;=51,E33&lt;=70)=TRUE,"N",
IF(AND(E33&gt;=71,E33&lt;=85)=TRUE,"A",
IF(AND(E33 &gt;= 86, E33&lt;&gt;"N/A"),"V","X"))))</f>
        <v>R</v>
      </c>
      <c r="G33">
        <f t="shared" si="21"/>
        <v>0</v>
      </c>
      <c r="H33">
        <f t="shared" si="22"/>
        <v>0</v>
      </c>
      <c r="I33">
        <f t="shared" si="23"/>
        <v>0</v>
      </c>
      <c r="J33">
        <f t="shared" si="24"/>
        <v>0</v>
      </c>
      <c r="K33">
        <f t="shared" si="25"/>
        <v>0</v>
      </c>
    </row>
    <row r="34" spans="1:11" ht="16">
      <c r="A34" s="26" t="s">
        <v>117</v>
      </c>
      <c r="B34" s="27" t="str">
        <f>VLOOKUP(A34, Cédula!A13:J202, 3, FALSE)</f>
        <v>NA</v>
      </c>
    </row>
    <row r="35" spans="1:11" ht="16">
      <c r="A35" s="26" t="s">
        <v>120</v>
      </c>
      <c r="B35" s="27">
        <f>VLOOKUP(A35, Cédula!A13:J202, 3, FALSE)</f>
        <v>1</v>
      </c>
    </row>
    <row r="36" spans="1:11" ht="16">
      <c r="A36" s="26" t="s">
        <v>122</v>
      </c>
      <c r="B36" s="27">
        <f>VLOOKUP(A36, Cédula!A13:J202, 3, FALSE)</f>
        <v>1</v>
      </c>
    </row>
    <row r="37" spans="1:11" ht="21">
      <c r="A37" s="26" t="s">
        <v>125</v>
      </c>
      <c r="B37" s="27">
        <f>VLOOKUP(A37, Cédula!A13:J202, 3, FALSE)</f>
        <v>2</v>
      </c>
      <c r="D37" s="51" t="s">
        <v>477</v>
      </c>
      <c r="G37" s="36" t="s">
        <v>466</v>
      </c>
      <c r="H37" s="36" t="s">
        <v>467</v>
      </c>
      <c r="I37" s="36" t="s">
        <v>468</v>
      </c>
      <c r="J37" s="36" t="s">
        <v>469</v>
      </c>
      <c r="K37" s="36" t="s">
        <v>470</v>
      </c>
    </row>
    <row r="38" spans="1:11" ht="16">
      <c r="A38" s="26" t="s">
        <v>127</v>
      </c>
      <c r="B38" s="27">
        <f>VLOOKUP(A38, Cédula!A13:J202, 3, FALSE)</f>
        <v>2</v>
      </c>
      <c r="D38" t="s">
        <v>492</v>
      </c>
      <c r="E38">
        <f>IFERROR(ROUND((SUM(B66:B69)/COUNT(B66:B69))*100/2, 1),"N/A")</f>
        <v>87.5</v>
      </c>
      <c r="F38" t="str">
        <f>IF( AND(E38 &lt;= 50, E38&lt;&gt;"N/A"),"R",
IF(AND(E38&gt;=51,E38&lt;=70)=TRUE,"N",
IF(AND(E38&gt;=71,E38&lt;=85)=TRUE,"A",
IF(AND(E38 &gt;= 86, E38&lt;&gt;"N/A"),"V","X"))))</f>
        <v>V</v>
      </c>
      <c r="G38">
        <f>IF( AND(E38 &lt;= 50, E38&lt;&gt;"N/A"), E38, 0 )</f>
        <v>0</v>
      </c>
      <c r="H38">
        <f>IF( AND(E38 &gt;= 51, E38 &lt;= 70), E38, 0 )</f>
        <v>0</v>
      </c>
      <c r="I38">
        <f>IF(  AND(E38 &gt;= 71, E38 &lt;= 85), E38, 0 )</f>
        <v>0</v>
      </c>
      <c r="J38">
        <f>IF( AND(E38 &gt;= 86, E38&lt;&gt;"N/A"), E38, 0 )</f>
        <v>87.5</v>
      </c>
      <c r="K38" t="str">
        <f>IF( E38 = "N/A","NA",
IF(E38 = 0, 0, ""))</f>
        <v/>
      </c>
    </row>
    <row r="39" spans="1:11" ht="16">
      <c r="A39" s="26" t="s">
        <v>129</v>
      </c>
      <c r="B39" s="27">
        <f>VLOOKUP(A39, Cédula!A13:J202, 3, FALSE)</f>
        <v>2</v>
      </c>
      <c r="D39" t="s">
        <v>493</v>
      </c>
      <c r="E39" t="str">
        <f>IFERROR(ROUND((SUM(B70:B74)/COUNT(B70:B74))*100/2, 1),"N/A")</f>
        <v>N/A</v>
      </c>
      <c r="F39" t="str">
        <f>IF( AND(E39 &lt;= 50, E39&lt;&gt;"N/A"),"R",
IF(AND(E39&gt;=51,E39&lt;=70)=TRUE,"N",
IF(AND(E39&gt;=71,E39&lt;=85)=TRUE,"A",
IF(AND(E39 &gt;= 86, E39&lt;&gt;"N/A"),"V","X"))))</f>
        <v>X</v>
      </c>
      <c r="G39">
        <f t="shared" ref="G39:G40" si="26">IF( AND(E39 &lt;= 50, E39&lt;&gt;"N/A"), E39, 0 )</f>
        <v>0</v>
      </c>
      <c r="H39">
        <f t="shared" ref="H39:H40" si="27">IF( AND(E39 &gt;= 51, E39 &lt;= 70), E39, 0 )</f>
        <v>0</v>
      </c>
      <c r="I39">
        <f t="shared" ref="I39:I40" si="28">IF(  AND(E39 &gt;= 71, E39 &lt;= 85), E39, 0 )</f>
        <v>0</v>
      </c>
      <c r="J39">
        <f t="shared" ref="J39:J40" si="29">IF( AND(E39 &gt;= 86, E39&lt;&gt;"N/A"), E39, 0 )</f>
        <v>0</v>
      </c>
      <c r="K39" t="str">
        <f t="shared" ref="K39:K40" si="30">IF( E39 = "N/A","NA",
IF(E39 = 0, 0, ""))</f>
        <v>NA</v>
      </c>
    </row>
    <row r="40" spans="1:11" ht="16">
      <c r="A40" s="26" t="s">
        <v>131</v>
      </c>
      <c r="B40" s="27">
        <f>VLOOKUP(A40, Cédula!A13:J202, 3, FALSE)</f>
        <v>2</v>
      </c>
      <c r="D40" t="s">
        <v>494</v>
      </c>
      <c r="E40">
        <f>IFERROR(ROUND((SUM(B75:B77)/COUNT(B75:B77))*100/2, 1),"N/A")</f>
        <v>100</v>
      </c>
      <c r="F40" t="str">
        <f>IF( AND(E40 &lt;= 50, E40&lt;&gt;"N/A"),"R",
IF(AND(E40&gt;=51,E40&lt;=70)=TRUE,"N",
IF(AND(E40&gt;=71,E40&lt;=85)=TRUE,"A",
IF(AND(E40 &gt;= 86, E40&lt;&gt;"N/A"),"V","X"))))</f>
        <v>V</v>
      </c>
      <c r="G40">
        <f t="shared" si="26"/>
        <v>0</v>
      </c>
      <c r="H40">
        <f t="shared" si="27"/>
        <v>0</v>
      </c>
      <c r="I40">
        <f t="shared" si="28"/>
        <v>0</v>
      </c>
      <c r="J40">
        <f t="shared" si="29"/>
        <v>100</v>
      </c>
      <c r="K40" t="str">
        <f t="shared" si="30"/>
        <v/>
      </c>
    </row>
    <row r="41" spans="1:11" ht="16">
      <c r="A41" s="26" t="s">
        <v>133</v>
      </c>
      <c r="B41" s="27">
        <f>VLOOKUP(A41, Cédula!A13:J202, 3, FALSE)</f>
        <v>2</v>
      </c>
    </row>
    <row r="42" spans="1:11" ht="16">
      <c r="A42" s="26" t="s">
        <v>135</v>
      </c>
      <c r="B42" s="27">
        <f>VLOOKUP(A42, Cédula!A13:J202, 3, FALSE)</f>
        <v>2</v>
      </c>
    </row>
    <row r="43" spans="1:11" ht="16">
      <c r="A43" s="26" t="s">
        <v>137</v>
      </c>
      <c r="B43" s="27" t="str">
        <f>VLOOKUP(A43, Cédula!A13:J202, 3, FALSE)</f>
        <v>NA</v>
      </c>
    </row>
    <row r="44" spans="1:11" ht="21">
      <c r="A44" s="26" t="s">
        <v>139</v>
      </c>
      <c r="B44" s="27" t="str">
        <f>VLOOKUP(A44, Cédula!A13:J202, 3, FALSE)</f>
        <v>NA</v>
      </c>
      <c r="D44" s="51" t="s">
        <v>478</v>
      </c>
      <c r="G44" s="36" t="s">
        <v>466</v>
      </c>
      <c r="H44" s="36" t="s">
        <v>467</v>
      </c>
      <c r="I44" s="36" t="s">
        <v>468</v>
      </c>
      <c r="J44" s="36" t="s">
        <v>469</v>
      </c>
      <c r="K44" s="36" t="s">
        <v>470</v>
      </c>
    </row>
    <row r="45" spans="1:11" ht="16">
      <c r="A45" s="26" t="s">
        <v>143</v>
      </c>
      <c r="B45" s="27">
        <f>VLOOKUP(A45, Cédula!A13:J202, 3, FALSE)</f>
        <v>1</v>
      </c>
      <c r="D45" t="s">
        <v>495</v>
      </c>
      <c r="E45">
        <f t="shared" ref="E45:E51" si="31">IFERROR(ROUND((SUM(B78)/COUNT(B78))*100/2, 1),"N/A")</f>
        <v>50</v>
      </c>
      <c r="F45" t="str">
        <f t="shared" ref="F45:F51" si="32">IF( AND(E45 &lt;= 50, E45&lt;&gt;"N/A"),"R",
IF(AND(E45&gt;=51,E45&lt;=70)=TRUE,"N",
IF(AND(E45&gt;=71,E45&lt;=85)=TRUE,"A",
IF(AND(E45 &gt;= 86, E45&lt;&gt;"N/A"),"V","X"))))</f>
        <v>R</v>
      </c>
      <c r="G45">
        <f>IF( AND(E45 &lt;= 50, E45&lt;&gt;"N/A"), E45, 0 )</f>
        <v>50</v>
      </c>
      <c r="H45">
        <f>IF( AND(E45 &gt;= 51, E45 &lt;= 70), E45, 0 )</f>
        <v>0</v>
      </c>
      <c r="I45">
        <f>IF(  AND(E45 &gt;= 71, E45 &lt;= 85), E45, 0 )</f>
        <v>0</v>
      </c>
      <c r="J45">
        <f>IF( AND(E45 &gt;= 86, E45&lt;&gt;"N/A"), E45, 0 )</f>
        <v>0</v>
      </c>
      <c r="K45" t="str">
        <f>IF( E45 = "N/A","NA",
IF(E45 = 0, 0, ""))</f>
        <v/>
      </c>
    </row>
    <row r="46" spans="1:11" ht="16">
      <c r="A46" s="26" t="s">
        <v>147</v>
      </c>
      <c r="B46" s="27">
        <f>VLOOKUP(A46, Cédula!A13:J202, 3, FALSE)</f>
        <v>1</v>
      </c>
      <c r="D46" t="s">
        <v>496</v>
      </c>
      <c r="E46">
        <f t="shared" si="31"/>
        <v>100</v>
      </c>
      <c r="F46" t="str">
        <f t="shared" si="32"/>
        <v>V</v>
      </c>
      <c r="G46">
        <f t="shared" ref="G46:G51" si="33">IF( AND(E46 &lt;= 50, E46&lt;&gt;"N/A"), E46, 0 )</f>
        <v>0</v>
      </c>
      <c r="H46">
        <f t="shared" ref="H46:H51" si="34">IF( AND(E46 &gt;= 51, E46 &lt;= 70), E46, 0 )</f>
        <v>0</v>
      </c>
      <c r="I46">
        <f t="shared" ref="I46:I51" si="35">IF(  AND(E46 &gt;= 71, E46 &lt;= 85), E46, 0 )</f>
        <v>0</v>
      </c>
      <c r="J46">
        <f t="shared" ref="J46:J51" si="36">IF( AND(E46 &gt;= 86, E46&lt;&gt;"N/A"), E46, 0 )</f>
        <v>100</v>
      </c>
      <c r="K46" t="str">
        <f t="shared" ref="K46:K51" si="37">IF( E46 = "N/A","NA",
IF(E46 = 0, 0, ""))</f>
        <v/>
      </c>
    </row>
    <row r="47" spans="1:11" ht="16">
      <c r="A47" s="26" t="s">
        <v>150</v>
      </c>
      <c r="B47" s="27">
        <f>VLOOKUP(A47, Cédula!A13:J202, 3, FALSE)</f>
        <v>0</v>
      </c>
      <c r="D47" t="s">
        <v>497</v>
      </c>
      <c r="E47">
        <f t="shared" si="31"/>
        <v>50</v>
      </c>
      <c r="F47" t="str">
        <f t="shared" si="32"/>
        <v>R</v>
      </c>
      <c r="G47">
        <f t="shared" si="33"/>
        <v>50</v>
      </c>
      <c r="H47">
        <f t="shared" si="34"/>
        <v>0</v>
      </c>
      <c r="I47">
        <f t="shared" si="35"/>
        <v>0</v>
      </c>
      <c r="J47">
        <f t="shared" si="36"/>
        <v>0</v>
      </c>
      <c r="K47" t="str">
        <f t="shared" si="37"/>
        <v/>
      </c>
    </row>
    <row r="48" spans="1:11" ht="16">
      <c r="A48" s="26" t="s">
        <v>153</v>
      </c>
      <c r="B48" s="27">
        <f>VLOOKUP(A48, Cédula!A13:J202, 3, FALSE)</f>
        <v>1</v>
      </c>
      <c r="D48" t="s">
        <v>498</v>
      </c>
      <c r="E48">
        <f t="shared" si="31"/>
        <v>100</v>
      </c>
      <c r="F48" t="str">
        <f t="shared" si="32"/>
        <v>V</v>
      </c>
      <c r="G48">
        <f t="shared" si="33"/>
        <v>0</v>
      </c>
      <c r="H48">
        <f t="shared" si="34"/>
        <v>0</v>
      </c>
      <c r="I48">
        <f t="shared" si="35"/>
        <v>0</v>
      </c>
      <c r="J48">
        <f t="shared" si="36"/>
        <v>100</v>
      </c>
      <c r="K48" t="str">
        <f t="shared" si="37"/>
        <v/>
      </c>
    </row>
    <row r="49" spans="1:11" ht="16">
      <c r="A49" s="26" t="s">
        <v>156</v>
      </c>
      <c r="B49" s="27" t="str">
        <f>VLOOKUP(A49, Cédula!A13:J202, 3, FALSE)</f>
        <v>NA</v>
      </c>
      <c r="D49" t="s">
        <v>499</v>
      </c>
      <c r="E49">
        <f t="shared" si="31"/>
        <v>100</v>
      </c>
      <c r="F49" t="str">
        <f t="shared" si="32"/>
        <v>V</v>
      </c>
      <c r="G49">
        <f t="shared" si="33"/>
        <v>0</v>
      </c>
      <c r="H49">
        <f t="shared" si="34"/>
        <v>0</v>
      </c>
      <c r="I49">
        <f t="shared" si="35"/>
        <v>0</v>
      </c>
      <c r="J49">
        <f t="shared" si="36"/>
        <v>100</v>
      </c>
      <c r="K49" t="str">
        <f t="shared" si="37"/>
        <v/>
      </c>
    </row>
    <row r="50" spans="1:11" ht="16">
      <c r="A50" s="26" t="s">
        <v>160</v>
      </c>
      <c r="B50" s="27">
        <f>VLOOKUP(A50, Cédula!A13:J202, 3, FALSE)</f>
        <v>2</v>
      </c>
      <c r="D50" t="s">
        <v>500</v>
      </c>
      <c r="E50">
        <f t="shared" si="31"/>
        <v>100</v>
      </c>
      <c r="F50" t="str">
        <f t="shared" si="32"/>
        <v>V</v>
      </c>
      <c r="G50">
        <f t="shared" si="33"/>
        <v>0</v>
      </c>
      <c r="H50">
        <f t="shared" si="34"/>
        <v>0</v>
      </c>
      <c r="I50">
        <f t="shared" si="35"/>
        <v>0</v>
      </c>
      <c r="J50">
        <f t="shared" si="36"/>
        <v>100</v>
      </c>
      <c r="K50" t="str">
        <f t="shared" si="37"/>
        <v/>
      </c>
    </row>
    <row r="51" spans="1:11" ht="16">
      <c r="A51" s="26" t="s">
        <v>163</v>
      </c>
      <c r="B51" s="27">
        <f>VLOOKUP(A51, Cédula!A13:J202, 3, FALSE)</f>
        <v>2</v>
      </c>
      <c r="D51" t="s">
        <v>501</v>
      </c>
      <c r="E51">
        <f t="shared" si="31"/>
        <v>100</v>
      </c>
      <c r="F51" t="str">
        <f t="shared" si="32"/>
        <v>V</v>
      </c>
      <c r="G51">
        <f t="shared" si="33"/>
        <v>0</v>
      </c>
      <c r="H51">
        <f t="shared" si="34"/>
        <v>0</v>
      </c>
      <c r="I51">
        <f t="shared" si="35"/>
        <v>0</v>
      </c>
      <c r="J51">
        <f t="shared" si="36"/>
        <v>100</v>
      </c>
      <c r="K51" t="str">
        <f t="shared" si="37"/>
        <v/>
      </c>
    </row>
    <row r="52" spans="1:11" ht="16">
      <c r="A52" s="26" t="s">
        <v>166</v>
      </c>
      <c r="B52" s="27">
        <f>VLOOKUP(A52, Cédula!A13:J202, 3, FALSE)</f>
        <v>2</v>
      </c>
    </row>
    <row r="53" spans="1:11" ht="16">
      <c r="A53" s="26" t="s">
        <v>170</v>
      </c>
      <c r="B53" s="27">
        <f>VLOOKUP(A53, Cédula!A13:J202, 3, FALSE)</f>
        <v>0</v>
      </c>
    </row>
    <row r="54" spans="1:11" ht="16">
      <c r="A54" s="28" t="s">
        <v>175</v>
      </c>
      <c r="B54" s="27">
        <f>VLOOKUP(A54, Cédula!A13:J202, 3, FALSE)</f>
        <v>1</v>
      </c>
    </row>
    <row r="55" spans="1:11" ht="21">
      <c r="A55" s="26" t="s">
        <v>179</v>
      </c>
      <c r="B55" s="27">
        <f>VLOOKUP(A55, Cédula!A13:J202, 3, FALSE)</f>
        <v>0</v>
      </c>
      <c r="D55" s="51" t="s">
        <v>479</v>
      </c>
      <c r="G55" s="36" t="s">
        <v>466</v>
      </c>
      <c r="H55" s="36" t="s">
        <v>467</v>
      </c>
      <c r="I55" s="36" t="s">
        <v>468</v>
      </c>
      <c r="J55" s="36" t="s">
        <v>469</v>
      </c>
      <c r="K55" s="36" t="s">
        <v>470</v>
      </c>
    </row>
    <row r="56" spans="1:11" ht="16">
      <c r="A56" s="28" t="s">
        <v>183</v>
      </c>
      <c r="B56" s="27">
        <f>VLOOKUP(A56, Cédula!A13:J202, 3, FALSE)</f>
        <v>0</v>
      </c>
      <c r="D56" t="s">
        <v>502</v>
      </c>
      <c r="E56">
        <f>IFERROR(ROUND((SUM(B85)/COUNT(B85))*100/2, 1),"N/A")</f>
        <v>100</v>
      </c>
      <c r="F56" t="str">
        <f>IF( AND(E56 &lt;= 50, E56&lt;&gt;"N/A"),"R",
IF(AND(E56&gt;=51,E56&lt;=70)=TRUE,"N",
IF(AND(E56&gt;=71,E56&lt;=85)=TRUE,"A",
IF(AND(E56 &gt;= 86, E56&lt;&gt;"N/A"),"V","X"))))</f>
        <v>V</v>
      </c>
      <c r="G56">
        <f>IF( AND(E56 &lt;= 50, E56&lt;&gt;"N/A"), E56, 0 )</f>
        <v>0</v>
      </c>
      <c r="H56">
        <f>IF( AND(E56 &gt;= 51, E56 &lt;= 70), E56, 0 )</f>
        <v>0</v>
      </c>
      <c r="I56">
        <f>IF(  AND(E56 &gt;= 71, E56 &lt;= 85), E56, 0 )</f>
        <v>0</v>
      </c>
      <c r="J56">
        <f>IF( AND(E56 &gt;= 86, E56&lt;&gt;"N/A"), E56, 0 )</f>
        <v>100</v>
      </c>
      <c r="K56" t="str">
        <f>IF( E56 = "N/A","NA",
IF(E56 = 0, 0, ""))</f>
        <v/>
      </c>
    </row>
    <row r="57" spans="1:11" ht="16">
      <c r="A57" s="28" t="s">
        <v>187</v>
      </c>
      <c r="B57" s="27">
        <f>VLOOKUP(A57, Cédula!A13:J202, 3, FALSE)</f>
        <v>0</v>
      </c>
      <c r="D57" t="s">
        <v>503</v>
      </c>
      <c r="E57">
        <f>IFERROR(ROUND((SUM(B86)/COUNT(B86))*100/2, 1),"N/A")</f>
        <v>50</v>
      </c>
      <c r="F57" t="str">
        <f>IF( AND(E57 &lt;= 50, E57&lt;&gt;"N/A"),"R",
IF(AND(E57&gt;=51,E57&lt;=70)=TRUE,"N",
IF(AND(E57&gt;=71,E57&lt;=85)=TRUE,"A",
IF(AND(E57 &gt;= 86, E57&lt;&gt;"N/A"),"V","X"))))</f>
        <v>R</v>
      </c>
      <c r="G57">
        <f t="shared" ref="G57:G66" si="38">IF( AND(E57 &lt;= 50, E57&lt;&gt;"N/A"), E57, 0 )</f>
        <v>50</v>
      </c>
      <c r="H57">
        <f t="shared" ref="H57:H66" si="39">IF( AND(E57 &gt;= 51, E57 &lt;= 70), E57, 0 )</f>
        <v>0</v>
      </c>
      <c r="I57">
        <f t="shared" ref="I57:I66" si="40">IF(  AND(E57 &gt;= 71, E57 &lt;= 85), E57, 0 )</f>
        <v>0</v>
      </c>
      <c r="J57">
        <f t="shared" ref="J57:J66" si="41">IF( AND(E57 &gt;= 86, E57&lt;&gt;"N/A"), E57, 0 )</f>
        <v>0</v>
      </c>
      <c r="K57" t="str">
        <f t="shared" ref="K57:K66" si="42">IF( E57 = "N/A","NA",
IF(E57 = 0, 0, ""))</f>
        <v/>
      </c>
    </row>
    <row r="58" spans="1:11" ht="16">
      <c r="A58" s="26" t="s">
        <v>191</v>
      </c>
      <c r="B58" s="27">
        <f>VLOOKUP(A58, Cédula!A13:J202, 3, FALSE)</f>
        <v>0</v>
      </c>
      <c r="D58" t="s">
        <v>504</v>
      </c>
      <c r="E58">
        <f>IFERROR(ROUND((SUM(B87:B97)/COUNT(B87:B97))*100/2, 1),"N/A")</f>
        <v>81.8</v>
      </c>
      <c r="F58" t="str">
        <f>IF( AND(E58 &lt;= 50, E58&lt;&gt;"N/A"),"R",
IF(AND(E58&gt;=51,E58&lt;=70)=TRUE,"N",
IF(AND(E58&gt;=71,E58&lt;=85)=TRUE,"A",
IF(AND(E58 &gt;= 86, E58&lt;&gt;"N/A"),"V","X"))))</f>
        <v>A</v>
      </c>
      <c r="G58">
        <f t="shared" si="38"/>
        <v>0</v>
      </c>
      <c r="H58">
        <f t="shared" si="39"/>
        <v>0</v>
      </c>
      <c r="I58">
        <f t="shared" si="40"/>
        <v>81.8</v>
      </c>
      <c r="J58">
        <f t="shared" si="41"/>
        <v>0</v>
      </c>
      <c r="K58" t="str">
        <f t="shared" si="42"/>
        <v/>
      </c>
    </row>
    <row r="59" spans="1:11" ht="16">
      <c r="A59" s="26" t="s">
        <v>195</v>
      </c>
      <c r="B59" s="27">
        <f>VLOOKUP(A59, Cédula!A13:J202, 3, FALSE)</f>
        <v>2</v>
      </c>
      <c r="D59" t="s">
        <v>505</v>
      </c>
      <c r="E59">
        <f>IFERROR(ROUND((SUM(B98:B109)/COUNT(B98:B109))*100/2, 1),"N/A")</f>
        <v>50</v>
      </c>
      <c r="F59" t="str">
        <f>IF( AND(E59 &lt;= 50, E59&lt;&gt;"N/A"),"R",
IF(AND(E59&gt;=51,E59&lt;=70)=TRUE,"N",
IF(AND(E59&gt;=71,E59&lt;=85)=TRUE,"A",
IF(AND(E59 &gt;= 86, E59&lt;&gt;"N/A"),"V","X"))))</f>
        <v>R</v>
      </c>
      <c r="G59">
        <f t="shared" si="38"/>
        <v>50</v>
      </c>
      <c r="H59">
        <f t="shared" si="39"/>
        <v>0</v>
      </c>
      <c r="I59">
        <f t="shared" si="40"/>
        <v>0</v>
      </c>
      <c r="J59">
        <f t="shared" si="41"/>
        <v>0</v>
      </c>
      <c r="K59" t="str">
        <f t="shared" si="42"/>
        <v/>
      </c>
    </row>
    <row r="60" spans="1:11" ht="16">
      <c r="A60" s="26" t="s">
        <v>198</v>
      </c>
      <c r="B60" s="27">
        <f>VLOOKUP(A60, Cédula!A13:J202, 3, FALSE)</f>
        <v>0</v>
      </c>
      <c r="D60" t="s">
        <v>506</v>
      </c>
      <c r="E60">
        <f>IFERROR(ROUND((SUM(B110:B118)/COUNT(B110:B118))*100/2, 1),"N/A")</f>
        <v>64.3</v>
      </c>
      <c r="F60" t="str">
        <f t="shared" ref="F60" si="43">IF( AND(E60 &lt;= 50, E60&lt;&gt;"N/A"),"R",
IF(AND(E60&gt;=51,E60&lt;=70)=TRUE,"N",
IF(AND(E60&gt;=71,E60&lt;=85)=TRUE,"A",
IF(AND(E60 &gt;= 86, E60&lt;&gt;"N/A"),"V","X"))))</f>
        <v>N</v>
      </c>
      <c r="G60">
        <f t="shared" si="38"/>
        <v>0</v>
      </c>
      <c r="H60">
        <f t="shared" si="39"/>
        <v>64.3</v>
      </c>
      <c r="I60">
        <f t="shared" si="40"/>
        <v>0</v>
      </c>
      <c r="J60">
        <f t="shared" si="41"/>
        <v>0</v>
      </c>
      <c r="K60" t="str">
        <f t="shared" si="42"/>
        <v/>
      </c>
    </row>
    <row r="61" spans="1:11" ht="16">
      <c r="A61" s="26" t="s">
        <v>201</v>
      </c>
      <c r="B61" s="27">
        <f>VLOOKUP(A61, Cédula!A13:J202, 3, FALSE)</f>
        <v>0</v>
      </c>
      <c r="D61" t="s">
        <v>507</v>
      </c>
      <c r="E61">
        <f>IFERROR(ROUND((SUM(B119:B123)/COUNT(B119:B123))*100/2, 1),"N/A")</f>
        <v>70</v>
      </c>
      <c r="F61" t="str">
        <f t="shared" ref="F61:F66" si="44">IF( AND(E61 &lt;= 50, E61&lt;&gt;"N/A"),"R",
IF(AND(E61&gt;=51,E61&lt;=70)=TRUE,"N",
IF(AND(E61&gt;=71,E61&lt;=85)=TRUE,"A",
IF(AND(E61 &gt;= 86, E61&lt;&gt;"N/A"),"V","X"))))</f>
        <v>N</v>
      </c>
      <c r="G61">
        <f t="shared" si="38"/>
        <v>0</v>
      </c>
      <c r="H61">
        <f t="shared" si="39"/>
        <v>70</v>
      </c>
      <c r="I61">
        <f t="shared" si="40"/>
        <v>0</v>
      </c>
      <c r="J61">
        <f t="shared" si="41"/>
        <v>0</v>
      </c>
      <c r="K61" t="str">
        <f t="shared" si="42"/>
        <v/>
      </c>
    </row>
    <row r="62" spans="1:11" ht="16">
      <c r="A62" s="26" t="s">
        <v>204</v>
      </c>
      <c r="B62" s="27">
        <f>VLOOKUP(A62, Cédula!A13:J202, 3, FALSE)</f>
        <v>2</v>
      </c>
      <c r="D62" t="s">
        <v>508</v>
      </c>
      <c r="E62">
        <f>IFERROR(ROUND((SUM(B124:B129)/COUNT(B124:B129))*100/2, 1),"N/A")</f>
        <v>40</v>
      </c>
      <c r="F62" t="str">
        <f t="shared" si="44"/>
        <v>R</v>
      </c>
      <c r="G62">
        <f t="shared" si="38"/>
        <v>40</v>
      </c>
      <c r="H62">
        <f t="shared" si="39"/>
        <v>0</v>
      </c>
      <c r="I62">
        <f t="shared" si="40"/>
        <v>0</v>
      </c>
      <c r="J62">
        <f t="shared" si="41"/>
        <v>0</v>
      </c>
      <c r="K62" t="str">
        <f t="shared" si="42"/>
        <v/>
      </c>
    </row>
    <row r="63" spans="1:11" ht="16">
      <c r="A63" s="26" t="s">
        <v>208</v>
      </c>
      <c r="B63" s="27">
        <f>VLOOKUP(A63, Cédula!A13:J202, 3, FALSE)</f>
        <v>1</v>
      </c>
      <c r="D63" t="s">
        <v>509</v>
      </c>
      <c r="E63">
        <f>IFERROR(ROUND((SUM(B130:B139)/COUNT(B130:B139))*100/2, 1),"N/A")</f>
        <v>30</v>
      </c>
      <c r="F63" t="str">
        <f t="shared" si="44"/>
        <v>R</v>
      </c>
      <c r="G63">
        <f t="shared" si="38"/>
        <v>30</v>
      </c>
      <c r="H63">
        <f t="shared" si="39"/>
        <v>0</v>
      </c>
      <c r="I63">
        <f t="shared" si="40"/>
        <v>0</v>
      </c>
      <c r="J63">
        <f t="shared" si="41"/>
        <v>0</v>
      </c>
      <c r="K63" t="str">
        <f t="shared" si="42"/>
        <v/>
      </c>
    </row>
    <row r="64" spans="1:11" ht="16">
      <c r="A64" s="26" t="s">
        <v>212</v>
      </c>
      <c r="B64" s="27">
        <f>VLOOKUP(A64, Cédula!A13:J202, 3, FALSE)</f>
        <v>0</v>
      </c>
      <c r="D64" t="s">
        <v>510</v>
      </c>
      <c r="E64" t="str">
        <f>IFERROR(ROUND((SUM(B140:B143)/COUNT(B140:B143))*100/2, 1),"N/A")</f>
        <v>N/A</v>
      </c>
      <c r="F64" t="str">
        <f t="shared" si="44"/>
        <v>X</v>
      </c>
      <c r="G64">
        <f t="shared" si="38"/>
        <v>0</v>
      </c>
      <c r="H64">
        <f t="shared" si="39"/>
        <v>0</v>
      </c>
      <c r="I64">
        <f t="shared" si="40"/>
        <v>0</v>
      </c>
      <c r="J64">
        <f t="shared" si="41"/>
        <v>0</v>
      </c>
      <c r="K64" t="str">
        <f t="shared" si="42"/>
        <v>NA</v>
      </c>
    </row>
    <row r="65" spans="1:11" ht="16">
      <c r="A65" s="26" t="s">
        <v>217</v>
      </c>
      <c r="B65" s="27">
        <f>VLOOKUP(A65, Cédula!A13:J202, 3, FALSE)</f>
        <v>0</v>
      </c>
      <c r="D65" t="s">
        <v>511</v>
      </c>
      <c r="E65">
        <f>IFERROR(ROUND((SUM(B144:B150)/COUNT(B144:B150))*100/2, 1),"N/A")</f>
        <v>50</v>
      </c>
      <c r="F65" t="str">
        <f t="shared" si="44"/>
        <v>R</v>
      </c>
      <c r="G65">
        <f t="shared" si="38"/>
        <v>50</v>
      </c>
      <c r="H65">
        <f t="shared" si="39"/>
        <v>0</v>
      </c>
      <c r="I65">
        <f t="shared" si="40"/>
        <v>0</v>
      </c>
      <c r="J65">
        <f t="shared" si="41"/>
        <v>0</v>
      </c>
      <c r="K65" t="str">
        <f t="shared" si="42"/>
        <v/>
      </c>
    </row>
    <row r="66" spans="1:11" ht="16">
      <c r="A66" s="109" t="s">
        <v>223</v>
      </c>
      <c r="B66" s="110">
        <f>VLOOKUP(A66, Cédula!A13:J202, 3, FALSE)</f>
        <v>2</v>
      </c>
      <c r="D66" t="s">
        <v>512</v>
      </c>
      <c r="E66">
        <f>IFERROR(ROUND((SUM(B151:B154)/COUNT(B151:B154))*100/2, 1),"N/A")</f>
        <v>100</v>
      </c>
      <c r="F66" t="str">
        <f t="shared" si="44"/>
        <v>V</v>
      </c>
      <c r="G66">
        <f t="shared" si="38"/>
        <v>0</v>
      </c>
      <c r="H66">
        <f t="shared" si="39"/>
        <v>0</v>
      </c>
      <c r="I66">
        <f t="shared" si="40"/>
        <v>0</v>
      </c>
      <c r="J66">
        <f t="shared" si="41"/>
        <v>100</v>
      </c>
      <c r="K66" t="str">
        <f t="shared" si="42"/>
        <v/>
      </c>
    </row>
    <row r="67" spans="1:11" ht="16">
      <c r="A67" s="28" t="s">
        <v>226</v>
      </c>
      <c r="B67" s="27">
        <f>VLOOKUP(A67, Cédula!A13:J202, 3, FALSE)</f>
        <v>1</v>
      </c>
    </row>
    <row r="68" spans="1:11" ht="16">
      <c r="A68" s="28" t="s">
        <v>230</v>
      </c>
      <c r="B68" s="27">
        <f>VLOOKUP(A68, Cédula!A13:J202, 3, FALSE)</f>
        <v>2</v>
      </c>
    </row>
    <row r="69" spans="1:11" ht="16">
      <c r="A69" s="28" t="s">
        <v>232</v>
      </c>
      <c r="B69" s="27">
        <f>VLOOKUP(A69, Cédula!A13:J202, 3, FALSE)</f>
        <v>2</v>
      </c>
    </row>
    <row r="70" spans="1:11" ht="16">
      <c r="A70" s="28" t="s">
        <v>236</v>
      </c>
      <c r="B70" s="27" t="str">
        <f>VLOOKUP(A70, Cédula!A13:J202, 3, FALSE)</f>
        <v>NA</v>
      </c>
    </row>
    <row r="71" spans="1:11" ht="16">
      <c r="A71" s="28" t="s">
        <v>240</v>
      </c>
      <c r="B71" s="27" t="str">
        <f>VLOOKUP(A71, Cédula!A13:J202, 3, FALSE)</f>
        <v>NA</v>
      </c>
    </row>
    <row r="72" spans="1:11" ht="16">
      <c r="A72" s="28" t="s">
        <v>243</v>
      </c>
      <c r="B72" s="27" t="str">
        <f>VLOOKUP(A72, Cédula!A13:J202, 3, FALSE)</f>
        <v>NA</v>
      </c>
    </row>
    <row r="73" spans="1:11" ht="16">
      <c r="A73" s="28" t="s">
        <v>246</v>
      </c>
      <c r="B73" s="27" t="str">
        <f>VLOOKUP(A73, Cédula!A13:J202, 3, FALSE)</f>
        <v>NA</v>
      </c>
    </row>
    <row r="74" spans="1:11" ht="16">
      <c r="A74" s="28" t="s">
        <v>249</v>
      </c>
      <c r="B74" s="27" t="str">
        <f>VLOOKUP(A74, Cédula!A13:J202, 3, FALSE)</f>
        <v>NA</v>
      </c>
    </row>
    <row r="75" spans="1:11" ht="16">
      <c r="A75" s="28" t="s">
        <v>253</v>
      </c>
      <c r="B75" s="27">
        <f>VLOOKUP(A75, Cédula!A13:J202, 3, FALSE)</f>
        <v>2</v>
      </c>
    </row>
    <row r="76" spans="1:11" ht="16">
      <c r="A76" s="28" t="s">
        <v>256</v>
      </c>
      <c r="B76" s="27">
        <f>VLOOKUP(A76, Cédula!A13:J202, 3, FALSE)</f>
        <v>2</v>
      </c>
    </row>
    <row r="77" spans="1:11" ht="16">
      <c r="A77" s="28" t="s">
        <v>259</v>
      </c>
      <c r="B77" s="27">
        <f>VLOOKUP(A77, Cédula!A13:J202, 3, FALSE)</f>
        <v>2</v>
      </c>
    </row>
    <row r="78" spans="1:11" ht="16">
      <c r="A78" s="111" t="s">
        <v>263</v>
      </c>
      <c r="B78" s="110">
        <f>VLOOKUP(A78, Cédula!A13:J202, 3, FALSE)</f>
        <v>1</v>
      </c>
    </row>
    <row r="79" spans="1:11" ht="16">
      <c r="A79" s="28" t="s">
        <v>266</v>
      </c>
      <c r="B79" s="27">
        <f>VLOOKUP(A79, Cédula!A13:J202, 3, FALSE)</f>
        <v>2</v>
      </c>
    </row>
    <row r="80" spans="1:11" ht="16">
      <c r="A80" s="28" t="s">
        <v>268</v>
      </c>
      <c r="B80" s="27">
        <f>VLOOKUP(A80, Cédula!A13:J202, 3, FALSE)</f>
        <v>1</v>
      </c>
    </row>
    <row r="81" spans="1:2" ht="16">
      <c r="A81" s="26" t="s">
        <v>271</v>
      </c>
      <c r="B81" s="27">
        <f>VLOOKUP(A81, Cédula!A13:J202, 3, FALSE)</f>
        <v>2</v>
      </c>
    </row>
    <row r="82" spans="1:2" ht="16">
      <c r="A82" s="26" t="s">
        <v>273</v>
      </c>
      <c r="B82" s="27">
        <f>VLOOKUP(A82, Cédula!A13:J202, 3, FALSE)</f>
        <v>2</v>
      </c>
    </row>
    <row r="83" spans="1:2" ht="16">
      <c r="A83" s="26" t="s">
        <v>275</v>
      </c>
      <c r="B83" s="27">
        <f>VLOOKUP(A83, Cédula!A13:J202, 3, FALSE)</f>
        <v>2</v>
      </c>
    </row>
    <row r="84" spans="1:2" ht="16">
      <c r="A84" s="26" t="s">
        <v>277</v>
      </c>
      <c r="B84" s="27">
        <f>VLOOKUP(A84, Cédula!A13:J202, 3, FALSE)</f>
        <v>2</v>
      </c>
    </row>
    <row r="85" spans="1:2" ht="16">
      <c r="A85" s="28" t="s">
        <v>282</v>
      </c>
      <c r="B85" s="27">
        <f>VLOOKUP(A85, Cédula!A13:J202, 3, FALSE)</f>
        <v>2</v>
      </c>
    </row>
    <row r="86" spans="1:2" ht="16">
      <c r="A86" s="28" t="s">
        <v>286</v>
      </c>
      <c r="B86" s="27">
        <f>VLOOKUP(A86, Cédula!A13:J202, 3, FALSE)</f>
        <v>1</v>
      </c>
    </row>
    <row r="87" spans="1:2" ht="16">
      <c r="A87" s="28" t="s">
        <v>289</v>
      </c>
      <c r="B87" s="27">
        <f>VLOOKUP(A87, Cédula!A13:J202, 3, FALSE)</f>
        <v>2</v>
      </c>
    </row>
    <row r="88" spans="1:2" ht="16">
      <c r="A88" s="28" t="s">
        <v>291</v>
      </c>
      <c r="B88" s="27">
        <f>VLOOKUP(A88, Cédula!A13:J202, 3, FALSE)</f>
        <v>2</v>
      </c>
    </row>
    <row r="89" spans="1:2" ht="16">
      <c r="A89" s="28" t="s">
        <v>294</v>
      </c>
      <c r="B89" s="27">
        <f>VLOOKUP(A89, Cédula!A13:J202, 3, FALSE)</f>
        <v>1</v>
      </c>
    </row>
    <row r="90" spans="1:2" ht="16">
      <c r="A90" s="28" t="s">
        <v>298</v>
      </c>
      <c r="B90" s="27">
        <f>VLOOKUP(A90, Cédula!A13:J202, 3, FALSE)</f>
        <v>1</v>
      </c>
    </row>
    <row r="91" spans="1:2" ht="16">
      <c r="A91" s="28" t="s">
        <v>301</v>
      </c>
      <c r="B91" s="27">
        <f>VLOOKUP(A91, Cédula!A13:J202, 3, FALSE)</f>
        <v>1</v>
      </c>
    </row>
    <row r="92" spans="1:2" ht="16">
      <c r="A92" s="28" t="s">
        <v>305</v>
      </c>
      <c r="B92" s="27">
        <f>VLOOKUP(A92, Cédula!A13:J202, 3, FALSE)</f>
        <v>2</v>
      </c>
    </row>
    <row r="93" spans="1:2" ht="16">
      <c r="A93" s="28" t="s">
        <v>308</v>
      </c>
      <c r="B93" s="27">
        <f>VLOOKUP(A93, Cédula!A13:J202, 3, FALSE)</f>
        <v>1</v>
      </c>
    </row>
    <row r="94" spans="1:2" ht="16">
      <c r="A94" s="28" t="s">
        <v>311</v>
      </c>
      <c r="B94" s="27">
        <f>VLOOKUP(A94, Cédula!A13:J202, 3, FALSE)</f>
        <v>2</v>
      </c>
    </row>
    <row r="95" spans="1:2" ht="16">
      <c r="A95" s="28" t="s">
        <v>313</v>
      </c>
      <c r="B95" s="27">
        <f>VLOOKUP(A95, Cédula!A13:J202, 3, FALSE)</f>
        <v>2</v>
      </c>
    </row>
    <row r="96" spans="1:2" ht="16">
      <c r="A96" s="28" t="s">
        <v>316</v>
      </c>
      <c r="B96" s="27">
        <f>VLOOKUP(A96, Cédula!A13:J202, 3, FALSE)</f>
        <v>2</v>
      </c>
    </row>
    <row r="97" spans="1:2" ht="16">
      <c r="A97" s="28" t="s">
        <v>319</v>
      </c>
      <c r="B97" s="27">
        <f>VLOOKUP(A97, Cédula!A13:J202, 3, FALSE)</f>
        <v>2</v>
      </c>
    </row>
    <row r="98" spans="1:2" ht="16">
      <c r="A98" s="28" t="s">
        <v>323</v>
      </c>
      <c r="B98" s="27">
        <f>VLOOKUP(A98, Cédula!A13:J202, 3, FALSE)</f>
        <v>2</v>
      </c>
    </row>
    <row r="99" spans="1:2" ht="16">
      <c r="A99" s="28" t="s">
        <v>325</v>
      </c>
      <c r="B99" s="27">
        <f>VLOOKUP(A99, Cédula!A13:J202, 3, FALSE)</f>
        <v>1</v>
      </c>
    </row>
    <row r="100" spans="1:2" ht="16">
      <c r="A100" s="28" t="s">
        <v>327</v>
      </c>
      <c r="B100" s="27">
        <f>VLOOKUP(A100, Cédula!A13:J202, 3, FALSE)</f>
        <v>1</v>
      </c>
    </row>
    <row r="101" spans="1:2" ht="16">
      <c r="A101" s="28" t="s">
        <v>329</v>
      </c>
      <c r="B101" s="27">
        <f>VLOOKUP(A101, Cédula!A13:J202, 3, FALSE)</f>
        <v>1</v>
      </c>
    </row>
    <row r="102" spans="1:2" ht="16">
      <c r="A102" s="28" t="s">
        <v>331</v>
      </c>
      <c r="B102" s="27" t="str">
        <f>VLOOKUP(A102, Cédula!A13:J202, 3, FALSE)</f>
        <v>NA</v>
      </c>
    </row>
    <row r="103" spans="1:2" ht="16">
      <c r="A103" s="28" t="s">
        <v>333</v>
      </c>
      <c r="B103" s="27" t="str">
        <f>VLOOKUP(A103, Cédula!A13:J202, 3, FALSE)</f>
        <v>NA</v>
      </c>
    </row>
    <row r="104" spans="1:2" ht="16">
      <c r="A104" s="28" t="s">
        <v>335</v>
      </c>
      <c r="B104" s="27">
        <f>VLOOKUP(A104, Cédula!A13:J202, 3, FALSE)</f>
        <v>1</v>
      </c>
    </row>
    <row r="105" spans="1:2" ht="16">
      <c r="A105" s="28" t="s">
        <v>338</v>
      </c>
      <c r="B105" s="27">
        <f>VLOOKUP(A105, Cédula!A13:J202, 3, FALSE)</f>
        <v>1</v>
      </c>
    </row>
    <row r="106" spans="1:2" ht="16">
      <c r="A106" s="28" t="s">
        <v>340</v>
      </c>
      <c r="B106" s="27">
        <f>VLOOKUP(A106, Cédula!A13:J202, 3, FALSE)</f>
        <v>0</v>
      </c>
    </row>
    <row r="107" spans="1:2" ht="16">
      <c r="A107" s="28" t="s">
        <v>343</v>
      </c>
      <c r="B107" s="27">
        <f>VLOOKUP(A107, Cédula!A13:J202, 3, FALSE)</f>
        <v>1</v>
      </c>
    </row>
    <row r="108" spans="1:2" ht="16">
      <c r="A108" s="28" t="s">
        <v>346</v>
      </c>
      <c r="B108" s="27">
        <f>VLOOKUP(A108, Cédula!A13:J202, 3, FALSE)</f>
        <v>2</v>
      </c>
    </row>
    <row r="109" spans="1:2" ht="16">
      <c r="A109" s="28" t="s">
        <v>348</v>
      </c>
      <c r="B109" s="27">
        <f>VLOOKUP(A109, Cédula!A13:J202, 3, FALSE)</f>
        <v>0</v>
      </c>
    </row>
    <row r="110" spans="1:2" ht="16">
      <c r="A110" s="29" t="s">
        <v>351</v>
      </c>
      <c r="B110" s="27">
        <f>VLOOKUP(A110, Cédula!A13:J202, 3, FALSE)</f>
        <v>2</v>
      </c>
    </row>
    <row r="111" spans="1:2" ht="16">
      <c r="A111" s="29" t="s">
        <v>354</v>
      </c>
      <c r="B111" s="27">
        <f>VLOOKUP(A111, Cédula!A13:J202, 3, FALSE)</f>
        <v>1</v>
      </c>
    </row>
    <row r="112" spans="1:2" ht="16">
      <c r="A112" s="29" t="s">
        <v>357</v>
      </c>
      <c r="B112" s="27" t="str">
        <f>VLOOKUP(A112, Cédula!A13:J202, 3, FALSE)</f>
        <v>NA</v>
      </c>
    </row>
    <row r="113" spans="1:2" ht="16">
      <c r="A113" s="29" t="s">
        <v>359</v>
      </c>
      <c r="B113" s="27">
        <f>VLOOKUP(A113, Cédula!A13:J202, 3, FALSE)</f>
        <v>0</v>
      </c>
    </row>
    <row r="114" spans="1:2" ht="16">
      <c r="A114" s="29" t="s">
        <v>361</v>
      </c>
      <c r="B114" s="27">
        <f>VLOOKUP(A114, Cédula!A13:J202, 3, FALSE)</f>
        <v>2</v>
      </c>
    </row>
    <row r="115" spans="1:2" ht="16">
      <c r="A115" s="29" t="s">
        <v>363</v>
      </c>
      <c r="B115" s="27">
        <f>VLOOKUP(A115, Cédula!A13:J202, 3, FALSE)</f>
        <v>2</v>
      </c>
    </row>
    <row r="116" spans="1:2" ht="16">
      <c r="A116" s="29" t="s">
        <v>365</v>
      </c>
      <c r="B116" s="27" t="str">
        <f>VLOOKUP(A116, Cédula!A13:J202, 3, FALSE)</f>
        <v>NA</v>
      </c>
    </row>
    <row r="117" spans="1:2" ht="16">
      <c r="A117" s="29" t="s">
        <v>367</v>
      </c>
      <c r="B117" s="27">
        <f>VLOOKUP(A117, Cédula!A13:J202, 3, FALSE)</f>
        <v>1</v>
      </c>
    </row>
    <row r="118" spans="1:2" ht="16">
      <c r="A118" s="29" t="s">
        <v>370</v>
      </c>
      <c r="B118" s="27">
        <f>VLOOKUP(A118, Cédula!A13:J202, 3, FALSE)</f>
        <v>1</v>
      </c>
    </row>
    <row r="119" spans="1:2" ht="16">
      <c r="A119" s="28" t="s">
        <v>373</v>
      </c>
      <c r="B119" s="27">
        <f>VLOOKUP(A119, Cédula!A13:J202, 3, FALSE)</f>
        <v>1</v>
      </c>
    </row>
    <row r="120" spans="1:2" ht="16">
      <c r="A120" s="28" t="s">
        <v>377</v>
      </c>
      <c r="B120" s="27">
        <f>VLOOKUP(A120, Cédula!A13:J202, 3, FALSE)</f>
        <v>2</v>
      </c>
    </row>
    <row r="121" spans="1:2" ht="16">
      <c r="A121" s="28" t="s">
        <v>380</v>
      </c>
      <c r="B121" s="27">
        <f>VLOOKUP(A121, Cédula!A13:J202, 3, FALSE)</f>
        <v>1</v>
      </c>
    </row>
    <row r="122" spans="1:2" ht="16">
      <c r="A122" s="28" t="s">
        <v>383</v>
      </c>
      <c r="B122" s="27">
        <f>VLOOKUP(A122, Cédula!A13:J202, 3, FALSE)</f>
        <v>1</v>
      </c>
    </row>
    <row r="123" spans="1:2" ht="16">
      <c r="A123" s="28" t="s">
        <v>386</v>
      </c>
      <c r="B123" s="27">
        <f>VLOOKUP(A123, Cédula!A13:J202, 3, FALSE)</f>
        <v>2</v>
      </c>
    </row>
    <row r="124" spans="1:2" ht="16">
      <c r="A124" s="49" t="s">
        <v>390</v>
      </c>
      <c r="B124" s="27">
        <f>VLOOKUP(A124, Cédula!A13:J202, 3, FALSE)</f>
        <v>1</v>
      </c>
    </row>
    <row r="125" spans="1:2" ht="16">
      <c r="A125" s="49" t="s">
        <v>393</v>
      </c>
      <c r="B125" s="27">
        <f>VLOOKUP(A125, Cédula!A13:J202, 3, FALSE)</f>
        <v>1</v>
      </c>
    </row>
    <row r="126" spans="1:2" ht="16">
      <c r="A126" s="49" t="s">
        <v>397</v>
      </c>
      <c r="B126" s="27" t="str">
        <f>VLOOKUP(A126, Cédula!A13:J202, 3, FALSE)</f>
        <v>NA</v>
      </c>
    </row>
    <row r="127" spans="1:2" ht="16">
      <c r="A127" s="49" t="s">
        <v>398</v>
      </c>
      <c r="B127" s="27">
        <f>VLOOKUP(A127, Cédula!A13:J202, 3, FALSE)</f>
        <v>0</v>
      </c>
    </row>
    <row r="128" spans="1:2" ht="16">
      <c r="A128" s="49" t="s">
        <v>400</v>
      </c>
      <c r="B128" s="27">
        <f>VLOOKUP(A128, Cédula!A13:J202, 3, FALSE)</f>
        <v>1</v>
      </c>
    </row>
    <row r="129" spans="1:2" ht="16">
      <c r="A129" s="49" t="s">
        <v>402</v>
      </c>
      <c r="B129" s="27">
        <f>VLOOKUP(A129, Cédula!A13:J202, 3, FALSE)</f>
        <v>1</v>
      </c>
    </row>
    <row r="130" spans="1:2" ht="16">
      <c r="A130" s="49" t="s">
        <v>405</v>
      </c>
      <c r="B130" s="27">
        <f>VLOOKUP(A130, Cédula!A13:J202, 3, FALSE)</f>
        <v>0</v>
      </c>
    </row>
    <row r="131" spans="1:2" ht="16">
      <c r="A131" s="49" t="s">
        <v>407</v>
      </c>
      <c r="B131" s="27">
        <f>VLOOKUP(A131, Cédula!A13:J202, 3, FALSE)</f>
        <v>1</v>
      </c>
    </row>
    <row r="132" spans="1:2" ht="16">
      <c r="A132" s="49" t="s">
        <v>409</v>
      </c>
      <c r="B132" s="27">
        <f>VLOOKUP(A132, Cédula!A13:J202, 3, FALSE)</f>
        <v>2</v>
      </c>
    </row>
    <row r="133" spans="1:2" ht="16">
      <c r="A133" s="49" t="s">
        <v>411</v>
      </c>
      <c r="B133" s="27">
        <f>VLOOKUP(A133, Cédula!A13:J202, 3, FALSE)</f>
        <v>1</v>
      </c>
    </row>
    <row r="134" spans="1:2" ht="16">
      <c r="A134" s="49" t="s">
        <v>413</v>
      </c>
      <c r="B134" s="27">
        <f>VLOOKUP(A134, Cédula!A13:J202, 3, FALSE)</f>
        <v>1</v>
      </c>
    </row>
    <row r="135" spans="1:2" ht="16">
      <c r="A135" s="49" t="s">
        <v>416</v>
      </c>
      <c r="B135" s="27">
        <f>VLOOKUP(A135, Cédula!A13:J202, 3, FALSE)</f>
        <v>0</v>
      </c>
    </row>
    <row r="136" spans="1:2" ht="16">
      <c r="A136" s="49" t="s">
        <v>418</v>
      </c>
      <c r="B136" s="27">
        <f>VLOOKUP(A136, Cédula!A13:J202, 3, FALSE)</f>
        <v>0</v>
      </c>
    </row>
    <row r="137" spans="1:2" ht="16">
      <c r="A137" s="49" t="s">
        <v>421</v>
      </c>
      <c r="B137" s="27">
        <f>VLOOKUP(A137, Cédula!A13:J202, 3, FALSE)</f>
        <v>0</v>
      </c>
    </row>
    <row r="138" spans="1:2" ht="16">
      <c r="A138" s="49" t="s">
        <v>424</v>
      </c>
      <c r="B138" s="27">
        <f>VLOOKUP(A138, Cédula!A13:J202, 3, FALSE)</f>
        <v>0</v>
      </c>
    </row>
    <row r="139" spans="1:2" ht="16">
      <c r="A139" s="49" t="s">
        <v>427</v>
      </c>
      <c r="B139" s="27">
        <f>VLOOKUP(A139, Cédula!A13:J202, 3, FALSE)</f>
        <v>1</v>
      </c>
    </row>
    <row r="140" spans="1:2" ht="16">
      <c r="A140" s="50" t="s">
        <v>429</v>
      </c>
      <c r="B140" s="27" t="str">
        <f>VLOOKUP(A140, Cédula!A13:J202, 3, FALSE)</f>
        <v>NA</v>
      </c>
    </row>
    <row r="141" spans="1:2" ht="16">
      <c r="A141" s="50" t="s">
        <v>432</v>
      </c>
      <c r="B141" s="27" t="str">
        <f>VLOOKUP(A141, Cédula!A13:J202, 3, FALSE)</f>
        <v>NA</v>
      </c>
    </row>
    <row r="142" spans="1:2" ht="16">
      <c r="A142" s="50" t="s">
        <v>435</v>
      </c>
      <c r="B142" s="27" t="str">
        <f>VLOOKUP(A142, Cédula!A13:J202, 3, FALSE)</f>
        <v>NA</v>
      </c>
    </row>
    <row r="143" spans="1:2" ht="16">
      <c r="A143" s="50" t="s">
        <v>437</v>
      </c>
      <c r="B143" s="27" t="str">
        <f>VLOOKUP(A143, Cédula!A13:J202, 3, FALSE)</f>
        <v>NA</v>
      </c>
    </row>
    <row r="144" spans="1:2" ht="16">
      <c r="A144" s="49" t="s">
        <v>439</v>
      </c>
      <c r="B144" s="27">
        <f>VLOOKUP(A144, Cédula!A13:J202, 3, FALSE)</f>
        <v>0</v>
      </c>
    </row>
    <row r="145" spans="1:2" ht="16">
      <c r="A145" s="49" t="s">
        <v>441</v>
      </c>
      <c r="B145" s="27">
        <f>VLOOKUP(A145, Cédula!A13:J202, 3, FALSE)</f>
        <v>1</v>
      </c>
    </row>
    <row r="146" spans="1:2" ht="16">
      <c r="A146" s="49" t="s">
        <v>443</v>
      </c>
      <c r="B146" s="27">
        <f>VLOOKUP(A146, Cédula!A13:J202, 3, FALSE)</f>
        <v>1</v>
      </c>
    </row>
    <row r="147" spans="1:2" ht="16">
      <c r="A147" s="49" t="s">
        <v>445</v>
      </c>
      <c r="B147" s="27">
        <f>VLOOKUP(A147, Cédula!A13:J202, 3, FALSE)</f>
        <v>0</v>
      </c>
    </row>
    <row r="148" spans="1:2" ht="16">
      <c r="A148" s="49" t="s">
        <v>448</v>
      </c>
      <c r="B148" s="27">
        <f>VLOOKUP(A148, Cédula!A13:J202, 3, FALSE)</f>
        <v>2</v>
      </c>
    </row>
    <row r="149" spans="1:2" ht="16">
      <c r="A149" s="49" t="s">
        <v>450</v>
      </c>
      <c r="B149" s="27">
        <f>VLOOKUP(A149, Cédula!A13:J202, 3, FALSE)</f>
        <v>1</v>
      </c>
    </row>
    <row r="150" spans="1:2" ht="16">
      <c r="A150" s="49" t="s">
        <v>452</v>
      </c>
      <c r="B150" s="27">
        <f>VLOOKUP(A150, Cédula!A13:J202, 3, FALSE)</f>
        <v>2</v>
      </c>
    </row>
    <row r="151" spans="1:2" ht="16">
      <c r="A151" s="49" t="s">
        <v>456</v>
      </c>
      <c r="B151" s="27">
        <f>VLOOKUP(A151, Cédula!A13:J202, 3, FALSE)</f>
        <v>2</v>
      </c>
    </row>
    <row r="152" spans="1:2" ht="16">
      <c r="A152" s="49" t="s">
        <v>459</v>
      </c>
      <c r="B152" s="27">
        <f>VLOOKUP(A152, Cédula!A13:J202, 3, FALSE)</f>
        <v>2</v>
      </c>
    </row>
    <row r="153" spans="1:2" ht="16">
      <c r="A153" s="49" t="s">
        <v>461</v>
      </c>
      <c r="B153" s="27">
        <f>VLOOKUP(A153, Cédula!A13:J202, 3, FALSE)</f>
        <v>2</v>
      </c>
    </row>
    <row r="154" spans="1:2" ht="16">
      <c r="A154" s="49" t="s">
        <v>463</v>
      </c>
      <c r="B154" s="27">
        <f>VLOOKUP(A154, Cédula!A13:J202, 3, FALSE)</f>
        <v>2</v>
      </c>
    </row>
  </sheetData>
  <sheetProtection algorithmName="SHA-512" hashValue="k1p0Djkup+Y96tZdYvnt6E82jMA9rbcv6LUu6aSadg1D+rJRESwuCCt2ouwbRflkpDBeGze/OqC6K3GaDQ1aHg==" saltValue="/makJkM16rdvQmOqC5U2Ew==" spinCount="100000" sheet="1" formatCells="0" formatColumns="0" formatRows="0" insertColumns="0" insertRows="0" insertHyperlinks="0" deleteColumns="0" deleteRows="0" sort="0" autoFilter="0" pivotTables="0"/>
  <mergeCells count="1">
    <mergeCell ref="A1:B1"/>
  </mergeCells>
  <conditionalFormatting sqref="B8">
    <cfRule type="expression" priority="565">
      <formula>$F$4="X"</formula>
    </cfRule>
  </conditionalFormatting>
  <conditionalFormatting sqref="B12">
    <cfRule type="expression" priority="566">
      <formula>$F$8="X"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H189"/>
  <sheetViews>
    <sheetView zoomScale="90" zoomScaleNormal="90" workbookViewId="0">
      <selection activeCell="A61" sqref="A61:G61"/>
    </sheetView>
  </sheetViews>
  <sheetFormatPr baseColWidth="10" defaultColWidth="10.83203125" defaultRowHeight="15"/>
  <cols>
    <col min="2" max="2" width="55.5" customWidth="1"/>
    <col min="3" max="3" width="20" customWidth="1"/>
    <col min="4" max="4" width="21.6640625" customWidth="1"/>
    <col min="5" max="5" width="24" customWidth="1"/>
    <col min="6" max="6" width="21.83203125" customWidth="1"/>
    <col min="7" max="7" width="26.6640625" customWidth="1"/>
    <col min="8" max="8" width="22.6640625" customWidth="1"/>
  </cols>
  <sheetData>
    <row r="1" spans="1:8">
      <c r="A1" s="52" t="s">
        <v>513</v>
      </c>
      <c r="B1" s="53"/>
      <c r="C1" s="54"/>
      <c r="D1" s="54"/>
      <c r="E1" s="54"/>
      <c r="F1" s="54"/>
      <c r="G1" s="54"/>
      <c r="H1" s="54"/>
    </row>
    <row r="2" spans="1:8">
      <c r="A2" s="55"/>
      <c r="B2" s="54"/>
      <c r="C2" s="54"/>
      <c r="D2" s="54"/>
      <c r="E2" s="54"/>
      <c r="F2" s="54"/>
      <c r="G2" s="54"/>
      <c r="H2" s="54"/>
    </row>
    <row r="3" spans="1:8">
      <c r="A3" s="52" t="s">
        <v>514</v>
      </c>
      <c r="B3" s="54"/>
      <c r="C3" s="54"/>
      <c r="D3" s="54"/>
      <c r="E3" s="54"/>
      <c r="F3" s="54"/>
      <c r="G3" s="54"/>
      <c r="H3" s="54"/>
    </row>
    <row r="4" spans="1:8">
      <c r="A4" s="53" t="s">
        <v>515</v>
      </c>
      <c r="B4" s="54"/>
      <c r="C4" s="54"/>
      <c r="D4" s="54"/>
      <c r="E4" s="54"/>
      <c r="F4" s="54"/>
      <c r="G4" s="54"/>
      <c r="H4" s="54"/>
    </row>
    <row r="5" spans="1:8">
      <c r="A5" s="53" t="s">
        <v>516</v>
      </c>
      <c r="B5" s="54"/>
      <c r="C5" s="54"/>
      <c r="D5" s="54"/>
      <c r="E5" s="54"/>
      <c r="F5" s="54"/>
      <c r="G5" s="54"/>
      <c r="H5" s="54"/>
    </row>
    <row r="6" spans="1:8">
      <c r="A6" s="53" t="s">
        <v>517</v>
      </c>
      <c r="B6" s="54"/>
      <c r="C6" s="54"/>
      <c r="D6" s="54"/>
      <c r="E6" s="54"/>
      <c r="F6" s="54"/>
      <c r="G6" s="54"/>
      <c r="H6" s="54"/>
    </row>
    <row r="7" spans="1:8">
      <c r="A7" s="53" t="s">
        <v>518</v>
      </c>
      <c r="B7" s="54"/>
      <c r="C7" s="54"/>
      <c r="D7" s="54"/>
      <c r="E7" s="54"/>
      <c r="F7" s="54"/>
      <c r="G7" s="54"/>
      <c r="H7" s="54"/>
    </row>
    <row r="8" spans="1:8">
      <c r="A8" s="53" t="s">
        <v>519</v>
      </c>
      <c r="B8" s="54"/>
      <c r="C8" s="54"/>
      <c r="D8" s="54"/>
      <c r="E8" s="54"/>
      <c r="F8" s="54"/>
      <c r="G8" s="54"/>
      <c r="H8" s="54"/>
    </row>
    <row r="9" spans="1:8" ht="51" customHeight="1">
      <c r="A9" s="241" t="s">
        <v>520</v>
      </c>
      <c r="B9" s="241"/>
      <c r="C9" s="241"/>
      <c r="D9" s="241"/>
      <c r="E9" s="241"/>
      <c r="F9" s="241"/>
      <c r="G9" s="241"/>
      <c r="H9" s="54"/>
    </row>
    <row r="10" spans="1:8">
      <c r="A10" s="53" t="s">
        <v>521</v>
      </c>
      <c r="B10" s="54"/>
      <c r="C10" s="54"/>
      <c r="D10" s="54"/>
      <c r="E10" s="54"/>
      <c r="F10" s="54"/>
      <c r="G10" s="54"/>
      <c r="H10" s="54"/>
    </row>
    <row r="11" spans="1:8">
      <c r="A11" s="53" t="s">
        <v>522</v>
      </c>
      <c r="B11" s="54"/>
      <c r="C11" s="54"/>
      <c r="D11" s="54"/>
      <c r="E11" s="54"/>
      <c r="F11" s="54"/>
      <c r="G11" s="54"/>
      <c r="H11" s="54"/>
    </row>
    <row r="12" spans="1:8">
      <c r="A12" s="54"/>
      <c r="B12" s="54"/>
      <c r="C12" s="54"/>
      <c r="D12" s="54"/>
      <c r="E12" s="54"/>
      <c r="F12" s="54"/>
      <c r="G12" s="54"/>
      <c r="H12" s="54"/>
    </row>
    <row r="13" spans="1:8">
      <c r="A13" s="54"/>
      <c r="B13" s="54"/>
      <c r="C13" s="54"/>
      <c r="D13" s="54"/>
      <c r="E13" s="54"/>
      <c r="F13" s="54"/>
      <c r="G13" s="54"/>
      <c r="H13" s="54"/>
    </row>
    <row r="14" spans="1:8">
      <c r="A14" s="242" t="s">
        <v>523</v>
      </c>
      <c r="B14" s="242" t="s">
        <v>524</v>
      </c>
      <c r="C14" s="243" t="s">
        <v>525</v>
      </c>
      <c r="D14" s="243"/>
      <c r="E14" s="243"/>
      <c r="F14" s="243"/>
      <c r="G14" s="244" t="s">
        <v>526</v>
      </c>
      <c r="H14" s="54"/>
    </row>
    <row r="15" spans="1:8">
      <c r="A15" s="242"/>
      <c r="B15" s="242"/>
      <c r="C15" s="243" t="s">
        <v>527</v>
      </c>
      <c r="D15" s="243"/>
      <c r="E15" s="243"/>
      <c r="F15" s="243"/>
      <c r="G15" s="244"/>
      <c r="H15" s="54"/>
    </row>
    <row r="16" spans="1:8">
      <c r="A16" s="242"/>
      <c r="B16" s="242"/>
      <c r="C16" s="117" t="s">
        <v>528</v>
      </c>
      <c r="D16" s="117">
        <v>0</v>
      </c>
      <c r="E16" s="117">
        <v>1</v>
      </c>
      <c r="F16" s="117">
        <v>2</v>
      </c>
      <c r="G16" s="244"/>
      <c r="H16" s="54"/>
    </row>
    <row r="17" spans="1:8">
      <c r="A17" s="239" t="s">
        <v>529</v>
      </c>
      <c r="B17" s="239"/>
      <c r="C17" s="239"/>
      <c r="D17" s="239"/>
      <c r="E17" s="239"/>
      <c r="F17" s="239"/>
      <c r="G17" s="239"/>
      <c r="H17" s="54"/>
    </row>
    <row r="18" spans="1:8">
      <c r="A18" s="238" t="s">
        <v>8</v>
      </c>
      <c r="B18" s="238"/>
      <c r="C18" s="238"/>
      <c r="D18" s="238"/>
      <c r="E18" s="238"/>
      <c r="F18" s="238"/>
      <c r="G18" s="238"/>
      <c r="H18" s="54"/>
    </row>
    <row r="19" spans="1:8" s="13" customFormat="1" ht="164.25" customHeight="1">
      <c r="A19" s="56" t="s">
        <v>14</v>
      </c>
      <c r="B19" s="57" t="s">
        <v>530</v>
      </c>
      <c r="C19" s="57" t="s">
        <v>531</v>
      </c>
      <c r="D19" s="57" t="s">
        <v>532</v>
      </c>
      <c r="E19" s="57" t="s">
        <v>533</v>
      </c>
      <c r="F19" s="58" t="s">
        <v>534</v>
      </c>
      <c r="G19" s="57" t="s">
        <v>535</v>
      </c>
      <c r="H19" s="59"/>
    </row>
    <row r="20" spans="1:8">
      <c r="A20" s="238" t="s">
        <v>18</v>
      </c>
      <c r="B20" s="238"/>
      <c r="C20" s="238"/>
      <c r="D20" s="238"/>
      <c r="E20" s="238"/>
      <c r="F20" s="238"/>
      <c r="G20" s="238"/>
      <c r="H20" s="54"/>
    </row>
    <row r="21" spans="1:8" s="13" customFormat="1" ht="164.25" customHeight="1">
      <c r="A21" s="56" t="s">
        <v>19</v>
      </c>
      <c r="B21" s="57" t="s">
        <v>20</v>
      </c>
      <c r="C21" s="57" t="s">
        <v>531</v>
      </c>
      <c r="D21" s="57" t="s">
        <v>532</v>
      </c>
      <c r="E21" s="57" t="s">
        <v>533</v>
      </c>
      <c r="F21" s="58" t="s">
        <v>534</v>
      </c>
      <c r="G21" s="57" t="s">
        <v>22</v>
      </c>
      <c r="H21" s="59"/>
    </row>
    <row r="22" spans="1:8" s="13" customFormat="1" ht="164.25" customHeight="1">
      <c r="A22" s="56" t="s">
        <v>23</v>
      </c>
      <c r="B22" s="57" t="s">
        <v>24</v>
      </c>
      <c r="C22" s="57" t="s">
        <v>531</v>
      </c>
      <c r="D22" s="57" t="s">
        <v>532</v>
      </c>
      <c r="E22" s="57" t="s">
        <v>533</v>
      </c>
      <c r="F22" s="58" t="s">
        <v>534</v>
      </c>
      <c r="G22" s="57" t="s">
        <v>22</v>
      </c>
      <c r="H22" s="59"/>
    </row>
    <row r="23" spans="1:8">
      <c r="A23" s="238" t="s">
        <v>26</v>
      </c>
      <c r="B23" s="238"/>
      <c r="C23" s="238"/>
      <c r="D23" s="238"/>
      <c r="E23" s="238"/>
      <c r="F23" s="238"/>
      <c r="G23" s="238"/>
      <c r="H23" s="54"/>
    </row>
    <row r="24" spans="1:8" ht="103.75" customHeight="1">
      <c r="A24" s="112" t="s">
        <v>27</v>
      </c>
      <c r="B24" s="60" t="s">
        <v>28</v>
      </c>
      <c r="C24" s="58" t="s">
        <v>531</v>
      </c>
      <c r="D24" s="57" t="s">
        <v>536</v>
      </c>
      <c r="E24" s="57" t="s">
        <v>533</v>
      </c>
      <c r="F24" s="57" t="s">
        <v>537</v>
      </c>
      <c r="G24" s="57" t="s">
        <v>30</v>
      </c>
      <c r="H24" s="54"/>
    </row>
    <row r="25" spans="1:8" ht="150.75" customHeight="1">
      <c r="A25" s="61" t="s">
        <v>31</v>
      </c>
      <c r="B25" s="60" t="s">
        <v>32</v>
      </c>
      <c r="C25" s="58" t="s">
        <v>531</v>
      </c>
      <c r="D25" s="58" t="s">
        <v>532</v>
      </c>
      <c r="E25" s="58" t="s">
        <v>538</v>
      </c>
      <c r="F25" s="58" t="s">
        <v>534</v>
      </c>
      <c r="G25" s="57" t="s">
        <v>33</v>
      </c>
      <c r="H25" s="54"/>
    </row>
    <row r="26" spans="1:8" ht="45">
      <c r="A26" s="112" t="s">
        <v>34</v>
      </c>
      <c r="B26" s="60" t="s">
        <v>35</v>
      </c>
      <c r="C26" s="58" t="s">
        <v>531</v>
      </c>
      <c r="D26" s="58" t="s">
        <v>532</v>
      </c>
      <c r="E26" s="57" t="s">
        <v>539</v>
      </c>
      <c r="F26" s="58" t="s">
        <v>534</v>
      </c>
      <c r="G26" s="57" t="s">
        <v>36</v>
      </c>
      <c r="H26" s="54"/>
    </row>
    <row r="27" spans="1:8" ht="45">
      <c r="A27" s="112" t="s">
        <v>37</v>
      </c>
      <c r="B27" s="60" t="s">
        <v>38</v>
      </c>
      <c r="C27" s="58" t="s">
        <v>531</v>
      </c>
      <c r="D27" s="58" t="s">
        <v>532</v>
      </c>
      <c r="E27" s="57" t="s">
        <v>539</v>
      </c>
      <c r="F27" s="58" t="s">
        <v>540</v>
      </c>
      <c r="G27" s="57" t="s">
        <v>39</v>
      </c>
      <c r="H27" s="54"/>
    </row>
    <row r="28" spans="1:8" ht="45">
      <c r="A28" s="62" t="s">
        <v>40</v>
      </c>
      <c r="B28" s="63" t="s">
        <v>41</v>
      </c>
      <c r="C28" s="63" t="s">
        <v>531</v>
      </c>
      <c r="D28" s="58" t="s">
        <v>532</v>
      </c>
      <c r="E28" s="57" t="s">
        <v>539</v>
      </c>
      <c r="F28" s="58" t="s">
        <v>540</v>
      </c>
      <c r="G28" s="63" t="s">
        <v>43</v>
      </c>
      <c r="H28" s="64"/>
    </row>
    <row r="29" spans="1:8" ht="45">
      <c r="A29" s="62" t="s">
        <v>44</v>
      </c>
      <c r="B29" s="63" t="s">
        <v>45</v>
      </c>
      <c r="C29" s="63" t="s">
        <v>531</v>
      </c>
      <c r="D29" s="58" t="s">
        <v>532</v>
      </c>
      <c r="E29" s="57" t="s">
        <v>539</v>
      </c>
      <c r="F29" s="58" t="s">
        <v>540</v>
      </c>
      <c r="G29" s="63" t="s">
        <v>33</v>
      </c>
      <c r="H29" s="54"/>
    </row>
    <row r="30" spans="1:8" ht="45">
      <c r="A30" s="62" t="s">
        <v>47</v>
      </c>
      <c r="B30" s="63" t="s">
        <v>48</v>
      </c>
      <c r="C30" s="63" t="s">
        <v>531</v>
      </c>
      <c r="D30" s="58" t="s">
        <v>532</v>
      </c>
      <c r="E30" s="57" t="s">
        <v>533</v>
      </c>
      <c r="F30" s="58" t="s">
        <v>540</v>
      </c>
      <c r="G30" s="63" t="s">
        <v>50</v>
      </c>
      <c r="H30" s="54"/>
    </row>
    <row r="31" spans="1:8">
      <c r="A31" s="238" t="s">
        <v>51</v>
      </c>
      <c r="B31" s="238"/>
      <c r="C31" s="238"/>
      <c r="D31" s="238"/>
      <c r="E31" s="238"/>
      <c r="F31" s="238"/>
      <c r="G31" s="238"/>
      <c r="H31" s="54"/>
    </row>
    <row r="32" spans="1:8" ht="75">
      <c r="A32" s="62" t="s">
        <v>52</v>
      </c>
      <c r="B32" s="63" t="s">
        <v>53</v>
      </c>
      <c r="C32" s="63" t="s">
        <v>531</v>
      </c>
      <c r="D32" s="58" t="s">
        <v>532</v>
      </c>
      <c r="E32" s="57" t="s">
        <v>541</v>
      </c>
      <c r="F32" s="58" t="s">
        <v>540</v>
      </c>
      <c r="G32" s="63" t="s">
        <v>54</v>
      </c>
      <c r="H32" s="64"/>
    </row>
    <row r="33" spans="1:8" ht="75">
      <c r="A33" s="62" t="s">
        <v>55</v>
      </c>
      <c r="B33" s="63" t="s">
        <v>56</v>
      </c>
      <c r="C33" s="63" t="s">
        <v>531</v>
      </c>
      <c r="D33" s="58" t="s">
        <v>532</v>
      </c>
      <c r="E33" s="57" t="s">
        <v>542</v>
      </c>
      <c r="F33" s="58" t="s">
        <v>540</v>
      </c>
      <c r="G33" s="63" t="s">
        <v>543</v>
      </c>
      <c r="H33" s="54"/>
    </row>
    <row r="34" spans="1:8" ht="45">
      <c r="A34" s="62" t="s">
        <v>58</v>
      </c>
      <c r="B34" s="63" t="s">
        <v>59</v>
      </c>
      <c r="C34" s="63" t="s">
        <v>531</v>
      </c>
      <c r="D34" s="58" t="s">
        <v>532</v>
      </c>
      <c r="E34" s="57" t="s">
        <v>533</v>
      </c>
      <c r="F34" s="58" t="s">
        <v>540</v>
      </c>
      <c r="G34" s="63" t="s">
        <v>54</v>
      </c>
      <c r="H34" s="54"/>
    </row>
    <row r="35" spans="1:8">
      <c r="A35" s="238" t="s">
        <v>60</v>
      </c>
      <c r="B35" s="238"/>
      <c r="C35" s="238"/>
      <c r="D35" s="238"/>
      <c r="E35" s="238"/>
      <c r="F35" s="238"/>
      <c r="G35" s="238"/>
      <c r="H35" s="54"/>
    </row>
    <row r="36" spans="1:8" ht="75">
      <c r="A36" s="117" t="s">
        <v>61</v>
      </c>
      <c r="B36" s="60" t="s">
        <v>544</v>
      </c>
      <c r="C36" s="60" t="s">
        <v>531</v>
      </c>
      <c r="D36" s="60" t="s">
        <v>536</v>
      </c>
      <c r="E36" s="65" t="s">
        <v>545</v>
      </c>
      <c r="F36" s="60" t="s">
        <v>546</v>
      </c>
      <c r="G36" s="66" t="s">
        <v>64</v>
      </c>
      <c r="H36" s="54"/>
    </row>
    <row r="37" spans="1:8" ht="60">
      <c r="A37" s="117" t="s">
        <v>65</v>
      </c>
      <c r="B37" s="60" t="s">
        <v>547</v>
      </c>
      <c r="C37" s="67" t="s">
        <v>548</v>
      </c>
      <c r="D37" s="67" t="s">
        <v>536</v>
      </c>
      <c r="E37" s="67" t="s">
        <v>549</v>
      </c>
      <c r="F37" s="67" t="s">
        <v>546</v>
      </c>
      <c r="G37" s="68" t="s">
        <v>67</v>
      </c>
      <c r="H37" s="54"/>
    </row>
    <row r="38" spans="1:8" ht="60">
      <c r="A38" s="117" t="s">
        <v>68</v>
      </c>
      <c r="B38" s="67" t="s">
        <v>550</v>
      </c>
      <c r="C38" s="67" t="s">
        <v>548</v>
      </c>
      <c r="D38" s="67" t="s">
        <v>536</v>
      </c>
      <c r="E38" s="67" t="s">
        <v>549</v>
      </c>
      <c r="F38" s="67" t="s">
        <v>546</v>
      </c>
      <c r="G38" s="68" t="s">
        <v>71</v>
      </c>
      <c r="H38" s="54"/>
    </row>
    <row r="39" spans="1:8" ht="60">
      <c r="A39" s="117" t="s">
        <v>72</v>
      </c>
      <c r="B39" s="67" t="s">
        <v>551</v>
      </c>
      <c r="C39" s="67" t="s">
        <v>531</v>
      </c>
      <c r="D39" s="67" t="s">
        <v>536</v>
      </c>
      <c r="E39" s="67" t="s">
        <v>552</v>
      </c>
      <c r="F39" s="67" t="s">
        <v>546</v>
      </c>
      <c r="G39" s="68" t="s">
        <v>74</v>
      </c>
      <c r="H39" s="54"/>
    </row>
    <row r="40" spans="1:8" ht="60">
      <c r="A40" s="117" t="s">
        <v>75</v>
      </c>
      <c r="B40" s="60" t="s">
        <v>553</v>
      </c>
      <c r="C40" s="60" t="s">
        <v>531</v>
      </c>
      <c r="D40" s="60" t="s">
        <v>536</v>
      </c>
      <c r="E40" s="65" t="s">
        <v>554</v>
      </c>
      <c r="F40" s="60" t="s">
        <v>546</v>
      </c>
      <c r="G40" s="66" t="s">
        <v>77</v>
      </c>
      <c r="H40" s="54"/>
    </row>
    <row r="41" spans="1:8" ht="75">
      <c r="A41" s="117" t="s">
        <v>78</v>
      </c>
      <c r="B41" s="60" t="s">
        <v>555</v>
      </c>
      <c r="C41" s="60" t="s">
        <v>531</v>
      </c>
      <c r="D41" s="60" t="s">
        <v>556</v>
      </c>
      <c r="E41" s="65" t="s">
        <v>557</v>
      </c>
      <c r="F41" s="60" t="s">
        <v>546</v>
      </c>
      <c r="G41" s="66" t="s">
        <v>80</v>
      </c>
      <c r="H41" s="54"/>
    </row>
    <row r="42" spans="1:8" ht="45">
      <c r="A42" s="117" t="s">
        <v>81</v>
      </c>
      <c r="B42" s="60" t="s">
        <v>558</v>
      </c>
      <c r="C42" s="60" t="s">
        <v>531</v>
      </c>
      <c r="D42" s="60" t="s">
        <v>556</v>
      </c>
      <c r="E42" s="65" t="s">
        <v>559</v>
      </c>
      <c r="F42" s="60" t="s">
        <v>546</v>
      </c>
      <c r="G42" s="66" t="s">
        <v>80</v>
      </c>
      <c r="H42" s="54"/>
    </row>
    <row r="43" spans="1:8" ht="30">
      <c r="A43" s="117" t="s">
        <v>83</v>
      </c>
      <c r="B43" s="60" t="s">
        <v>560</v>
      </c>
      <c r="C43" s="60" t="s">
        <v>531</v>
      </c>
      <c r="D43" s="65" t="s">
        <v>561</v>
      </c>
      <c r="E43" s="60" t="s">
        <v>531</v>
      </c>
      <c r="F43" s="60" t="s">
        <v>537</v>
      </c>
      <c r="G43" s="66" t="s">
        <v>85</v>
      </c>
      <c r="H43" s="54"/>
    </row>
    <row r="44" spans="1:8" ht="45">
      <c r="A44" s="117" t="s">
        <v>86</v>
      </c>
      <c r="B44" s="60" t="s">
        <v>562</v>
      </c>
      <c r="C44" s="60" t="s">
        <v>531</v>
      </c>
      <c r="D44" s="60" t="s">
        <v>563</v>
      </c>
      <c r="E44" s="65" t="s">
        <v>564</v>
      </c>
      <c r="F44" s="60" t="s">
        <v>537</v>
      </c>
      <c r="G44" s="66" t="s">
        <v>71</v>
      </c>
      <c r="H44" s="54"/>
    </row>
    <row r="45" spans="1:8">
      <c r="A45" s="239" t="s">
        <v>88</v>
      </c>
      <c r="B45" s="239"/>
      <c r="C45" s="239"/>
      <c r="D45" s="239"/>
      <c r="E45" s="239"/>
      <c r="F45" s="239"/>
      <c r="G45" s="239"/>
      <c r="H45" s="54"/>
    </row>
    <row r="46" spans="1:8">
      <c r="A46" s="238" t="s">
        <v>89</v>
      </c>
      <c r="B46" s="238"/>
      <c r="C46" s="238"/>
      <c r="D46" s="238"/>
      <c r="E46" s="238"/>
      <c r="F46" s="238"/>
      <c r="G46" s="238"/>
      <c r="H46" s="54"/>
    </row>
    <row r="47" spans="1:8" ht="90.75" customHeight="1">
      <c r="A47" s="117" t="s">
        <v>565</v>
      </c>
      <c r="B47" s="69" t="s">
        <v>566</v>
      </c>
      <c r="C47" s="70" t="s">
        <v>531</v>
      </c>
      <c r="D47" s="71" t="s">
        <v>532</v>
      </c>
      <c r="E47" s="71" t="s">
        <v>567</v>
      </c>
      <c r="F47" s="58" t="s">
        <v>534</v>
      </c>
      <c r="G47" s="58" t="s">
        <v>93</v>
      </c>
      <c r="H47" s="54"/>
    </row>
    <row r="48" spans="1:8" ht="75">
      <c r="A48" s="117" t="s">
        <v>117</v>
      </c>
      <c r="B48" s="57" t="s">
        <v>568</v>
      </c>
      <c r="C48" s="72" t="s">
        <v>569</v>
      </c>
      <c r="D48" s="72" t="s">
        <v>570</v>
      </c>
      <c r="E48" s="73" t="s">
        <v>571</v>
      </c>
      <c r="F48" s="73" t="s">
        <v>572</v>
      </c>
      <c r="G48" s="57" t="s">
        <v>119</v>
      </c>
      <c r="H48" s="54"/>
    </row>
    <row r="49" spans="1:8" ht="90">
      <c r="A49" s="117" t="s">
        <v>573</v>
      </c>
      <c r="B49" s="57" t="s">
        <v>574</v>
      </c>
      <c r="C49" s="58" t="s">
        <v>575</v>
      </c>
      <c r="D49" s="58" t="s">
        <v>532</v>
      </c>
      <c r="E49" s="58" t="s">
        <v>576</v>
      </c>
      <c r="F49" s="58" t="s">
        <v>534</v>
      </c>
      <c r="G49" s="58" t="s">
        <v>93</v>
      </c>
      <c r="H49" s="54"/>
    </row>
    <row r="50" spans="1:8">
      <c r="A50" s="238" t="s">
        <v>142</v>
      </c>
      <c r="B50" s="238"/>
      <c r="C50" s="238"/>
      <c r="D50" s="238"/>
      <c r="E50" s="238"/>
      <c r="F50" s="238"/>
      <c r="G50" s="238"/>
      <c r="H50" s="54"/>
    </row>
    <row r="51" spans="1:8" ht="120">
      <c r="A51" s="74" t="s">
        <v>143</v>
      </c>
      <c r="B51" s="75" t="s">
        <v>577</v>
      </c>
      <c r="C51" s="57" t="s">
        <v>531</v>
      </c>
      <c r="D51" s="57" t="s">
        <v>578</v>
      </c>
      <c r="E51" s="57" t="s">
        <v>579</v>
      </c>
      <c r="F51" s="57" t="s">
        <v>580</v>
      </c>
      <c r="G51" s="57" t="s">
        <v>146</v>
      </c>
      <c r="H51" s="54"/>
    </row>
    <row r="52" spans="1:8" ht="255">
      <c r="A52" s="74" t="s">
        <v>147</v>
      </c>
      <c r="B52" s="75" t="s">
        <v>581</v>
      </c>
      <c r="C52" s="58" t="s">
        <v>531</v>
      </c>
      <c r="D52" s="57" t="s">
        <v>582</v>
      </c>
      <c r="E52" s="57" t="s">
        <v>583</v>
      </c>
      <c r="F52" s="57" t="s">
        <v>580</v>
      </c>
      <c r="G52" s="57" t="s">
        <v>119</v>
      </c>
      <c r="H52" s="54"/>
    </row>
    <row r="53" spans="1:8" ht="150">
      <c r="A53" s="74" t="s">
        <v>150</v>
      </c>
      <c r="B53" s="75" t="s">
        <v>584</v>
      </c>
      <c r="C53" s="57" t="s">
        <v>531</v>
      </c>
      <c r="D53" s="57" t="s">
        <v>582</v>
      </c>
      <c r="E53" s="57" t="s">
        <v>583</v>
      </c>
      <c r="F53" s="57" t="s">
        <v>580</v>
      </c>
      <c r="G53" s="57" t="s">
        <v>119</v>
      </c>
      <c r="H53" s="54"/>
    </row>
    <row r="54" spans="1:8" ht="60">
      <c r="A54" s="74" t="s">
        <v>153</v>
      </c>
      <c r="B54" s="75" t="s">
        <v>585</v>
      </c>
      <c r="C54" s="58" t="s">
        <v>531</v>
      </c>
      <c r="D54" s="57" t="s">
        <v>582</v>
      </c>
      <c r="E54" s="57" t="s">
        <v>583</v>
      </c>
      <c r="F54" s="57" t="s">
        <v>586</v>
      </c>
      <c r="G54" s="57" t="s">
        <v>119</v>
      </c>
      <c r="H54" s="54"/>
    </row>
    <row r="55" spans="1:8" ht="60">
      <c r="A55" s="74" t="s">
        <v>156</v>
      </c>
      <c r="B55" s="75" t="s">
        <v>587</v>
      </c>
      <c r="C55" s="58" t="s">
        <v>531</v>
      </c>
      <c r="D55" s="57" t="s">
        <v>582</v>
      </c>
      <c r="E55" s="57" t="s">
        <v>583</v>
      </c>
      <c r="F55" s="57" t="s">
        <v>586</v>
      </c>
      <c r="G55" s="57" t="s">
        <v>119</v>
      </c>
      <c r="H55" s="54"/>
    </row>
    <row r="56" spans="1:8">
      <c r="A56" s="240" t="s">
        <v>159</v>
      </c>
      <c r="B56" s="240"/>
      <c r="C56" s="240"/>
      <c r="D56" s="240"/>
      <c r="E56" s="240"/>
      <c r="F56" s="240"/>
      <c r="G56" s="240"/>
      <c r="H56" s="54"/>
    </row>
    <row r="57" spans="1:8" ht="30">
      <c r="A57" s="74" t="s">
        <v>160</v>
      </c>
      <c r="B57" s="75" t="s">
        <v>161</v>
      </c>
      <c r="C57" s="57" t="s">
        <v>531</v>
      </c>
      <c r="D57" s="57" t="s">
        <v>582</v>
      </c>
      <c r="E57" s="57" t="s">
        <v>588</v>
      </c>
      <c r="F57" s="57" t="s">
        <v>589</v>
      </c>
      <c r="G57" s="57" t="s">
        <v>162</v>
      </c>
      <c r="H57" s="54"/>
    </row>
    <row r="58" spans="1:8" ht="30">
      <c r="A58" s="74" t="s">
        <v>163</v>
      </c>
      <c r="B58" s="75" t="s">
        <v>164</v>
      </c>
      <c r="C58" s="58" t="s">
        <v>531</v>
      </c>
      <c r="D58" s="57" t="s">
        <v>582</v>
      </c>
      <c r="E58" s="57" t="s">
        <v>590</v>
      </c>
      <c r="F58" s="57" t="s">
        <v>591</v>
      </c>
      <c r="G58" s="57" t="s">
        <v>165</v>
      </c>
      <c r="H58" s="54"/>
    </row>
    <row r="59" spans="1:8" ht="45">
      <c r="A59" s="74" t="s">
        <v>166</v>
      </c>
      <c r="B59" s="75" t="s">
        <v>167</v>
      </c>
      <c r="C59" s="58" t="s">
        <v>531</v>
      </c>
      <c r="D59" s="57" t="s">
        <v>582</v>
      </c>
      <c r="E59" s="57" t="s">
        <v>592</v>
      </c>
      <c r="F59" s="57" t="s">
        <v>593</v>
      </c>
      <c r="G59" s="57" t="s">
        <v>119</v>
      </c>
      <c r="H59" s="54"/>
    </row>
    <row r="60" spans="1:8">
      <c r="A60" s="239" t="s">
        <v>168</v>
      </c>
      <c r="B60" s="239"/>
      <c r="C60" s="239"/>
      <c r="D60" s="239"/>
      <c r="E60" s="239"/>
      <c r="F60" s="239"/>
      <c r="G60" s="239"/>
      <c r="H60" s="54"/>
    </row>
    <row r="61" spans="1:8">
      <c r="A61" s="238" t="s">
        <v>594</v>
      </c>
      <c r="B61" s="238"/>
      <c r="C61" s="238"/>
      <c r="D61" s="238"/>
      <c r="E61" s="238"/>
      <c r="F61" s="238"/>
      <c r="G61" s="238"/>
      <c r="H61" s="54"/>
    </row>
    <row r="62" spans="1:8" ht="180">
      <c r="A62" s="117" t="s">
        <v>170</v>
      </c>
      <c r="B62" s="57" t="s">
        <v>595</v>
      </c>
      <c r="C62" s="72" t="s">
        <v>531</v>
      </c>
      <c r="D62" s="72" t="s">
        <v>596</v>
      </c>
      <c r="E62" s="73" t="s">
        <v>597</v>
      </c>
      <c r="F62" s="73" t="s">
        <v>598</v>
      </c>
      <c r="G62" s="60" t="s">
        <v>173</v>
      </c>
      <c r="H62" s="54"/>
    </row>
    <row r="63" spans="1:8">
      <c r="A63" s="238" t="s">
        <v>174</v>
      </c>
      <c r="B63" s="238"/>
      <c r="C63" s="238"/>
      <c r="D63" s="238"/>
      <c r="E63" s="238"/>
      <c r="F63" s="238"/>
      <c r="G63" s="238"/>
      <c r="H63" s="54"/>
    </row>
    <row r="64" spans="1:8" ht="90.75" customHeight="1">
      <c r="A64" s="112" t="s">
        <v>175</v>
      </c>
      <c r="B64" s="60" t="s">
        <v>599</v>
      </c>
      <c r="C64" s="60" t="s">
        <v>531</v>
      </c>
      <c r="D64" s="60" t="s">
        <v>536</v>
      </c>
      <c r="E64" s="60" t="s">
        <v>531</v>
      </c>
      <c r="F64" s="60" t="s">
        <v>537</v>
      </c>
      <c r="G64" s="60" t="s">
        <v>178</v>
      </c>
      <c r="H64" s="54"/>
    </row>
    <row r="65" spans="1:8" ht="118.5" customHeight="1">
      <c r="A65" s="112" t="s">
        <v>179</v>
      </c>
      <c r="B65" s="76" t="s">
        <v>600</v>
      </c>
      <c r="C65" s="60" t="s">
        <v>531</v>
      </c>
      <c r="D65" s="60" t="s">
        <v>536</v>
      </c>
      <c r="E65" s="60" t="s">
        <v>601</v>
      </c>
      <c r="F65" s="60" t="s">
        <v>602</v>
      </c>
      <c r="G65" s="60" t="s">
        <v>182</v>
      </c>
      <c r="H65" s="54"/>
    </row>
    <row r="66" spans="1:8" ht="215.5" customHeight="1">
      <c r="A66" s="112" t="s">
        <v>183</v>
      </c>
      <c r="B66" s="60" t="s">
        <v>603</v>
      </c>
      <c r="C66" s="60" t="s">
        <v>531</v>
      </c>
      <c r="D66" s="60" t="s">
        <v>536</v>
      </c>
      <c r="E66" s="60" t="s">
        <v>531</v>
      </c>
      <c r="F66" s="60" t="s">
        <v>537</v>
      </c>
      <c r="G66" s="60" t="s">
        <v>185</v>
      </c>
      <c r="H66" s="54"/>
    </row>
    <row r="67" spans="1:8">
      <c r="A67" s="238" t="s">
        <v>186</v>
      </c>
      <c r="B67" s="238"/>
      <c r="C67" s="238"/>
      <c r="D67" s="238"/>
      <c r="E67" s="238"/>
      <c r="F67" s="238"/>
      <c r="G67" s="238"/>
      <c r="H67" s="54"/>
    </row>
    <row r="68" spans="1:8" ht="218.25" customHeight="1">
      <c r="A68" s="77" t="s">
        <v>187</v>
      </c>
      <c r="B68" s="78" t="s">
        <v>604</v>
      </c>
      <c r="C68" s="79" t="s">
        <v>531</v>
      </c>
      <c r="D68" s="79" t="s">
        <v>536</v>
      </c>
      <c r="E68" s="79" t="s">
        <v>531</v>
      </c>
      <c r="F68" s="79" t="s">
        <v>537</v>
      </c>
      <c r="G68" s="60" t="s">
        <v>190</v>
      </c>
      <c r="H68" s="54"/>
    </row>
    <row r="69" spans="1:8" ht="220.75" customHeight="1">
      <c r="A69" s="77" t="s">
        <v>191</v>
      </c>
      <c r="B69" s="80" t="s">
        <v>605</v>
      </c>
      <c r="C69" s="79" t="s">
        <v>531</v>
      </c>
      <c r="D69" s="81" t="s">
        <v>606</v>
      </c>
      <c r="E69" s="81" t="s">
        <v>607</v>
      </c>
      <c r="F69" s="81" t="s">
        <v>537</v>
      </c>
      <c r="G69" s="60" t="s">
        <v>193</v>
      </c>
      <c r="H69" s="54"/>
    </row>
    <row r="70" spans="1:8">
      <c r="A70" s="238" t="s">
        <v>194</v>
      </c>
      <c r="B70" s="238"/>
      <c r="C70" s="238"/>
      <c r="D70" s="238"/>
      <c r="E70" s="238"/>
      <c r="F70" s="238"/>
      <c r="G70" s="238"/>
      <c r="H70" s="54"/>
    </row>
    <row r="71" spans="1:8" ht="75">
      <c r="A71" s="82" t="s">
        <v>195</v>
      </c>
      <c r="B71" s="83" t="s">
        <v>608</v>
      </c>
      <c r="C71" s="84" t="s">
        <v>531</v>
      </c>
      <c r="D71" s="84" t="s">
        <v>532</v>
      </c>
      <c r="E71" s="84" t="s">
        <v>609</v>
      </c>
      <c r="F71" s="84" t="s">
        <v>610</v>
      </c>
      <c r="G71" s="84" t="s">
        <v>197</v>
      </c>
      <c r="H71" s="54"/>
    </row>
    <row r="72" spans="1:8" ht="195">
      <c r="A72" s="82" t="s">
        <v>198</v>
      </c>
      <c r="B72" s="84" t="s">
        <v>611</v>
      </c>
      <c r="C72" s="84" t="s">
        <v>531</v>
      </c>
      <c r="D72" s="84" t="s">
        <v>532</v>
      </c>
      <c r="E72" s="84" t="s">
        <v>609</v>
      </c>
      <c r="F72" s="84" t="s">
        <v>610</v>
      </c>
      <c r="G72" s="84" t="s">
        <v>200</v>
      </c>
      <c r="H72" s="54"/>
    </row>
    <row r="73" spans="1:8" ht="204" customHeight="1">
      <c r="A73" s="82" t="s">
        <v>201</v>
      </c>
      <c r="B73" s="84" t="s">
        <v>612</v>
      </c>
      <c r="C73" s="84" t="s">
        <v>531</v>
      </c>
      <c r="D73" s="84" t="s">
        <v>613</v>
      </c>
      <c r="E73" s="84" t="s">
        <v>614</v>
      </c>
      <c r="F73" s="84" t="s">
        <v>615</v>
      </c>
      <c r="G73" s="84" t="s">
        <v>203</v>
      </c>
      <c r="H73" s="54"/>
    </row>
    <row r="74" spans="1:8" ht="90">
      <c r="A74" s="82" t="s">
        <v>204</v>
      </c>
      <c r="B74" s="85" t="s">
        <v>616</v>
      </c>
      <c r="C74" s="58" t="s">
        <v>531</v>
      </c>
      <c r="D74" s="58" t="s">
        <v>532</v>
      </c>
      <c r="E74" s="57" t="s">
        <v>617</v>
      </c>
      <c r="F74" s="57" t="s">
        <v>618</v>
      </c>
      <c r="G74" s="57" t="s">
        <v>207</v>
      </c>
      <c r="H74" s="54"/>
    </row>
    <row r="75" spans="1:8" ht="60">
      <c r="A75" s="82" t="s">
        <v>208</v>
      </c>
      <c r="B75" s="60" t="s">
        <v>619</v>
      </c>
      <c r="C75" s="60" t="s">
        <v>531</v>
      </c>
      <c r="D75" s="60" t="s">
        <v>536</v>
      </c>
      <c r="E75" s="60" t="s">
        <v>620</v>
      </c>
      <c r="F75" s="60" t="s">
        <v>537</v>
      </c>
      <c r="G75" s="60" t="s">
        <v>211</v>
      </c>
      <c r="H75" s="54"/>
    </row>
    <row r="76" spans="1:8" ht="31.75" customHeight="1">
      <c r="A76" s="82" t="s">
        <v>212</v>
      </c>
      <c r="B76" s="57" t="s">
        <v>621</v>
      </c>
      <c r="C76" s="60" t="s">
        <v>531</v>
      </c>
      <c r="D76" s="86" t="s">
        <v>536</v>
      </c>
      <c r="E76" s="57" t="s">
        <v>622</v>
      </c>
      <c r="F76" s="57" t="s">
        <v>623</v>
      </c>
      <c r="G76" s="57" t="s">
        <v>215</v>
      </c>
      <c r="H76" s="54"/>
    </row>
    <row r="77" spans="1:8">
      <c r="A77" s="238" t="s">
        <v>216</v>
      </c>
      <c r="B77" s="238"/>
      <c r="C77" s="238"/>
      <c r="D77" s="238"/>
      <c r="E77" s="238"/>
      <c r="F77" s="238"/>
      <c r="G77" s="238"/>
      <c r="H77" s="54"/>
    </row>
    <row r="78" spans="1:8" ht="105">
      <c r="A78" s="82" t="s">
        <v>217</v>
      </c>
      <c r="B78" s="78" t="s">
        <v>624</v>
      </c>
      <c r="C78" s="79" t="s">
        <v>531</v>
      </c>
      <c r="D78" s="79" t="s">
        <v>536</v>
      </c>
      <c r="E78" s="79" t="s">
        <v>625</v>
      </c>
      <c r="F78" s="79" t="s">
        <v>537</v>
      </c>
      <c r="G78" s="60" t="s">
        <v>626</v>
      </c>
      <c r="H78" s="54"/>
    </row>
    <row r="79" spans="1:8">
      <c r="A79" s="239" t="s">
        <v>221</v>
      </c>
      <c r="B79" s="239"/>
      <c r="C79" s="239"/>
      <c r="D79" s="239"/>
      <c r="E79" s="239"/>
      <c r="F79" s="239"/>
      <c r="G79" s="239"/>
      <c r="H79" s="54"/>
    </row>
    <row r="80" spans="1:8">
      <c r="A80" s="238" t="s">
        <v>222</v>
      </c>
      <c r="B80" s="238"/>
      <c r="C80" s="238"/>
      <c r="D80" s="238"/>
      <c r="E80" s="238"/>
      <c r="F80" s="238"/>
      <c r="G80" s="238"/>
      <c r="H80" s="54"/>
    </row>
    <row r="81" spans="1:8" ht="45">
      <c r="A81" s="87" t="s">
        <v>223</v>
      </c>
      <c r="B81" s="76" t="s">
        <v>224</v>
      </c>
      <c r="C81" s="60" t="s">
        <v>531</v>
      </c>
      <c r="D81" s="60" t="s">
        <v>536</v>
      </c>
      <c r="E81" s="60" t="s">
        <v>627</v>
      </c>
      <c r="F81" s="60" t="s">
        <v>537</v>
      </c>
      <c r="G81" s="60" t="s">
        <v>225</v>
      </c>
      <c r="H81" s="54"/>
    </row>
    <row r="82" spans="1:8" ht="60">
      <c r="A82" s="87" t="s">
        <v>226</v>
      </c>
      <c r="B82" s="76" t="s">
        <v>227</v>
      </c>
      <c r="C82" s="60" t="s">
        <v>531</v>
      </c>
      <c r="D82" s="60" t="s">
        <v>536</v>
      </c>
      <c r="E82" s="60" t="s">
        <v>628</v>
      </c>
      <c r="F82" s="60" t="s">
        <v>537</v>
      </c>
      <c r="G82" s="60" t="s">
        <v>229</v>
      </c>
      <c r="H82" s="54"/>
    </row>
    <row r="83" spans="1:8" ht="88.5" customHeight="1">
      <c r="A83" s="87" t="s">
        <v>230</v>
      </c>
      <c r="B83" s="76" t="s">
        <v>231</v>
      </c>
      <c r="C83" s="60" t="s">
        <v>531</v>
      </c>
      <c r="D83" s="60" t="s">
        <v>536</v>
      </c>
      <c r="E83" s="60" t="s">
        <v>628</v>
      </c>
      <c r="F83" s="60" t="s">
        <v>537</v>
      </c>
      <c r="G83" s="60" t="s">
        <v>229</v>
      </c>
      <c r="H83" s="54"/>
    </row>
    <row r="84" spans="1:8" ht="60">
      <c r="A84" s="87" t="s">
        <v>232</v>
      </c>
      <c r="B84" s="76" t="s">
        <v>233</v>
      </c>
      <c r="C84" s="60" t="s">
        <v>531</v>
      </c>
      <c r="D84" s="60" t="s">
        <v>536</v>
      </c>
      <c r="E84" s="60" t="s">
        <v>628</v>
      </c>
      <c r="F84" s="60" t="s">
        <v>537</v>
      </c>
      <c r="G84" s="60" t="s">
        <v>234</v>
      </c>
      <c r="H84" s="54"/>
    </row>
    <row r="85" spans="1:8">
      <c r="A85" s="238" t="s">
        <v>222</v>
      </c>
      <c r="B85" s="238"/>
      <c r="C85" s="238"/>
      <c r="D85" s="238"/>
      <c r="E85" s="238"/>
      <c r="F85" s="238"/>
      <c r="G85" s="238"/>
      <c r="H85" s="54"/>
    </row>
    <row r="86" spans="1:8" ht="90">
      <c r="A86" s="87" t="s">
        <v>236</v>
      </c>
      <c r="B86" s="76" t="s">
        <v>629</v>
      </c>
      <c r="C86" s="60" t="s">
        <v>630</v>
      </c>
      <c r="D86" s="60" t="s">
        <v>631</v>
      </c>
      <c r="E86" s="60" t="s">
        <v>632</v>
      </c>
      <c r="F86" s="60" t="s">
        <v>537</v>
      </c>
      <c r="G86" s="60" t="s">
        <v>239</v>
      </c>
      <c r="H86" s="54"/>
    </row>
    <row r="87" spans="1:8" ht="60">
      <c r="A87" s="87" t="s">
        <v>240</v>
      </c>
      <c r="B87" s="76" t="s">
        <v>241</v>
      </c>
      <c r="C87" s="60" t="s">
        <v>630</v>
      </c>
      <c r="D87" s="60" t="s">
        <v>536</v>
      </c>
      <c r="E87" s="60" t="s">
        <v>628</v>
      </c>
      <c r="F87" s="60" t="s">
        <v>537</v>
      </c>
      <c r="G87" s="60" t="s">
        <v>242</v>
      </c>
      <c r="H87" s="54"/>
    </row>
    <row r="88" spans="1:8" ht="60">
      <c r="A88" s="87" t="s">
        <v>243</v>
      </c>
      <c r="B88" s="76" t="s">
        <v>244</v>
      </c>
      <c r="C88" s="60" t="s">
        <v>630</v>
      </c>
      <c r="D88" s="60" t="s">
        <v>536</v>
      </c>
      <c r="E88" s="60" t="s">
        <v>628</v>
      </c>
      <c r="F88" s="60" t="s">
        <v>537</v>
      </c>
      <c r="G88" s="60" t="s">
        <v>245</v>
      </c>
      <c r="H88" s="54"/>
    </row>
    <row r="89" spans="1:8" ht="108.75" customHeight="1">
      <c r="A89" s="87" t="s">
        <v>246</v>
      </c>
      <c r="B89" s="76" t="s">
        <v>247</v>
      </c>
      <c r="C89" s="60" t="s">
        <v>630</v>
      </c>
      <c r="D89" s="60" t="s">
        <v>536</v>
      </c>
      <c r="E89" s="60" t="s">
        <v>632</v>
      </c>
      <c r="F89" s="60" t="s">
        <v>537</v>
      </c>
      <c r="G89" s="60" t="s">
        <v>248</v>
      </c>
      <c r="H89" s="54"/>
    </row>
    <row r="90" spans="1:8" ht="108" customHeight="1">
      <c r="A90" s="87" t="s">
        <v>249</v>
      </c>
      <c r="B90" s="76" t="s">
        <v>250</v>
      </c>
      <c r="C90" s="60" t="s">
        <v>630</v>
      </c>
      <c r="D90" s="60" t="s">
        <v>536</v>
      </c>
      <c r="E90" s="60" t="s">
        <v>628</v>
      </c>
      <c r="F90" s="60" t="s">
        <v>537</v>
      </c>
      <c r="G90" s="60" t="s">
        <v>251</v>
      </c>
      <c r="H90" s="54"/>
    </row>
    <row r="91" spans="1:8" ht="21" customHeight="1">
      <c r="A91" s="238" t="s">
        <v>252</v>
      </c>
      <c r="B91" s="238"/>
      <c r="C91" s="238"/>
      <c r="D91" s="238"/>
      <c r="E91" s="238"/>
      <c r="F91" s="238"/>
      <c r="G91" s="238"/>
      <c r="H91" s="54"/>
    </row>
    <row r="92" spans="1:8" ht="120.25" customHeight="1">
      <c r="A92" s="87" t="s">
        <v>253</v>
      </c>
      <c r="B92" s="76" t="s">
        <v>254</v>
      </c>
      <c r="C92" s="60" t="s">
        <v>531</v>
      </c>
      <c r="D92" s="60" t="s">
        <v>633</v>
      </c>
      <c r="E92" s="60" t="s">
        <v>634</v>
      </c>
      <c r="F92" s="60" t="s">
        <v>537</v>
      </c>
      <c r="G92" s="60" t="s">
        <v>255</v>
      </c>
      <c r="H92" s="54"/>
    </row>
    <row r="93" spans="1:8" ht="60">
      <c r="A93" s="87" t="s">
        <v>256</v>
      </c>
      <c r="B93" s="76" t="s">
        <v>257</v>
      </c>
      <c r="C93" s="60" t="s">
        <v>531</v>
      </c>
      <c r="D93" s="60" t="s">
        <v>536</v>
      </c>
      <c r="E93" s="60" t="s">
        <v>635</v>
      </c>
      <c r="F93" s="60" t="s">
        <v>537</v>
      </c>
      <c r="G93" s="60" t="s">
        <v>258</v>
      </c>
      <c r="H93" s="54"/>
    </row>
    <row r="94" spans="1:8" ht="60">
      <c r="A94" s="87" t="s">
        <v>259</v>
      </c>
      <c r="B94" s="76" t="s">
        <v>260</v>
      </c>
      <c r="C94" s="60" t="s">
        <v>531</v>
      </c>
      <c r="D94" s="60" t="s">
        <v>536</v>
      </c>
      <c r="E94" s="60" t="s">
        <v>635</v>
      </c>
      <c r="F94" s="60" t="s">
        <v>537</v>
      </c>
      <c r="G94" s="60" t="s">
        <v>255</v>
      </c>
      <c r="H94" s="54"/>
    </row>
    <row r="95" spans="1:8">
      <c r="A95" s="239" t="s">
        <v>261</v>
      </c>
      <c r="B95" s="239"/>
      <c r="C95" s="239"/>
      <c r="D95" s="239"/>
      <c r="E95" s="239"/>
      <c r="F95" s="239"/>
      <c r="G95" s="239"/>
      <c r="H95" s="54"/>
    </row>
    <row r="96" spans="1:8">
      <c r="A96" s="238" t="s">
        <v>636</v>
      </c>
      <c r="B96" s="238"/>
      <c r="C96" s="238"/>
      <c r="D96" s="238"/>
      <c r="E96" s="238"/>
      <c r="F96" s="238"/>
      <c r="G96" s="238"/>
      <c r="H96" s="54"/>
    </row>
    <row r="97" spans="1:8" ht="103.75" customHeight="1">
      <c r="A97" s="112" t="s">
        <v>263</v>
      </c>
      <c r="B97" s="60" t="s">
        <v>637</v>
      </c>
      <c r="C97" s="60" t="s">
        <v>531</v>
      </c>
      <c r="D97" s="60" t="s">
        <v>536</v>
      </c>
      <c r="E97" s="60" t="s">
        <v>628</v>
      </c>
      <c r="F97" s="60" t="s">
        <v>638</v>
      </c>
      <c r="G97" s="57" t="s">
        <v>639</v>
      </c>
      <c r="H97" s="54"/>
    </row>
    <row r="98" spans="1:8">
      <c r="A98" s="238" t="s">
        <v>262</v>
      </c>
      <c r="B98" s="238"/>
      <c r="C98" s="238"/>
      <c r="D98" s="238"/>
      <c r="E98" s="238"/>
      <c r="F98" s="238"/>
      <c r="G98" s="238"/>
      <c r="H98" s="54"/>
    </row>
    <row r="99" spans="1:8" ht="24.75" customHeight="1">
      <c r="A99" s="82" t="s">
        <v>263</v>
      </c>
      <c r="B99" s="83" t="s">
        <v>264</v>
      </c>
      <c r="C99" s="60" t="s">
        <v>531</v>
      </c>
      <c r="D99" s="60" t="s">
        <v>536</v>
      </c>
      <c r="E99" s="60" t="s">
        <v>628</v>
      </c>
      <c r="F99" s="60" t="s">
        <v>638</v>
      </c>
      <c r="G99" s="66" t="s">
        <v>265</v>
      </c>
      <c r="H99" s="54"/>
    </row>
    <row r="100" spans="1:8" ht="45">
      <c r="A100" s="82" t="s">
        <v>266</v>
      </c>
      <c r="B100" s="83" t="s">
        <v>267</v>
      </c>
      <c r="C100" s="60" t="s">
        <v>531</v>
      </c>
      <c r="D100" s="60" t="s">
        <v>536</v>
      </c>
      <c r="E100" s="60" t="s">
        <v>640</v>
      </c>
      <c r="F100" s="60" t="s">
        <v>638</v>
      </c>
      <c r="G100" s="66" t="s">
        <v>265</v>
      </c>
      <c r="H100" s="54"/>
    </row>
    <row r="101" spans="1:8" ht="30">
      <c r="A101" s="82" t="s">
        <v>268</v>
      </c>
      <c r="B101" s="83" t="s">
        <v>641</v>
      </c>
      <c r="C101" s="60" t="s">
        <v>531</v>
      </c>
      <c r="D101" s="60" t="s">
        <v>536</v>
      </c>
      <c r="E101" s="60" t="s">
        <v>642</v>
      </c>
      <c r="F101" s="60" t="s">
        <v>638</v>
      </c>
      <c r="G101" s="66" t="s">
        <v>265</v>
      </c>
      <c r="H101" s="54"/>
    </row>
    <row r="102" spans="1:8" ht="60">
      <c r="A102" s="82" t="s">
        <v>271</v>
      </c>
      <c r="B102" s="83" t="s">
        <v>272</v>
      </c>
      <c r="C102" s="60" t="s">
        <v>531</v>
      </c>
      <c r="D102" s="60" t="s">
        <v>536</v>
      </c>
      <c r="E102" s="60" t="s">
        <v>643</v>
      </c>
      <c r="F102" s="60" t="s">
        <v>638</v>
      </c>
      <c r="G102" s="66" t="s">
        <v>265</v>
      </c>
      <c r="H102" s="54"/>
    </row>
    <row r="103" spans="1:8" ht="60">
      <c r="A103" s="82" t="s">
        <v>273</v>
      </c>
      <c r="B103" s="83" t="s">
        <v>274</v>
      </c>
      <c r="C103" s="60" t="s">
        <v>531</v>
      </c>
      <c r="D103" s="60" t="s">
        <v>536</v>
      </c>
      <c r="E103" s="60" t="s">
        <v>644</v>
      </c>
      <c r="F103" s="60" t="s">
        <v>638</v>
      </c>
      <c r="G103" s="66" t="s">
        <v>265</v>
      </c>
      <c r="H103" s="54"/>
    </row>
    <row r="104" spans="1:8" ht="60">
      <c r="A104" s="82" t="s">
        <v>275</v>
      </c>
      <c r="B104" s="83" t="s">
        <v>276</v>
      </c>
      <c r="C104" s="60" t="s">
        <v>531</v>
      </c>
      <c r="D104" s="60" t="s">
        <v>536</v>
      </c>
      <c r="E104" s="60" t="s">
        <v>645</v>
      </c>
      <c r="F104" s="60" t="s">
        <v>638</v>
      </c>
      <c r="G104" s="60" t="s">
        <v>265</v>
      </c>
      <c r="H104" s="54"/>
    </row>
    <row r="105" spans="1:8" ht="30">
      <c r="A105" s="82" t="s">
        <v>277</v>
      </c>
      <c r="B105" s="83" t="s">
        <v>278</v>
      </c>
      <c r="C105" s="60" t="s">
        <v>531</v>
      </c>
      <c r="D105" s="60" t="s">
        <v>536</v>
      </c>
      <c r="E105" s="60" t="s">
        <v>646</v>
      </c>
      <c r="F105" s="60" t="s">
        <v>638</v>
      </c>
      <c r="G105" s="60" t="s">
        <v>265</v>
      </c>
      <c r="H105" s="54"/>
    </row>
    <row r="106" spans="1:8">
      <c r="A106" s="239" t="s">
        <v>280</v>
      </c>
      <c r="B106" s="239"/>
      <c r="C106" s="239"/>
      <c r="D106" s="239"/>
      <c r="E106" s="239"/>
      <c r="F106" s="239"/>
      <c r="G106" s="239"/>
      <c r="H106" s="54"/>
    </row>
    <row r="107" spans="1:8">
      <c r="A107" s="238" t="s">
        <v>281</v>
      </c>
      <c r="B107" s="238"/>
      <c r="C107" s="238"/>
      <c r="D107" s="238"/>
      <c r="E107" s="238"/>
      <c r="F107" s="238"/>
      <c r="G107" s="238"/>
      <c r="H107" s="54"/>
    </row>
    <row r="108" spans="1:8" ht="150">
      <c r="A108" s="112" t="s">
        <v>282</v>
      </c>
      <c r="B108" s="78" t="s">
        <v>647</v>
      </c>
      <c r="C108" s="60" t="s">
        <v>648</v>
      </c>
      <c r="D108" s="60" t="s">
        <v>536</v>
      </c>
      <c r="E108" s="60" t="s">
        <v>649</v>
      </c>
      <c r="F108" s="60" t="s">
        <v>650</v>
      </c>
      <c r="G108" s="66" t="s">
        <v>284</v>
      </c>
      <c r="H108" s="54"/>
    </row>
    <row r="109" spans="1:8">
      <c r="A109" s="238" t="s">
        <v>285</v>
      </c>
      <c r="B109" s="238"/>
      <c r="C109" s="238"/>
      <c r="D109" s="238"/>
      <c r="E109" s="238"/>
      <c r="F109" s="238"/>
      <c r="G109" s="238"/>
      <c r="H109" s="54"/>
    </row>
    <row r="110" spans="1:8" ht="45">
      <c r="A110" s="87" t="s">
        <v>286</v>
      </c>
      <c r="B110" s="83" t="s">
        <v>287</v>
      </c>
      <c r="C110" s="60" t="s">
        <v>531</v>
      </c>
      <c r="D110" s="60" t="s">
        <v>536</v>
      </c>
      <c r="E110" s="60" t="s">
        <v>628</v>
      </c>
      <c r="F110" s="60" t="s">
        <v>638</v>
      </c>
      <c r="G110" s="88" t="s">
        <v>265</v>
      </c>
      <c r="H110" s="54"/>
    </row>
    <row r="111" spans="1:8">
      <c r="A111" s="238" t="s">
        <v>288</v>
      </c>
      <c r="B111" s="238"/>
      <c r="C111" s="238"/>
      <c r="D111" s="238"/>
      <c r="E111" s="238"/>
      <c r="F111" s="238"/>
      <c r="G111" s="238"/>
      <c r="H111" s="54"/>
    </row>
    <row r="112" spans="1:8" ht="120">
      <c r="A112" s="112" t="s">
        <v>289</v>
      </c>
      <c r="B112" s="57" t="s">
        <v>651</v>
      </c>
      <c r="C112" s="57" t="s">
        <v>652</v>
      </c>
      <c r="D112" s="57" t="s">
        <v>653</v>
      </c>
      <c r="E112" s="57" t="s">
        <v>654</v>
      </c>
      <c r="F112" s="60" t="s">
        <v>638</v>
      </c>
      <c r="G112" s="57" t="s">
        <v>119</v>
      </c>
      <c r="H112" s="54"/>
    </row>
    <row r="113" spans="1:8" ht="60">
      <c r="A113" s="112" t="s">
        <v>291</v>
      </c>
      <c r="B113" s="60" t="s">
        <v>655</v>
      </c>
      <c r="C113" s="60" t="s">
        <v>656</v>
      </c>
      <c r="D113" s="60" t="s">
        <v>657</v>
      </c>
      <c r="E113" s="60" t="s">
        <v>658</v>
      </c>
      <c r="F113" s="60" t="s">
        <v>638</v>
      </c>
      <c r="G113" s="66" t="s">
        <v>293</v>
      </c>
      <c r="H113" s="54"/>
    </row>
    <row r="114" spans="1:8" ht="90">
      <c r="A114" s="112" t="s">
        <v>294</v>
      </c>
      <c r="B114" s="60" t="s">
        <v>659</v>
      </c>
      <c r="C114" s="60" t="s">
        <v>656</v>
      </c>
      <c r="D114" s="57" t="s">
        <v>536</v>
      </c>
      <c r="E114" s="57" t="s">
        <v>660</v>
      </c>
      <c r="F114" s="60" t="s">
        <v>638</v>
      </c>
      <c r="G114" s="66" t="s">
        <v>297</v>
      </c>
      <c r="H114" s="54"/>
    </row>
    <row r="115" spans="1:8" ht="120">
      <c r="A115" s="112" t="s">
        <v>298</v>
      </c>
      <c r="B115" s="60" t="s">
        <v>661</v>
      </c>
      <c r="C115" s="57" t="s">
        <v>662</v>
      </c>
      <c r="D115" s="57" t="s">
        <v>663</v>
      </c>
      <c r="E115" s="60" t="s">
        <v>664</v>
      </c>
      <c r="F115" s="57" t="s">
        <v>665</v>
      </c>
      <c r="G115" s="66" t="s">
        <v>119</v>
      </c>
      <c r="H115" s="54"/>
    </row>
    <row r="116" spans="1:8" ht="60">
      <c r="A116" s="112" t="s">
        <v>301</v>
      </c>
      <c r="B116" s="89" t="s">
        <v>666</v>
      </c>
      <c r="C116" s="57" t="s">
        <v>667</v>
      </c>
      <c r="D116" s="57" t="s">
        <v>663</v>
      </c>
      <c r="E116" s="57" t="s">
        <v>668</v>
      </c>
      <c r="F116" s="60" t="s">
        <v>638</v>
      </c>
      <c r="G116" s="60" t="s">
        <v>304</v>
      </c>
      <c r="H116" s="54"/>
    </row>
    <row r="117" spans="1:8" ht="60">
      <c r="A117" s="112" t="s">
        <v>305</v>
      </c>
      <c r="B117" s="89" t="s">
        <v>669</v>
      </c>
      <c r="C117" s="57" t="s">
        <v>667</v>
      </c>
      <c r="D117" s="57" t="s">
        <v>663</v>
      </c>
      <c r="E117" s="57" t="s">
        <v>670</v>
      </c>
      <c r="F117" s="60" t="s">
        <v>638</v>
      </c>
      <c r="G117" s="60" t="s">
        <v>307</v>
      </c>
      <c r="H117" s="54"/>
    </row>
    <row r="118" spans="1:8" ht="90">
      <c r="A118" s="112" t="s">
        <v>308</v>
      </c>
      <c r="B118" s="75" t="s">
        <v>671</v>
      </c>
      <c r="C118" s="57" t="s">
        <v>672</v>
      </c>
      <c r="D118" s="58" t="s">
        <v>532</v>
      </c>
      <c r="E118" s="58" t="s">
        <v>673</v>
      </c>
      <c r="F118" s="58" t="s">
        <v>674</v>
      </c>
      <c r="G118" s="60" t="s">
        <v>310</v>
      </c>
      <c r="H118" s="54"/>
    </row>
    <row r="119" spans="1:8" ht="120">
      <c r="A119" s="112" t="s">
        <v>311</v>
      </c>
      <c r="B119" s="75" t="s">
        <v>675</v>
      </c>
      <c r="C119" s="57" t="s">
        <v>676</v>
      </c>
      <c r="D119" s="58" t="s">
        <v>532</v>
      </c>
      <c r="E119" s="58" t="s">
        <v>677</v>
      </c>
      <c r="F119" s="60" t="s">
        <v>638</v>
      </c>
      <c r="G119" s="60" t="s">
        <v>119</v>
      </c>
      <c r="H119" s="54"/>
    </row>
    <row r="120" spans="1:8" ht="75">
      <c r="A120" s="112" t="s">
        <v>313</v>
      </c>
      <c r="B120" s="89" t="s">
        <v>678</v>
      </c>
      <c r="C120" s="57" t="s">
        <v>676</v>
      </c>
      <c r="D120" s="57" t="s">
        <v>679</v>
      </c>
      <c r="E120" s="57" t="s">
        <v>680</v>
      </c>
      <c r="F120" s="57" t="s">
        <v>681</v>
      </c>
      <c r="G120" s="58" t="s">
        <v>315</v>
      </c>
      <c r="H120" s="54"/>
    </row>
    <row r="121" spans="1:8" ht="60">
      <c r="A121" s="112" t="s">
        <v>316</v>
      </c>
      <c r="B121" s="60" t="s">
        <v>682</v>
      </c>
      <c r="C121" s="57" t="s">
        <v>683</v>
      </c>
      <c r="D121" s="57" t="s">
        <v>676</v>
      </c>
      <c r="E121" s="57" t="s">
        <v>684</v>
      </c>
      <c r="F121" s="60" t="s">
        <v>638</v>
      </c>
      <c r="G121" s="66" t="s">
        <v>318</v>
      </c>
      <c r="H121" s="54"/>
    </row>
    <row r="122" spans="1:8" ht="75">
      <c r="A122" s="112" t="s">
        <v>319</v>
      </c>
      <c r="B122" s="60" t="s">
        <v>685</v>
      </c>
      <c r="C122" s="57" t="s">
        <v>683</v>
      </c>
      <c r="D122" s="57" t="s">
        <v>676</v>
      </c>
      <c r="E122" s="57" t="s">
        <v>686</v>
      </c>
      <c r="F122" s="60" t="s">
        <v>638</v>
      </c>
      <c r="G122" s="66" t="s">
        <v>321</v>
      </c>
      <c r="H122" s="54"/>
    </row>
    <row r="123" spans="1:8" ht="15.75" customHeight="1">
      <c r="A123" s="237" t="s">
        <v>322</v>
      </c>
      <c r="B123" s="237"/>
      <c r="C123" s="237"/>
      <c r="D123" s="237"/>
      <c r="E123" s="237"/>
      <c r="F123" s="237"/>
      <c r="G123" s="237"/>
      <c r="H123" s="54"/>
    </row>
    <row r="124" spans="1:8" ht="90">
      <c r="A124" s="90" t="s">
        <v>323</v>
      </c>
      <c r="B124" s="75" t="s">
        <v>324</v>
      </c>
      <c r="C124" s="75" t="s">
        <v>687</v>
      </c>
      <c r="D124" s="75" t="s">
        <v>688</v>
      </c>
      <c r="E124" s="75" t="s">
        <v>689</v>
      </c>
      <c r="F124" s="75" t="s">
        <v>690</v>
      </c>
      <c r="G124" s="75" t="s">
        <v>119</v>
      </c>
      <c r="H124" s="54"/>
    </row>
    <row r="125" spans="1:8" ht="45">
      <c r="A125" s="77" t="s">
        <v>325</v>
      </c>
      <c r="B125" s="60" t="s">
        <v>326</v>
      </c>
      <c r="C125" s="60" t="s">
        <v>691</v>
      </c>
      <c r="D125" s="60" t="s">
        <v>692</v>
      </c>
      <c r="E125" s="60" t="s">
        <v>693</v>
      </c>
      <c r="F125" s="60" t="s">
        <v>694</v>
      </c>
      <c r="G125" s="60" t="s">
        <v>265</v>
      </c>
      <c r="H125" s="54"/>
    </row>
    <row r="126" spans="1:8" s="13" customFormat="1" ht="60">
      <c r="A126" s="90" t="s">
        <v>327</v>
      </c>
      <c r="B126" s="75" t="s">
        <v>328</v>
      </c>
      <c r="C126" s="75" t="s">
        <v>695</v>
      </c>
      <c r="D126" s="75" t="s">
        <v>696</v>
      </c>
      <c r="E126" s="75" t="s">
        <v>693</v>
      </c>
      <c r="F126" s="75" t="s">
        <v>697</v>
      </c>
      <c r="G126" s="75" t="s">
        <v>265</v>
      </c>
      <c r="H126" s="54"/>
    </row>
    <row r="127" spans="1:8" ht="189.75" customHeight="1">
      <c r="A127" s="90" t="s">
        <v>329</v>
      </c>
      <c r="B127" s="75" t="s">
        <v>330</v>
      </c>
      <c r="C127" s="75" t="s">
        <v>695</v>
      </c>
      <c r="D127" s="75" t="s">
        <v>698</v>
      </c>
      <c r="E127" s="75" t="s">
        <v>699</v>
      </c>
      <c r="F127" s="75" t="s">
        <v>700</v>
      </c>
      <c r="G127" s="75" t="s">
        <v>265</v>
      </c>
      <c r="H127" s="54"/>
    </row>
    <row r="128" spans="1:8" s="13" customFormat="1" ht="60">
      <c r="A128" s="90" t="s">
        <v>331</v>
      </c>
      <c r="B128" s="75" t="s">
        <v>332</v>
      </c>
      <c r="C128" s="75" t="s">
        <v>695</v>
      </c>
      <c r="D128" s="75" t="s">
        <v>701</v>
      </c>
      <c r="E128" s="75" t="s">
        <v>693</v>
      </c>
      <c r="F128" s="75" t="s">
        <v>702</v>
      </c>
      <c r="G128" s="75" t="s">
        <v>265</v>
      </c>
      <c r="H128" s="54"/>
    </row>
    <row r="129" spans="1:8" ht="75">
      <c r="A129" s="90" t="s">
        <v>333</v>
      </c>
      <c r="B129" s="75" t="s">
        <v>334</v>
      </c>
      <c r="C129" s="75" t="s">
        <v>703</v>
      </c>
      <c r="D129" s="75" t="s">
        <v>704</v>
      </c>
      <c r="E129" s="75" t="s">
        <v>705</v>
      </c>
      <c r="F129" s="75" t="s">
        <v>706</v>
      </c>
      <c r="G129" s="75" t="s">
        <v>265</v>
      </c>
      <c r="H129" s="54"/>
    </row>
    <row r="130" spans="1:8" s="13" customFormat="1" ht="30">
      <c r="A130" s="91" t="s">
        <v>335</v>
      </c>
      <c r="B130" s="60" t="s">
        <v>336</v>
      </c>
      <c r="C130" s="57" t="s">
        <v>683</v>
      </c>
      <c r="D130" s="57" t="s">
        <v>707</v>
      </c>
      <c r="E130" s="57" t="s">
        <v>708</v>
      </c>
      <c r="F130" s="57" t="s">
        <v>709</v>
      </c>
      <c r="G130" s="83" t="s">
        <v>337</v>
      </c>
      <c r="H130" s="54"/>
    </row>
    <row r="131" spans="1:8" s="13" customFormat="1" ht="108.75" customHeight="1">
      <c r="A131" s="91" t="s">
        <v>338</v>
      </c>
      <c r="B131" s="60" t="s">
        <v>710</v>
      </c>
      <c r="C131" s="57" t="s">
        <v>711</v>
      </c>
      <c r="D131" s="92" t="s">
        <v>712</v>
      </c>
      <c r="E131" s="75" t="s">
        <v>713</v>
      </c>
      <c r="F131" s="75" t="s">
        <v>714</v>
      </c>
      <c r="G131" s="75" t="s">
        <v>265</v>
      </c>
      <c r="H131" s="54"/>
    </row>
    <row r="132" spans="1:8" s="12" customFormat="1" ht="75">
      <c r="A132" s="91" t="s">
        <v>340</v>
      </c>
      <c r="B132" s="75" t="s">
        <v>341</v>
      </c>
      <c r="C132" s="57" t="s">
        <v>683</v>
      </c>
      <c r="D132" s="57" t="s">
        <v>715</v>
      </c>
      <c r="E132" s="93" t="s">
        <v>716</v>
      </c>
      <c r="F132" s="57" t="s">
        <v>546</v>
      </c>
      <c r="G132" s="57" t="s">
        <v>342</v>
      </c>
      <c r="H132" s="54"/>
    </row>
    <row r="133" spans="1:8" s="13" customFormat="1" ht="66.25" customHeight="1">
      <c r="A133" s="91" t="s">
        <v>343</v>
      </c>
      <c r="B133" s="75" t="s">
        <v>344</v>
      </c>
      <c r="C133" s="57" t="s">
        <v>683</v>
      </c>
      <c r="D133" s="57" t="s">
        <v>717</v>
      </c>
      <c r="E133" s="58" t="s">
        <v>718</v>
      </c>
      <c r="F133" s="58" t="s">
        <v>719</v>
      </c>
      <c r="G133" s="57" t="s">
        <v>345</v>
      </c>
      <c r="H133" s="54"/>
    </row>
    <row r="134" spans="1:8" s="13" customFormat="1" ht="60" customHeight="1">
      <c r="A134" s="91" t="s">
        <v>346</v>
      </c>
      <c r="B134" s="75" t="s">
        <v>347</v>
      </c>
      <c r="C134" s="57" t="s">
        <v>683</v>
      </c>
      <c r="D134" s="93" t="s">
        <v>720</v>
      </c>
      <c r="E134" s="57" t="s">
        <v>683</v>
      </c>
      <c r="F134" s="93" t="s">
        <v>721</v>
      </c>
      <c r="G134" s="57" t="s">
        <v>265</v>
      </c>
      <c r="H134" s="54"/>
    </row>
    <row r="135" spans="1:8" ht="60">
      <c r="A135" s="91" t="s">
        <v>348</v>
      </c>
      <c r="B135" s="75" t="s">
        <v>349</v>
      </c>
      <c r="C135" s="93" t="s">
        <v>722</v>
      </c>
      <c r="D135" s="94" t="s">
        <v>723</v>
      </c>
      <c r="E135" s="95" t="s">
        <v>724</v>
      </c>
      <c r="F135" s="93" t="s">
        <v>725</v>
      </c>
      <c r="G135" s="57" t="s">
        <v>265</v>
      </c>
      <c r="H135" s="54"/>
    </row>
    <row r="136" spans="1:8" ht="15.75" customHeight="1">
      <c r="A136" s="237" t="s">
        <v>350</v>
      </c>
      <c r="B136" s="237"/>
      <c r="C136" s="237"/>
      <c r="D136" s="237"/>
      <c r="E136" s="237"/>
      <c r="F136" s="237"/>
      <c r="G136" s="237"/>
      <c r="H136" s="54"/>
    </row>
    <row r="137" spans="1:8" ht="105">
      <c r="A137" s="96" t="s">
        <v>351</v>
      </c>
      <c r="B137" s="67" t="s">
        <v>726</v>
      </c>
      <c r="C137" s="97" t="s">
        <v>727</v>
      </c>
      <c r="D137" s="67" t="s">
        <v>728</v>
      </c>
      <c r="E137" s="98" t="s">
        <v>729</v>
      </c>
      <c r="F137" s="99" t="s">
        <v>730</v>
      </c>
      <c r="G137" s="67" t="s">
        <v>353</v>
      </c>
      <c r="H137" s="59"/>
    </row>
    <row r="138" spans="1:8" ht="165">
      <c r="A138" s="77" t="s">
        <v>354</v>
      </c>
      <c r="B138" s="98" t="s">
        <v>731</v>
      </c>
      <c r="C138" s="78" t="s">
        <v>683</v>
      </c>
      <c r="D138" s="78" t="s">
        <v>732</v>
      </c>
      <c r="E138" s="78" t="s">
        <v>733</v>
      </c>
      <c r="F138" s="78" t="s">
        <v>546</v>
      </c>
      <c r="G138" s="60" t="s">
        <v>356</v>
      </c>
      <c r="H138" s="54"/>
    </row>
    <row r="139" spans="1:8" ht="75">
      <c r="A139" s="96" t="s">
        <v>357</v>
      </c>
      <c r="B139" s="67" t="s">
        <v>734</v>
      </c>
      <c r="C139" s="98" t="s">
        <v>735</v>
      </c>
      <c r="D139" s="98" t="s">
        <v>736</v>
      </c>
      <c r="E139" s="98" t="s">
        <v>683</v>
      </c>
      <c r="F139" s="98" t="s">
        <v>537</v>
      </c>
      <c r="G139" s="67" t="s">
        <v>356</v>
      </c>
      <c r="H139" s="59"/>
    </row>
    <row r="140" spans="1:8" ht="30">
      <c r="A140" s="77" t="s">
        <v>359</v>
      </c>
      <c r="B140" s="98" t="s">
        <v>737</v>
      </c>
      <c r="C140" s="78" t="s">
        <v>683</v>
      </c>
      <c r="D140" s="78" t="s">
        <v>738</v>
      </c>
      <c r="E140" s="78" t="s">
        <v>683</v>
      </c>
      <c r="F140" s="78" t="s">
        <v>537</v>
      </c>
      <c r="G140" s="60" t="s">
        <v>265</v>
      </c>
      <c r="H140" s="54"/>
    </row>
    <row r="141" spans="1:8" ht="30">
      <c r="A141" s="96" t="s">
        <v>361</v>
      </c>
      <c r="B141" s="98" t="s">
        <v>739</v>
      </c>
      <c r="C141" s="98" t="s">
        <v>683</v>
      </c>
      <c r="D141" s="98" t="s">
        <v>738</v>
      </c>
      <c r="E141" s="98" t="s">
        <v>683</v>
      </c>
      <c r="F141" s="98" t="s">
        <v>537</v>
      </c>
      <c r="G141" s="67" t="s">
        <v>265</v>
      </c>
      <c r="H141" s="59"/>
    </row>
    <row r="142" spans="1:8" ht="105">
      <c r="A142" s="96" t="s">
        <v>363</v>
      </c>
      <c r="B142" s="98" t="s">
        <v>740</v>
      </c>
      <c r="C142" s="98" t="s">
        <v>693</v>
      </c>
      <c r="D142" s="98" t="s">
        <v>741</v>
      </c>
      <c r="E142" s="98" t="s">
        <v>742</v>
      </c>
      <c r="F142" s="98" t="s">
        <v>537</v>
      </c>
      <c r="G142" s="67" t="s">
        <v>265</v>
      </c>
      <c r="H142" s="59"/>
    </row>
    <row r="143" spans="1:8" s="114" customFormat="1" ht="75">
      <c r="A143" s="63" t="s">
        <v>365</v>
      </c>
      <c r="B143" s="63" t="s">
        <v>743</v>
      </c>
      <c r="C143" s="63" t="s">
        <v>703</v>
      </c>
      <c r="D143" s="63" t="s">
        <v>704</v>
      </c>
      <c r="E143" s="63" t="s">
        <v>705</v>
      </c>
      <c r="F143" s="63" t="s">
        <v>706</v>
      </c>
      <c r="G143" s="63" t="s">
        <v>265</v>
      </c>
      <c r="H143" s="100"/>
    </row>
    <row r="144" spans="1:8" ht="45">
      <c r="A144" s="101" t="s">
        <v>367</v>
      </c>
      <c r="B144" s="98" t="s">
        <v>744</v>
      </c>
      <c r="C144" s="98" t="s">
        <v>683</v>
      </c>
      <c r="D144" s="98" t="s">
        <v>745</v>
      </c>
      <c r="E144" s="98" t="s">
        <v>683</v>
      </c>
      <c r="F144" s="98" t="s">
        <v>746</v>
      </c>
      <c r="G144" s="67" t="s">
        <v>265</v>
      </c>
      <c r="H144" s="59"/>
    </row>
    <row r="145" spans="1:8" ht="45">
      <c r="A145" s="101" t="s">
        <v>370</v>
      </c>
      <c r="B145" s="98" t="s">
        <v>747</v>
      </c>
      <c r="C145" s="98" t="s">
        <v>693</v>
      </c>
      <c r="D145" s="98" t="s">
        <v>748</v>
      </c>
      <c r="E145" s="98" t="s">
        <v>683</v>
      </c>
      <c r="F145" s="98" t="s">
        <v>749</v>
      </c>
      <c r="G145" s="67" t="s">
        <v>265</v>
      </c>
      <c r="H145" s="59"/>
    </row>
    <row r="146" spans="1:8" ht="15.75" customHeight="1">
      <c r="A146" s="237" t="s">
        <v>372</v>
      </c>
      <c r="B146" s="237"/>
      <c r="C146" s="237"/>
      <c r="D146" s="237"/>
      <c r="E146" s="237"/>
      <c r="F146" s="237"/>
      <c r="G146" s="237"/>
      <c r="H146" s="54"/>
    </row>
    <row r="147" spans="1:8" ht="30">
      <c r="A147" s="91" t="s">
        <v>373</v>
      </c>
      <c r="B147" s="102" t="s">
        <v>750</v>
      </c>
      <c r="C147" s="78" t="s">
        <v>683</v>
      </c>
      <c r="D147" s="103" t="s">
        <v>536</v>
      </c>
      <c r="E147" s="103" t="s">
        <v>683</v>
      </c>
      <c r="F147" s="79" t="s">
        <v>751</v>
      </c>
      <c r="G147" s="93" t="s">
        <v>376</v>
      </c>
      <c r="H147" s="54"/>
    </row>
    <row r="148" spans="1:8" ht="45">
      <c r="A148" s="91" t="s">
        <v>377</v>
      </c>
      <c r="B148" s="102" t="s">
        <v>752</v>
      </c>
      <c r="C148" s="78" t="s">
        <v>683</v>
      </c>
      <c r="D148" s="103" t="s">
        <v>753</v>
      </c>
      <c r="E148" s="103" t="s">
        <v>754</v>
      </c>
      <c r="F148" s="79" t="s">
        <v>751</v>
      </c>
      <c r="G148" s="93" t="s">
        <v>379</v>
      </c>
      <c r="H148" s="54"/>
    </row>
    <row r="149" spans="1:8" ht="30">
      <c r="A149" s="91" t="s">
        <v>380</v>
      </c>
      <c r="B149" s="102" t="s">
        <v>755</v>
      </c>
      <c r="C149" s="78" t="s">
        <v>683</v>
      </c>
      <c r="D149" s="103" t="s">
        <v>756</v>
      </c>
      <c r="E149" s="103" t="s">
        <v>754</v>
      </c>
      <c r="F149" s="79" t="s">
        <v>751</v>
      </c>
      <c r="G149" s="93" t="s">
        <v>265</v>
      </c>
      <c r="H149" s="54"/>
    </row>
    <row r="150" spans="1:8" s="114" customFormat="1" ht="195">
      <c r="A150" s="112" t="s">
        <v>383</v>
      </c>
      <c r="B150" s="72" t="s">
        <v>757</v>
      </c>
      <c r="C150" s="78" t="s">
        <v>683</v>
      </c>
      <c r="D150" s="103" t="s">
        <v>758</v>
      </c>
      <c r="E150" s="113" t="s">
        <v>718</v>
      </c>
      <c r="F150" s="113" t="s">
        <v>719</v>
      </c>
      <c r="G150" s="57" t="s">
        <v>385</v>
      </c>
      <c r="H150" s="54"/>
    </row>
    <row r="151" spans="1:8" ht="60">
      <c r="A151" s="91" t="s">
        <v>386</v>
      </c>
      <c r="B151" s="102" t="s">
        <v>759</v>
      </c>
      <c r="C151" s="78" t="s">
        <v>683</v>
      </c>
      <c r="D151" s="103" t="s">
        <v>536</v>
      </c>
      <c r="E151" s="103" t="s">
        <v>683</v>
      </c>
      <c r="F151" s="79" t="s">
        <v>751</v>
      </c>
      <c r="G151" s="57" t="s">
        <v>388</v>
      </c>
      <c r="H151" s="54"/>
    </row>
    <row r="152" spans="1:8" ht="15.75" customHeight="1">
      <c r="A152" s="237" t="s">
        <v>389</v>
      </c>
      <c r="B152" s="237"/>
      <c r="C152" s="237"/>
      <c r="D152" s="237"/>
      <c r="E152" s="237"/>
      <c r="F152" s="237"/>
      <c r="G152" s="237"/>
      <c r="H152" s="54"/>
    </row>
    <row r="153" spans="1:8" ht="75">
      <c r="A153" s="77" t="s">
        <v>390</v>
      </c>
      <c r="B153" s="79" t="s">
        <v>760</v>
      </c>
      <c r="C153" s="78" t="s">
        <v>683</v>
      </c>
      <c r="D153" s="79" t="s">
        <v>761</v>
      </c>
      <c r="E153" s="60" t="s">
        <v>762</v>
      </c>
      <c r="F153" s="60" t="s">
        <v>751</v>
      </c>
      <c r="G153" s="60" t="s">
        <v>392</v>
      </c>
      <c r="H153" s="54"/>
    </row>
    <row r="154" spans="1:8" ht="45">
      <c r="A154" s="77" t="s">
        <v>393</v>
      </c>
      <c r="B154" s="79" t="s">
        <v>763</v>
      </c>
      <c r="C154" s="78" t="s">
        <v>683</v>
      </c>
      <c r="D154" s="78" t="s">
        <v>748</v>
      </c>
      <c r="E154" s="78" t="s">
        <v>683</v>
      </c>
      <c r="F154" s="78" t="s">
        <v>749</v>
      </c>
      <c r="G154" s="60" t="s">
        <v>396</v>
      </c>
      <c r="H154" s="54"/>
    </row>
    <row r="155" spans="1:8" ht="75">
      <c r="A155" s="62" t="s">
        <v>397</v>
      </c>
      <c r="B155" s="104" t="s">
        <v>743</v>
      </c>
      <c r="C155" s="105" t="s">
        <v>703</v>
      </c>
      <c r="D155" s="104" t="s">
        <v>704</v>
      </c>
      <c r="E155" s="104" t="s">
        <v>705</v>
      </c>
      <c r="F155" s="104" t="s">
        <v>706</v>
      </c>
      <c r="G155" s="63" t="s">
        <v>396</v>
      </c>
      <c r="H155" s="100"/>
    </row>
    <row r="156" spans="1:8" ht="135">
      <c r="A156" s="77" t="s">
        <v>398</v>
      </c>
      <c r="B156" s="78" t="s">
        <v>764</v>
      </c>
      <c r="C156" s="60" t="s">
        <v>683</v>
      </c>
      <c r="D156" s="60" t="s">
        <v>536</v>
      </c>
      <c r="E156" s="60" t="s">
        <v>765</v>
      </c>
      <c r="F156" s="60" t="s">
        <v>618</v>
      </c>
      <c r="G156" s="60" t="s">
        <v>342</v>
      </c>
      <c r="H156" s="54"/>
    </row>
    <row r="157" spans="1:8" ht="165">
      <c r="A157" s="77" t="s">
        <v>400</v>
      </c>
      <c r="B157" s="78" t="s">
        <v>766</v>
      </c>
      <c r="C157" s="78" t="s">
        <v>683</v>
      </c>
      <c r="D157" s="78" t="s">
        <v>732</v>
      </c>
      <c r="E157" s="78" t="s">
        <v>733</v>
      </c>
      <c r="F157" s="78" t="s">
        <v>546</v>
      </c>
      <c r="G157" s="60" t="s">
        <v>401</v>
      </c>
      <c r="H157" s="54"/>
    </row>
    <row r="158" spans="1:8" ht="30">
      <c r="A158" s="77" t="s">
        <v>402</v>
      </c>
      <c r="B158" s="78" t="s">
        <v>767</v>
      </c>
      <c r="C158" s="78" t="s">
        <v>683</v>
      </c>
      <c r="D158" s="106" t="s">
        <v>536</v>
      </c>
      <c r="E158" s="60" t="s">
        <v>646</v>
      </c>
      <c r="F158" s="60" t="s">
        <v>546</v>
      </c>
      <c r="G158" s="60" t="s">
        <v>396</v>
      </c>
      <c r="H158" s="54"/>
    </row>
    <row r="159" spans="1:8" ht="15.75" customHeight="1">
      <c r="A159" s="237" t="s">
        <v>404</v>
      </c>
      <c r="B159" s="237"/>
      <c r="C159" s="237"/>
      <c r="D159" s="237"/>
      <c r="E159" s="237"/>
      <c r="F159" s="237"/>
      <c r="G159" s="237"/>
      <c r="H159" s="54"/>
    </row>
    <row r="160" spans="1:8" ht="30">
      <c r="A160" s="77" t="s">
        <v>405</v>
      </c>
      <c r="B160" s="78" t="s">
        <v>768</v>
      </c>
      <c r="C160" s="79" t="s">
        <v>683</v>
      </c>
      <c r="D160" s="79" t="s">
        <v>769</v>
      </c>
      <c r="E160" s="79" t="s">
        <v>770</v>
      </c>
      <c r="F160" s="79" t="s">
        <v>546</v>
      </c>
      <c r="G160" s="60" t="s">
        <v>265</v>
      </c>
      <c r="H160" s="54"/>
    </row>
    <row r="161" spans="1:8" ht="105">
      <c r="A161" s="77" t="s">
        <v>407</v>
      </c>
      <c r="B161" s="78" t="s">
        <v>771</v>
      </c>
      <c r="C161" s="60" t="s">
        <v>683</v>
      </c>
      <c r="D161" s="107" t="s">
        <v>769</v>
      </c>
      <c r="E161" s="60" t="s">
        <v>772</v>
      </c>
      <c r="F161" s="60" t="s">
        <v>546</v>
      </c>
      <c r="G161" s="60" t="s">
        <v>265</v>
      </c>
      <c r="H161" s="54"/>
    </row>
    <row r="162" spans="1:8" ht="30">
      <c r="A162" s="77" t="s">
        <v>409</v>
      </c>
      <c r="B162" s="60" t="s">
        <v>773</v>
      </c>
      <c r="C162" s="60" t="s">
        <v>683</v>
      </c>
      <c r="D162" s="60" t="s">
        <v>536</v>
      </c>
      <c r="E162" s="60" t="s">
        <v>683</v>
      </c>
      <c r="F162" s="60" t="s">
        <v>751</v>
      </c>
      <c r="G162" s="60" t="s">
        <v>265</v>
      </c>
      <c r="H162" s="54"/>
    </row>
    <row r="163" spans="1:8" ht="30">
      <c r="A163" s="63" t="s">
        <v>411</v>
      </c>
      <c r="B163" s="63" t="s">
        <v>774</v>
      </c>
      <c r="C163" s="63" t="s">
        <v>683</v>
      </c>
      <c r="D163" s="63" t="s">
        <v>536</v>
      </c>
      <c r="E163" s="63" t="s">
        <v>683</v>
      </c>
      <c r="F163" s="63" t="s">
        <v>751</v>
      </c>
      <c r="G163" s="63" t="s">
        <v>265</v>
      </c>
      <c r="H163" s="100"/>
    </row>
    <row r="164" spans="1:8" ht="30">
      <c r="A164" s="77" t="s">
        <v>413</v>
      </c>
      <c r="B164" s="75" t="s">
        <v>775</v>
      </c>
      <c r="C164" s="60" t="s">
        <v>683</v>
      </c>
      <c r="D164" s="60" t="s">
        <v>776</v>
      </c>
      <c r="E164" s="60" t="s">
        <v>683</v>
      </c>
      <c r="F164" s="60" t="s">
        <v>746</v>
      </c>
      <c r="G164" s="60" t="s">
        <v>265</v>
      </c>
      <c r="H164" s="54"/>
    </row>
    <row r="165" spans="1:8" ht="45">
      <c r="A165" s="77" t="s">
        <v>416</v>
      </c>
      <c r="B165" s="60" t="s">
        <v>777</v>
      </c>
      <c r="C165" s="60" t="s">
        <v>683</v>
      </c>
      <c r="D165" s="60" t="s">
        <v>536</v>
      </c>
      <c r="E165" s="60" t="s">
        <v>778</v>
      </c>
      <c r="F165" s="60" t="s">
        <v>751</v>
      </c>
      <c r="G165" s="60" t="s">
        <v>265</v>
      </c>
      <c r="H165" s="54"/>
    </row>
    <row r="166" spans="1:8" ht="120">
      <c r="A166" s="77" t="s">
        <v>418</v>
      </c>
      <c r="B166" s="75" t="s">
        <v>779</v>
      </c>
      <c r="C166" s="60" t="s">
        <v>683</v>
      </c>
      <c r="D166" s="79" t="s">
        <v>780</v>
      </c>
      <c r="E166" s="79" t="s">
        <v>781</v>
      </c>
      <c r="F166" s="79" t="s">
        <v>618</v>
      </c>
      <c r="G166" s="60" t="s">
        <v>420</v>
      </c>
      <c r="H166" s="54"/>
    </row>
    <row r="167" spans="1:8" ht="30">
      <c r="A167" s="77" t="s">
        <v>421</v>
      </c>
      <c r="B167" s="75" t="s">
        <v>782</v>
      </c>
      <c r="C167" s="60" t="s">
        <v>683</v>
      </c>
      <c r="D167" s="60" t="s">
        <v>536</v>
      </c>
      <c r="E167" s="60" t="s">
        <v>683</v>
      </c>
      <c r="F167" s="60" t="s">
        <v>751</v>
      </c>
      <c r="G167" s="60" t="s">
        <v>423</v>
      </c>
      <c r="H167" s="54"/>
    </row>
    <row r="168" spans="1:8" ht="45">
      <c r="A168" s="90" t="s">
        <v>424</v>
      </c>
      <c r="B168" s="75" t="s">
        <v>783</v>
      </c>
      <c r="C168" s="60" t="s">
        <v>683</v>
      </c>
      <c r="D168" s="60" t="s">
        <v>536</v>
      </c>
      <c r="E168" s="60" t="s">
        <v>683</v>
      </c>
      <c r="F168" s="60" t="s">
        <v>751</v>
      </c>
      <c r="G168" s="60" t="s">
        <v>426</v>
      </c>
      <c r="H168" s="54"/>
    </row>
    <row r="169" spans="1:8" ht="30">
      <c r="A169" s="77" t="s">
        <v>427</v>
      </c>
      <c r="B169" s="78" t="s">
        <v>767</v>
      </c>
      <c r="C169" s="78" t="s">
        <v>683</v>
      </c>
      <c r="D169" s="106" t="s">
        <v>536</v>
      </c>
      <c r="E169" s="60" t="s">
        <v>646</v>
      </c>
      <c r="F169" s="60" t="s">
        <v>546</v>
      </c>
      <c r="G169" s="60" t="s">
        <v>396</v>
      </c>
      <c r="H169" s="54"/>
    </row>
    <row r="170" spans="1:8" ht="15.75" customHeight="1">
      <c r="A170" s="237" t="s">
        <v>428</v>
      </c>
      <c r="B170" s="237"/>
      <c r="C170" s="237"/>
      <c r="D170" s="237"/>
      <c r="E170" s="237"/>
      <c r="F170" s="237"/>
      <c r="G170" s="237"/>
      <c r="H170" s="54"/>
    </row>
    <row r="171" spans="1:8" ht="45">
      <c r="A171" s="112" t="s">
        <v>429</v>
      </c>
      <c r="B171" s="57" t="s">
        <v>784</v>
      </c>
      <c r="C171" s="57" t="s">
        <v>785</v>
      </c>
      <c r="D171" s="57" t="s">
        <v>786</v>
      </c>
      <c r="E171" s="57" t="s">
        <v>683</v>
      </c>
      <c r="F171" s="57" t="s">
        <v>537</v>
      </c>
      <c r="G171" s="57" t="s">
        <v>431</v>
      </c>
      <c r="H171" s="54"/>
    </row>
    <row r="172" spans="1:8" ht="45">
      <c r="A172" s="112" t="s">
        <v>432</v>
      </c>
      <c r="B172" s="57" t="s">
        <v>787</v>
      </c>
      <c r="C172" s="57" t="s">
        <v>785</v>
      </c>
      <c r="D172" s="57" t="s">
        <v>788</v>
      </c>
      <c r="E172" s="57" t="s">
        <v>683</v>
      </c>
      <c r="F172" s="57" t="s">
        <v>537</v>
      </c>
      <c r="G172" s="57" t="s">
        <v>434</v>
      </c>
      <c r="H172" s="54"/>
    </row>
    <row r="173" spans="1:8" ht="60">
      <c r="A173" s="91" t="s">
        <v>435</v>
      </c>
      <c r="B173" s="75" t="s">
        <v>789</v>
      </c>
      <c r="C173" s="57" t="s">
        <v>722</v>
      </c>
      <c r="D173" s="94" t="s">
        <v>723</v>
      </c>
      <c r="E173" s="95" t="s">
        <v>724</v>
      </c>
      <c r="F173" s="57" t="s">
        <v>725</v>
      </c>
      <c r="G173" s="57" t="s">
        <v>401</v>
      </c>
      <c r="H173" s="54"/>
    </row>
    <row r="174" spans="1:8" ht="30">
      <c r="A174" s="77" t="s">
        <v>437</v>
      </c>
      <c r="B174" s="60" t="s">
        <v>767</v>
      </c>
      <c r="C174" s="60" t="s">
        <v>683</v>
      </c>
      <c r="D174" s="60" t="s">
        <v>536</v>
      </c>
      <c r="E174" s="60" t="s">
        <v>646</v>
      </c>
      <c r="F174" s="60" t="s">
        <v>546</v>
      </c>
      <c r="G174" s="60" t="s">
        <v>396</v>
      </c>
      <c r="H174" s="54"/>
    </row>
    <row r="175" spans="1:8" ht="15.75" customHeight="1">
      <c r="A175" s="237" t="s">
        <v>438</v>
      </c>
      <c r="B175" s="237"/>
      <c r="C175" s="237"/>
      <c r="D175" s="237"/>
      <c r="E175" s="237"/>
      <c r="F175" s="237"/>
      <c r="G175" s="237"/>
      <c r="H175" s="54"/>
    </row>
    <row r="176" spans="1:8" ht="75">
      <c r="A176" s="77" t="s">
        <v>439</v>
      </c>
      <c r="B176" s="57" t="s">
        <v>790</v>
      </c>
      <c r="C176" s="57" t="s">
        <v>683</v>
      </c>
      <c r="D176" s="86" t="s">
        <v>536</v>
      </c>
      <c r="E176" s="57" t="s">
        <v>791</v>
      </c>
      <c r="F176" s="57" t="s">
        <v>623</v>
      </c>
      <c r="G176" s="66" t="s">
        <v>265</v>
      </c>
      <c r="H176" s="54"/>
    </row>
    <row r="177" spans="1:8" ht="30">
      <c r="A177" s="77" t="s">
        <v>441</v>
      </c>
      <c r="B177" s="57" t="s">
        <v>792</v>
      </c>
      <c r="C177" s="57" t="s">
        <v>683</v>
      </c>
      <c r="D177" s="86" t="s">
        <v>536</v>
      </c>
      <c r="E177" s="57" t="s">
        <v>793</v>
      </c>
      <c r="F177" s="57" t="s">
        <v>623</v>
      </c>
      <c r="G177" s="66" t="s">
        <v>342</v>
      </c>
      <c r="H177" s="54"/>
    </row>
    <row r="178" spans="1:8" ht="30">
      <c r="A178" s="77" t="s">
        <v>443</v>
      </c>
      <c r="B178" s="57" t="s">
        <v>794</v>
      </c>
      <c r="C178" s="57" t="s">
        <v>683</v>
      </c>
      <c r="D178" s="86" t="s">
        <v>536</v>
      </c>
      <c r="E178" s="57" t="s">
        <v>793</v>
      </c>
      <c r="F178" s="57" t="s">
        <v>623</v>
      </c>
      <c r="G178" s="66" t="s">
        <v>342</v>
      </c>
      <c r="H178" s="54"/>
    </row>
    <row r="179" spans="1:8" ht="90">
      <c r="A179" s="77" t="s">
        <v>445</v>
      </c>
      <c r="B179" s="57" t="s">
        <v>795</v>
      </c>
      <c r="C179" s="57" t="s">
        <v>683</v>
      </c>
      <c r="D179" s="86" t="s">
        <v>536</v>
      </c>
      <c r="E179" s="57" t="s">
        <v>622</v>
      </c>
      <c r="F179" s="57" t="s">
        <v>623</v>
      </c>
      <c r="G179" s="66" t="s">
        <v>447</v>
      </c>
      <c r="H179" s="54"/>
    </row>
    <row r="180" spans="1:8" ht="30">
      <c r="A180" s="77" t="s">
        <v>448</v>
      </c>
      <c r="B180" s="57" t="s">
        <v>796</v>
      </c>
      <c r="C180" s="57" t="s">
        <v>683</v>
      </c>
      <c r="D180" s="86" t="s">
        <v>536</v>
      </c>
      <c r="E180" s="57" t="s">
        <v>683</v>
      </c>
      <c r="F180" s="57" t="s">
        <v>623</v>
      </c>
      <c r="G180" s="66" t="s">
        <v>342</v>
      </c>
      <c r="H180" s="54"/>
    </row>
    <row r="181" spans="1:8" ht="30">
      <c r="A181" s="77" t="s">
        <v>450</v>
      </c>
      <c r="B181" s="57" t="s">
        <v>797</v>
      </c>
      <c r="C181" s="57" t="s">
        <v>683</v>
      </c>
      <c r="D181" s="57" t="s">
        <v>536</v>
      </c>
      <c r="E181" s="57" t="s">
        <v>683</v>
      </c>
      <c r="F181" s="57" t="s">
        <v>623</v>
      </c>
      <c r="G181" s="66" t="s">
        <v>342</v>
      </c>
      <c r="H181" s="54"/>
    </row>
    <row r="182" spans="1:8" ht="30">
      <c r="A182" s="77" t="s">
        <v>452</v>
      </c>
      <c r="B182" s="57" t="s">
        <v>453</v>
      </c>
      <c r="C182" s="57" t="s">
        <v>683</v>
      </c>
      <c r="D182" s="86" t="s">
        <v>536</v>
      </c>
      <c r="E182" s="57" t="s">
        <v>793</v>
      </c>
      <c r="F182" s="57" t="s">
        <v>623</v>
      </c>
      <c r="G182" s="66" t="s">
        <v>454</v>
      </c>
      <c r="H182" s="54"/>
    </row>
    <row r="183" spans="1:8" ht="15.75" customHeight="1">
      <c r="A183" s="237" t="s">
        <v>455</v>
      </c>
      <c r="B183" s="237"/>
      <c r="C183" s="237"/>
      <c r="D183" s="237"/>
      <c r="E183" s="237"/>
      <c r="F183" s="237"/>
      <c r="G183" s="237"/>
      <c r="H183" s="54"/>
    </row>
    <row r="184" spans="1:8" ht="75">
      <c r="A184" s="77" t="s">
        <v>456</v>
      </c>
      <c r="B184" s="57" t="s">
        <v>457</v>
      </c>
      <c r="C184" s="57" t="s">
        <v>683</v>
      </c>
      <c r="D184" s="86" t="s">
        <v>536</v>
      </c>
      <c r="E184" s="57" t="s">
        <v>798</v>
      </c>
      <c r="F184" s="57" t="s">
        <v>623</v>
      </c>
      <c r="G184" s="66" t="s">
        <v>458</v>
      </c>
      <c r="H184" s="54"/>
    </row>
    <row r="185" spans="1:8" ht="30">
      <c r="A185" s="77" t="s">
        <v>459</v>
      </c>
      <c r="B185" s="57" t="s">
        <v>460</v>
      </c>
      <c r="C185" s="57" t="s">
        <v>683</v>
      </c>
      <c r="D185" s="86" t="s">
        <v>536</v>
      </c>
      <c r="E185" s="57" t="s">
        <v>799</v>
      </c>
      <c r="F185" s="57" t="s">
        <v>623</v>
      </c>
      <c r="G185" s="66" t="s">
        <v>265</v>
      </c>
      <c r="H185" s="54"/>
    </row>
    <row r="186" spans="1:8" ht="75">
      <c r="A186" s="77" t="s">
        <v>461</v>
      </c>
      <c r="B186" s="57" t="s">
        <v>462</v>
      </c>
      <c r="C186" s="57" t="s">
        <v>683</v>
      </c>
      <c r="D186" s="86" t="s">
        <v>536</v>
      </c>
      <c r="E186" s="57" t="s">
        <v>798</v>
      </c>
      <c r="F186" s="57" t="s">
        <v>623</v>
      </c>
      <c r="G186" s="66" t="s">
        <v>458</v>
      </c>
      <c r="H186" s="54"/>
    </row>
    <row r="187" spans="1:8" ht="30">
      <c r="A187" s="77" t="s">
        <v>463</v>
      </c>
      <c r="B187" s="57" t="s">
        <v>460</v>
      </c>
      <c r="C187" s="57" t="s">
        <v>683</v>
      </c>
      <c r="D187" s="86" t="s">
        <v>536</v>
      </c>
      <c r="E187" s="57" t="s">
        <v>799</v>
      </c>
      <c r="F187" s="57" t="s">
        <v>623</v>
      </c>
      <c r="G187" s="66" t="s">
        <v>265</v>
      </c>
      <c r="H187" s="54"/>
    </row>
    <row r="188" spans="1:8">
      <c r="A188" s="54"/>
      <c r="B188" s="54"/>
      <c r="C188" s="54"/>
      <c r="D188" s="54"/>
      <c r="E188" s="54"/>
      <c r="F188" s="54"/>
      <c r="G188" s="54"/>
      <c r="H188" s="54"/>
    </row>
    <row r="189" spans="1:8">
      <c r="A189" s="54"/>
      <c r="B189" s="54"/>
      <c r="C189" s="54"/>
      <c r="D189" s="54"/>
      <c r="E189" s="54"/>
      <c r="F189" s="54"/>
      <c r="G189" s="54"/>
      <c r="H189" s="54"/>
    </row>
  </sheetData>
  <mergeCells count="41">
    <mergeCell ref="A146:G146"/>
    <mergeCell ref="A96:G96"/>
    <mergeCell ref="A98:G98"/>
    <mergeCell ref="A107:G107"/>
    <mergeCell ref="A109:G109"/>
    <mergeCell ref="A123:G123"/>
    <mergeCell ref="A136:G136"/>
    <mergeCell ref="A17:G17"/>
    <mergeCell ref="A23:G23"/>
    <mergeCell ref="A31:G31"/>
    <mergeCell ref="A9:G9"/>
    <mergeCell ref="A111:G111"/>
    <mergeCell ref="A18:G18"/>
    <mergeCell ref="A35:G35"/>
    <mergeCell ref="A45:G45"/>
    <mergeCell ref="A46:G46"/>
    <mergeCell ref="A20:G20"/>
    <mergeCell ref="A14:A16"/>
    <mergeCell ref="B14:B16"/>
    <mergeCell ref="C14:F14"/>
    <mergeCell ref="G14:G16"/>
    <mergeCell ref="C15:F15"/>
    <mergeCell ref="A50:G50"/>
    <mergeCell ref="A56:G56"/>
    <mergeCell ref="A60:G60"/>
    <mergeCell ref="A61:G61"/>
    <mergeCell ref="A63:G63"/>
    <mergeCell ref="A67:G67"/>
    <mergeCell ref="A70:G70"/>
    <mergeCell ref="A77:G77"/>
    <mergeCell ref="A79:G79"/>
    <mergeCell ref="A95:G95"/>
    <mergeCell ref="A106:G106"/>
    <mergeCell ref="A80:G80"/>
    <mergeCell ref="A85:G85"/>
    <mergeCell ref="A91:G91"/>
    <mergeCell ref="A152:G152"/>
    <mergeCell ref="A159:G159"/>
    <mergeCell ref="A170:G170"/>
    <mergeCell ref="A175:G175"/>
    <mergeCell ref="A183:G18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B130"/>
  <sheetViews>
    <sheetView zoomScale="80" zoomScaleNormal="80" workbookViewId="0">
      <selection activeCell="B6" sqref="B6:B11"/>
    </sheetView>
  </sheetViews>
  <sheetFormatPr baseColWidth="10" defaultColWidth="11.5" defaultRowHeight="15"/>
  <cols>
    <col min="1" max="1" width="51.6640625" style="33" customWidth="1"/>
    <col min="2" max="2" width="11.5" style="33"/>
  </cols>
  <sheetData>
    <row r="1" spans="1:2" ht="50" customHeight="1">
      <c r="A1" s="42" t="str">
        <f>'~Concentrado~'!$P$1</f>
        <v>- Gráficos de 'HOSPITAL GENERAL  IMSS BIENESTAR  PURÚANDIRO' -</v>
      </c>
    </row>
    <row r="2" spans="1:2" ht="18" customHeight="1">
      <c r="A2" s="32"/>
    </row>
    <row r="5" spans="1:2" ht="50" customHeight="1" thickBot="1">
      <c r="A5" s="245" t="s">
        <v>465</v>
      </c>
      <c r="B5" s="245"/>
    </row>
    <row r="6" spans="1:2" ht="16" thickTop="1">
      <c r="A6" s="34" t="s">
        <v>474</v>
      </c>
      <c r="B6" s="33">
        <f>'~Concentrado~'!E2</f>
        <v>9.5</v>
      </c>
    </row>
    <row r="7" spans="1:2">
      <c r="A7" s="34" t="s">
        <v>475</v>
      </c>
      <c r="B7" s="33">
        <f>'~Concentrado~'!E3</f>
        <v>77.3</v>
      </c>
    </row>
    <row r="8" spans="1:2">
      <c r="A8" s="34" t="s">
        <v>476</v>
      </c>
      <c r="B8" s="33">
        <f>'~Concentrado~'!E4</f>
        <v>23.1</v>
      </c>
    </row>
    <row r="9" spans="1:2">
      <c r="A9" s="34" t="s">
        <v>477</v>
      </c>
      <c r="B9" s="33">
        <f>'~Concentrado~'!E5</f>
        <v>92.9</v>
      </c>
    </row>
    <row r="10" spans="1:2">
      <c r="A10" s="34" t="s">
        <v>478</v>
      </c>
      <c r="B10" s="33">
        <f>'~Concentrado~'!E6</f>
        <v>85.7</v>
      </c>
    </row>
    <row r="11" spans="1:2">
      <c r="A11" s="34" t="s">
        <v>479</v>
      </c>
      <c r="B11" s="33">
        <f>'~Concentrado~'!E7</f>
        <v>59</v>
      </c>
    </row>
    <row r="25" spans="1:2" ht="50" customHeight="1" thickBot="1">
      <c r="A25" s="35" t="s">
        <v>474</v>
      </c>
      <c r="B25" s="35"/>
    </row>
    <row r="26" spans="1:2" ht="16" thickTop="1">
      <c r="A26" s="34" t="s">
        <v>481</v>
      </c>
      <c r="B26" s="33">
        <f>'~Concentrado~'!E13</f>
        <v>0</v>
      </c>
    </row>
    <row r="27" spans="1:2">
      <c r="A27" s="34" t="s">
        <v>22</v>
      </c>
      <c r="B27" s="33">
        <f>'~Concentrado~'!E14</f>
        <v>50</v>
      </c>
    </row>
    <row r="28" spans="1:2">
      <c r="A28" s="34" t="s">
        <v>482</v>
      </c>
      <c r="B28" s="33">
        <f>'~Concentrado~'!E15</f>
        <v>8.3000000000000007</v>
      </c>
    </row>
    <row r="29" spans="1:2">
      <c r="A29" s="34" t="s">
        <v>483</v>
      </c>
      <c r="B29" s="33">
        <f>'~Concentrado~'!E16</f>
        <v>0</v>
      </c>
    </row>
    <row r="30" spans="1:2">
      <c r="A30" s="34" t="s">
        <v>60</v>
      </c>
      <c r="B30" s="33">
        <f>'~Concentrado~'!E17</f>
        <v>5.6</v>
      </c>
    </row>
    <row r="45" spans="1:2" ht="50" customHeight="1" thickBot="1">
      <c r="A45" s="245" t="s">
        <v>475</v>
      </c>
      <c r="B45" s="245"/>
    </row>
    <row r="46" spans="1:2" ht="16" thickTop="1">
      <c r="A46" s="34" t="s">
        <v>484</v>
      </c>
      <c r="B46" s="33">
        <f>'~Concentrado~'!E22</f>
        <v>83.3</v>
      </c>
    </row>
    <row r="47" spans="1:2">
      <c r="A47" s="34" t="s">
        <v>485</v>
      </c>
      <c r="B47" s="33">
        <f>'~Concentrado~'!E23</f>
        <v>37.5</v>
      </c>
    </row>
    <row r="48" spans="1:2">
      <c r="A48" s="34" t="s">
        <v>486</v>
      </c>
      <c r="B48" s="33">
        <f>'~Concentrado~'!E24</f>
        <v>100</v>
      </c>
    </row>
    <row r="62" spans="1:2" ht="50" customHeight="1" thickBot="1">
      <c r="A62" s="245" t="s">
        <v>476</v>
      </c>
      <c r="B62" s="245"/>
    </row>
    <row r="63" spans="1:2" ht="16" thickTop="1">
      <c r="A63" s="34" t="s">
        <v>487</v>
      </c>
      <c r="B63" s="33">
        <f>'~Concentrado~'!E29</f>
        <v>0</v>
      </c>
    </row>
    <row r="64" spans="1:2">
      <c r="A64" s="34" t="s">
        <v>488</v>
      </c>
      <c r="B64" s="33">
        <f>'~Concentrado~'!E30</f>
        <v>16.7</v>
      </c>
    </row>
    <row r="65" spans="1:2">
      <c r="A65" s="34" t="s">
        <v>489</v>
      </c>
      <c r="B65" s="33">
        <f>'~Concentrado~'!E31</f>
        <v>0</v>
      </c>
    </row>
    <row r="66" spans="1:2">
      <c r="A66" s="34" t="s">
        <v>490</v>
      </c>
      <c r="B66" s="33">
        <f>'~Concentrado~'!E32</f>
        <v>41.7</v>
      </c>
    </row>
    <row r="67" spans="1:2">
      <c r="A67" s="34" t="s">
        <v>491</v>
      </c>
      <c r="B67" s="33">
        <f>'~Concentrado~'!E33</f>
        <v>0</v>
      </c>
    </row>
    <row r="82" spans="1:2" ht="50" customHeight="1" thickBot="1">
      <c r="A82" s="245" t="s">
        <v>477</v>
      </c>
      <c r="B82" s="245"/>
    </row>
    <row r="83" spans="1:2" ht="16" thickTop="1">
      <c r="A83" s="34" t="s">
        <v>492</v>
      </c>
      <c r="B83" s="33">
        <f>'~Concentrado~'!E38</f>
        <v>87.5</v>
      </c>
    </row>
    <row r="84" spans="1:2">
      <c r="A84" s="34" t="s">
        <v>493</v>
      </c>
      <c r="B84" s="33" t="str">
        <f>'~Concentrado~'!E39</f>
        <v>N/A</v>
      </c>
    </row>
    <row r="85" spans="1:2">
      <c r="A85" s="34" t="s">
        <v>494</v>
      </c>
      <c r="B85" s="33">
        <f>'~Concentrado~'!E40</f>
        <v>100</v>
      </c>
    </row>
    <row r="99" spans="1:2" ht="50" customHeight="1" thickBot="1">
      <c r="A99" s="245" t="s">
        <v>478</v>
      </c>
      <c r="B99" s="245"/>
    </row>
    <row r="100" spans="1:2" ht="16" thickTop="1">
      <c r="A100" s="34" t="s">
        <v>495</v>
      </c>
      <c r="B100" s="33">
        <f>'~Concentrado~'!E45</f>
        <v>50</v>
      </c>
    </row>
    <row r="101" spans="1:2">
      <c r="A101" s="34" t="s">
        <v>496</v>
      </c>
      <c r="B101" s="33">
        <f>'~Concentrado~'!E46</f>
        <v>100</v>
      </c>
    </row>
    <row r="102" spans="1:2">
      <c r="A102" s="34" t="s">
        <v>497</v>
      </c>
      <c r="B102" s="33">
        <f>'~Concentrado~'!E47</f>
        <v>50</v>
      </c>
    </row>
    <row r="103" spans="1:2">
      <c r="A103" s="34" t="s">
        <v>498</v>
      </c>
      <c r="B103" s="33">
        <f>'~Concentrado~'!E48</f>
        <v>100</v>
      </c>
    </row>
    <row r="104" spans="1:2">
      <c r="A104" s="34" t="s">
        <v>499</v>
      </c>
      <c r="B104" s="33">
        <f>'~Concentrado~'!E49</f>
        <v>100</v>
      </c>
    </row>
    <row r="105" spans="1:2">
      <c r="A105" s="34" t="s">
        <v>500</v>
      </c>
      <c r="B105" s="33">
        <f>'~Concentrado~'!E50</f>
        <v>100</v>
      </c>
    </row>
    <row r="106" spans="1:2">
      <c r="A106" s="34" t="s">
        <v>501</v>
      </c>
      <c r="B106" s="33">
        <f>'~Concentrado~'!E51</f>
        <v>100</v>
      </c>
    </row>
    <row r="119" spans="1:2" ht="50" customHeight="1" thickBot="1">
      <c r="A119" s="245" t="s">
        <v>479</v>
      </c>
      <c r="B119" s="245"/>
    </row>
    <row r="120" spans="1:2" ht="16" thickTop="1">
      <c r="A120" s="34" t="s">
        <v>502</v>
      </c>
      <c r="B120" s="33">
        <f>'~Concentrado~'!E56</f>
        <v>100</v>
      </c>
    </row>
    <row r="121" spans="1:2">
      <c r="A121" s="34" t="s">
        <v>503</v>
      </c>
      <c r="B121" s="33">
        <f>'~Concentrado~'!E57</f>
        <v>50</v>
      </c>
    </row>
    <row r="122" spans="1:2">
      <c r="A122" s="34" t="s">
        <v>504</v>
      </c>
      <c r="B122" s="33">
        <f>'~Concentrado~'!E58</f>
        <v>81.8</v>
      </c>
    </row>
    <row r="123" spans="1:2">
      <c r="A123" s="34" t="s">
        <v>505</v>
      </c>
      <c r="B123" s="33">
        <f>'~Concentrado~'!E59</f>
        <v>50</v>
      </c>
    </row>
    <row r="124" spans="1:2">
      <c r="A124" s="34" t="s">
        <v>506</v>
      </c>
      <c r="B124" s="33">
        <f>'~Concentrado~'!E60</f>
        <v>64.3</v>
      </c>
    </row>
    <row r="125" spans="1:2">
      <c r="A125" s="34" t="s">
        <v>507</v>
      </c>
      <c r="B125" s="33">
        <f>'~Concentrado~'!E61</f>
        <v>70</v>
      </c>
    </row>
    <row r="126" spans="1:2">
      <c r="A126" s="34" t="s">
        <v>508</v>
      </c>
      <c r="B126" s="33">
        <f>'~Concentrado~'!E62</f>
        <v>40</v>
      </c>
    </row>
    <row r="127" spans="1:2">
      <c r="A127" s="34" t="s">
        <v>509</v>
      </c>
      <c r="B127" s="33">
        <f>'~Concentrado~'!E63</f>
        <v>30</v>
      </c>
    </row>
    <row r="128" spans="1:2">
      <c r="A128" s="34" t="s">
        <v>510</v>
      </c>
      <c r="B128" s="33" t="str">
        <f>'~Concentrado~'!E64</f>
        <v>N/A</v>
      </c>
    </row>
    <row r="129" spans="1:2">
      <c r="A129" s="34" t="s">
        <v>511</v>
      </c>
      <c r="B129" s="33">
        <f>'~Concentrado~'!E65</f>
        <v>50</v>
      </c>
    </row>
    <row r="130" spans="1:2">
      <c r="A130" s="34" t="s">
        <v>512</v>
      </c>
      <c r="B130" s="33">
        <f>'~Concentrado~'!E66</f>
        <v>100</v>
      </c>
    </row>
  </sheetData>
  <sheetProtection algorithmName="SHA-512" hashValue="GS1jXcZ+WDL1Zwk5OzJdH3SEFcm3S5wnG7ZmTQFrKfK8XmnRceYhJt7awX5wB4CrpXQrilMt07oIdiJnhseWxA==" saltValue="WzhxFkph9TLA4yFEZcIQxg==" spinCount="100000" sheet="1" formatCells="0" formatColumns="0" formatRows="0" insertColumns="0" insertRows="0" insertHyperlinks="0" deleteColumns="0" deleteRows="0" sort="0" autoFilter="0" pivotTables="0"/>
  <mergeCells count="6">
    <mergeCell ref="A119:B119"/>
    <mergeCell ref="A5:B5"/>
    <mergeCell ref="A45:B45"/>
    <mergeCell ref="A62:B62"/>
    <mergeCell ref="A82:B82"/>
    <mergeCell ref="A99:B99"/>
  </mergeCells>
  <pageMargins left="0.7" right="0.7" top="0.75" bottom="0.75" header="0.3" footer="0.3"/>
  <pageSetup scale="49"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535" id="{BD50EED5-768A-43DC-92B3-D182AB8F0ADD}">
            <xm:f>'~Concentrado~'!$F$2="X"</xm:f>
            <x14:dxf/>
          </x14:cfRule>
          <x14:cfRule type="expression" priority="536" id="{21571A9D-ADBC-489B-8C74-2EB3C515D081}">
            <xm:f>'~Concentrado~'!$F$2="V"</xm:f>
            <x14:dxf>
              <fill>
                <patternFill>
                  <bgColor rgb="FF92D050"/>
                </patternFill>
              </fill>
            </x14:dxf>
          </x14:cfRule>
          <x14:cfRule type="expression" priority="537" id="{E6634690-C67B-41BD-82FF-8122F31798A6}">
            <xm:f>'~Concentrado~'!$F$2="A"</xm:f>
            <x14:dxf>
              <fill>
                <patternFill>
                  <bgColor rgb="FFFFFF00"/>
                </patternFill>
              </fill>
            </x14:dxf>
          </x14:cfRule>
          <x14:cfRule type="expression" priority="538" id="{BD8C8920-A223-4608-B204-7091C7CA434E}">
            <xm:f>'~Concentrado~'!$F$2="N"</xm:f>
            <x14:dxf>
              <fill>
                <patternFill>
                  <bgColor rgb="FFFFC000"/>
                </patternFill>
              </fill>
            </x14:dxf>
          </x14:cfRule>
          <x14:cfRule type="expression" priority="539" id="{01175F5B-DAA2-447D-9CD9-B6523931C12B}">
            <xm:f>'~Concentrado~'!$F$2="R"</xm:f>
            <x14:dxf>
              <fill>
                <patternFill>
                  <bgColor rgb="FFFF0000"/>
                </patternFill>
              </fill>
            </x14:dxf>
          </x14:cfRule>
          <xm:sqref>B6</xm:sqref>
        </x14:conditionalFormatting>
        <x14:conditionalFormatting xmlns:xm="http://schemas.microsoft.com/office/excel/2006/main">
          <x14:cfRule type="expression" priority="540" id="{399D660A-0398-47C5-9E66-A21102615490}">
            <xm:f>'~Concentrado~'!$F$3="X"</xm:f>
            <x14:dxf/>
          </x14:cfRule>
          <x14:cfRule type="expression" priority="541" id="{C5ACF046-850B-48A4-8287-EF36F168C97D}">
            <xm:f>'~Concentrado~'!$F$3="V"</xm:f>
            <x14:dxf>
              <fill>
                <patternFill>
                  <bgColor rgb="FF92D050"/>
                </patternFill>
              </fill>
            </x14:dxf>
          </x14:cfRule>
          <x14:cfRule type="expression" priority="542" id="{DFAE8B10-DA09-4BDE-9F00-7DC6FC8E12C4}">
            <xm:f>'~Concentrado~'!$F$3="A"</xm:f>
            <x14:dxf>
              <fill>
                <patternFill>
                  <bgColor rgb="FFFFFF00"/>
                </patternFill>
              </fill>
            </x14:dxf>
          </x14:cfRule>
          <x14:cfRule type="expression" priority="543" id="{78D419C3-EE30-4E03-84A3-515A766DD5F0}">
            <xm:f>'~Concentrado~'!$F$3="N"</xm:f>
            <x14:dxf>
              <fill>
                <patternFill>
                  <bgColor rgb="FFFFC000"/>
                </patternFill>
              </fill>
            </x14:dxf>
          </x14:cfRule>
          <x14:cfRule type="expression" priority="544" id="{4757168A-0707-40D0-A33A-5F9624880CC6}">
            <xm:f>'~Concentrado~'!$F$3="R"</xm:f>
            <x14:dxf>
              <fill>
                <patternFill>
                  <bgColor rgb="FFFF0000"/>
                </patternFill>
              </fill>
            </x14:dxf>
          </x14:cfRule>
          <xm:sqref>B7</xm:sqref>
        </x14:conditionalFormatting>
        <x14:conditionalFormatting xmlns:xm="http://schemas.microsoft.com/office/excel/2006/main">
          <x14:cfRule type="expression" priority="545" id="{4DEB85CE-906B-45F3-8E37-54BC3F73A2B1}">
            <xm:f>'~Concentrado~'!$F$4="X"</xm:f>
            <x14:dxf/>
          </x14:cfRule>
          <x14:cfRule type="expression" priority="546" id="{7D52C21E-594C-49D4-8DE0-763CC81EB7EA}">
            <xm:f>'~Concentrado~'!$F$4="V"</xm:f>
            <x14:dxf>
              <fill>
                <patternFill>
                  <bgColor rgb="FF92D050"/>
                </patternFill>
              </fill>
            </x14:dxf>
          </x14:cfRule>
          <x14:cfRule type="expression" priority="547" id="{4330A9D1-B4F7-421A-8BDF-B2F2ED653767}">
            <xm:f>'~Concentrado~'!$F$4="A"</xm:f>
            <x14:dxf>
              <fill>
                <patternFill>
                  <bgColor rgb="FFFFFF00"/>
                </patternFill>
              </fill>
            </x14:dxf>
          </x14:cfRule>
          <x14:cfRule type="expression" priority="548" id="{05EC542A-AF58-4063-96B4-48C9C95A289B}">
            <xm:f>'~Concentrado~'!$F$4="N"</xm:f>
            <x14:dxf>
              <fill>
                <patternFill>
                  <bgColor rgb="FFFFC000"/>
                </patternFill>
              </fill>
            </x14:dxf>
          </x14:cfRule>
          <x14:cfRule type="expression" priority="549" id="{533DBC1F-235B-4AAB-8D5A-A1413C7DDF72}">
            <xm:f>'~Concentrado~'!$F$4="R"</xm:f>
            <x14:dxf>
              <fill>
                <patternFill>
                  <bgColor rgb="FFFF0000"/>
                </patternFill>
              </fill>
            </x14:dxf>
          </x14:cfRule>
          <xm:sqref>B8</xm:sqref>
        </x14:conditionalFormatting>
        <x14:conditionalFormatting xmlns:xm="http://schemas.microsoft.com/office/excel/2006/main">
          <x14:cfRule type="expression" priority="550" id="{C57F5529-E39F-4E61-B66C-F181E9E97501}">
            <xm:f>'~Concentrado~'!$F$5="X"</xm:f>
            <x14:dxf/>
          </x14:cfRule>
          <x14:cfRule type="expression" priority="551" id="{018667CB-1E04-408F-9F57-12D9CD0DCD4C}">
            <xm:f>'~Concentrado~'!$F$5="V"</xm:f>
            <x14:dxf>
              <fill>
                <patternFill>
                  <bgColor rgb="FF92D050"/>
                </patternFill>
              </fill>
            </x14:dxf>
          </x14:cfRule>
          <x14:cfRule type="expression" priority="552" id="{0653C99D-A81A-41C4-9A32-9A33248EB8A7}">
            <xm:f>'~Concentrado~'!$F$5="A"</xm:f>
            <x14:dxf>
              <fill>
                <patternFill>
                  <bgColor rgb="FFFFFF00"/>
                </patternFill>
              </fill>
            </x14:dxf>
          </x14:cfRule>
          <x14:cfRule type="expression" priority="553" id="{CA73A306-E9F6-459B-B1E8-5DF459F7DFFB}">
            <xm:f>'~Concentrado~'!$F$5="N"</xm:f>
            <x14:dxf>
              <fill>
                <patternFill>
                  <bgColor rgb="FFFFC000"/>
                </patternFill>
              </fill>
            </x14:dxf>
          </x14:cfRule>
          <x14:cfRule type="expression" priority="554" id="{3DB4CC6B-F243-4609-BFDF-2F30E413924B}">
            <xm:f>'~Concentrado~'!$F$5="R"</xm:f>
            <x14:dxf>
              <fill>
                <patternFill>
                  <bgColor rgb="FFFF0000"/>
                </patternFill>
              </fill>
            </x14:dxf>
          </x14:cfRule>
          <xm:sqref>B9</xm:sqref>
        </x14:conditionalFormatting>
        <x14:conditionalFormatting xmlns:xm="http://schemas.microsoft.com/office/excel/2006/main">
          <x14:cfRule type="expression" priority="559" id="{F7FB1D25-2404-4EF6-8573-9E68205A0935}">
            <xm:f>'~Concentrado~'!$F$6="R"</xm:f>
            <x14:dxf>
              <fill>
                <patternFill>
                  <bgColor rgb="FFFF0000"/>
                </patternFill>
              </fill>
            </x14:dxf>
          </x14:cfRule>
          <x14:cfRule type="expression" priority="558" id="{019D5317-D9AF-4AC2-9BF8-875B159E64E5}">
            <xm:f>'~Concentrado~'!$F$6="N"</xm:f>
            <x14:dxf>
              <fill>
                <patternFill>
                  <bgColor rgb="FFFFC000"/>
                </patternFill>
              </fill>
            </x14:dxf>
          </x14:cfRule>
          <x14:cfRule type="expression" priority="557" id="{C5458454-1BB9-4E0C-963D-0E7474C134B1}">
            <xm:f>'~Concentrado~'!$F$6="A"</xm:f>
            <x14:dxf>
              <fill>
                <patternFill>
                  <bgColor rgb="FFFFFF00"/>
                </patternFill>
              </fill>
            </x14:dxf>
          </x14:cfRule>
          <x14:cfRule type="expression" priority="556" id="{2237CD37-CF06-468F-AAA8-A00879F557D3}">
            <xm:f>'~Concentrado~'!$F$6="V"</xm:f>
            <x14:dxf>
              <fill>
                <patternFill>
                  <bgColor rgb="FF92D050"/>
                </patternFill>
              </fill>
            </x14:dxf>
          </x14:cfRule>
          <x14:cfRule type="expression" priority="555" id="{8BE3D742-7A18-40E4-AFC5-035EE15CA378}">
            <xm:f>'~Concentrado~'!$F$6="X"</xm:f>
            <x14:dxf/>
          </x14:cfRule>
          <xm:sqref>B10</xm:sqref>
        </x14:conditionalFormatting>
        <x14:conditionalFormatting xmlns:xm="http://schemas.microsoft.com/office/excel/2006/main">
          <x14:cfRule type="expression" priority="564" id="{E1ACC914-1B74-458F-9938-EEAFD4D2B1E8}">
            <xm:f>'~Concentrado~'!$F$7="R"</xm:f>
            <x14:dxf>
              <fill>
                <patternFill>
                  <bgColor rgb="FFFF0000"/>
                </patternFill>
              </fill>
            </x14:dxf>
          </x14:cfRule>
          <x14:cfRule type="expression" priority="563" id="{9DD8ED50-120C-4D5C-9995-8AE67BFCF8C5}">
            <xm:f>'~Concentrado~'!$F$7="N"</xm:f>
            <x14:dxf>
              <fill>
                <patternFill>
                  <bgColor rgb="FFFFC000"/>
                </patternFill>
              </fill>
            </x14:dxf>
          </x14:cfRule>
          <x14:cfRule type="expression" priority="562" id="{1EA9C294-3A26-476C-A363-87A3AA3B9F3B}">
            <xm:f>'~Concentrado~'!$F$7="A"</xm:f>
            <x14:dxf>
              <fill>
                <patternFill>
                  <bgColor rgb="FFFFFF00"/>
                </patternFill>
              </fill>
            </x14:dxf>
          </x14:cfRule>
          <x14:cfRule type="expression" priority="561" id="{21128958-7469-499D-A6CD-D73E50FDB913}">
            <xm:f>'~Concentrado~'!$F$7="V"</xm:f>
            <x14:dxf>
              <fill>
                <patternFill>
                  <bgColor rgb="FF92D050"/>
                </patternFill>
              </fill>
            </x14:dxf>
          </x14:cfRule>
          <x14:cfRule type="expression" priority="560" id="{D30E883D-179A-44BC-BA1D-9E5DE04C8D9E}">
            <xm:f>'~Concentrado~'!$F$7="X"</xm:f>
            <x14:dxf/>
          </x14:cfRule>
          <xm:sqref>B11</xm:sqref>
        </x14:conditionalFormatting>
        <x14:conditionalFormatting xmlns:xm="http://schemas.microsoft.com/office/excel/2006/main">
          <x14:cfRule type="expression" priority="182" id="{7EE8492C-5162-4B8C-B9E2-427E24DEF29D}">
            <xm:f>'~Concentrado~'!$F$13="V"</xm:f>
            <x14:dxf>
              <fill>
                <patternFill>
                  <bgColor rgb="FF92D050"/>
                </patternFill>
              </fill>
            </x14:dxf>
          </x14:cfRule>
          <x14:cfRule type="expression" priority="181" id="{9663A6ED-193A-434D-A5F4-2AB626072BCB}">
            <xm:f>'~Concentrado~'!$F$13="X"</xm:f>
            <x14:dxf/>
          </x14:cfRule>
          <x14:cfRule type="expression" priority="185" id="{0924A523-9AEF-401B-9922-8621A5A8F88F}">
            <xm:f>'~Concentrado~'!$F$13="R"</xm:f>
            <x14:dxf>
              <fill>
                <patternFill>
                  <bgColor rgb="FFFF0000"/>
                </patternFill>
              </fill>
            </x14:dxf>
          </x14:cfRule>
          <x14:cfRule type="expression" priority="184" id="{D5871672-DEA9-452A-A5D4-126446796DF7}">
            <xm:f>'~Concentrado~'!$F$13="N"</xm:f>
            <x14:dxf>
              <fill>
                <patternFill>
                  <bgColor rgb="FFFFC000"/>
                </patternFill>
              </fill>
            </x14:dxf>
          </x14:cfRule>
          <x14:cfRule type="expression" priority="183" id="{89994E16-DB62-4716-A5EA-02AF0850CA68}">
            <xm:f>'~Concentrado~'!$F$13="A"</xm:f>
            <x14:dxf>
              <fill>
                <patternFill>
                  <bgColor rgb="FFFFFF00"/>
                </patternFill>
              </fill>
            </x14:dxf>
          </x14:cfRule>
          <xm:sqref>B26</xm:sqref>
        </x14:conditionalFormatting>
        <x14:conditionalFormatting xmlns:xm="http://schemas.microsoft.com/office/excel/2006/main">
          <x14:cfRule type="expression" priority="174" id="{EC4E5DE8-1F2D-4237-96A3-A648CE74AEB3}">
            <xm:f>'~Concentrado~'!$F$14="N"</xm:f>
            <x14:dxf>
              <fill>
                <patternFill>
                  <bgColor rgb="FFFFC000"/>
                </patternFill>
              </fill>
            </x14:dxf>
          </x14:cfRule>
          <x14:cfRule type="expression" priority="173" id="{90100974-5749-41A1-B7DA-8B0D536BED92}">
            <xm:f>'~Concentrado~'!$F$14="A"</xm:f>
            <x14:dxf>
              <fill>
                <patternFill>
                  <bgColor rgb="FFFFFF00"/>
                </patternFill>
              </fill>
            </x14:dxf>
          </x14:cfRule>
          <x14:cfRule type="expression" priority="172" id="{D621D0D9-8BD7-4298-892F-FFB7ACE2118D}">
            <xm:f>'~Concentrado~'!$F$14="V"</xm:f>
            <x14:dxf>
              <fill>
                <patternFill>
                  <bgColor rgb="FF92D050"/>
                </patternFill>
              </fill>
            </x14:dxf>
          </x14:cfRule>
          <x14:cfRule type="expression" priority="171" id="{91A9882D-1BFD-4696-9D1C-83B59B6A39FD}">
            <xm:f>'~Concentrado~'!$F$14="X"</xm:f>
            <x14:dxf/>
          </x14:cfRule>
          <x14:cfRule type="expression" priority="175" id="{AFCC2FEC-E2FB-4288-A807-10B7ADB2FD56}">
            <xm:f>'~Concentrado~'!$F$14="R"</xm:f>
            <x14:dxf>
              <fill>
                <patternFill>
                  <bgColor rgb="FFFF0000"/>
                </patternFill>
              </fill>
            </x14:dxf>
          </x14:cfRule>
          <xm:sqref>B27</xm:sqref>
        </x14:conditionalFormatting>
        <x14:conditionalFormatting xmlns:xm="http://schemas.microsoft.com/office/excel/2006/main">
          <x14:cfRule type="expression" priority="169" id="{D398EAAD-3423-4F96-A20B-5E0C26A93359}">
            <xm:f>'~Concentrado~'!$F$15="N"</xm:f>
            <x14:dxf>
              <fill>
                <patternFill>
                  <bgColor rgb="FFFFC000"/>
                </patternFill>
              </fill>
            </x14:dxf>
          </x14:cfRule>
          <x14:cfRule type="expression" priority="168" id="{6A46BCE2-E57D-4260-ABED-CD0753CF97E0}">
            <xm:f>'~Concentrado~'!$F$15="A"</xm:f>
            <x14:dxf>
              <fill>
                <patternFill>
                  <bgColor rgb="FFFFFF00"/>
                </patternFill>
              </fill>
            </x14:dxf>
          </x14:cfRule>
          <x14:cfRule type="expression" priority="167" id="{743F8EE3-182F-4A8A-9641-65D24ACE5F53}">
            <xm:f>'~Concentrado~'!$F$15="V"</xm:f>
            <x14:dxf>
              <fill>
                <patternFill>
                  <bgColor rgb="FF92D050"/>
                </patternFill>
              </fill>
            </x14:dxf>
          </x14:cfRule>
          <x14:cfRule type="expression" priority="166" id="{CC574F7C-6A01-46BB-9A0D-6F8834372917}">
            <xm:f>'~Concentrado~'!$F$15="X"</xm:f>
            <x14:dxf/>
          </x14:cfRule>
          <x14:cfRule type="expression" priority="170" id="{E152A25C-72B5-4C3C-9050-88763B89848B}">
            <xm:f>'~Concentrado~'!$F$15="R"</xm:f>
            <x14:dxf>
              <fill>
                <patternFill>
                  <bgColor rgb="FFFF0000"/>
                </patternFill>
              </fill>
            </x14:dxf>
          </x14:cfRule>
          <xm:sqref>B28</xm:sqref>
        </x14:conditionalFormatting>
        <x14:conditionalFormatting xmlns:xm="http://schemas.microsoft.com/office/excel/2006/main">
          <x14:cfRule type="expression" priority="165" id="{E8D66554-3D99-4D37-9D98-77E5C27BB2E5}">
            <xm:f>'~Concentrado~'!$F$16="R"</xm:f>
            <x14:dxf>
              <fill>
                <patternFill>
                  <bgColor rgb="FFFF0000"/>
                </patternFill>
              </fill>
            </x14:dxf>
          </x14:cfRule>
          <x14:cfRule type="expression" priority="164" id="{C3891D46-DC27-4257-8EC2-66FF4D0E7082}">
            <xm:f>'~Concentrado~'!$F$16="N"</xm:f>
            <x14:dxf>
              <fill>
                <patternFill>
                  <bgColor rgb="FFFFC000"/>
                </patternFill>
              </fill>
            </x14:dxf>
          </x14:cfRule>
          <x14:cfRule type="expression" priority="163" id="{9BAE6D82-6C55-49F9-B357-78FC7E11A3D8}">
            <xm:f>'~Concentrado~'!$F$16="A"</xm:f>
            <x14:dxf>
              <fill>
                <patternFill>
                  <bgColor rgb="FFFFFF00"/>
                </patternFill>
              </fill>
            </x14:dxf>
          </x14:cfRule>
          <x14:cfRule type="expression" priority="162" id="{AE32E167-A012-44B1-AB10-C0BF7B7816CD}">
            <xm:f>'~Concentrado~'!$F$16="V"</xm:f>
            <x14:dxf>
              <fill>
                <patternFill>
                  <bgColor rgb="FF92D050"/>
                </patternFill>
              </fill>
            </x14:dxf>
          </x14:cfRule>
          <x14:cfRule type="expression" priority="161" id="{0FDA63F7-04A1-453C-8943-354771570475}">
            <xm:f>'~Concentrado~'!$F$16="X"</xm:f>
            <x14:dxf/>
          </x14:cfRule>
          <xm:sqref>B29</xm:sqref>
        </x14:conditionalFormatting>
        <x14:conditionalFormatting xmlns:xm="http://schemas.microsoft.com/office/excel/2006/main">
          <x14:cfRule type="expression" priority="156" id="{0B529979-7731-4AA0-9100-06832EC55715}">
            <xm:f>'~Concentrado~'!$F$17="X"</xm:f>
            <x14:dxf/>
          </x14:cfRule>
          <x14:cfRule type="expression" priority="157" id="{14CA0D30-1C4D-448A-9CF4-71A5D40BDCF7}">
            <xm:f>'~Concentrado~'!$F$17="V"</xm:f>
            <x14:dxf>
              <fill>
                <patternFill>
                  <bgColor rgb="FF92D050"/>
                </patternFill>
              </fill>
            </x14:dxf>
          </x14:cfRule>
          <x14:cfRule type="expression" priority="159" id="{1E5C7109-6E9B-4304-A90E-00B661FA187C}">
            <xm:f>'~Concentrado~'!$F$17="N"</xm:f>
            <x14:dxf>
              <fill>
                <patternFill>
                  <bgColor rgb="FFFFC000"/>
                </patternFill>
              </fill>
            </x14:dxf>
          </x14:cfRule>
          <x14:cfRule type="expression" priority="160" id="{2605CA78-C0D4-4799-B14E-BE711F64C556}">
            <xm:f>'~Concentrado~'!$F$17="R"</xm:f>
            <x14:dxf>
              <fill>
                <patternFill>
                  <bgColor rgb="FFFF0000"/>
                </patternFill>
              </fill>
            </x14:dxf>
          </x14:cfRule>
          <x14:cfRule type="expression" priority="158" id="{BCCBAAD9-9AAE-4ECC-9E54-16631CCF78AB}">
            <xm:f>'~Concentrado~'!$F$17="A"</xm:f>
            <x14:dxf>
              <fill>
                <patternFill>
                  <bgColor rgb="FFFFFF00"/>
                </patternFill>
              </fill>
            </x14:dxf>
          </x14:cfRule>
          <xm:sqref>B30</xm:sqref>
        </x14:conditionalFormatting>
        <x14:conditionalFormatting xmlns:xm="http://schemas.microsoft.com/office/excel/2006/main">
          <x14:cfRule type="expression" priority="362" id="{1BC2D361-507F-45A7-835A-D4C19C0D0208}">
            <xm:f>'~Concentrado~'!$F$22="R"</xm:f>
            <x14:dxf>
              <fill>
                <patternFill>
                  <bgColor rgb="FFFF0000"/>
                </patternFill>
              </fill>
            </x14:dxf>
          </x14:cfRule>
          <x14:cfRule type="expression" priority="361" id="{F701114E-2E3D-43C1-A5DD-18ED737EE15E}">
            <xm:f>'~Concentrado~'!$F$22="N"</xm:f>
            <x14:dxf>
              <fill>
                <patternFill>
                  <bgColor rgb="FFFFC000"/>
                </patternFill>
              </fill>
            </x14:dxf>
          </x14:cfRule>
          <x14:cfRule type="expression" priority="360" id="{97C6672F-454E-4CD5-8223-AB6FB236117A}">
            <xm:f>'~Concentrado~'!$F$22="A"</xm:f>
            <x14:dxf>
              <fill>
                <patternFill>
                  <bgColor rgb="FFFFFF00"/>
                </patternFill>
              </fill>
            </x14:dxf>
          </x14:cfRule>
          <x14:cfRule type="expression" priority="359" id="{1970DD61-EE84-4C59-93B4-E7017AFF8BC2}">
            <xm:f>'~Concentrado~'!$F$22="V"</xm:f>
            <x14:dxf>
              <fill>
                <patternFill>
                  <bgColor rgb="FF92D050"/>
                </patternFill>
              </fill>
            </x14:dxf>
          </x14:cfRule>
          <x14:cfRule type="expression" priority="358" id="{0B32CEC8-872C-416D-93A7-F157C76DC896}">
            <xm:f>'~Concentrado~'!$F$22="X"</xm:f>
            <x14:dxf/>
          </x14:cfRule>
          <xm:sqref>B46</xm:sqref>
        </x14:conditionalFormatting>
        <x14:conditionalFormatting xmlns:xm="http://schemas.microsoft.com/office/excel/2006/main">
          <x14:cfRule type="expression" priority="367" id="{EF51F73F-6C37-4F66-BDBD-9E3D06D24805}">
            <xm:f>'~Concentrado~'!$F$23="R"</xm:f>
            <x14:dxf>
              <fill>
                <patternFill>
                  <bgColor rgb="FFFF0000"/>
                </patternFill>
              </fill>
            </x14:dxf>
          </x14:cfRule>
          <x14:cfRule type="expression" priority="365" id="{D76391E6-7980-4E60-860E-B3BE513288CB}">
            <xm:f>'~Concentrado~'!$F$23="A"</xm:f>
            <x14:dxf>
              <fill>
                <patternFill>
                  <bgColor rgb="FFFFFF00"/>
                </patternFill>
              </fill>
            </x14:dxf>
          </x14:cfRule>
          <x14:cfRule type="expression" priority="364" id="{096C2718-0161-4222-B329-88248336F544}">
            <xm:f>'~Concentrado~'!$F$23="V"</xm:f>
            <x14:dxf>
              <fill>
                <patternFill>
                  <bgColor rgb="FF92D050"/>
                </patternFill>
              </fill>
            </x14:dxf>
          </x14:cfRule>
          <x14:cfRule type="expression" priority="363" id="{436926F7-944C-4661-B63B-7755DEFBA988}">
            <xm:f>'~Concentrado~'!$F$23="X"</xm:f>
            <x14:dxf/>
          </x14:cfRule>
          <x14:cfRule type="expression" priority="366" id="{A258E351-B33D-4B86-A5F4-B86F0C907B80}">
            <xm:f>'~Concentrado~'!$F$23="N"</xm:f>
            <x14:dxf>
              <fill>
                <patternFill>
                  <bgColor rgb="FFFFC000"/>
                </patternFill>
              </fill>
            </x14:dxf>
          </x14:cfRule>
          <xm:sqref>B47</xm:sqref>
        </x14:conditionalFormatting>
        <x14:conditionalFormatting xmlns:xm="http://schemas.microsoft.com/office/excel/2006/main">
          <x14:cfRule type="expression" priority="372" id="{121AD668-062A-4D9A-89C3-F920A950FA2A}">
            <xm:f>'~Concentrado~'!$F$24="R"</xm:f>
            <x14:dxf>
              <fill>
                <patternFill>
                  <bgColor rgb="FFFF0000"/>
                </patternFill>
              </fill>
            </x14:dxf>
          </x14:cfRule>
          <x14:cfRule type="expression" priority="371" id="{48A87D1F-13D5-43C4-AF17-F4FB432EABCD}">
            <xm:f>'~Concentrado~'!$F$24="N"</xm:f>
            <x14:dxf>
              <fill>
                <patternFill>
                  <bgColor rgb="FFFFC000"/>
                </patternFill>
              </fill>
            </x14:dxf>
          </x14:cfRule>
          <x14:cfRule type="expression" priority="370" id="{CAD40239-2891-4044-83B1-F22D45AFDB03}">
            <xm:f>'~Concentrado~'!$F$24="A"</xm:f>
            <x14:dxf>
              <fill>
                <patternFill>
                  <bgColor rgb="FFFFFF00"/>
                </patternFill>
              </fill>
            </x14:dxf>
          </x14:cfRule>
          <x14:cfRule type="expression" priority="369" id="{48FF478C-1684-4ECE-AFA9-7B5316E9059C}">
            <xm:f>'~Concentrado~'!$F$24="V"</xm:f>
            <x14:dxf>
              <fill>
                <patternFill>
                  <bgColor rgb="FF92D050"/>
                </patternFill>
              </fill>
            </x14:dxf>
          </x14:cfRule>
          <x14:cfRule type="expression" priority="368" id="{C42DF567-282C-472A-B731-A63F2EB2B084}">
            <xm:f>'~Concentrado~'!$F$24="X"</xm:f>
            <x14:dxf/>
          </x14:cfRule>
          <xm:sqref>B48</xm:sqref>
        </x14:conditionalFormatting>
        <x14:conditionalFormatting xmlns:xm="http://schemas.microsoft.com/office/excel/2006/main">
          <x14:cfRule type="expression" priority="374" id="{99D0D31F-D729-4752-BD0C-C0C6219F60C3}">
            <xm:f>'~Concentrado~'!$F$29="V"</xm:f>
            <x14:dxf>
              <fill>
                <patternFill>
                  <bgColor rgb="FF92D050"/>
                </patternFill>
              </fill>
            </x14:dxf>
          </x14:cfRule>
          <x14:cfRule type="expression" priority="373" id="{79D08E5A-2D04-4A71-8D65-7C1CBC18AF53}">
            <xm:f>'~Concentrado~'!$F$29="X"</xm:f>
            <x14:dxf/>
          </x14:cfRule>
          <x14:cfRule type="expression" priority="375" id="{34538312-286E-480A-890B-42ED6C5D55A7}">
            <xm:f>'~Concentrado~'!$F$29="A"</xm:f>
            <x14:dxf>
              <fill>
                <patternFill>
                  <bgColor rgb="FFFFFF00"/>
                </patternFill>
              </fill>
            </x14:dxf>
          </x14:cfRule>
          <x14:cfRule type="expression" priority="376" id="{6CF89BD9-138F-41A1-9F68-C56605BB9DB1}">
            <xm:f>'~Concentrado~'!$F$29="N"</xm:f>
            <x14:dxf>
              <fill>
                <patternFill>
                  <bgColor rgb="FFFFC000"/>
                </patternFill>
              </fill>
            </x14:dxf>
          </x14:cfRule>
          <x14:cfRule type="expression" priority="377" id="{2D70C53A-C52C-4318-9C82-61E2FA291DD1}">
            <xm:f>'~Concentrado~'!$F$29="R"</xm:f>
            <x14:dxf>
              <fill>
                <patternFill>
                  <bgColor rgb="FFFF0000"/>
                </patternFill>
              </fill>
            </x14:dxf>
          </x14:cfRule>
          <xm:sqref>B63</xm:sqref>
        </x14:conditionalFormatting>
        <x14:conditionalFormatting xmlns:xm="http://schemas.microsoft.com/office/excel/2006/main">
          <x14:cfRule type="expression" priority="381" id="{6C293E1B-EBCF-46D3-A8E3-2377E22D8AFB}">
            <xm:f>'~Concentrado~'!$F$30="N"</xm:f>
            <x14:dxf>
              <fill>
                <patternFill>
                  <bgColor rgb="FFFFC000"/>
                </patternFill>
              </fill>
            </x14:dxf>
          </x14:cfRule>
          <x14:cfRule type="expression" priority="380" id="{5E279D05-363C-476D-9044-1EA80E60FD32}">
            <xm:f>'~Concentrado~'!$F$30="A"</xm:f>
            <x14:dxf>
              <fill>
                <patternFill>
                  <bgColor rgb="FFFFFF00"/>
                </patternFill>
              </fill>
            </x14:dxf>
          </x14:cfRule>
          <x14:cfRule type="expression" priority="379" id="{2B36BA6D-8901-41D8-827D-164CA40BDDC8}">
            <xm:f>'~Concentrado~'!$F$30="V"</xm:f>
            <x14:dxf>
              <fill>
                <patternFill>
                  <bgColor rgb="FF92D050"/>
                </patternFill>
              </fill>
            </x14:dxf>
          </x14:cfRule>
          <x14:cfRule type="expression" priority="378" id="{D7ECC211-EE2F-46FA-A325-794DA622BF1D}">
            <xm:f>'~Concentrado~'!$F$30="X"</xm:f>
            <x14:dxf/>
          </x14:cfRule>
          <x14:cfRule type="expression" priority="382" id="{D6501FBD-B35E-46AF-8C1D-C7B0D0C4E224}">
            <xm:f>'~Concentrado~'!$F$30="R"</xm:f>
            <x14:dxf>
              <fill>
                <patternFill>
                  <bgColor rgb="FFFF0000"/>
                </patternFill>
              </fill>
            </x14:dxf>
          </x14:cfRule>
          <xm:sqref>B64</xm:sqref>
        </x14:conditionalFormatting>
        <x14:conditionalFormatting xmlns:xm="http://schemas.microsoft.com/office/excel/2006/main">
          <x14:cfRule type="expression" priority="383" id="{BB37A752-7EAA-4C8D-89CF-DCDFF776C114}">
            <xm:f>'~Concentrado~'!$F$31="X"</xm:f>
            <x14:dxf/>
          </x14:cfRule>
          <x14:cfRule type="expression" priority="384" id="{C3742DA0-98A7-41DC-9912-9B8F1E2E1CFD}">
            <xm:f>'~Concentrado~'!$F$31="V"</xm:f>
            <x14:dxf>
              <fill>
                <patternFill>
                  <bgColor rgb="FF92D050"/>
                </patternFill>
              </fill>
            </x14:dxf>
          </x14:cfRule>
          <x14:cfRule type="expression" priority="385" id="{F164FE2E-A762-4C58-962C-3CCD03ECE60F}">
            <xm:f>'~Concentrado~'!$F$31="A"</xm:f>
            <x14:dxf>
              <fill>
                <patternFill>
                  <bgColor rgb="FFFFFF00"/>
                </patternFill>
              </fill>
            </x14:dxf>
          </x14:cfRule>
          <x14:cfRule type="expression" priority="386" id="{1BB24B91-4BEE-433F-A579-6D6D5654B834}">
            <xm:f>'~Concentrado~'!$F$31="N"</xm:f>
            <x14:dxf>
              <fill>
                <patternFill>
                  <bgColor rgb="FFFFC000"/>
                </patternFill>
              </fill>
            </x14:dxf>
          </x14:cfRule>
          <x14:cfRule type="expression" priority="387" id="{15826C30-C515-4C1D-A8D4-FB7D8D5F9782}">
            <xm:f>'~Concentrado~'!$F$31="R"</xm:f>
            <x14:dxf>
              <fill>
                <patternFill>
                  <bgColor rgb="FFFF0000"/>
                </patternFill>
              </fill>
            </x14:dxf>
          </x14:cfRule>
          <xm:sqref>B65</xm:sqref>
        </x14:conditionalFormatting>
        <x14:conditionalFormatting xmlns:xm="http://schemas.microsoft.com/office/excel/2006/main">
          <x14:cfRule type="expression" priority="388" id="{8E0C7803-5F84-40B5-B94C-F2F6D5DD48E2}">
            <xm:f>'~Concentrado~'!$F$32="X"</xm:f>
            <x14:dxf/>
          </x14:cfRule>
          <x14:cfRule type="expression" priority="389" id="{AF189FA8-5EB0-48F0-AF84-EDC20F01B683}">
            <xm:f>'~Concentrado~'!$F$32="V"</xm:f>
            <x14:dxf>
              <fill>
                <patternFill>
                  <bgColor rgb="FF92D050"/>
                </patternFill>
              </fill>
            </x14:dxf>
          </x14:cfRule>
          <x14:cfRule type="expression" priority="390" id="{ECAB8CFF-80DA-4BD4-8E63-4A9C8F08D16A}">
            <xm:f>'~Concentrado~'!$F$32="A"</xm:f>
            <x14:dxf>
              <fill>
                <patternFill>
                  <bgColor rgb="FFFFFF00"/>
                </patternFill>
              </fill>
            </x14:dxf>
          </x14:cfRule>
          <x14:cfRule type="expression" priority="391" id="{FC2E579C-10FB-45E2-8D0F-A847C9E2CBE8}">
            <xm:f>'~Concentrado~'!$F$32="N"</xm:f>
            <x14:dxf>
              <fill>
                <patternFill>
                  <bgColor rgb="FFFFC000"/>
                </patternFill>
              </fill>
            </x14:dxf>
          </x14:cfRule>
          <x14:cfRule type="expression" priority="392" id="{17940098-5F37-431F-B475-6DE41D8A2495}">
            <xm:f>'~Concentrado~'!$F$32="R"</xm:f>
            <x14:dxf>
              <fill>
                <patternFill>
                  <bgColor rgb="FFFF0000"/>
                </patternFill>
              </fill>
            </x14:dxf>
          </x14:cfRule>
          <xm:sqref>B66</xm:sqref>
        </x14:conditionalFormatting>
        <x14:conditionalFormatting xmlns:xm="http://schemas.microsoft.com/office/excel/2006/main">
          <x14:cfRule type="expression" priority="393" id="{64D51F25-B6B6-4AE2-94EA-B89679ED5B0C}">
            <xm:f>'~Concentrado~'!$F$33="X"</xm:f>
            <x14:dxf/>
          </x14:cfRule>
          <x14:cfRule type="expression" priority="394" id="{A3F7B2B4-3752-4E0E-BEEA-FDE7FA21F986}">
            <xm:f>'~Concentrado~'!$F$33="V"</xm:f>
            <x14:dxf>
              <fill>
                <patternFill>
                  <bgColor rgb="FF92D050"/>
                </patternFill>
              </fill>
            </x14:dxf>
          </x14:cfRule>
          <x14:cfRule type="expression" priority="395" id="{23B3CAA3-CB95-4BDE-BA45-59A5361924C1}">
            <xm:f>'~Concentrado~'!$F$33="A"</xm:f>
            <x14:dxf>
              <fill>
                <patternFill>
                  <bgColor rgb="FFFFFF00"/>
                </patternFill>
              </fill>
            </x14:dxf>
          </x14:cfRule>
          <x14:cfRule type="expression" priority="396" id="{4020778D-2DE8-4ED1-9F07-DEC6E7FC3F33}">
            <xm:f>'~Concentrado~'!$F$33="N"</xm:f>
            <x14:dxf>
              <fill>
                <patternFill>
                  <bgColor rgb="FFFFC000"/>
                </patternFill>
              </fill>
            </x14:dxf>
          </x14:cfRule>
          <x14:cfRule type="expression" priority="397" id="{606EB1F1-DCC3-4594-A60B-A805EAA3F9A9}">
            <xm:f>'~Concentrado~'!$F$33="R"</xm:f>
            <x14:dxf>
              <fill>
                <patternFill>
                  <bgColor rgb="FFFF0000"/>
                </patternFill>
              </fill>
            </x14:dxf>
          </x14:cfRule>
          <xm:sqref>B67</xm:sqref>
        </x14:conditionalFormatting>
        <x14:conditionalFormatting xmlns:xm="http://schemas.microsoft.com/office/excel/2006/main">
          <x14:cfRule type="expression" priority="398" id="{FFE8879F-023B-428B-90E7-1C1CEC2B9FC4}">
            <xm:f>'~Concentrado~'!$F$38="X"</xm:f>
            <x14:dxf/>
          </x14:cfRule>
          <x14:cfRule type="expression" priority="399" id="{52184CAD-706B-4DCA-B3FF-D43C07412247}">
            <xm:f>'~Concentrado~'!$F$38="V"</xm:f>
            <x14:dxf>
              <fill>
                <patternFill>
                  <bgColor rgb="FF92D050"/>
                </patternFill>
              </fill>
            </x14:dxf>
          </x14:cfRule>
          <x14:cfRule type="expression" priority="400" id="{290FA408-A5C6-4D1B-9644-E1E6AA281ECD}">
            <xm:f>'~Concentrado~'!$F$38="A"</xm:f>
            <x14:dxf>
              <fill>
                <patternFill>
                  <bgColor rgb="FFFFFF00"/>
                </patternFill>
              </fill>
            </x14:dxf>
          </x14:cfRule>
          <x14:cfRule type="expression" priority="401" id="{75492749-B731-4316-B337-BE9E71DF6618}">
            <xm:f>'~Concentrado~'!$F$38="N"</xm:f>
            <x14:dxf>
              <fill>
                <patternFill>
                  <bgColor rgb="FFFFC000"/>
                </patternFill>
              </fill>
            </x14:dxf>
          </x14:cfRule>
          <x14:cfRule type="expression" priority="402" id="{0DE1A327-6DC7-4874-9810-C800E1DB1A5E}">
            <xm:f>'~Concentrado~'!$F$38="R"</xm:f>
            <x14:dxf>
              <fill>
                <patternFill>
                  <bgColor rgb="FFFF0000"/>
                </patternFill>
              </fill>
            </x14:dxf>
          </x14:cfRule>
          <xm:sqref>B83</xm:sqref>
        </x14:conditionalFormatting>
        <x14:conditionalFormatting xmlns:xm="http://schemas.microsoft.com/office/excel/2006/main">
          <x14:cfRule type="expression" priority="403" id="{D1A2DB58-3ED1-4C88-B7CA-1A041861521F}">
            <xm:f>'~Concentrado~'!$F$39="X"</xm:f>
            <x14:dxf/>
          </x14:cfRule>
          <x14:cfRule type="expression" priority="407" id="{9202095E-44D8-4063-B2A6-E089B43C6D01}">
            <xm:f>'~Concentrado~'!$F$39="R"</xm:f>
            <x14:dxf>
              <fill>
                <patternFill>
                  <bgColor rgb="FFFF0000"/>
                </patternFill>
              </fill>
            </x14:dxf>
          </x14:cfRule>
          <x14:cfRule type="expression" priority="406" id="{56F13496-CF43-401D-827B-33440C0DD71D}">
            <xm:f>'~Concentrado~'!$F$39="N"</xm:f>
            <x14:dxf>
              <fill>
                <patternFill>
                  <bgColor rgb="FFFFC000"/>
                </patternFill>
              </fill>
            </x14:dxf>
          </x14:cfRule>
          <x14:cfRule type="expression" priority="405" id="{F310468E-ADEE-4C3B-9AF1-A14F7143BA39}">
            <xm:f>'~Concentrado~'!$F$39="A"</xm:f>
            <x14:dxf>
              <fill>
                <patternFill>
                  <bgColor rgb="FFFFFF00"/>
                </patternFill>
              </fill>
            </x14:dxf>
          </x14:cfRule>
          <x14:cfRule type="expression" priority="404" id="{B7BC4F1E-CF11-4C3B-8BDC-7A03360BCEDE}">
            <xm:f>'~Concentrado~'!$F$39="V"</xm:f>
            <x14:dxf>
              <fill>
                <patternFill>
                  <bgColor rgb="FF92D050"/>
                </patternFill>
              </fill>
            </x14:dxf>
          </x14:cfRule>
          <xm:sqref>B84</xm:sqref>
        </x14:conditionalFormatting>
        <x14:conditionalFormatting xmlns:xm="http://schemas.microsoft.com/office/excel/2006/main">
          <x14:cfRule type="expression" priority="409" id="{1F6BD0A1-6437-4B74-B19C-9E8BB81F332B}">
            <xm:f>'~Concentrado~'!$F$40="V"</xm:f>
            <x14:dxf>
              <fill>
                <patternFill>
                  <bgColor rgb="FF92D050"/>
                </patternFill>
              </fill>
            </x14:dxf>
          </x14:cfRule>
          <x14:cfRule type="expression" priority="408" id="{68247827-FBB2-4A3A-AA23-B22CAD2C7AD9}">
            <xm:f>'~Concentrado~'!$F$40="X"</xm:f>
            <x14:dxf/>
          </x14:cfRule>
          <x14:cfRule type="expression" priority="410" id="{50E01C0B-A470-4339-850B-9AD68F1F8523}">
            <xm:f>'~Concentrado~'!$F$40="A"</xm:f>
            <x14:dxf>
              <fill>
                <patternFill>
                  <bgColor rgb="FFFFFF00"/>
                </patternFill>
              </fill>
            </x14:dxf>
          </x14:cfRule>
          <x14:cfRule type="expression" priority="411" id="{7B9DFA04-9FF4-4702-A9B6-D760DCF5D26C}">
            <xm:f>'~Concentrado~'!$F$40="N"</xm:f>
            <x14:dxf>
              <fill>
                <patternFill>
                  <bgColor rgb="FFFFC000"/>
                </patternFill>
              </fill>
            </x14:dxf>
          </x14:cfRule>
          <x14:cfRule type="expression" priority="412" id="{97C2F498-DC9D-4054-926E-960F4C6BA024}">
            <xm:f>'~Concentrado~'!$F$40="R"</xm:f>
            <x14:dxf>
              <fill>
                <patternFill>
                  <bgColor rgb="FFFF0000"/>
                </patternFill>
              </fill>
            </x14:dxf>
          </x14:cfRule>
          <xm:sqref>B85</xm:sqref>
        </x14:conditionalFormatting>
        <x14:conditionalFormatting xmlns:xm="http://schemas.microsoft.com/office/excel/2006/main">
          <x14:cfRule type="expression" priority="413" id="{298A78D3-17A5-40C0-92A6-52DE950C5FAB}">
            <xm:f>'~Concentrado~'!$F$45="X"</xm:f>
            <x14:dxf/>
          </x14:cfRule>
          <x14:cfRule type="expression" priority="414" id="{F7FB6375-53F7-4BAE-8854-35E7BA8E8CCF}">
            <xm:f>'~Concentrado~'!$F$45="V"</xm:f>
            <x14:dxf>
              <fill>
                <patternFill>
                  <bgColor rgb="FF92D050"/>
                </patternFill>
              </fill>
            </x14:dxf>
          </x14:cfRule>
          <x14:cfRule type="expression" priority="415" id="{AC9C7807-343B-4737-8653-7EF505E1B392}">
            <xm:f>'~Concentrado~'!$F$45="A"</xm:f>
            <x14:dxf>
              <fill>
                <patternFill>
                  <bgColor rgb="FFFFFF00"/>
                </patternFill>
              </fill>
            </x14:dxf>
          </x14:cfRule>
          <x14:cfRule type="expression" priority="416" id="{CB38D81D-8509-49E1-9FAB-62C077CDB60C}">
            <xm:f>'~Concentrado~'!$F$45="N"</xm:f>
            <x14:dxf>
              <fill>
                <patternFill>
                  <bgColor rgb="FFFFC000"/>
                </patternFill>
              </fill>
            </x14:dxf>
          </x14:cfRule>
          <x14:cfRule type="expression" priority="417" id="{B5F64D19-0F6C-4075-8DC5-D7DDE725A034}">
            <xm:f>'~Concentrado~'!$F$45="R"</xm:f>
            <x14:dxf>
              <fill>
                <patternFill>
                  <bgColor rgb="FFFF0000"/>
                </patternFill>
              </fill>
            </x14:dxf>
          </x14:cfRule>
          <xm:sqref>B100</xm:sqref>
        </x14:conditionalFormatting>
        <x14:conditionalFormatting xmlns:xm="http://schemas.microsoft.com/office/excel/2006/main">
          <x14:cfRule type="expression" priority="419" id="{9E954EFE-3218-44A6-B777-2243FD7C4D19}">
            <xm:f>'~Concentrado~'!$F$46="V"</xm:f>
            <x14:dxf>
              <fill>
                <patternFill>
                  <bgColor rgb="FF92D050"/>
                </patternFill>
              </fill>
            </x14:dxf>
          </x14:cfRule>
          <x14:cfRule type="expression" priority="421" id="{2DCA8C53-9DB1-41B5-8140-478B4C99CF3E}">
            <xm:f>'~Concentrado~'!$F$46="N"</xm:f>
            <x14:dxf>
              <fill>
                <patternFill>
                  <bgColor rgb="FFFFC000"/>
                </patternFill>
              </fill>
            </x14:dxf>
          </x14:cfRule>
          <x14:cfRule type="expression" priority="420" id="{F3AB7C1F-D164-4578-A47D-B1C0193D9D6D}">
            <xm:f>'~Concentrado~'!$F$46="A"</xm:f>
            <x14:dxf>
              <fill>
                <patternFill>
                  <bgColor rgb="FFFFFF00"/>
                </patternFill>
              </fill>
            </x14:dxf>
          </x14:cfRule>
          <x14:cfRule type="expression" priority="422" id="{B9B3D869-16DB-433D-B146-DF9F5A6554C3}">
            <xm:f>'~Concentrado~'!$F$46="R"</xm:f>
            <x14:dxf>
              <fill>
                <patternFill>
                  <bgColor rgb="FFFF0000"/>
                </patternFill>
              </fill>
            </x14:dxf>
          </x14:cfRule>
          <x14:cfRule type="expression" priority="418" id="{400B71ED-0824-4FB7-B174-147696A1E084}">
            <xm:f>'~Concentrado~'!$F$46="X"</xm:f>
            <x14:dxf/>
          </x14:cfRule>
          <xm:sqref>B101</xm:sqref>
        </x14:conditionalFormatting>
        <x14:conditionalFormatting xmlns:xm="http://schemas.microsoft.com/office/excel/2006/main">
          <x14:cfRule type="expression" priority="424" id="{DDD45920-3EF9-4A3C-84EE-B9FAE0EADCAE}">
            <xm:f>'~Concentrado~'!$F$47="V"</xm:f>
            <x14:dxf>
              <fill>
                <patternFill>
                  <bgColor rgb="FF92D050"/>
                </patternFill>
              </fill>
            </x14:dxf>
          </x14:cfRule>
          <x14:cfRule type="expression" priority="425" id="{1F1ED89F-44F2-41B1-B636-8B3C1B9DD5A4}">
            <xm:f>'~Concentrado~'!$F$47="A"</xm:f>
            <x14:dxf>
              <fill>
                <patternFill>
                  <bgColor rgb="FFFFFF00"/>
                </patternFill>
              </fill>
            </x14:dxf>
          </x14:cfRule>
          <x14:cfRule type="expression" priority="426" id="{B26250C3-22A7-4F4C-A951-4A88C5A6A6BE}">
            <xm:f>'~Concentrado~'!$F$47="N"</xm:f>
            <x14:dxf>
              <fill>
                <patternFill>
                  <bgColor rgb="FFFFC000"/>
                </patternFill>
              </fill>
            </x14:dxf>
          </x14:cfRule>
          <x14:cfRule type="expression" priority="427" id="{70ACDE0D-88D9-4D20-8679-35CEDBEBF62B}">
            <xm:f>'~Concentrado~'!$F$47="R"</xm:f>
            <x14:dxf>
              <fill>
                <patternFill>
                  <bgColor rgb="FFFF0000"/>
                </patternFill>
              </fill>
            </x14:dxf>
          </x14:cfRule>
          <x14:cfRule type="expression" priority="423" id="{00D5062A-3B7C-4E70-B42A-9929572525AC}">
            <xm:f>'~Concentrado~'!$F$47="X"</xm:f>
            <x14:dxf/>
          </x14:cfRule>
          <xm:sqref>B102</xm:sqref>
        </x14:conditionalFormatting>
        <x14:conditionalFormatting xmlns:xm="http://schemas.microsoft.com/office/excel/2006/main">
          <x14:cfRule type="expression" priority="432" id="{AA62E49E-BD13-4123-8E4D-3E321FFA6A6A}">
            <xm:f>'~Concentrado~'!$F$48="R"</xm:f>
            <x14:dxf>
              <fill>
                <patternFill>
                  <bgColor rgb="FFFF0000"/>
                </patternFill>
              </fill>
            </x14:dxf>
          </x14:cfRule>
          <x14:cfRule type="expression" priority="428" id="{FDD45282-21D7-4159-9EC3-49A9AC55A418}">
            <xm:f>'~Concentrado~'!$F$48="X"</xm:f>
            <x14:dxf/>
          </x14:cfRule>
          <x14:cfRule type="expression" priority="429" id="{96005EA5-C8C5-4617-80FD-0CDEA2718DBB}">
            <xm:f>'~Concentrado~'!$F$48="V"</xm:f>
            <x14:dxf>
              <fill>
                <patternFill>
                  <bgColor rgb="FF92D050"/>
                </patternFill>
              </fill>
            </x14:dxf>
          </x14:cfRule>
          <x14:cfRule type="expression" priority="430" id="{D231B40D-FF20-499B-8C75-C8B381E228BB}">
            <xm:f>'~Concentrado~'!$F$48="A"</xm:f>
            <x14:dxf>
              <fill>
                <patternFill>
                  <bgColor rgb="FFFFFF00"/>
                </patternFill>
              </fill>
            </x14:dxf>
          </x14:cfRule>
          <x14:cfRule type="expression" priority="431" id="{7F8924C0-BA22-476E-A7BC-394248EE0A14}">
            <xm:f>'~Concentrado~'!$F$48="N"</xm:f>
            <x14:dxf>
              <fill>
                <patternFill>
                  <bgColor rgb="FFFFC000"/>
                </patternFill>
              </fill>
            </x14:dxf>
          </x14:cfRule>
          <xm:sqref>B103</xm:sqref>
        </x14:conditionalFormatting>
        <x14:conditionalFormatting xmlns:xm="http://schemas.microsoft.com/office/excel/2006/main">
          <x14:cfRule type="expression" priority="433" id="{DEACC204-399A-4ED6-A462-1C503A356D77}">
            <xm:f>'~Concentrado~'!$F$49="X"</xm:f>
            <x14:dxf/>
          </x14:cfRule>
          <x14:cfRule type="expression" priority="434" id="{A89AAE2C-F1FB-4FED-A4BD-8207BB618231}">
            <xm:f>'~Concentrado~'!$F$49="V"</xm:f>
            <x14:dxf>
              <fill>
                <patternFill>
                  <bgColor rgb="FF92D050"/>
                </patternFill>
              </fill>
            </x14:dxf>
          </x14:cfRule>
          <x14:cfRule type="expression" priority="435" id="{B43AEA1B-956B-4466-9A20-F70751779F7D}">
            <xm:f>'~Concentrado~'!$F$49="A"</xm:f>
            <x14:dxf>
              <fill>
                <patternFill>
                  <bgColor rgb="FFFFFF00"/>
                </patternFill>
              </fill>
            </x14:dxf>
          </x14:cfRule>
          <x14:cfRule type="expression" priority="436" id="{B6C69AC5-1AA9-4320-AD9D-EABDB09AA7F1}">
            <xm:f>'~Concentrado~'!$F$49="N"</xm:f>
            <x14:dxf>
              <fill>
                <patternFill>
                  <bgColor rgb="FFFFC000"/>
                </patternFill>
              </fill>
            </x14:dxf>
          </x14:cfRule>
          <x14:cfRule type="expression" priority="437" id="{A660A7F2-9D14-4158-8D64-D446AD02BA81}">
            <xm:f>'~Concentrado~'!$F$49="R"</xm:f>
            <x14:dxf>
              <fill>
                <patternFill>
                  <bgColor rgb="FFFF0000"/>
                </patternFill>
              </fill>
            </x14:dxf>
          </x14:cfRule>
          <xm:sqref>B104</xm:sqref>
        </x14:conditionalFormatting>
        <x14:conditionalFormatting xmlns:xm="http://schemas.microsoft.com/office/excel/2006/main">
          <x14:cfRule type="expression" priority="438" id="{4D68E1C8-CFC9-427A-83B2-F61A2007C973}">
            <xm:f>'~Concentrado~'!$F$50="X"</xm:f>
            <x14:dxf/>
          </x14:cfRule>
          <x14:cfRule type="expression" priority="439" id="{19796A3F-9A5E-4117-843D-32BF9DF5825C}">
            <xm:f>'~Concentrado~'!$F$50="V"</xm:f>
            <x14:dxf>
              <fill>
                <patternFill>
                  <bgColor rgb="FF92D050"/>
                </patternFill>
              </fill>
            </x14:dxf>
          </x14:cfRule>
          <x14:cfRule type="expression" priority="440" id="{C6DBB33B-F7A9-4333-BC74-DEAB4D083DDF}">
            <xm:f>'~Concentrado~'!$F$50="A"</xm:f>
            <x14:dxf>
              <fill>
                <patternFill>
                  <bgColor rgb="FFFFFF00"/>
                </patternFill>
              </fill>
            </x14:dxf>
          </x14:cfRule>
          <x14:cfRule type="expression" priority="441" id="{0D6B2B43-5023-43D3-9996-BF867EA8AF92}">
            <xm:f>'~Concentrado~'!$F$50="N"</xm:f>
            <x14:dxf>
              <fill>
                <patternFill>
                  <bgColor rgb="FFFFC000"/>
                </patternFill>
              </fill>
            </x14:dxf>
          </x14:cfRule>
          <x14:cfRule type="expression" priority="442" id="{E360B6CA-5D3E-4F95-B817-01A67C4F1A9E}">
            <xm:f>'~Concentrado~'!$F$50="R"</xm:f>
            <x14:dxf>
              <fill>
                <patternFill>
                  <bgColor rgb="FFFF0000"/>
                </patternFill>
              </fill>
            </x14:dxf>
          </x14:cfRule>
          <xm:sqref>B105</xm:sqref>
        </x14:conditionalFormatting>
        <x14:conditionalFormatting xmlns:xm="http://schemas.microsoft.com/office/excel/2006/main">
          <x14:cfRule type="expression" priority="443" id="{3795B4F1-139E-4674-8D42-177DE8A7DB7B}">
            <xm:f>'~Concentrado~'!$F$51="X"</xm:f>
            <x14:dxf/>
          </x14:cfRule>
          <x14:cfRule type="expression" priority="444" id="{C7C36ED4-FC67-4586-9A77-438A2D73896F}">
            <xm:f>'~Concentrado~'!$F$51="V"</xm:f>
            <x14:dxf>
              <fill>
                <patternFill>
                  <bgColor rgb="FF92D050"/>
                </patternFill>
              </fill>
            </x14:dxf>
          </x14:cfRule>
          <x14:cfRule type="expression" priority="445" id="{97035343-C4D5-4E8C-A382-153192C40133}">
            <xm:f>'~Concentrado~'!$F$51="A"</xm:f>
            <x14:dxf>
              <fill>
                <patternFill>
                  <bgColor rgb="FFFFFF00"/>
                </patternFill>
              </fill>
            </x14:dxf>
          </x14:cfRule>
          <x14:cfRule type="expression" priority="446" id="{7F0104E6-8876-4F81-A888-CD43AE96A152}">
            <xm:f>'~Concentrado~'!$F$51="N"</xm:f>
            <x14:dxf>
              <fill>
                <patternFill>
                  <bgColor rgb="FFFFC000"/>
                </patternFill>
              </fill>
            </x14:dxf>
          </x14:cfRule>
          <x14:cfRule type="expression" priority="447" id="{63C24011-E61D-4D06-8C40-D4A5F550E11B}">
            <xm:f>'~Concentrado~'!$F$51="R"</xm:f>
            <x14:dxf>
              <fill>
                <patternFill>
                  <bgColor rgb="FFFF0000"/>
                </patternFill>
              </fill>
            </x14:dxf>
          </x14:cfRule>
          <xm:sqref>B106</xm:sqref>
        </x14:conditionalFormatting>
        <x14:conditionalFormatting xmlns:xm="http://schemas.microsoft.com/office/excel/2006/main">
          <x14:cfRule type="expression" priority="451" id="{BCBCD038-7372-4CB7-9B05-957172F9C4E6}">
            <xm:f>'~Concentrado~'!$F$56="N"</xm:f>
            <x14:dxf>
              <fill>
                <patternFill>
                  <bgColor rgb="FFFFC000"/>
                </patternFill>
              </fill>
            </x14:dxf>
          </x14:cfRule>
          <x14:cfRule type="expression" priority="452" id="{77A7684F-F4B4-45D9-A972-8CEC3C1957E6}">
            <xm:f>'~Concentrado~'!$F$56="R"</xm:f>
            <x14:dxf>
              <fill>
                <patternFill>
                  <bgColor rgb="FFFF0000"/>
                </patternFill>
              </fill>
            </x14:dxf>
          </x14:cfRule>
          <x14:cfRule type="expression" priority="448" id="{2FC511C3-556C-4050-B6A6-478F626DB3F6}">
            <xm:f>'~Concentrado~'!$F$56="X"</xm:f>
            <x14:dxf/>
          </x14:cfRule>
          <x14:cfRule type="expression" priority="449" id="{1826DF95-1804-417D-8F0E-123FF229C469}">
            <xm:f>'~Concentrado~'!$F$56="V"</xm:f>
            <x14:dxf>
              <fill>
                <patternFill>
                  <bgColor rgb="FF92D050"/>
                </patternFill>
              </fill>
            </x14:dxf>
          </x14:cfRule>
          <x14:cfRule type="expression" priority="450" id="{0174B5D3-3AA2-4B24-98AE-8827151E7F63}">
            <xm:f>'~Concentrado~'!$F$56="A"</xm:f>
            <x14:dxf>
              <fill>
                <patternFill>
                  <bgColor rgb="FFFFFF00"/>
                </patternFill>
              </fill>
            </x14:dxf>
          </x14:cfRule>
          <xm:sqref>B120</xm:sqref>
        </x14:conditionalFormatting>
        <x14:conditionalFormatting xmlns:xm="http://schemas.microsoft.com/office/excel/2006/main">
          <x14:cfRule type="expression" priority="456" id="{7A3CDEC2-7EC9-4EAF-9B28-D16422CDB71A}">
            <xm:f>'~Concentrado~'!$F$57="N"</xm:f>
            <x14:dxf>
              <fill>
                <patternFill>
                  <bgColor rgb="FFFFC000"/>
                </patternFill>
              </fill>
            </x14:dxf>
          </x14:cfRule>
          <x14:cfRule type="expression" priority="457" id="{314F4017-C2EC-4612-AFB4-59A0988CB948}">
            <xm:f>'~Concentrado~'!$F$57="R"</xm:f>
            <x14:dxf>
              <fill>
                <patternFill>
                  <bgColor rgb="FFFF0000"/>
                </patternFill>
              </fill>
            </x14:dxf>
          </x14:cfRule>
          <x14:cfRule type="expression" priority="453" id="{98BBBEBE-C146-4BB0-AFAE-DBEAB9DC31DB}">
            <xm:f>'~Concentrado~'!$F$57="X"</xm:f>
            <x14:dxf/>
          </x14:cfRule>
          <x14:cfRule type="expression" priority="454" id="{CE6A2861-41EB-4E18-AD9C-7B2933E605A5}">
            <xm:f>'~Concentrado~'!$F$57="V"</xm:f>
            <x14:dxf>
              <fill>
                <patternFill>
                  <bgColor rgb="FF92D050"/>
                </patternFill>
              </fill>
            </x14:dxf>
          </x14:cfRule>
          <x14:cfRule type="expression" priority="455" id="{10877CED-D198-4E44-9E3A-8FAA78BBE99E}">
            <xm:f>'~Concentrado~'!$F$57="A"</xm:f>
            <x14:dxf>
              <fill>
                <patternFill>
                  <bgColor rgb="FFFFFF00"/>
                </patternFill>
              </fill>
            </x14:dxf>
          </x14:cfRule>
          <xm:sqref>B121</xm:sqref>
        </x14:conditionalFormatting>
        <x14:conditionalFormatting xmlns:xm="http://schemas.microsoft.com/office/excel/2006/main">
          <x14:cfRule type="expression" priority="458" id="{0C737F7C-BD8A-4347-BEDB-A8EEF58727FB}">
            <xm:f>'~Concentrado~'!$F$58="X"</xm:f>
            <x14:dxf/>
          </x14:cfRule>
          <x14:cfRule type="expression" priority="459" id="{F6FB68A2-1DE9-4ACC-B5CF-C91329B4957C}">
            <xm:f>'~Concentrado~'!$F$58="V"</xm:f>
            <x14:dxf>
              <fill>
                <patternFill>
                  <bgColor rgb="FF92D050"/>
                </patternFill>
              </fill>
            </x14:dxf>
          </x14:cfRule>
          <x14:cfRule type="expression" priority="460" id="{F07A5E10-76BF-45FE-85CC-C7A1B92DF939}">
            <xm:f>'~Concentrado~'!$F$58="A"</xm:f>
            <x14:dxf>
              <fill>
                <patternFill>
                  <bgColor rgb="FFFFFF00"/>
                </patternFill>
              </fill>
            </x14:dxf>
          </x14:cfRule>
          <x14:cfRule type="expression" priority="461" id="{D8490EB4-FF96-4429-BDA4-3E7786619DCF}">
            <xm:f>'~Concentrado~'!$F$58="N"</xm:f>
            <x14:dxf>
              <fill>
                <patternFill>
                  <bgColor rgb="FFFFC000"/>
                </patternFill>
              </fill>
            </x14:dxf>
          </x14:cfRule>
          <x14:cfRule type="expression" priority="462" id="{A231D485-31E2-4157-8DF0-E20BEDC90433}">
            <xm:f>'~Concentrado~'!$F$58="R"</xm:f>
            <x14:dxf>
              <fill>
                <patternFill>
                  <bgColor rgb="FFFF0000"/>
                </patternFill>
              </fill>
            </x14:dxf>
          </x14:cfRule>
          <xm:sqref>B122</xm:sqref>
        </x14:conditionalFormatting>
        <x14:conditionalFormatting xmlns:xm="http://schemas.microsoft.com/office/excel/2006/main">
          <x14:cfRule type="expression" priority="464" id="{DAF5C543-4B82-4BE1-9167-803DB4251272}">
            <xm:f>'~Concentrado~'!$F$59="V"</xm:f>
            <x14:dxf>
              <fill>
                <patternFill>
                  <bgColor rgb="FF92D050"/>
                </patternFill>
              </fill>
            </x14:dxf>
          </x14:cfRule>
          <x14:cfRule type="expression" priority="463" id="{9418FF6A-5EAD-49F7-B9C5-62427F31E205}">
            <xm:f>'~Concentrado~'!$F$59="X"</xm:f>
            <x14:dxf/>
          </x14:cfRule>
          <x14:cfRule type="expression" priority="465" id="{BAEA365C-72E9-43C5-84C6-B1CAD912D0FF}">
            <xm:f>'~Concentrado~'!$F$59="A"</xm:f>
            <x14:dxf>
              <fill>
                <patternFill>
                  <bgColor rgb="FFFFFF00"/>
                </patternFill>
              </fill>
            </x14:dxf>
          </x14:cfRule>
          <x14:cfRule type="expression" priority="466" id="{20EA38A1-B63A-4F5C-95F9-468334ED3908}">
            <xm:f>'~Concentrado~'!$F$59="N"</xm:f>
            <x14:dxf>
              <fill>
                <patternFill>
                  <bgColor rgb="FFFFC000"/>
                </patternFill>
              </fill>
            </x14:dxf>
          </x14:cfRule>
          <x14:cfRule type="expression" priority="467" id="{5FA0831B-D394-4809-8E95-B25BF48CBCB9}">
            <xm:f>'~Concentrado~'!$F$59="R"</xm:f>
            <x14:dxf>
              <fill>
                <patternFill>
                  <bgColor rgb="FFFF0000"/>
                </patternFill>
              </fill>
            </x14:dxf>
          </x14:cfRule>
          <xm:sqref>B123</xm:sqref>
        </x14:conditionalFormatting>
        <x14:conditionalFormatting xmlns:xm="http://schemas.microsoft.com/office/excel/2006/main">
          <x14:cfRule type="expression" priority="468" id="{B03965D0-7903-49FC-867A-3B89F6FA2409}">
            <xm:f>'~Concentrado~'!$F$60="X"</xm:f>
            <x14:dxf/>
          </x14:cfRule>
          <x14:cfRule type="expression" priority="469" id="{D47F4638-3EEC-4940-9ECD-DE42C567C73D}">
            <xm:f>'~Concentrado~'!$F$60="V"</xm:f>
            <x14:dxf>
              <fill>
                <patternFill>
                  <bgColor rgb="FF92D050"/>
                </patternFill>
              </fill>
            </x14:dxf>
          </x14:cfRule>
          <x14:cfRule type="expression" priority="470" id="{C7561407-472C-4A06-B892-B60225AB6B89}">
            <xm:f>'~Concentrado~'!$F$60="A"</xm:f>
            <x14:dxf>
              <fill>
                <patternFill>
                  <bgColor rgb="FFFFFF00"/>
                </patternFill>
              </fill>
            </x14:dxf>
          </x14:cfRule>
          <x14:cfRule type="expression" priority="471" id="{F90DC204-63A1-44EF-9A0A-7CA517C847B2}">
            <xm:f>'~Concentrado~'!$F$60="N"</xm:f>
            <x14:dxf>
              <fill>
                <patternFill>
                  <bgColor rgb="FFFFC000"/>
                </patternFill>
              </fill>
            </x14:dxf>
          </x14:cfRule>
          <x14:cfRule type="expression" priority="472" id="{0783D538-B6AC-4015-96DC-58D7B3F7012B}">
            <xm:f>'~Concentrado~'!$F$60="R"</xm:f>
            <x14:dxf>
              <fill>
                <patternFill>
                  <bgColor rgb="FFFF0000"/>
                </patternFill>
              </fill>
            </x14:dxf>
          </x14:cfRule>
          <xm:sqref>B124</xm:sqref>
        </x14:conditionalFormatting>
        <x14:conditionalFormatting xmlns:xm="http://schemas.microsoft.com/office/excel/2006/main">
          <x14:cfRule type="expression" priority="474" id="{6454AAA5-549F-46C7-9790-2F7DCA8951FB}">
            <xm:f>'~Concentrado~'!$F$61="V"</xm:f>
            <x14:dxf>
              <fill>
                <patternFill>
                  <bgColor rgb="FF92D050"/>
                </patternFill>
              </fill>
            </x14:dxf>
          </x14:cfRule>
          <x14:cfRule type="expression" priority="473" id="{6AB5C338-AC5D-43DF-BF3E-17B4918B0584}">
            <xm:f>'~Concentrado~'!$F$61="X"</xm:f>
            <x14:dxf/>
          </x14:cfRule>
          <x14:cfRule type="expression" priority="477" id="{39C14550-F386-47A5-ABF3-04156BA0FA0B}">
            <xm:f>'~Concentrado~'!$F$61="R"</xm:f>
            <x14:dxf>
              <fill>
                <patternFill>
                  <bgColor rgb="FFFF0000"/>
                </patternFill>
              </fill>
            </x14:dxf>
          </x14:cfRule>
          <x14:cfRule type="expression" priority="476" id="{12ED53A3-4FF9-4688-8F53-2727D3DF7512}">
            <xm:f>'~Concentrado~'!$F$61="N"</xm:f>
            <x14:dxf>
              <fill>
                <patternFill>
                  <bgColor rgb="FFFFC000"/>
                </patternFill>
              </fill>
            </x14:dxf>
          </x14:cfRule>
          <x14:cfRule type="expression" priority="475" id="{7D9E8D5C-4DC6-4ECB-8D8C-0F2BA3A46380}">
            <xm:f>'~Concentrado~'!$F$61="A"</xm:f>
            <x14:dxf>
              <fill>
                <patternFill>
                  <bgColor rgb="FFFFFF00"/>
                </patternFill>
              </fill>
            </x14:dxf>
          </x14:cfRule>
          <xm:sqref>B125</xm:sqref>
        </x14:conditionalFormatting>
        <x14:conditionalFormatting xmlns:xm="http://schemas.microsoft.com/office/excel/2006/main">
          <x14:cfRule type="expression" priority="482" id="{22B1B791-68FE-4159-ACB8-F1C4D95F54C0}">
            <xm:f>'~Concentrado~'!$F$62="R"</xm:f>
            <x14:dxf>
              <fill>
                <patternFill>
                  <bgColor rgb="FFFF0000"/>
                </patternFill>
              </fill>
            </x14:dxf>
          </x14:cfRule>
          <x14:cfRule type="expression" priority="481" id="{6B49E9DE-7B81-4861-9441-14716AB18D08}">
            <xm:f>'~Concentrado~'!$F$62="N"</xm:f>
            <x14:dxf>
              <fill>
                <patternFill>
                  <bgColor rgb="FFFFC000"/>
                </patternFill>
              </fill>
            </x14:dxf>
          </x14:cfRule>
          <x14:cfRule type="expression" priority="480" id="{675EE1F6-EBEB-4D94-908D-F39CE5BF647C}">
            <xm:f>'~Concentrado~'!$F$62="A"</xm:f>
            <x14:dxf>
              <fill>
                <patternFill>
                  <bgColor rgb="FFFFFF00"/>
                </patternFill>
              </fill>
            </x14:dxf>
          </x14:cfRule>
          <x14:cfRule type="expression" priority="479" id="{A2B8BB35-93FE-4E86-B2FD-EBDF5EED06F6}">
            <xm:f>'~Concentrado~'!$F$62="V"</xm:f>
            <x14:dxf>
              <fill>
                <patternFill>
                  <bgColor rgb="FF92D050"/>
                </patternFill>
              </fill>
            </x14:dxf>
          </x14:cfRule>
          <x14:cfRule type="expression" priority="478" id="{DF9CC9EB-11F2-43F4-B004-8FB13012031C}">
            <xm:f>'~Concentrado~'!$F$62="X"</xm:f>
            <x14:dxf/>
          </x14:cfRule>
          <xm:sqref>B126</xm:sqref>
        </x14:conditionalFormatting>
        <x14:conditionalFormatting xmlns:xm="http://schemas.microsoft.com/office/excel/2006/main">
          <x14:cfRule type="expression" priority="487" id="{0017D534-6D76-4CD1-BAC5-AFA28B8EA9FA}">
            <xm:f>'~Concentrado~'!$F$63="R"</xm:f>
            <x14:dxf>
              <fill>
                <patternFill>
                  <bgColor rgb="FFFF0000"/>
                </patternFill>
              </fill>
            </x14:dxf>
          </x14:cfRule>
          <x14:cfRule type="expression" priority="486" id="{AD86720F-CDC7-4F27-B781-39E29901608B}">
            <xm:f>'~Concentrado~'!$F$63="N"</xm:f>
            <x14:dxf>
              <fill>
                <patternFill>
                  <bgColor rgb="FFFFC000"/>
                </patternFill>
              </fill>
            </x14:dxf>
          </x14:cfRule>
          <x14:cfRule type="expression" priority="485" id="{467D363A-4F41-4F37-A342-036ACE1B32AB}">
            <xm:f>'~Concentrado~'!$F$63="A"</xm:f>
            <x14:dxf>
              <fill>
                <patternFill>
                  <bgColor rgb="FFFFFF00"/>
                </patternFill>
              </fill>
            </x14:dxf>
          </x14:cfRule>
          <x14:cfRule type="expression" priority="484" id="{00BF5C2D-6356-4CA9-B328-E388243CE5F1}">
            <xm:f>'~Concentrado~'!$F$63="V"</xm:f>
            <x14:dxf>
              <fill>
                <patternFill>
                  <bgColor rgb="FF92D050"/>
                </patternFill>
              </fill>
            </x14:dxf>
          </x14:cfRule>
          <x14:cfRule type="expression" priority="483" id="{42F28E33-412A-487E-B5F0-7E91D0C24880}">
            <xm:f>'~Concentrado~'!$F$63="X"</xm:f>
            <x14:dxf/>
          </x14:cfRule>
          <xm:sqref>B127</xm:sqref>
        </x14:conditionalFormatting>
        <x14:conditionalFormatting xmlns:xm="http://schemas.microsoft.com/office/excel/2006/main">
          <x14:cfRule type="expression" priority="492" id="{70548D71-0A0A-458E-8C57-B8005FCA65BC}">
            <xm:f>'~Concentrado~'!$F$64="R"</xm:f>
            <x14:dxf>
              <fill>
                <patternFill>
                  <bgColor rgb="FFFF0000"/>
                </patternFill>
              </fill>
            </x14:dxf>
          </x14:cfRule>
          <x14:cfRule type="expression" priority="491" id="{D2392DE6-9A25-4FFB-BD3F-C0CC30298CFA}">
            <xm:f>'~Concentrado~'!$F$64="N"</xm:f>
            <x14:dxf>
              <fill>
                <patternFill>
                  <bgColor rgb="FFFFC000"/>
                </patternFill>
              </fill>
            </x14:dxf>
          </x14:cfRule>
          <x14:cfRule type="expression" priority="490" id="{689D62A4-5F9A-47EE-8C43-6945A11ADB11}">
            <xm:f>'~Concentrado~'!$F$64="A"</xm:f>
            <x14:dxf>
              <fill>
                <patternFill>
                  <bgColor rgb="FFFFFF00"/>
                </patternFill>
              </fill>
            </x14:dxf>
          </x14:cfRule>
          <x14:cfRule type="expression" priority="489" id="{4C42A92C-601D-4EF1-B8B3-21F8E1A6FDC2}">
            <xm:f>'~Concentrado~'!$F$64="V"</xm:f>
            <x14:dxf>
              <fill>
                <patternFill>
                  <bgColor rgb="FF92D050"/>
                </patternFill>
              </fill>
            </x14:dxf>
          </x14:cfRule>
          <x14:cfRule type="expression" priority="488" id="{B23B7E8F-4FFF-468E-85BD-FA19E7C4C45B}">
            <xm:f>'~Concentrado~'!$F$64="X"</xm:f>
            <x14:dxf/>
          </x14:cfRule>
          <xm:sqref>B128</xm:sqref>
        </x14:conditionalFormatting>
        <x14:conditionalFormatting xmlns:xm="http://schemas.microsoft.com/office/excel/2006/main">
          <x14:cfRule type="expression" priority="494" id="{250D7DF0-C8E0-4B36-A566-2672238F48B2}">
            <xm:f>'~Concentrado~'!$F$65="V"</xm:f>
            <x14:dxf>
              <fill>
                <patternFill>
                  <bgColor rgb="FF92D050"/>
                </patternFill>
              </fill>
            </x14:dxf>
          </x14:cfRule>
          <x14:cfRule type="expression" priority="493" id="{8F9838E7-3E8C-4F33-B779-F4D04FBB2F76}">
            <xm:f>'~Concentrado~'!$F$65="X"</xm:f>
            <x14:dxf/>
          </x14:cfRule>
          <x14:cfRule type="expression" priority="497" id="{2D81A79A-4222-4165-B739-548554F7F323}">
            <xm:f>'~Concentrado~'!$F$65="R"</xm:f>
            <x14:dxf>
              <fill>
                <patternFill>
                  <bgColor rgb="FFFF0000"/>
                </patternFill>
              </fill>
            </x14:dxf>
          </x14:cfRule>
          <x14:cfRule type="expression" priority="496" id="{3CE459E9-373E-492B-8DB8-0599376E3EDA}">
            <xm:f>'~Concentrado~'!$F$65="N"</xm:f>
            <x14:dxf>
              <fill>
                <patternFill>
                  <bgColor rgb="FFFFC000"/>
                </patternFill>
              </fill>
            </x14:dxf>
          </x14:cfRule>
          <x14:cfRule type="expression" priority="495" id="{80DF9A65-9F6F-4894-BE33-829DFCC0E76F}">
            <xm:f>'~Concentrado~'!$F$65="A"</xm:f>
            <x14:dxf>
              <fill>
                <patternFill>
                  <bgColor rgb="FFFFFF00"/>
                </patternFill>
              </fill>
            </x14:dxf>
          </x14:cfRule>
          <xm:sqref>B129</xm:sqref>
        </x14:conditionalFormatting>
        <x14:conditionalFormatting xmlns:xm="http://schemas.microsoft.com/office/excel/2006/main">
          <x14:cfRule type="expression" priority="502" id="{C55C6310-B743-4457-BE63-B5AFEBAC18E6}">
            <xm:f>'~Concentrado~'!$F$66="R"</xm:f>
            <x14:dxf>
              <fill>
                <patternFill>
                  <bgColor rgb="FFFF0000"/>
                </patternFill>
              </fill>
            </x14:dxf>
          </x14:cfRule>
          <x14:cfRule type="expression" priority="501" id="{90562F96-2BCE-436E-8110-837F4A30DF0B}">
            <xm:f>'~Concentrado~'!$F$66="N"</xm:f>
            <x14:dxf>
              <fill>
                <patternFill>
                  <bgColor rgb="FFFFC000"/>
                </patternFill>
              </fill>
            </x14:dxf>
          </x14:cfRule>
          <x14:cfRule type="expression" priority="500" id="{AAD6AFDF-B8D5-41F8-8683-CB56DC056718}">
            <xm:f>'~Concentrado~'!$F$66="A"</xm:f>
            <x14:dxf>
              <fill>
                <patternFill>
                  <bgColor rgb="FFFFFF00"/>
                </patternFill>
              </fill>
            </x14:dxf>
          </x14:cfRule>
          <x14:cfRule type="expression" priority="499" id="{029ED2DE-27A2-4022-BA1F-75F0A3E6F63A}">
            <xm:f>'~Concentrado~'!$F$66="V"</xm:f>
            <x14:dxf>
              <fill>
                <patternFill>
                  <bgColor rgb="FF92D050"/>
                </patternFill>
              </fill>
            </x14:dxf>
          </x14:cfRule>
          <x14:cfRule type="expression" priority="498" id="{5A531EB1-782D-4810-8759-4EFCA0922273}">
            <xm:f>'~Concentrado~'!$F$66="X"</xm:f>
            <x14:dxf/>
          </x14:cfRule>
          <xm:sqref>B130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82BFFEBD30B934FAC7816093FA4F7E9" ma:contentTypeVersion="3" ma:contentTypeDescription="Crear nuevo documento." ma:contentTypeScope="" ma:versionID="27dae94315de32bf404dd0a9f5fa16bf">
  <xsd:schema xmlns:xsd="http://www.w3.org/2001/XMLSchema" xmlns:xs="http://www.w3.org/2001/XMLSchema" xmlns:p="http://schemas.microsoft.com/office/2006/metadata/properties" xmlns:ns2="7ab1fc5e-dc0e-4371-a1a3-e3f3463d7c42" targetNamespace="http://schemas.microsoft.com/office/2006/metadata/properties" ma:root="true" ma:fieldsID="1ca6186da3331e3a952fd96d101a2d08" ns2:_="">
    <xsd:import namespace="7ab1fc5e-dc0e-4371-a1a3-e3f3463d7c4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b1fc5e-dc0e-4371-a1a3-e3f3463d7c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5083B1-0DA5-417A-A39D-CC66C8CD1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b1fc5e-dc0e-4371-a1a3-e3f3463d7c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F6ACC9-B1AF-4981-99D7-10A46808C804}">
  <ds:schemaRefs>
    <ds:schemaRef ds:uri="http://schemas.microsoft.com/sharepoint/v3/contenttype/forms"/>
  </ds:schemaRefs>
</ds:datastoreItem>
</file>

<file path=customXml/itemProps3.xml><?xml version="1.0" encoding="utf-8"?>
<ds:datastoreItem xmlns:ds="http://schemas.openxmlformats.org/officeDocument/2006/customXml" ds:itemID="{932745FF-DD97-4AC0-AE08-A7C28337843A}">
  <ds:schemaRefs>
    <ds:schemaRef ds:uri="http://purl.org/dc/terms/"/>
    <ds:schemaRef ds:uri="http://schemas.microsoft.com/office/2006/documentManagement/types"/>
    <ds:schemaRef ds:uri="http://schemas.microsoft.com/office/2006/metadata/properties"/>
    <ds:schemaRef ds:uri="7ab1fc5e-dc0e-4371-a1a3-e3f3463d7c42"/>
    <ds:schemaRef ds:uri="http://schemas.microsoft.com/office/infopath/2007/PartnerControls"/>
    <ds:schemaRef ds:uri="http://purl.org/dc/dcmitype/"/>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Cédula</vt:lpstr>
      <vt:lpstr>~Concentrado~</vt:lpstr>
      <vt:lpstr>INSTRUCTIVO</vt:lpstr>
      <vt:lpstr>~Gráficos~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 Xóchitl Tufiño</dc:creator>
  <cp:keywords/>
  <dc:description/>
  <cp:lastModifiedBy>Gustavo Garibay Meraz</cp:lastModifiedBy>
  <cp:revision/>
  <dcterms:created xsi:type="dcterms:W3CDTF">2019-02-19T22:24:19Z</dcterms:created>
  <dcterms:modified xsi:type="dcterms:W3CDTF">2025-06-27T03:51:11Z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0x010100682BFFEBD30B934FAC7816093FA4F7E9</vt:lpwstr>
  </property>
</Properties>
</file>