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7C1C9D4B-099F-4465-9487-0E04DB9AF02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合作跟踪表" sheetId="1" r:id="rId1"/>
    <sheet name="图文最终" sheetId="3" r:id="rId2"/>
    <sheet name="视频最终" sheetId="2" r:id="rId3"/>
  </sheets>
  <externalReferences>
    <externalReference r:id="rId4"/>
  </externalReferences>
  <definedNames>
    <definedName name="_xlnm._FilterDatabase" localSheetId="1" hidden="1">图文最终!$A$1:$AD$121</definedName>
    <definedName name="_xlnm._FilterDatabase" localSheetId="2" hidden="1">视频最终!$A$1:$AD$28</definedName>
    <definedName name="RSVP">tbl邀请[[#Totals],[小红书昵称]]</definedName>
    <definedName name="RSVP总数">tbl邀请[[#Totals],[小红书昵称]]</definedName>
    <definedName name="_xlnm.Print_Titles" localSheetId="0">合作跟踪表!$1:$2</definedName>
    <definedName name="不出席总人数">SUMIFS(tbl邀请[小红书链接],tbl邀请[小红书昵称],"=否")</definedName>
    <definedName name="出席总人数">SUM(IF(tbl邀请[小红书昵称]="是",tbl邀请[小红书链接]))</definedName>
    <definedName name="列标题区域1..B3.1">合作跟踪表!$B$1</definedName>
    <definedName name="列标题区域2..B5.1">合作跟踪表!$B$3</definedName>
    <definedName name="列标题区域3..B7.1">合作跟踪表!$B$5</definedName>
    <definedName name="列标题区域4..B9.1">合作跟踪表!$B$7</definedName>
    <definedName name="列标题区域5..B11.1">合作跟踪表!$B$9</definedName>
    <definedName name="剩余天数">婚礼日期-TODAY()</definedName>
    <definedName name="婚礼日期">合作跟踪表!$B$2</definedName>
    <definedName name="已发送总数">tbl邀请[[#Totals],[微信号]]</definedName>
    <definedName name="待处理RSVP">tbl邀请[[#Totals],[微信号]]-RSVP总数</definedName>
    <definedName name="待处理总数">tbl邀请[[#Totals],[微信号]]-tbl邀请[[#Totals],[小红书昵称]]</definedName>
    <definedName name="把">tbl邀请[[#Totals],[小红书昵称]]</definedName>
    <definedName name="标题1">tbl邀请[[#Headers],[微信昵称]]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2" i="1" l="1"/>
  <c r="O11" i="1"/>
  <c r="O10" i="1"/>
  <c r="O9" i="1"/>
  <c r="O8" i="1"/>
  <c r="O7" i="1"/>
  <c r="O6" i="1"/>
  <c r="O5" i="1"/>
  <c r="O4" i="1"/>
  <c r="O3" i="1"/>
  <c r="AK4" i="1"/>
  <c r="AL4" i="1"/>
  <c r="AM4" i="1"/>
  <c r="AK5" i="1"/>
  <c r="AL5" i="1"/>
  <c r="AM5" i="1"/>
  <c r="AK6" i="1"/>
  <c r="AL6" i="1"/>
  <c r="AM6" i="1"/>
  <c r="AK7" i="1"/>
  <c r="AL7" i="1"/>
  <c r="AM7" i="1"/>
  <c r="AK8" i="1"/>
  <c r="AL8" i="1"/>
  <c r="AM8" i="1"/>
  <c r="AK9" i="1"/>
  <c r="AL9" i="1"/>
  <c r="AM9" i="1"/>
  <c r="AK10" i="1"/>
  <c r="AL10" i="1"/>
  <c r="AM10" i="1"/>
  <c r="AK11" i="1"/>
  <c r="AL11" i="1"/>
  <c r="AM11" i="1"/>
  <c r="AK12" i="1"/>
  <c r="AL12" i="1"/>
  <c r="AM12" i="1"/>
  <c r="AK13" i="1"/>
  <c r="AL13" i="1"/>
  <c r="AM13" i="1"/>
  <c r="AK14" i="1"/>
  <c r="AL14" i="1"/>
  <c r="AM14" i="1"/>
  <c r="AK15" i="1"/>
  <c r="AL15" i="1"/>
  <c r="AM15" i="1"/>
  <c r="AK16" i="1"/>
  <c r="AL16" i="1"/>
  <c r="AM16" i="1"/>
  <c r="AK17" i="1"/>
  <c r="AL17" i="1"/>
  <c r="AM17" i="1"/>
  <c r="AK18" i="1"/>
  <c r="AL18" i="1"/>
  <c r="AM18" i="1"/>
  <c r="AK19" i="1"/>
  <c r="AL19" i="1"/>
  <c r="AM19" i="1"/>
  <c r="AK20" i="1"/>
  <c r="AL20" i="1"/>
  <c r="AM20" i="1"/>
  <c r="AK21" i="1"/>
  <c r="AL21" i="1"/>
  <c r="AM21" i="1"/>
  <c r="AK22" i="1"/>
  <c r="AL22" i="1"/>
  <c r="AM22" i="1"/>
  <c r="AK23" i="1"/>
  <c r="AL23" i="1"/>
  <c r="AM23" i="1"/>
  <c r="AK24" i="1"/>
  <c r="AL24" i="1"/>
  <c r="AM24" i="1"/>
  <c r="AK25" i="1"/>
  <c r="AL25" i="1"/>
  <c r="AM25" i="1"/>
  <c r="AK26" i="1"/>
  <c r="AL26" i="1"/>
  <c r="AM26" i="1"/>
  <c r="AK27" i="1"/>
  <c r="AL27" i="1"/>
  <c r="AM27" i="1"/>
  <c r="AK28" i="1"/>
  <c r="AL28" i="1"/>
  <c r="AM28" i="1"/>
  <c r="AK29" i="1"/>
  <c r="AL29" i="1"/>
  <c r="AM29" i="1"/>
  <c r="AK30" i="1"/>
  <c r="AL30" i="1"/>
  <c r="AM30" i="1"/>
  <c r="AK31" i="1"/>
  <c r="AL31" i="1"/>
  <c r="AM31" i="1"/>
  <c r="AK32" i="1"/>
  <c r="AL32" i="1"/>
  <c r="AM32" i="1"/>
  <c r="AK33" i="1"/>
  <c r="AL33" i="1"/>
  <c r="AM33" i="1"/>
  <c r="AK34" i="1"/>
  <c r="AL34" i="1"/>
  <c r="AM34" i="1"/>
  <c r="AK35" i="1"/>
  <c r="AL35" i="1"/>
  <c r="AM35" i="1"/>
  <c r="AK36" i="1"/>
  <c r="AL36" i="1"/>
  <c r="AM36" i="1"/>
  <c r="AK37" i="1"/>
  <c r="AL37" i="1"/>
  <c r="AM37" i="1"/>
  <c r="AK38" i="1"/>
  <c r="AL38" i="1"/>
  <c r="AM38" i="1"/>
  <c r="AK39" i="1"/>
  <c r="AL39" i="1"/>
  <c r="AM39" i="1"/>
  <c r="AK40" i="1"/>
  <c r="AL40" i="1"/>
  <c r="AM40" i="1"/>
  <c r="AK41" i="1"/>
  <c r="AL41" i="1"/>
  <c r="AM41" i="1"/>
  <c r="AK42" i="1"/>
  <c r="AL42" i="1"/>
  <c r="AM42" i="1"/>
  <c r="AK43" i="1"/>
  <c r="AL43" i="1"/>
  <c r="AM43" i="1"/>
  <c r="AK44" i="1"/>
  <c r="AL44" i="1"/>
  <c r="AM44" i="1"/>
  <c r="AK45" i="1"/>
  <c r="AL45" i="1"/>
  <c r="AM45" i="1"/>
  <c r="AK46" i="1"/>
  <c r="AL46" i="1"/>
  <c r="AM46" i="1"/>
  <c r="AK47" i="1"/>
  <c r="AL47" i="1"/>
  <c r="AM47" i="1"/>
  <c r="AK48" i="1"/>
  <c r="AL48" i="1"/>
  <c r="AM48" i="1"/>
  <c r="AK49" i="1"/>
  <c r="AL49" i="1"/>
  <c r="AM49" i="1"/>
  <c r="AK50" i="1"/>
  <c r="AL50" i="1"/>
  <c r="AM50" i="1"/>
  <c r="AK51" i="1"/>
  <c r="AL51" i="1"/>
  <c r="AM51" i="1"/>
  <c r="AK52" i="1"/>
  <c r="AL52" i="1"/>
  <c r="AM52" i="1"/>
  <c r="AK53" i="1"/>
  <c r="AL53" i="1"/>
  <c r="AM53" i="1"/>
  <c r="AK54" i="1"/>
  <c r="AL54" i="1"/>
  <c r="AM54" i="1"/>
  <c r="AK55" i="1"/>
  <c r="AL55" i="1"/>
  <c r="AM55" i="1"/>
  <c r="AK56" i="1"/>
  <c r="AL56" i="1"/>
  <c r="AM56" i="1"/>
  <c r="AK57" i="1"/>
  <c r="AL57" i="1"/>
  <c r="AM57" i="1"/>
  <c r="AK58" i="1"/>
  <c r="AL58" i="1"/>
  <c r="AM58" i="1"/>
  <c r="AK59" i="1"/>
  <c r="AL59" i="1"/>
  <c r="AM59" i="1"/>
  <c r="AK60" i="1"/>
  <c r="AL60" i="1"/>
  <c r="AM60" i="1"/>
  <c r="AK61" i="1"/>
  <c r="AL61" i="1"/>
  <c r="AM61" i="1"/>
  <c r="AK62" i="1"/>
  <c r="AL62" i="1"/>
  <c r="AM62" i="1"/>
  <c r="AK63" i="1"/>
  <c r="AL63" i="1"/>
  <c r="AM63" i="1"/>
  <c r="AK64" i="1"/>
  <c r="AL64" i="1"/>
  <c r="AM64" i="1"/>
  <c r="AK65" i="1"/>
  <c r="AL65" i="1"/>
  <c r="AM65" i="1"/>
  <c r="AK66" i="1"/>
  <c r="AL66" i="1"/>
  <c r="AM66" i="1"/>
  <c r="AK67" i="1"/>
  <c r="AL67" i="1"/>
  <c r="AM67" i="1"/>
  <c r="AK68" i="1"/>
  <c r="AL68" i="1"/>
  <c r="AM68" i="1"/>
  <c r="AK69" i="1"/>
  <c r="AL69" i="1"/>
  <c r="AM69" i="1"/>
  <c r="AK70" i="1"/>
  <c r="AL70" i="1"/>
  <c r="AM70" i="1"/>
  <c r="AK71" i="1"/>
  <c r="AL71" i="1"/>
  <c r="AM71" i="1"/>
  <c r="AK72" i="1"/>
  <c r="AL72" i="1"/>
  <c r="AM72" i="1"/>
  <c r="AK73" i="1"/>
  <c r="AL73" i="1"/>
  <c r="AM73" i="1"/>
  <c r="AK74" i="1"/>
  <c r="AL74" i="1"/>
  <c r="AM74" i="1"/>
  <c r="AK75" i="1"/>
  <c r="AL75" i="1"/>
  <c r="AM75" i="1"/>
  <c r="AK76" i="1"/>
  <c r="AL76" i="1"/>
  <c r="AM76" i="1"/>
  <c r="AK77" i="1"/>
  <c r="AL77" i="1"/>
  <c r="AM77" i="1"/>
  <c r="AK78" i="1"/>
  <c r="AL78" i="1"/>
  <c r="AM78" i="1"/>
  <c r="AK79" i="1"/>
  <c r="AL79" i="1"/>
  <c r="AM79" i="1"/>
  <c r="AK80" i="1"/>
  <c r="AL80" i="1"/>
  <c r="AM80" i="1"/>
  <c r="AK81" i="1"/>
  <c r="AL81" i="1"/>
  <c r="AM81" i="1"/>
  <c r="AK82" i="1"/>
  <c r="AL82" i="1"/>
  <c r="AM82" i="1"/>
  <c r="AK83" i="1"/>
  <c r="AL83" i="1"/>
  <c r="AM83" i="1"/>
  <c r="AK84" i="1"/>
  <c r="AL84" i="1"/>
  <c r="AM84" i="1"/>
  <c r="AK85" i="1"/>
  <c r="AL85" i="1"/>
  <c r="AM85" i="1"/>
  <c r="AK86" i="1"/>
  <c r="AL86" i="1"/>
  <c r="AM86" i="1"/>
  <c r="AK87" i="1"/>
  <c r="AL87" i="1"/>
  <c r="AM87" i="1"/>
  <c r="AK88" i="1"/>
  <c r="AL88" i="1"/>
  <c r="AM88" i="1"/>
  <c r="AK89" i="1"/>
  <c r="AL89" i="1"/>
  <c r="AM89" i="1"/>
  <c r="AK90" i="1"/>
  <c r="AL90" i="1"/>
  <c r="AM90" i="1"/>
  <c r="AK91" i="1"/>
  <c r="AL91" i="1"/>
  <c r="AM91" i="1"/>
  <c r="AK92" i="1"/>
  <c r="AL92" i="1"/>
  <c r="AM92" i="1"/>
  <c r="AK93" i="1"/>
  <c r="AL93" i="1"/>
  <c r="AM93" i="1"/>
  <c r="AK94" i="1"/>
  <c r="AL94" i="1"/>
  <c r="AM94" i="1"/>
  <c r="AK95" i="1"/>
  <c r="AL95" i="1"/>
  <c r="AM95" i="1"/>
  <c r="AK96" i="1"/>
  <c r="AL96" i="1"/>
  <c r="AM96" i="1"/>
  <c r="AK97" i="1"/>
  <c r="AL97" i="1"/>
  <c r="AM97" i="1"/>
  <c r="AK98" i="1"/>
  <c r="AL98" i="1"/>
  <c r="AM98" i="1"/>
  <c r="AK99" i="1"/>
  <c r="AL99" i="1"/>
  <c r="AM99" i="1"/>
  <c r="AK100" i="1"/>
  <c r="AL100" i="1"/>
  <c r="AM100" i="1"/>
  <c r="AK101" i="1"/>
  <c r="AL101" i="1"/>
  <c r="AM101" i="1"/>
  <c r="AK102" i="1"/>
  <c r="AL102" i="1"/>
  <c r="AM102" i="1"/>
  <c r="AK103" i="1"/>
  <c r="AL103" i="1"/>
  <c r="AM103" i="1"/>
  <c r="AK104" i="1"/>
  <c r="AL104" i="1"/>
  <c r="AM104" i="1"/>
  <c r="AK105" i="1"/>
  <c r="AL105" i="1"/>
  <c r="AM105" i="1"/>
  <c r="AK106" i="1"/>
  <c r="AL106" i="1"/>
  <c r="AM106" i="1"/>
  <c r="AK107" i="1"/>
  <c r="AL107" i="1"/>
  <c r="AM107" i="1"/>
  <c r="AK108" i="1"/>
  <c r="AL108" i="1"/>
  <c r="AM108" i="1"/>
  <c r="AK109" i="1"/>
  <c r="AL109" i="1"/>
  <c r="AM109" i="1"/>
  <c r="AK110" i="1"/>
  <c r="AL110" i="1"/>
  <c r="AM110" i="1"/>
  <c r="AK111" i="1"/>
  <c r="AL111" i="1"/>
  <c r="AM111" i="1"/>
  <c r="AK112" i="1"/>
  <c r="AL112" i="1"/>
  <c r="AM112" i="1"/>
  <c r="AK113" i="1"/>
  <c r="AL113" i="1"/>
  <c r="AM113" i="1"/>
  <c r="AK114" i="1"/>
  <c r="AL114" i="1"/>
  <c r="AM114" i="1"/>
  <c r="AK115" i="1"/>
  <c r="AL115" i="1"/>
  <c r="AM115" i="1"/>
  <c r="AK116" i="1"/>
  <c r="AL116" i="1"/>
  <c r="AM116" i="1"/>
  <c r="AK117" i="1"/>
  <c r="AL117" i="1"/>
  <c r="AM117" i="1"/>
  <c r="AK118" i="1"/>
  <c r="AL118" i="1"/>
  <c r="AM118" i="1"/>
  <c r="AK119" i="1"/>
  <c r="AL119" i="1"/>
  <c r="AM119" i="1"/>
  <c r="AK120" i="1"/>
  <c r="AL120" i="1"/>
  <c r="AM120" i="1"/>
  <c r="AK121" i="1"/>
  <c r="AL121" i="1"/>
  <c r="AM121" i="1"/>
  <c r="AK122" i="1"/>
  <c r="AL122" i="1"/>
  <c r="AM122" i="1"/>
  <c r="AK123" i="1"/>
  <c r="AL123" i="1"/>
  <c r="AM123" i="1"/>
  <c r="AM3" i="1"/>
  <c r="AL3" i="1"/>
  <c r="AK3" i="1"/>
  <c r="B49" i="3"/>
  <c r="T182" i="1"/>
  <c r="B16" i="1" s="1"/>
  <c r="S182" i="1"/>
  <c r="B12" i="1" s="1"/>
  <c r="P182" i="1"/>
  <c r="B10" i="1" s="1"/>
  <c r="N182" i="1"/>
  <c r="B14" i="1" s="1"/>
  <c r="L182" i="1"/>
  <c r="B8" i="1" s="1"/>
  <c r="I182" i="1"/>
  <c r="G182" i="1"/>
  <c r="F182" i="1"/>
  <c r="B6" i="1" s="1"/>
  <c r="O181" i="1"/>
  <c r="O180" i="1"/>
  <c r="O179" i="1"/>
  <c r="O178" i="1"/>
  <c r="O177" i="1"/>
  <c r="O176" i="1"/>
  <c r="O1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B21" i="1"/>
  <c r="O20" i="1"/>
  <c r="O19" i="1"/>
  <c r="O18" i="1"/>
  <c r="O17" i="1"/>
  <c r="O16" i="1"/>
  <c r="O15" i="1"/>
  <c r="O14" i="1"/>
  <c r="O13" i="1"/>
  <c r="B4" i="1"/>
  <c r="B18" i="1" l="1"/>
</calcChain>
</file>

<file path=xl/sharedStrings.xml><?xml version="1.0" encoding="utf-8"?>
<sst xmlns="http://schemas.openxmlformats.org/spreadsheetml/2006/main" count="3469" uniqueCount="1415">
  <si>
    <t>执行完成日期</t>
  </si>
  <si>
    <t>达人合作跟踪表</t>
  </si>
  <si>
    <t>微信昵称</t>
  </si>
  <si>
    <t>微信号</t>
  </si>
  <si>
    <t>小红书昵称</t>
  </si>
  <si>
    <t>小红书链接</t>
  </si>
  <si>
    <t>粉丝数量</t>
  </si>
  <si>
    <t>笔记报价</t>
  </si>
  <si>
    <t>手机号</t>
  </si>
  <si>
    <t>收货后出稿时间</t>
  </si>
  <si>
    <t>拍单日期</t>
  </si>
  <si>
    <t>订单号</t>
  </si>
  <si>
    <t>拍单金额</t>
  </si>
  <si>
    <t>催稿日期</t>
  </si>
  <si>
    <t>是否交稿</t>
  </si>
  <si>
    <t>交稿速度评分</t>
  </si>
  <si>
    <t>图文质量评分</t>
  </si>
  <si>
    <t>是否发布</t>
  </si>
  <si>
    <t>结算金额</t>
  </si>
  <si>
    <t>链接</t>
  </si>
  <si>
    <t>链接2</t>
  </si>
  <si>
    <t>链接3</t>
  </si>
  <si>
    <t>标题</t>
  </si>
  <si>
    <t>发布日期</t>
  </si>
  <si>
    <t>赞</t>
  </si>
  <si>
    <t>藏</t>
  </si>
  <si>
    <t>总评论</t>
  </si>
  <si>
    <t>博主回复</t>
  </si>
  <si>
    <t>原版视频</t>
  </si>
  <si>
    <t>是否收录</t>
  </si>
  <si>
    <t>合作形式</t>
  </si>
  <si>
    <t>评价</t>
  </si>
  <si>
    <t>剩余天数</t>
  </si>
  <si>
    <t>智慧嘻</t>
  </si>
  <si>
    <t>zsh1006437689</t>
  </si>
  <si>
    <t>https://www.xiaohongshu.com/user/profile/5e5b1776000000000100769d?xhsshare=CopyLink&amp;appuid=5e5b1776000000000100769d&amp;apptime=1603978256</t>
  </si>
  <si>
    <t>是</t>
  </si>
  <si>
    <t>https://m.weibo.cn/7311053917/4608545033553649</t>
  </si>
  <si>
    <t>视频</t>
  </si>
  <si>
    <t>橙子同学  小红书合作</t>
  </si>
  <si>
    <t>橙子同学</t>
  </si>
  <si>
    <t>https://www.xiaohongshu.com/user/profile/5c23449e000000000703c832?xhsshare=CopyLink&amp;appuid=5c23449e000000000703c832&amp;apptime=1593416055</t>
  </si>
  <si>
    <t>https://m.weibo.cn/7480334882/4610003693998100</t>
  </si>
  <si>
    <t>总合作人数</t>
  </si>
  <si>
    <t>傲娇的肉肉（小号猫性柠檬精）</t>
  </si>
  <si>
    <t>17827445456蔡燕华</t>
  </si>
  <si>
    <t>猫性柠檬精</t>
  </si>
  <si>
    <t>https://www.xiaohongshu.com/user/profile/5b65813a4b523800017f6ac3?xhsshare=CopyLink&amp;appuid=5b65813a4b523800017f6ac3&amp;apptime=1567060780</t>
  </si>
  <si>
    <t>15915810397</t>
  </si>
  <si>
    <t>柠柠七</t>
  </si>
  <si>
    <t>https://www.xiaohongshu.com/user/profile/5bdac65cfa3e430001ae43dc?xhsshare=CopyLink&amp;appuid=5bdac65cfa3e430001ae43dc&amp;apptime=1576737167</t>
  </si>
  <si>
    <t>https://m.weibo.cn/3711972114/4608202883205525</t>
  </si>
  <si>
    <t>已拍单人数</t>
  </si>
  <si>
    <t>谢缘缘小红书合作（谢小小是小号）</t>
  </si>
  <si>
    <t>15218812635</t>
  </si>
  <si>
    <t>谢缘缘</t>
  </si>
  <si>
    <t>https://www.xiaohongshu.com/user/profile/56c6847d1c07df21022ba284?xhsshare=CopyLink&amp;appuid=56c6847d1c07df21022ba284&amp;apptime=1601187152</t>
  </si>
  <si>
    <t>https://m.weibo.cn/6142260160/4607837252359171</t>
  </si>
  <si>
    <t>芝芝</t>
  </si>
  <si>
    <t>biu15571650605</t>
  </si>
  <si>
    <t>芝是为你</t>
  </si>
  <si>
    <t>https://www.xiaohongshu.com/user/profile/5948befc50c4b41354cc7037?xhsshare=CopyLink&amp;appuid=5948befc50c4b41354cc7037&amp;apptime=1598605071</t>
  </si>
  <si>
    <t>https://m.weibo.cn/7243355402/4610040374495005</t>
  </si>
  <si>
    <t>已交稿人数</t>
  </si>
  <si>
    <t>cc女孩</t>
  </si>
  <si>
    <t>https://www.xiaohongshu.com/user/profile/5b6ec2152c1b7e0001fd3968?xhsshare=CopyLink&amp;appuid=5b6ec2152c1b7e0001fd3968&amp;apptime=1611930782</t>
  </si>
  <si>
    <t>https://show.meitu.com/detail?feed_id=6772365827147319143&amp;lang=cn&amp;stat_id=6772365827147319143&amp;stat_gid=2297285608&amp;stat_uid=1780468326</t>
  </si>
  <si>
    <t>https://m.weibo.cn/7481775630/4610269902799078</t>
  </si>
  <si>
    <t>包子</t>
  </si>
  <si>
    <t>lxthyt111</t>
  </si>
  <si>
    <t>https://www.xiaohongshu.com/user/profile/5de60a4700000000010032e9?xhsshare=CopyLink&amp;appuid=5de60a4700000000010032e9&amp;apptime=1612182959</t>
  </si>
  <si>
    <t>已发布人数</t>
  </si>
  <si>
    <t>17806769640</t>
  </si>
  <si>
    <t>https://www.xiaohongshu.com/user/profile/5d58dcd1000000000100391e?xhsshare=CopyLink&amp;appuid=5d58dcd1000000000100391e&amp;apptime=1612183318</t>
  </si>
  <si>
    <t>KOL小潘怕长胖</t>
  </si>
  <si>
    <t>PanPano77</t>
  </si>
  <si>
    <t>小潘怕长胖</t>
  </si>
  <si>
    <t>https://www.xiaohongshu.com/user/profile/5eb154780000000001002e67?xhsshare=CopyLink&amp;appuid=5eb154780000000001002e67&amp;apptime=1611924845</t>
  </si>
  <si>
    <t>https://show.meitu.com/detail?feed_id=6771065909618430721&amp;root_id=1033464772&amp;stat_gid=1148119413&amp;stat_uid=1033464772</t>
  </si>
  <si>
    <t>拍单总额</t>
  </si>
  <si>
    <t>陈皮儿</t>
  </si>
  <si>
    <t>Jen259W</t>
  </si>
  <si>
    <t>是陈皮儿</t>
  </si>
  <si>
    <t>https://www.xiaohongshu.com/user/profile/5b36140ce8ac2b7f8f9b1a4f?xhsshare=CopyLink&amp;appuid=5b36140ce8ac2b7f8f9b1a4f&amp;apptime=1612227439</t>
  </si>
  <si>
    <r>
      <rPr>
        <sz val="12"/>
        <color rgb="FFC00000"/>
        <rFont val="微软雅黑"/>
        <family val="2"/>
        <charset val="134"/>
      </rPr>
      <t>玉米啵啵（品合1月可约</t>
    </r>
    <r>
      <rPr>
        <sz val="12"/>
        <color rgb="FFC00000"/>
        <rFont val="Baskerville Old Face"/>
        <family val="1"/>
      </rPr>
      <t>🍑</t>
    </r>
  </si>
  <si>
    <t>Minecraft926</t>
  </si>
  <si>
    <t>玉米啵啵</t>
  </si>
  <si>
    <t>https://www.xiaohongshu.com/discovery/item/5f9e46490000000001001b68?xhsshare=CopyLink&amp;appuid=5e0efa13000000000100439c&amp;apptime=1612016910</t>
  </si>
  <si>
    <t>结算总额</t>
  </si>
  <si>
    <t>小优优（消息多，请语音）</t>
  </si>
  <si>
    <t>553880350</t>
  </si>
  <si>
    <t>Nacy-鹿</t>
  </si>
  <si>
    <t>https://www.xiaohongshu.com/user/profile/5966c47c5e87e738d184e951?xhsshare=CopyLink&amp;appuid=5966c47c5e87e738d184e951&amp;apptime=1611918187</t>
  </si>
  <si>
    <t>Fe  Fuir</t>
  </si>
  <si>
    <t>ALU-99</t>
  </si>
  <si>
    <t>Lili_翊瑶</t>
  </si>
  <si>
    <t>https://www.xiaohongshu.com/user/profile/5e5de4b90000000001003964?xhsshare=CopyLink&amp;appuid=5e5de4b90000000001003964&amp;apptime=1612183809</t>
  </si>
  <si>
    <t>待结算总额</t>
  </si>
  <si>
    <t>Jessica490511</t>
  </si>
  <si>
    <t>洁西卡爱吃肉肉</t>
  </si>
  <si>
    <t>https://www.xiaohongshu.com/user/profile/5bc5dbeb1b7ef40001f73d47?xhsshare=CopyLink&amp;appuid=5bc5dbeb1b7ef40001f73d47&amp;apptime=1611928785</t>
  </si>
  <si>
    <t>13914066-53</t>
  </si>
  <si>
    <t>Lisa112457670</t>
  </si>
  <si>
    <t>https://www.xiaohongshu.com/user/profile/566a5eb70cdc2b368b88769b?xhsshare=CopyLink&amp;appuid=566a5eb70cdc2b368b88769b&amp;apptime=1612185501</t>
  </si>
  <si>
    <t>荒野哥哥耶</t>
  </si>
  <si>
    <t>15855077899</t>
  </si>
  <si>
    <t>https://www.xiaohongshu.com/user/profile/5f9a75250000000001005183?xhsshare=CopyLink&amp;appuid=5f9a75250000000001005183&amp;apptime=1612239881</t>
  </si>
  <si>
    <t>最新更新日期</t>
  </si>
  <si>
    <t xml:space="preserve"> zeh021102</t>
  </si>
  <si>
    <t>惠惠欧尼</t>
  </si>
  <si>
    <t>https://www.xiaohongshu.com/user/profile/5f1569460000000001003128?xhsshare=CopyLink&amp;appuid=5f1569460000000001003128&amp;apptime=1611973076</t>
  </si>
  <si>
    <t>小红书 Ava碎碎念</t>
  </si>
  <si>
    <t xml:space="preserve">AVA-XXN </t>
  </si>
  <si>
    <t xml:space="preserve">Ava碎碎念 </t>
  </si>
  <si>
    <t xml:space="preserve">https://www.xiaohongshu.com/user/profile/5ea13b310000000001001939?xhsshare=CopyLink&amp;appuid=5ea13b310000000001001939&amp;apptime=1600351427 </t>
  </si>
  <si>
    <t>ㅤㅤㅤㅤㅤㅤㅤㅤㅤㅤㅤ</t>
  </si>
  <si>
    <t xml:space="preserve">Lsn168cm </t>
  </si>
  <si>
    <t>斯诺的每一天</t>
  </si>
  <si>
    <t>https://www.xiaohongshu.com/user/profile/5adc1d1711be103971d34c32?xhsshare=CopyLink&amp;appuid=5adc1d1711be103971d34c32&amp;apptime=1607909740</t>
  </si>
  <si>
    <r>
      <rPr>
        <sz val="12"/>
        <color rgb="FFC00000"/>
        <rFont val="微软雅黑"/>
        <family val="2"/>
        <charset val="134"/>
      </rPr>
      <t>Doris斯斯（可投放薯条</t>
    </r>
    <r>
      <rPr>
        <sz val="12"/>
        <color rgb="FFC00000"/>
        <rFont val="Baskerville Old Face"/>
        <family val="1"/>
      </rPr>
      <t>🍟</t>
    </r>
    <r>
      <rPr>
        <sz val="12"/>
        <color rgb="FFC00000"/>
        <rFont val="微软雅黑"/>
        <family val="2"/>
        <charset val="134"/>
      </rPr>
      <t>）</t>
    </r>
  </si>
  <si>
    <t>Doris_xss</t>
  </si>
  <si>
    <t>Doris斯斯</t>
  </si>
  <si>
    <t>https://www.xiaohongshu.com/user/profile/5e99762a00000000010075d2?xhsshare=CopyLink&amp;appuid=5e99762a00000000010075d2&amp;apptime=1612184987</t>
  </si>
  <si>
    <t>青年小宋</t>
  </si>
  <si>
    <t>asongyu666888</t>
  </si>
  <si>
    <t>https://www.xiaohongshu.com/user/profile/5ce7747e0000000005002be2?xhsshare=CopyLink&amp;appuid=5ce7747e0000000005002be2&amp;apptime=1608103822</t>
  </si>
  <si>
    <t>黄小丫</t>
  </si>
  <si>
    <t>18915544763</t>
  </si>
  <si>
    <t>黄小丫就是这么可爱</t>
  </si>
  <si>
    <t>https://www.xiaohongshu.com/user/profile/54810fb1d6e4a961753018d2?xhsshare=CopyLink&amp;appuid=54810fb1d6e4a961753018d2&amp;apptime=1611931533</t>
  </si>
  <si>
    <t>狮子噜噜</t>
  </si>
  <si>
    <t>XLLLll78</t>
  </si>
  <si>
    <t>https://www.xiaohongshu.com/user/profile/57f30dd882ec3908c4202911?xhsshare=CopyLink&amp;appuid=57f30dd882ec3908c4202911&amp;apptime=1604498523</t>
  </si>
  <si>
    <r>
      <rPr>
        <sz val="12"/>
        <color rgb="FFC00000"/>
        <rFont val="微软雅黑"/>
        <family val="2"/>
        <charset val="134"/>
      </rPr>
      <t>行走的菠萝</t>
    </r>
    <r>
      <rPr>
        <sz val="12"/>
        <color rgb="FFC00000"/>
        <rFont val="Baskerville Old Face"/>
        <family val="1"/>
      </rPr>
      <t>🍍</t>
    </r>
  </si>
  <si>
    <t>boluobiu3366</t>
  </si>
  <si>
    <r>
      <rPr>
        <sz val="12"/>
        <color rgb="FFC00000"/>
        <rFont val="微软雅黑"/>
        <family val="2"/>
        <charset val="134"/>
      </rPr>
      <t>shmily小菠萝</t>
    </r>
    <r>
      <rPr>
        <sz val="12"/>
        <color rgb="FFC00000"/>
        <rFont val="Baskerville Old Face"/>
        <family val="1"/>
      </rPr>
      <t>🍍</t>
    </r>
  </si>
  <si>
    <t>https://www.xiaohongshu.com/user/profile/5f50b60a00000000010008c1?xhsshare=CopyLink&amp;appuid=5f50b60a00000000010008c1&amp;apptime=1607106880</t>
  </si>
  <si>
    <r>
      <rPr>
        <sz val="12"/>
        <color theme="1"/>
        <rFont val="微软雅黑"/>
        <family val="2"/>
        <charset val="134"/>
      </rPr>
      <t>橘子茶茶</t>
    </r>
    <r>
      <rPr>
        <sz val="12"/>
        <color theme="1"/>
        <rFont val="Baskerville Old Face"/>
        <family val="1"/>
      </rPr>
      <t>🍊</t>
    </r>
  </si>
  <si>
    <t>YHJ1212888</t>
  </si>
  <si>
    <t>橘子茶茶</t>
  </si>
  <si>
    <t>https://www.xiaohongshu.com/user/profile/5e999e4d000000000100b1f6?xhsshare=CopyLink&amp;appuid=5c34c1b8000000000501b0e8&amp;apptime=1606982527</t>
  </si>
  <si>
    <t>30000</t>
  </si>
  <si>
    <t>图文</t>
  </si>
  <si>
    <t>嗷呜</t>
  </si>
  <si>
    <t>lwzzqn</t>
  </si>
  <si>
    <t>嗷了个咪</t>
  </si>
  <si>
    <t>https://www.xiaohongshu.com/user/profile/5a6c34bb11be1017c82a58d0?xhsshare=CopyLink&amp;appuid=5a6c34bb11be1017c82a58d0&amp;apptime=1611921342</t>
  </si>
  <si>
    <t>17000</t>
  </si>
  <si>
    <t>🍭</t>
  </si>
  <si>
    <t xml:space="preserve">ChanHiuYan_ </t>
  </si>
  <si>
    <t>阿糖想睡觉</t>
  </si>
  <si>
    <t xml:space="preserve">https://www.xiaohongshu.com/user/profile/5f0d87ff000000000101f78f?xhsshare=CopyLink&amp;appuid=5f0d87ff000000000101f78f&amp;apptime=1599207096 </t>
  </si>
  <si>
    <t>11000</t>
  </si>
  <si>
    <t>菊月姗姗</t>
  </si>
  <si>
    <t>S91han</t>
  </si>
  <si>
    <t>https://www.xiaohongshu.com/user/profile/5a5efa0b4eacab71d86a5ae8?xhsshare=CopyLink&amp;appuid=5a5efa0b4eacab71d86a5ae8&amp;apptime=1612224765</t>
  </si>
  <si>
    <t>20000</t>
  </si>
  <si>
    <t>一块豆腐</t>
  </si>
  <si>
    <t>xin-23911</t>
  </si>
  <si>
    <t>豆腐fufu</t>
  </si>
  <si>
    <t>https://www.xiaohongshu.com/user/profile/5f0281df000000000101d83f?xhsshare=CopyLink&amp;appuid=5f0281df000000000101d83f&amp;apptime=1611918666</t>
  </si>
  <si>
    <t>18000</t>
  </si>
  <si>
    <t>Selindy_lll</t>
  </si>
  <si>
    <t>37</t>
  </si>
  <si>
    <t>https://www.xiaohongshu.com/user/profile/5dfc734800000000010073ea?xhsshare=CopyLink&amp;appuid=5dfc734800000000010073ea&amp;apptime=1612226346</t>
  </si>
  <si>
    <t>漫漫</t>
  </si>
  <si>
    <t>13430387853</t>
  </si>
  <si>
    <t>https://www.xiaohongshu.com/user/profile/5974a40d50c4b45b45bb8e27?xhsshare=CopyLink&amp;appuid=5974a40d50c4b45b45bb8e27&amp;apptime=1609043428</t>
  </si>
  <si>
    <t>71000</t>
  </si>
  <si>
    <t>庄校长</t>
  </si>
  <si>
    <t>zl02714</t>
  </si>
  <si>
    <t>小庄琳在画画</t>
  </si>
  <si>
    <t>https://www.xiaohongshu.com/user/profile/5eb8dc9a0000000001005403?xhsshare=CopyLink&amp;appuid=5891a82f5e87e711ad71323c&amp;apptime=1611940143</t>
  </si>
  <si>
    <t>28000</t>
  </si>
  <si>
    <t>19898197612</t>
  </si>
  <si>
    <t>薯条酱</t>
  </si>
  <si>
    <t>https://www.xiaohongshu.com/user/profile/5bd58e8a1012ed00015a0a10?xhsshare=CopyLink&amp;appuid=5bd58e8a1012ed00015a0a10&amp;apptime=1584947731</t>
  </si>
  <si>
    <t>32000</t>
  </si>
  <si>
    <t>hzdid</t>
  </si>
  <si>
    <t>yhz949aaaa</t>
  </si>
  <si>
    <t>居居是只喵</t>
  </si>
  <si>
    <t>https://www.xiaohongshu.com/user/profile/5d8758c50000000001019fc3?xhsshare=CopyLink&amp;appuid=5d8758c50000000001019fc3&amp;apptime=1603847486</t>
  </si>
  <si>
    <t>26000</t>
  </si>
  <si>
    <t>Niya</t>
  </si>
  <si>
    <t>15986303486</t>
  </si>
  <si>
    <t>https://www.xiaohongshu.com/user/profile/5bcc16238c138d0001f31079?xhsshare=CopyLink&amp;appuid=5bcc16238c138d0001f31079&amp;apptime=1563426503</t>
  </si>
  <si>
    <t>36000</t>
  </si>
  <si>
    <t>miu</t>
  </si>
  <si>
    <t>LJIA0326_</t>
  </si>
  <si>
    <t>烫烫柠檬</t>
  </si>
  <si>
    <t>https://www.xiaohongshu.com/user/profile/5eda2b19000000000101ca80?xhsshare=CopyLink&amp;appuid=5eda2b19000000000101ca80&amp;apptime=1611933834</t>
  </si>
  <si>
    <t>22380</t>
  </si>
  <si>
    <t>溺安</t>
  </si>
  <si>
    <t xml:space="preserve">anyan_zy </t>
  </si>
  <si>
    <t>小安先生</t>
  </si>
  <si>
    <t xml:space="preserve">https://www.xiaohongshu.com/user/profile/5bea794204bbf000012a5087?xhsshare=CopyLink&amp;appuid=5bea794204bbf000012a5087&amp;apptime=1566978710 </t>
  </si>
  <si>
    <t>13000</t>
  </si>
  <si>
    <t>七宇</t>
  </si>
  <si>
    <t>sy98070700</t>
  </si>
  <si>
    <t>https://www.xiaohongshu.com/user/profile/5eb14d8900000000010060e7?xhsshare=CopyLink&amp;appuid=5eb14d8900000000010060e7&amp;apptime=1612084054</t>
  </si>
  <si>
    <t>29000</t>
  </si>
  <si>
    <t>赤藓糖醇</t>
  </si>
  <si>
    <t>2366239836</t>
  </si>
  <si>
    <t>PP的晚饭</t>
  </si>
  <si>
    <t>https://www.xiaohongshu.com/user/profile/5c63d546000000001102cbb4?xhsshare=CopyLink&amp;appuid=5c63d546000000001102cbb4&amp;apptime=1593738215</t>
  </si>
  <si>
    <t>Koki</t>
  </si>
  <si>
    <t>2569305034</t>
  </si>
  <si>
    <t>我是koki</t>
  </si>
  <si>
    <t>https://www.xiaohongshu.com/user/profile/5f0f01d70000000001000fae?xhsshare=CopyLink&amp;appuid=58b003556a6a696df5c9c00b&amp;apptime=1611918506</t>
  </si>
  <si>
    <t>15000</t>
  </si>
  <si>
    <t>肉七七</t>
  </si>
  <si>
    <t>18256179609</t>
  </si>
  <si>
    <t>https://www.xiaohongshu.com/user/profile/5cc5cc66000000001602b928?xhsshare=CopyLink&amp;appuid=56c0095e6a6a694a92eac080&amp;apptime=1612252308</t>
  </si>
  <si>
    <t>52000</t>
  </si>
  <si>
    <t>奶油小叮</t>
  </si>
  <si>
    <t>aa13392511275</t>
  </si>
  <si>
    <t>https://www.xiaohongshu.com/user/profile/5e02ba600000000001008259?xhsshare=CopyLink&amp;appuid=5e02ba600000000001008259&amp;apptime=1611932839</t>
  </si>
  <si>
    <t>16000</t>
  </si>
  <si>
    <t>LT</t>
  </si>
  <si>
    <t>llttt97</t>
  </si>
  <si>
    <t>蟹棒寿司</t>
  </si>
  <si>
    <t>https://www.xiaohongshu.com/user/profile/5d839549000000000101a864?xhsshare=CopyLink&amp;appuid=5d839549000000000101a864&amp;apptime=1612066619</t>
  </si>
  <si>
    <t>27000</t>
  </si>
  <si>
    <t>皖皖.</t>
  </si>
  <si>
    <t>17600210939</t>
  </si>
  <si>
    <t>这里是花菜.</t>
  </si>
  <si>
    <t>https://www.xiaohongshu.com/user/profile/5e86d450000000000100687b?xhsshare=CopyLink&amp;appuid=5e86d450000000000100687b&amp;apptime=1612250858</t>
  </si>
  <si>
    <t>33000</t>
  </si>
  <si>
    <t>卡莉</t>
  </si>
  <si>
    <t>L-carly</t>
  </si>
  <si>
    <t>https://www.xiaohongshu.com/user/profile/5dccb4620000000001009196?xhsshare=CopyLink&amp;appuid=5dccb4620000000001009196&amp;apptime=1611926364</t>
  </si>
  <si>
    <t>44000</t>
  </si>
  <si>
    <t>Darlene</t>
  </si>
  <si>
    <t>1695520141</t>
  </si>
  <si>
    <t>壹只瘦瘦豬</t>
  </si>
  <si>
    <t>https://www.xiaohongshu.com/user/profile/5f0ef648000000000101c292?xhsshare=CopyLink&amp;appuid=5f0ef648000000000101c292&amp;apptime=1611920829</t>
  </si>
  <si>
    <t>12000</t>
  </si>
  <si>
    <t>酒酒星</t>
  </si>
  <si>
    <t>JJX-Sky-</t>
  </si>
  <si>
    <t>https://www.xiaohongshu.com/user/profile/5c2b316a000000000601ba66?xhsshare=CopyLink&amp;appuid=5c2b316a000000000601ba66&amp;apptime=1602482213</t>
  </si>
  <si>
    <t>baiansy</t>
  </si>
  <si>
    <t xml:space="preserve">Baiansy_459 </t>
  </si>
  <si>
    <t>甜崽木木</t>
  </si>
  <si>
    <t xml:space="preserve">https://www.xiaohongshu.com/user/profile/5e943c930000000001002fc0?xhsshare=CopyLink&amp;appuid=5e943c930000000001002fc0&amp;apptime=1600098171 </t>
  </si>
  <si>
    <t>艺卉哥</t>
  </si>
  <si>
    <t>asd209707</t>
  </si>
  <si>
    <t>https://www.xiaohongshu.com/user/profile/5a8795cce8ac2b3419d65b8c?xhsshare=CopyLink&amp;appuid=5a8795cce8ac2b3419d65b8c&amp;apptime=1607049708</t>
  </si>
  <si>
    <t>酱小酱（没回就是在上课）</t>
  </si>
  <si>
    <t>niyuejiang</t>
  </si>
  <si>
    <t>霓月酱</t>
  </si>
  <si>
    <t>https://www.xiaohongshu.com/user/profile/5e0c40290000000001006c0b?xhsshare=CopyLink&amp;appuid=5e0c40290000000001006c0b&amp;apptime=1611992296</t>
  </si>
  <si>
    <t>T</t>
  </si>
  <si>
    <t>rnnmily828</t>
  </si>
  <si>
    <t>蕉个friend</t>
  </si>
  <si>
    <t>https://www.xiaohongshu.com/user/profile/5f1c2cd10000000001007e5f?xhsshare=CopyLink&amp;appuid=5f1c2cd10000000001007e5f&amp;apptime=1611940665</t>
  </si>
  <si>
    <t>18360</t>
  </si>
  <si>
    <t>LLIU-LI</t>
  </si>
  <si>
    <t>No-749629</t>
  </si>
  <si>
    <t>https://www.xiaohongshu.com/user/profile/5e7b6cc20000000001000ed1?xhsshare=CopyLink&amp;appuid=5e7b6cc20000000001000ed1&amp;apptime=1604394573</t>
  </si>
  <si>
    <t>S</t>
  </si>
  <si>
    <t>sssZT99</t>
  </si>
  <si>
    <t>奶酪嘉</t>
  </si>
  <si>
    <t>https://www.xiaohongshu.com/user/profile/5f027ffc000000000101d0e3?xhsshare=CopyLink&amp;appuid=5f027ffc000000000101d0e3&amp;apptime=1612067139</t>
  </si>
  <si>
    <r>
      <rPr>
        <sz val="12"/>
        <color theme="1"/>
        <rFont val="微软雅黑"/>
        <family val="2"/>
        <charset val="134"/>
      </rPr>
      <t>chloe</t>
    </r>
    <r>
      <rPr>
        <sz val="12"/>
        <color theme="1"/>
        <rFont val="Baskerville Old Face"/>
        <family val="1"/>
      </rPr>
      <t>🍪</t>
    </r>
  </si>
  <si>
    <t>963609692</t>
  </si>
  <si>
    <t>小香织</t>
  </si>
  <si>
    <t>https://www.xiaohongshu.com/user/profile/5c0126ee000000000700f326?xhsshare=CopyLink&amp;appuid=5c0126ee000000000700f326&amp;apptime=1584195019</t>
  </si>
  <si>
    <t>Y.</t>
  </si>
  <si>
    <t>13643725094</t>
  </si>
  <si>
    <t>实.</t>
  </si>
  <si>
    <t>https://www.xiaohongshu.com/user/profile/5f2e446a00000000010035b3?xhsshare=CopyLink&amp;appuid=5f2e446a00000000010035b3&amp;apptime=1611935526</t>
  </si>
  <si>
    <t>31000</t>
  </si>
  <si>
    <t>水蜜桃</t>
  </si>
  <si>
    <t>18715619613</t>
  </si>
  <si>
    <t>https://www.xiaohongshu.com/user/profile/5eabe3a70000000001007ff7?xhsshare=CopyLink&amp;appuid=5eabe3a70000000001007ff7&amp;apptime=1612079792</t>
  </si>
  <si>
    <t>Sharkwhalee</t>
  </si>
  <si>
    <t>sharkwhalee</t>
  </si>
  <si>
    <t>https://www.xiaohongshu.com/user/profile/5ed10ab8000000000101e093?xhsshare=CopyLink&amp;appuid=5ed10ab8000000000101e093&amp;apptime=1605250427</t>
  </si>
  <si>
    <t>22000</t>
  </si>
  <si>
    <t>Ccc</t>
  </si>
  <si>
    <t>cmt5711383</t>
  </si>
  <si>
    <t>小陈甜甜酱</t>
  </si>
  <si>
    <t>https://www.xiaohongshu.com/user/profile/5edafd9e000000000101ef1d?xhsshare=CopyLink&amp;appuid=5edafd9e000000000101ef1d&amp;apptime=1611930988</t>
  </si>
  <si>
    <t>yeung</t>
  </si>
  <si>
    <t>18826566614</t>
  </si>
  <si>
    <t>青和</t>
  </si>
  <si>
    <t>https://www.xiaohongshu.com/user/profile/5ed11b3f000000000101f901?xhsshare=CopyLink&amp;appuid=5ed11b3f000000000101f901&amp;apptime=1611239267</t>
  </si>
  <si>
    <t>17439</t>
  </si>
  <si>
    <t>lll</t>
  </si>
  <si>
    <t>蜜桃乌龙yy</t>
  </si>
  <si>
    <t>https://www.xiaohongshu.com/user/profile/5f6b36aa0000000001003b6b?xhsshare=CopyLink&amp;appuid=5f6b36aa0000000001003b6b&amp;apptime=1611923866</t>
  </si>
  <si>
    <t>20500</t>
  </si>
  <si>
    <t>懂我</t>
  </si>
  <si>
    <t xml:space="preserve">M-20000102 </t>
  </si>
  <si>
    <t>旺了个米</t>
  </si>
  <si>
    <t>https://www.xiaohongshu.com/user/profile/5ef071fe0000000001004e17?xhsshare=CopyLink&amp;appuid=5ef071fe0000000001004e17&amp;apptime=1611993584</t>
  </si>
  <si>
    <t>40500</t>
  </si>
  <si>
    <t>你的先生+你的金桔</t>
  </si>
  <si>
    <t xml:space="preserve">NDXS778 </t>
  </si>
  <si>
    <t>你的先生</t>
  </si>
  <si>
    <t>https://www.xiaohongshu.com/user/profile/5f240a4c000000000101ff39?xhsshare=CopyLink&amp;appuid=5f368af80000000001006d45&amp;apptime=1611967157</t>
  </si>
  <si>
    <t>pigzittjy</t>
  </si>
  <si>
    <t>白桃夫人</t>
  </si>
  <si>
    <t>https://www.xiaohongshu.com/user/profile/5e58f54d00000000010068b3?xhsshare=CopyLink&amp;appuid=5e58f54d00000000010068b3&amp;apptime=1605426896</t>
  </si>
  <si>
    <t>LANOxANDHzT-F</t>
  </si>
  <si>
    <t>一只熊</t>
  </si>
  <si>
    <t>https://www.xiaohongshu.com/user/profile/5b66e6f6423b0a0001882971?xhsshare=CopyLink&amp;appuid=5b66e6f6423b0a0001882971&amp;apptime=1612005686</t>
  </si>
  <si>
    <t>21000</t>
  </si>
  <si>
    <t>曼</t>
  </si>
  <si>
    <t>man15110360022</t>
  </si>
  <si>
    <t>https://www.xiaohongshu.com/user/profile/5b8f39cfd2bbb000017c9753?xhsshare=CopyLink&amp;appuid=5cc2cda8000000001001304d&amp;apptime=1612196632</t>
  </si>
  <si>
    <t>带财麒麟</t>
  </si>
  <si>
    <t>xzoe11</t>
  </si>
  <si>
    <t>X11</t>
  </si>
  <si>
    <t>https://www.xiaohongshu.com/user/profile/5c185bab000000000603a42c?xhsshare=CopyLink&amp;appuid=5c185bab000000000603a42c&amp;apptime=1611927328</t>
  </si>
  <si>
    <t>SEVEN</t>
  </si>
  <si>
    <t>ylh1065629460</t>
  </si>
  <si>
    <t>甜栀子</t>
  </si>
  <si>
    <t>https://www.xiaohongshu.com/user/profile/5d4cf5ba000000001000da0a?xhsshare=CopyLink&amp;appuid=5d4cf5ba000000001000da0a&amp;apptime=1611922148</t>
  </si>
  <si>
    <t>Lemonsoda</t>
  </si>
  <si>
    <t>bearbubi</t>
  </si>
  <si>
    <t>https://www.xiaohongshu.com/user/profile/560cea0a3f0f3c15c6af0383?xhsshare=CopyLink&amp;appuid=560cea0a3f0f3c15c6af0383&amp;apptime=1611916464</t>
  </si>
  <si>
    <t>14000</t>
  </si>
  <si>
    <t>18665733592</t>
  </si>
  <si>
    <t>一根蝦條-</t>
  </si>
  <si>
    <t>https://www.xiaohongshu.com/user/profile/5e9be24d0000000001009b87?xhsshare=CopyLink&amp;appuid=5e9be24d0000000001009b87&amp;apptime=1611927916</t>
  </si>
  <si>
    <t>贺贺</t>
  </si>
  <si>
    <t>yanyu19970129</t>
  </si>
  <si>
    <t>叫贺贺吖</t>
  </si>
  <si>
    <t>https://www.xiaohongshu.com/user/profile/5f13fa8e000000000101f183?xhsshare=CopyLink&amp;appuid=5f13fa8e000000000101f183&amp;apptime=1612241878</t>
  </si>
  <si>
    <t>7</t>
  </si>
  <si>
    <t>17876473714</t>
  </si>
  <si>
    <t>一支话筒</t>
  </si>
  <si>
    <t>https://www.xiaohongshu.com/user/profile/5c7e0989000000001201c48f?xhsshare=CopyLink&amp;appuid=5c7e0989000000001201c48f&amp;apptime=1612181917</t>
  </si>
  <si>
    <t>1819673418</t>
  </si>
  <si>
    <t>蕊蕊赵</t>
  </si>
  <si>
    <t>https://www.xiaohongshu.com/user/profile/5f8bbd740000000001005ec5?xhsshare=CopyLink&amp;appuid=5f8bbd740000000001005ec5&amp;apptime=1611977861</t>
  </si>
  <si>
    <t>34000</t>
  </si>
  <si>
    <t>xiaofang-mc</t>
  </si>
  <si>
    <t>mc宝</t>
  </si>
  <si>
    <t>https://www.xiaohongshu.com/user/profile/5ae02bfb11be10161a55a113?xhsshare=CopyLink&amp;appuid=5ae02bfb11be10161a55a113&amp;apptime=1612181490</t>
  </si>
  <si>
    <t>19563</t>
  </si>
  <si>
    <t>你连桃子都吃不到</t>
  </si>
  <si>
    <t xml:space="preserve">Peach_0828 </t>
  </si>
  <si>
    <t>桃子奈里君</t>
  </si>
  <si>
    <t>https://www.xiaohongshu.com/user/profile/5f01bfd1000000000100012d?xhsshare=CopyLink&amp;appuid=5f01bfd1000000000100012d&amp;apptime=1604477961</t>
  </si>
  <si>
    <t xml:space="preserve">18300287100 </t>
  </si>
  <si>
    <t>安静</t>
  </si>
  <si>
    <t xml:space="preserve">https://www.xiaohongshu.com/user/profile/5e78bda10000000001009b24?xhsshare=CopyLink&amp;appuid=5e78bda10000000001009b24&amp;apptime=1611387067 </t>
  </si>
  <si>
    <t>美美酱</t>
  </si>
  <si>
    <t>mm1692016</t>
  </si>
  <si>
    <t>祖国老花朵</t>
  </si>
  <si>
    <t>https://www.xiaohongshu.com/user/profile/5e853f2e0000000001004285?xhsshare=CopyLink&amp;appuid=5e853f2e0000000001004285&amp;apptime=1611917472</t>
  </si>
  <si>
    <t>lzm931872936</t>
  </si>
  <si>
    <t>https://www.xiaohongshu.com/user/profile/5cb45e020000000011002112?xhsshare=CopyLink&amp;appuid=5cb45e020000000011002112&amp;apptime=1610360681</t>
  </si>
  <si>
    <t>21300</t>
  </si>
  <si>
    <t>等等c</t>
  </si>
  <si>
    <t>ying924880</t>
  </si>
  <si>
    <t>高莹不困啊</t>
  </si>
  <si>
    <t>https://www.xiaohongshu.com/user/profile/5f488d7c000000000100a3a3?xhsshare=CopyLink&amp;appuid=5f488d7c000000000100a3a3&amp;apptime=1611972893</t>
  </si>
  <si>
    <t>@</t>
  </si>
  <si>
    <t>chenlin08011</t>
  </si>
  <si>
    <t>陈Cc</t>
  </si>
  <si>
    <t>https://www.xiaohongshu.com/user/profile/5bd5f22c29d2690001edae71?xhsshare=CopyLink&amp;appuid=5bd5f22c29d2690001edae71&amp;apptime=1566276951</t>
  </si>
  <si>
    <t>口乞货球球二分之一</t>
  </si>
  <si>
    <t xml:space="preserve">Globalfoodiebaseinsh </t>
  </si>
  <si>
    <t>吃货球球二分之一</t>
  </si>
  <si>
    <t>https://www.xiaohongshu.com/user/profile/5d8a8beb000000000100661a?xhsshare=CopyLink&amp;appuid=5d8a8beb000000000100661a&amp;apptime=1611748492</t>
  </si>
  <si>
    <t>12008</t>
  </si>
  <si>
    <t>林晓琪</t>
  </si>
  <si>
    <t>qi20101114</t>
  </si>
  <si>
    <t>爱美的小妻子</t>
  </si>
  <si>
    <t>https://www.xiaohongshu.com/user/profile/5f33536d00000000010072e5?xhsshare=CopyLink&amp;appuid=5f33536d00000000010072e5&amp;apptime=1611922618</t>
  </si>
  <si>
    <t>19000</t>
  </si>
  <si>
    <t>甜甜</t>
  </si>
  <si>
    <t>17708235440</t>
  </si>
  <si>
    <t xml:space="preserve">https://www.xiaohongshu.com/user/profile/5c1e30b3000000000503223d?xhsshare=CopyLink&amp;appuid=5c1e30b3000000000503223d&amp;apptime=1599626019 </t>
  </si>
  <si>
    <t>ohh</t>
  </si>
  <si>
    <t>15077972520</t>
  </si>
  <si>
    <t>梦晨c</t>
  </si>
  <si>
    <t>https://www.xiaohongshu.com/user/profile/5bd3e5f13a2b670001f66391?xhsshare=CopyLink&amp;appuid=5bd3e5f13a2b670001f66391&amp;apptime=1611927875</t>
  </si>
  <si>
    <t>ivyy</t>
  </si>
  <si>
    <t xml:space="preserve">Huangwaiy </t>
  </si>
  <si>
    <t>黄了没吖</t>
  </si>
  <si>
    <t>https://www.xiaohongshu.com/user/profile/5cfe0c84000000001102a0d1?xhsshare=CopyLink&amp;appuid=5cfe0c84000000001102a0d1&amp;apptime=1611918888</t>
  </si>
  <si>
    <t>keio</t>
  </si>
  <si>
    <t>1666263579</t>
  </si>
  <si>
    <t>全糖女孩</t>
  </si>
  <si>
    <t>https://www.xiaohongshu.com/user/profile/5bea7341bbdc4c000130e0db?xhsshare=CopyLink&amp;appuid=5bea7341bbdc4c000130e0db&amp;apptime=1611916418</t>
  </si>
  <si>
    <t>12295</t>
  </si>
  <si>
    <t>子元</t>
  </si>
  <si>
    <t>xiaoyuan_yes</t>
  </si>
  <si>
    <t>我是一颗水蜜桃</t>
  </si>
  <si>
    <t>https://www.xiaohongshu.com/user/profile/5ba3227d340c8a0001cbe2a6?xhsshare=CopyLink&amp;appuid=5c46934700000000100101f3&amp;apptime=1612226002</t>
  </si>
  <si>
    <t>小钟巧克妮</t>
  </si>
  <si>
    <t>ZJUNJ95</t>
  </si>
  <si>
    <t>https://www.xiaohongshu.com/user/profile/5e31854d0000000001004b44?xhsshare=CopyLink&amp;appuid=5e31854d0000000001004b44&amp;apptime=1609077218</t>
  </si>
  <si>
    <t>u j</t>
  </si>
  <si>
    <t>liu-chu-ying</t>
  </si>
  <si>
    <t>橘子甜不甜呀</t>
  </si>
  <si>
    <t>https://www.xiaohongshu.com/user/profile/5c133c370000000006012e70?xhsshare=CopyLink&amp;appuid=5c133c370000000006012e70&amp;apptime=1612236735</t>
  </si>
  <si>
    <t>23000</t>
  </si>
  <si>
    <t>MInimmn</t>
  </si>
  <si>
    <t>DJM_MJD</t>
  </si>
  <si>
    <t>敏敏子</t>
  </si>
  <si>
    <t>https://www.xiaohongshu.com/user/profile/5ea54e54000000000100b11b?xhsshare=CopyLink&amp;appuid=5ea54e54000000000100b11b&amp;apptime=1596673848</t>
  </si>
  <si>
    <t>#</t>
  </si>
  <si>
    <t>iiJINJIN_</t>
  </si>
  <si>
    <t>吃可爱长大的</t>
  </si>
  <si>
    <t>https://www.xiaohongshu.com/user/profile/5f5863d600000000010046d4?xhsshare=CopyLink&amp;appuid=5f5863d600000000010046d4&amp;apptime=1611918395</t>
  </si>
  <si>
    <t>Nuyoah.</t>
  </si>
  <si>
    <t>15112340415</t>
  </si>
  <si>
    <t>然然爱睡觉</t>
  </si>
  <si>
    <t>https://www.xiaohongshu.com/user/profile/5d00f3f0000000001700a754?xhsshare=CopyLink&amp;appuid=5d00f3f0000000001700a754&amp;apptime=1612250716</t>
  </si>
  <si>
    <t>15552</t>
  </si>
  <si>
    <t>咖喱</t>
  </si>
  <si>
    <t>gali911s</t>
  </si>
  <si>
    <t>卡莉塔塔</t>
  </si>
  <si>
    <t>https://www.xiaohongshu.com/user/profile/5d2703350000000016034e1a?xhsshare=CopyLink&amp;appuid=5d2703350000000016034e1a&amp;apptime=1606809166</t>
  </si>
  <si>
    <t xml:space="preserve"> 11000</t>
  </si>
  <si>
    <t>Emma</t>
  </si>
  <si>
    <t>addy_990803</t>
  </si>
  <si>
    <t>是大东东呀</t>
  </si>
  <si>
    <t>https://www.xiaohongshu.com/user/profile/5eda0d6900000000010036e0?xhsshare=CopyLink&amp;appuid=5eda0d6900000000010036e0&amp;apptime=1612230935</t>
  </si>
  <si>
    <t>18969</t>
  </si>
  <si>
    <t>小鱼同学</t>
  </si>
  <si>
    <t>YYH19930321</t>
  </si>
  <si>
    <t>https://www.xiaohongshu.com/user/profile/5c4141ea0000000007029d2e?xhsshare=CopyLink&amp;appuid=5c4141ea0000000007029d2e&amp;apptime=1612186721</t>
  </si>
  <si>
    <t>Vvow</t>
  </si>
  <si>
    <t>Lhd-092</t>
  </si>
  <si>
    <t>一颗牛奶糖</t>
  </si>
  <si>
    <t>https://www.xiaohongshu.com/user/profile/5cd00faa0000000016009305?xhsshare=CopyLink&amp;appuid=5cd00faa0000000016009305&amp;apptime=1611932230</t>
  </si>
  <si>
    <t>Seven</t>
  </si>
  <si>
    <t>18256102358</t>
  </si>
  <si>
    <t>seven</t>
  </si>
  <si>
    <t>https://www.xiaohongshu.com/user/profile/5bc1ebbac06b8e00011712e7?xhsshare=CopyLink&amp;appuid=5bc1ebbac06b8e00011712e7&amp;apptime=1612244960</t>
  </si>
  <si>
    <t>12500</t>
  </si>
  <si>
    <t>卡拉是条羊</t>
  </si>
  <si>
    <t>13671707279</t>
  </si>
  <si>
    <t>https://www.xiaohongshu.com/user/profile/5e58b85a0000000001001b8a?xhsshare=CopyLink&amp;appuid=5bd737e911be106617317938&amp;apptime=1611935063</t>
  </si>
  <si>
    <t>给糖就不闹</t>
  </si>
  <si>
    <t>Li_2111314</t>
  </si>
  <si>
    <t>栗原凛</t>
  </si>
  <si>
    <t>https://www.xiaohongshu.com/user/profile/5e6ae8f70000000001001710?xhsshare=CopyLink&amp;appuid=5e6ae8f70</t>
  </si>
  <si>
    <t>天天学习好好向上</t>
  </si>
  <si>
    <t>ziliaoma</t>
  </si>
  <si>
    <t>野三坡</t>
  </si>
  <si>
    <t>https://www.xiaohongshu.com/user/profile/5b861d2eb81340000145563d?xhsshare=CopyLink&amp;appuid=5b861d2eb81340000145563d&amp;apptime=1585727659</t>
  </si>
  <si>
    <t>7uuu</t>
  </si>
  <si>
    <t>tosaka27999</t>
  </si>
  <si>
    <t>姜橙鹿鹿</t>
  </si>
  <si>
    <t>https://www.xiaohongshu.com/user/profile/5d6205a70000000001018553?xhsshare=CopyLink&amp;appuid=5d6205a70000000001018553&amp;apptime=1612186643</t>
  </si>
  <si>
    <t>10000</t>
  </si>
  <si>
    <t>幸运儿</t>
  </si>
  <si>
    <t>13926798364</t>
  </si>
  <si>
    <t>https://www.xiaohongshu.com/user/profile/5e9ae14b0000000001005b05?xhsshare=CopyLink&amp;appuid=5e9ae14b0000000001005b05&amp;apptime=1611918314</t>
  </si>
  <si>
    <t>7600</t>
  </si>
  <si>
    <t>Fancy</t>
  </si>
  <si>
    <t xml:space="preserve">Withyou1988s </t>
  </si>
  <si>
    <t>木木来啦</t>
  </si>
  <si>
    <t xml:space="preserve">https://www.xiaohongshu.com/user/profile/5ed122200000000001005b55?xhsshare=CopyLink&amp;appuid=5ed122200000000001005b55&amp;apptime=1608802844 </t>
  </si>
  <si>
    <t>TT睡醒了</t>
  </si>
  <si>
    <t>15217206242</t>
  </si>
  <si>
    <t>https://www.xiaohongshu.com/user/profile/5e0482100000000001001a9e?xhsshare=CopyLink&amp;appuid=5e0482100000000001001a9e&amp;apptime=1612159651</t>
  </si>
  <si>
    <t>YY.</t>
  </si>
  <si>
    <t>2379197644</t>
  </si>
  <si>
    <t>小汝爱吃夹心饼</t>
  </si>
  <si>
    <t>https://www.xiaohongshu.com/user/profile/5f5ecbda0000000001006cb8?xhsshare=CopyLink&amp;appuid=5f5ecbda0000000001006cb8&amp;apptime=1611918918</t>
  </si>
  <si>
    <t>阿欣(可报备)</t>
  </si>
  <si>
    <t>13129302091</t>
  </si>
  <si>
    <t>薄饼的阿欣</t>
  </si>
  <si>
    <t>https://www.xiaohongshu.com/user/profile/5ed7041e000000000101fb29?xhsshare=CopyLink&amp;appuid=5ed7041e000000000101fb29&amp;apptime=1600343602</t>
  </si>
  <si>
    <t>15150</t>
  </si>
  <si>
    <t>来一起呗</t>
  </si>
  <si>
    <t>moon_123222</t>
  </si>
  <si>
    <t>Raino晨晨子</t>
  </si>
  <si>
    <t>https://www.xiaohongshu.com/user/profile/5ed30f0d0000000001002aaa?xhsshare=CopyLink&amp;appuid=5ed30f0d0000000001002aaa&amp;apptime=1607320569</t>
  </si>
  <si>
    <t>蛋包救星</t>
  </si>
  <si>
    <t>chikaoyuwan</t>
  </si>
  <si>
    <t xml:space="preserve">https://www.xiaohongshu.com/user/profile/5cbf356e000000001603245d?xhsshare=CopyLink&amp;appuid=5cbf356e000000001603245d&amp;apptime=1611829624  </t>
  </si>
  <si>
    <t>uiui段姑娘（22:00-8:00静音）</t>
  </si>
  <si>
    <t>dcx12340</t>
  </si>
  <si>
    <t>AB男男酱</t>
  </si>
  <si>
    <t>https://www.xiaohongshu.com/user/profile/5afd07ae11be10491d7460e8?xhsshare=CopyLink&amp;appuid=55a9f38958944675a5df9b5e&amp;apptime=1611933545</t>
  </si>
  <si>
    <t xml:space="preserve">Cx330Eliauk-1128 </t>
  </si>
  <si>
    <t>总是吃不饱的小凌</t>
  </si>
  <si>
    <t>https://www.xiaohongshu.com/user/profile/5ebb9f710000000001003fb3?xhsshare=CopyLink&amp;appuid=5ebb9f710000000001003fb3&amp;apptime=1611919776</t>
  </si>
  <si>
    <t>阿c爱吃橘子</t>
  </si>
  <si>
    <t>Vx:F23000-</t>
  </si>
  <si>
    <t>https://www.xiaohongshu.com/user/profile/5d2dcc7f000000001103abe3?xhsshare=CopyLink&amp;appuid=5d2dcc7f000000001103abe3&amp;apptime=1605788310</t>
  </si>
  <si>
    <t>Maggie</t>
  </si>
  <si>
    <t>13883830066</t>
  </si>
  <si>
    <t>麻吉</t>
  </si>
  <si>
    <t>https://www.xiaohongshu.com/user/profile/5ee3317e0000000001005e64?xhsshare=CopyLink&amp;appuid=5b019299f89a92390e3c405e&amp;apptime=1611927280</t>
  </si>
  <si>
    <t>小红书_啊我又饿了</t>
  </si>
  <si>
    <t>b13256629152</t>
  </si>
  <si>
    <t>啊我又饿了</t>
  </si>
  <si>
    <t>https://www.xiaohongshu.com/user/profile/5eb264c00000000001004f38?xhsshare=CopyLink&amp;appuid=5abc7c2911be100bfa242546&amp;apptime=1611926140</t>
  </si>
  <si>
    <t>becoflame</t>
  </si>
  <si>
    <t>Fire719</t>
  </si>
  <si>
    <t>-火酱</t>
  </si>
  <si>
    <t>https://www.xiaohongshu.com/user/profile/5f8053d20000000001003c59?xhsshare=CopyLink&amp;appuid=5f8053d20000000001003c59&amp;apptime=1612018747</t>
  </si>
  <si>
    <t xml:space="preserve">Malak0521 </t>
  </si>
  <si>
    <t>猪仔老师</t>
  </si>
  <si>
    <t>https://www.xiaohongshu.com/user/profile/5b3df0e04eacab0d8f2c3abb?xhsshare=CopyLink&amp;appuid=5b3df0e04eacab0d8f2c3abb&amp;apptime=1612021224</t>
  </si>
  <si>
    <t>17758086536</t>
  </si>
  <si>
    <t>呜呜呜</t>
  </si>
  <si>
    <t>https://www.xiaohongshu.com/user/profile/5c23274700000000070362d2?xhsshare=CopyLink&amp;appuid=5bab95362d833c00015887a9&amp;apptime=1609296232</t>
  </si>
  <si>
    <t>miayangmaomao</t>
  </si>
  <si>
    <t>k头小猫咪</t>
  </si>
  <si>
    <t>https://www.xiaohongshu.com/user/profile/5d5d0a990000000001004fe7?xhsshare=CopyLink&amp;appuid=5d5d0a990000000001004fe7&amp;apptime=1570513112</t>
  </si>
  <si>
    <t>13917589116</t>
  </si>
  <si>
    <t>Nicholas驾到</t>
  </si>
  <si>
    <t>https://www.xiaohongshu.com/user/profile/5d29695500000000160344f2?xhsshare=CopyLink&amp;appuid=5d29695500000000160344f2&amp;apptime=1604496705</t>
  </si>
  <si>
    <t>xx1437683264</t>
  </si>
  <si>
    <t>罐头cannnn</t>
  </si>
  <si>
    <t>https://www.xiaohongshu.com/user/profile/5ee8659a0000000001001663?xhsshare=CopyLink&amp;appuid=5face60a000000000101e72a&amp;apptime=1610034678</t>
  </si>
  <si>
    <t>ori</t>
  </si>
  <si>
    <t>3126304071</t>
  </si>
  <si>
    <t>糯米舒芙蕾</t>
  </si>
  <si>
    <t>https://www.xiaohongshu.com/user/profile/5a8c5443e8ac2b70e853089c?xhsshare=CopyLink&amp;appuid=5a8c5443e8ac2b70e853089c&amp;apptime=1612238878</t>
  </si>
  <si>
    <t>汇总</t>
  </si>
  <si>
    <t>序号</t>
  </si>
  <si>
    <t>图文自报价</t>
  </si>
  <si>
    <t>筛选状态</t>
  </si>
  <si>
    <t>是否拍单</t>
  </si>
  <si>
    <t>赞和收藏数量</t>
  </si>
  <si>
    <t>本月合作</t>
  </si>
  <si>
    <t>视频合作</t>
  </si>
  <si>
    <t>账号质量</t>
  </si>
  <si>
    <t>粉丝性价比</t>
  </si>
  <si>
    <t>内容性价比</t>
  </si>
  <si>
    <t>博主领域</t>
  </si>
  <si>
    <t>所在城市</t>
  </si>
  <si>
    <t>收到产品后其他可发布平台</t>
  </si>
  <si>
    <t>收货后可几天交稿</t>
  </si>
  <si>
    <t>是否可拍摄vlog视频笔记</t>
  </si>
  <si>
    <t>视频笔记报价</t>
  </si>
  <si>
    <t>以往视频笔记链接参考(合作视频达人必填)</t>
  </si>
  <si>
    <t>是否有运动/健身习惯</t>
  </si>
  <si>
    <t>报名状态</t>
  </si>
  <si>
    <t>核销时间</t>
  </si>
  <si>
    <t>核销人</t>
  </si>
  <si>
    <t>备注说明</t>
  </si>
  <si>
    <t>提交时间</t>
  </si>
  <si>
    <t>更新时间</t>
  </si>
  <si>
    <t>19</t>
  </si>
  <si>
    <t>橘子茶茶🍊</t>
  </si>
  <si>
    <t>可选</t>
  </si>
  <si>
    <t>3600000</t>
  </si>
  <si>
    <t>护肤,彩妆</t>
  </si>
  <si>
    <t>广东汕头</t>
  </si>
  <si>
    <t>可以</t>
  </si>
  <si>
    <t>3</t>
  </si>
  <si>
    <t>稿费500(粉丝数量3w-5w)</t>
  </si>
  <si>
    <t>0</t>
  </si>
  <si>
    <t>有</t>
  </si>
  <si>
    <t>报名成功</t>
  </si>
  <si>
    <t>2021-02-01 20:25</t>
  </si>
  <si>
    <t>175</t>
  </si>
  <si>
    <t>1280000</t>
  </si>
  <si>
    <t>护肤</t>
  </si>
  <si>
    <t>珠海</t>
  </si>
  <si>
    <t>微博</t>
  </si>
  <si>
    <t>5</t>
  </si>
  <si>
    <t>否</t>
  </si>
  <si>
    <t>不合作视频笔记</t>
  </si>
  <si>
    <t>无</t>
  </si>
  <si>
    <t>2021-01-29 20:04</t>
  </si>
  <si>
    <t>192</t>
  </si>
  <si>
    <t>460000</t>
  </si>
  <si>
    <t>广东江门</t>
  </si>
  <si>
    <t>2021-01-29 20:24</t>
  </si>
  <si>
    <t>101</t>
  </si>
  <si>
    <t>327000</t>
  </si>
  <si>
    <t>安徽省马鞍山市花山区金家庄街道矿内社区</t>
  </si>
  <si>
    <t>2021-02-02 08:15</t>
  </si>
  <si>
    <t>104</t>
  </si>
  <si>
    <t>312000</t>
  </si>
  <si>
    <t>护肤,彩妆,美食</t>
  </si>
  <si>
    <t>广东省湛江市</t>
  </si>
  <si>
    <t>2021-01-29 19:14</t>
  </si>
  <si>
    <t>111</t>
  </si>
  <si>
    <t>37🌻</t>
  </si>
  <si>
    <t xml:space="preserve">是 </t>
  </si>
  <si>
    <t>305000</t>
  </si>
  <si>
    <t>广东</t>
  </si>
  <si>
    <t>美图秀秀</t>
  </si>
  <si>
    <t>2021-02-02 08:40</t>
  </si>
  <si>
    <t>53</t>
  </si>
  <si>
    <t>435000</t>
  </si>
  <si>
    <t>护肤,旅行</t>
  </si>
  <si>
    <t>深圳</t>
  </si>
  <si>
    <t>可</t>
  </si>
  <si>
    <t>1</t>
  </si>
  <si>
    <t>2021-01-29 18:43</t>
  </si>
  <si>
    <t>324</t>
  </si>
  <si>
    <t>280000</t>
  </si>
  <si>
    <t>泉州</t>
  </si>
  <si>
    <t>稿费300(粉丝数量1w-3w)</t>
  </si>
  <si>
    <t>2021-01-30 01:18</t>
  </si>
  <si>
    <t>42</t>
  </si>
  <si>
    <t>薯条酱🍟  小红书合作</t>
  </si>
  <si>
    <t>400000</t>
  </si>
  <si>
    <t>广州</t>
  </si>
  <si>
    <t>7天</t>
  </si>
  <si>
    <t>2021-01-29 18:41</t>
  </si>
  <si>
    <t>428</t>
  </si>
  <si>
    <t>265000</t>
  </si>
  <si>
    <t>东莞</t>
  </si>
  <si>
    <t>逛逛</t>
  </si>
  <si>
    <t>2021-01-30 19:14</t>
  </si>
  <si>
    <t>25</t>
  </si>
  <si>
    <t>371000</t>
  </si>
  <si>
    <t>护肤,彩妆,健身</t>
  </si>
  <si>
    <t>2021-01-29 18:37</t>
  </si>
  <si>
    <t>285</t>
  </si>
  <si>
    <t>247000</t>
  </si>
  <si>
    <t>成都</t>
  </si>
  <si>
    <t>一周</t>
  </si>
  <si>
    <t xml:space="preserve"> 0</t>
  </si>
  <si>
    <t>2021-01-29 23:28</t>
  </si>
  <si>
    <t>149</t>
  </si>
  <si>
    <t>240000</t>
  </si>
  <si>
    <t>绿洲</t>
  </si>
  <si>
    <t>2021-01-29 19:44</t>
  </si>
  <si>
    <t>466</t>
  </si>
  <si>
    <t>220000</t>
  </si>
  <si>
    <t>青岛</t>
  </si>
  <si>
    <t>美图</t>
  </si>
  <si>
    <t>七宇发布了一篇小红书笔记，快来看吧！😆 ah9kny3q7XINpPS 😆 http://xhslink.com/qpFoib，复制本条信息，打开【小红书】App查看精彩内容！</t>
  </si>
  <si>
    <t>2021-01-31 17:17</t>
  </si>
  <si>
    <t>298</t>
  </si>
  <si>
    <t>🌸</t>
  </si>
  <si>
    <t>wwhbf666</t>
  </si>
  <si>
    <t>歪歪会暴富</t>
  </si>
  <si>
    <t>https://www.xiaohongshu.com/user/profile/599182ca50c4b42d73942ce2?xhsshare=CopyLink&amp;appuid=5c34c1b8000000000501b0e8&amp;apptime=1609336241</t>
  </si>
  <si>
    <t>205000</t>
  </si>
  <si>
    <t>重庆</t>
  </si>
  <si>
    <t>3天内</t>
  </si>
  <si>
    <t>2021-01-29 23:50</t>
  </si>
  <si>
    <t>182</t>
  </si>
  <si>
    <t>wangjiaiur</t>
  </si>
  <si>
    <t>wjrjuly</t>
  </si>
  <si>
    <t>七月蕤</t>
  </si>
  <si>
    <t>https://www.xiaohongshu.com/user/profile/5f9e9daf000000000100a56d?xhsshare=CopyLink&amp;appuid=5f9e9daf000000000100a56d&amp;apptime=1611922283</t>
  </si>
  <si>
    <t>护肤,彩妆,穿搭</t>
  </si>
  <si>
    <t>宁波</t>
  </si>
  <si>
    <t>7天内</t>
  </si>
  <si>
    <t>2021-01-29 20:12</t>
  </si>
  <si>
    <t>174</t>
  </si>
  <si>
    <t>204000</t>
  </si>
  <si>
    <t>2</t>
  </si>
  <si>
    <t>PP的晚饭发布了一篇小红书笔记，快来看吧！😆 c33ZyhBKBvNAPaz 😆 http://xhslink.com/564thb，复制本条信息，打开【小红书】App查看精彩内容！</t>
  </si>
  <si>
    <t>2021-01-29 20:03</t>
  </si>
  <si>
    <t>91</t>
  </si>
  <si>
    <t>广东湛江</t>
  </si>
  <si>
    <t>2021-01-29 19:09</t>
  </si>
  <si>
    <t>195</t>
  </si>
  <si>
    <t>290000</t>
  </si>
  <si>
    <t>淮北</t>
  </si>
  <si>
    <t>4</t>
  </si>
  <si>
    <t>2021-02-02 15:52</t>
  </si>
  <si>
    <t>286</t>
  </si>
  <si>
    <t>191000</t>
  </si>
  <si>
    <t>惠州</t>
  </si>
  <si>
    <t>/</t>
  </si>
  <si>
    <t>2021-01-29 23:29</t>
  </si>
  <si>
    <t>459</t>
  </si>
  <si>
    <t>190000</t>
  </si>
  <si>
    <t>2021-01-31 12:21</t>
  </si>
  <si>
    <t>191</t>
  </si>
  <si>
    <t>282000</t>
  </si>
  <si>
    <t>安徽省</t>
  </si>
  <si>
    <t>2021-02-02 15:29</t>
  </si>
  <si>
    <t>225</t>
  </si>
  <si>
    <t>湛江</t>
  </si>
  <si>
    <t>2021-01-29 21:21</t>
  </si>
  <si>
    <t>159</t>
  </si>
  <si>
    <t>187000</t>
  </si>
  <si>
    <t>湛江市廉江</t>
  </si>
  <si>
    <t>2021-01-29 19:51</t>
  </si>
  <si>
    <t>204</t>
  </si>
  <si>
    <t>186000</t>
  </si>
  <si>
    <t>广东广州</t>
  </si>
  <si>
    <t>2021-02-02 16:26</t>
  </si>
  <si>
    <t>190</t>
  </si>
  <si>
    <t>183000</t>
  </si>
  <si>
    <t>，，</t>
  </si>
  <si>
    <t>2021-01-29 20:23</t>
  </si>
  <si>
    <t>314</t>
  </si>
  <si>
    <t>彦纯</t>
  </si>
  <si>
    <t>377500668</t>
  </si>
  <si>
    <t>纯纯🍊</t>
  </si>
  <si>
    <t>https://www.xiaohongshu.com/user/profile/5c5ae4150000000018008f53?xhsshare=CopyLink&amp;appuid=5c5ae4150000000018008f53&amp;apptime=1609322448</t>
  </si>
  <si>
    <t>微博 美图</t>
  </si>
  <si>
    <t>2021-01-30 00:48</t>
  </si>
  <si>
    <t>142</t>
  </si>
  <si>
    <t>176000</t>
  </si>
  <si>
    <t>护肤,美食,穿搭</t>
  </si>
  <si>
    <t>辽宁省</t>
  </si>
  <si>
    <t>~</t>
  </si>
  <si>
    <t>2021-02-02 11:03</t>
  </si>
  <si>
    <t>23</t>
  </si>
  <si>
    <t>杜晴(母婴品合)</t>
  </si>
  <si>
    <t>cddq567</t>
  </si>
  <si>
    <t>心菲菲</t>
  </si>
  <si>
    <t>https://www.xiaohongshu.com/user/profile/5af2f802e8ac2b50ddd521c7?xhsshare=CopyLink&amp;appuid=5b5d67da11be1078ca43c979&amp;apptime=1612182683</t>
  </si>
  <si>
    <t>260000</t>
  </si>
  <si>
    <t>母婴</t>
  </si>
  <si>
    <t>广东省茂名市</t>
  </si>
  <si>
    <t>朋友圈</t>
  </si>
  <si>
    <t>2021-02-01 20:32</t>
  </si>
  <si>
    <t>403</t>
  </si>
  <si>
    <t>172000</t>
  </si>
  <si>
    <t>2021-01-30 15:39</t>
  </si>
  <si>
    <t>180</t>
  </si>
  <si>
    <t>木子</t>
  </si>
  <si>
    <t>18236180378</t>
  </si>
  <si>
    <t>泡芙Lee</t>
  </si>
  <si>
    <t>https://www.xiaohongshu.com/user/profile/5ecf49af0000000001001408?xhsshare=CopyLink&amp;appuid=5ecf49af0000000001001408&amp;apptime=1612247624</t>
  </si>
  <si>
    <t>170000</t>
  </si>
  <si>
    <t>郑州</t>
  </si>
  <si>
    <t>2021-02-02 14:37</t>
  </si>
  <si>
    <t>325</t>
  </si>
  <si>
    <t>广东茂名</t>
  </si>
  <si>
    <t>🉑️</t>
  </si>
  <si>
    <t>wu</t>
  </si>
  <si>
    <t>2021-01-30 01:20</t>
  </si>
  <si>
    <t>88</t>
  </si>
  <si>
    <t>167000</t>
  </si>
  <si>
    <t>江苏省苏州市</t>
  </si>
  <si>
    <t>2021-02-01 22:57</t>
  </si>
  <si>
    <t>264</t>
  </si>
  <si>
    <t>Purpose.</t>
  </si>
  <si>
    <t>165000</t>
  </si>
  <si>
    <t>安徽省宿州市</t>
  </si>
  <si>
    <t>罐头cannn发布了一篇小红书笔记，快来看吧！😆 IYtn3NI9Oi22djz 😆 http://xhslink.com/TNZyhb，复制本条信息，打开【小红书】App查看精彩内容！</t>
  </si>
  <si>
    <t>2021-01-29 22:32</t>
  </si>
  <si>
    <t>460</t>
  </si>
  <si>
    <t>245000</t>
  </si>
  <si>
    <t>2021-01-31 12:34</t>
  </si>
  <si>
    <t>138</t>
  </si>
  <si>
    <t>chloe🍪</t>
  </si>
  <si>
    <t>160000</t>
  </si>
  <si>
    <t>广东汕尾</t>
  </si>
  <si>
    <t>2021-01-29 19:36</t>
  </si>
  <si>
    <t>301</t>
  </si>
  <si>
    <t>河南省安阳市滑县道口镇南门街97</t>
  </si>
  <si>
    <t>实.发布了一篇小红书笔记，快来看吧！😆 0BMeQ1MeCjPaeCI 😆 http://xhslink.com/sBSBhb，复制本条信息，打开【小红书】App查看精彩内容！</t>
  </si>
  <si>
    <t>2021-01-29 23:58</t>
  </si>
  <si>
    <t>464</t>
  </si>
  <si>
    <t>237000</t>
  </si>
  <si>
    <t>安徽省淮北市</t>
  </si>
  <si>
    <t>可授权小红书官方</t>
  </si>
  <si>
    <t>2021-01-31 16:07</t>
  </si>
  <si>
    <t>93</t>
  </si>
  <si>
    <t>158000</t>
  </si>
  <si>
    <t>广东佛山</t>
  </si>
  <si>
    <t>269</t>
  </si>
  <si>
    <t>156000</t>
  </si>
  <si>
    <t>四川省成都市</t>
  </si>
  <si>
    <t>2021-01-29 22:37</t>
  </si>
  <si>
    <t>156</t>
  </si>
  <si>
    <t>155977</t>
  </si>
  <si>
    <t>广东省深圳市</t>
  </si>
  <si>
    <t>2021-02-02 12:57</t>
  </si>
  <si>
    <t>207</t>
  </si>
  <si>
    <t>155000</t>
  </si>
  <si>
    <t>https://www.xiaohongshu.com/discovery/item/600a7b7c000000000100abf3?apptime=1611923917&amp;appuid=5f6b36aa0000000001003b6b&amp;xhsshare=CopyLink</t>
  </si>
  <si>
    <t>2021-01-29 20:39</t>
  </si>
  <si>
    <t>407</t>
  </si>
  <si>
    <t>230000</t>
  </si>
  <si>
    <t>安徽淮北</t>
  </si>
  <si>
    <t>2021-01-30 16:13</t>
  </si>
  <si>
    <t>348</t>
  </si>
  <si>
    <t>滨州</t>
  </si>
  <si>
    <t>你的先生发布了一篇小红书笔记，快来看吧！😆 KognSZxdp0QCh32 😆 http://xhslink.com/0IiGhb，复制本条信息，打开【小红书】App查看精彩内容！</t>
  </si>
  <si>
    <t>2021-01-30 08:39</t>
  </si>
  <si>
    <t>113</t>
  </si>
  <si>
    <t>🍠白桃夫人</t>
  </si>
  <si>
    <t>150000</t>
  </si>
  <si>
    <t>2021-01-29 19:16</t>
  </si>
  <si>
    <t>272</t>
  </si>
  <si>
    <t>๑</t>
  </si>
  <si>
    <t>Independence49</t>
  </si>
  <si>
    <t>叽肉卷卷</t>
  </si>
  <si>
    <t>https://www.xiaohongshu.com/user/profile/5f5b1ca10000000001009cca?xhsshare=CopyLink&amp;appuid=5f5b1ca10000000001009cca&amp;apptime=1605484382</t>
  </si>
  <si>
    <t>10529</t>
  </si>
  <si>
    <t>149000</t>
  </si>
  <si>
    <t>广东省河源市</t>
  </si>
  <si>
    <t>2021-01-29 22:48</t>
  </si>
  <si>
    <t>240</t>
  </si>
  <si>
    <t>森林系女孩（着急语音</t>
  </si>
  <si>
    <t>li1106515193</t>
  </si>
  <si>
    <t>森林系女孩</t>
  </si>
  <si>
    <t>https://www.xiaohongshu.com/user/profile/5bb088171f30bf00013baa17?xhsshare=CopyLink&amp;appuid=5bb088171f30bf00013baa17&amp;apptime=1611927723</t>
  </si>
  <si>
    <t>辽宁省铁岭市</t>
  </si>
  <si>
    <t>2021-01-29 21:50</t>
  </si>
  <si>
    <t>378</t>
  </si>
  <si>
    <t>upup7-1128</t>
  </si>
  <si>
    <t>柚子喜喜</t>
  </si>
  <si>
    <t>https://www.xiaohongshu.com/user/profile/5ee49343000000000100664f?xhsshare=CopyLink&amp;appuid=55efa1e867bc652add8c6893&amp;apptime=1611981921</t>
  </si>
  <si>
    <t>146000</t>
  </si>
  <si>
    <t>护肤,美食,健身</t>
  </si>
  <si>
    <t>杭州</t>
  </si>
  <si>
    <t>柚子喜喜发布了一篇小红书笔记，快来看吧！😆 ogMuYeudDAXU3mw 😆 http://xhslink.com/DzmMhb，复制本条信息，打开【小红书】App查看精彩内容！</t>
  </si>
  <si>
    <t>2021-01-30 12:48</t>
  </si>
  <si>
    <t>429</t>
  </si>
  <si>
    <t>咖喱肉丸子💤</t>
  </si>
  <si>
    <t>广东中山</t>
  </si>
  <si>
    <t>https://www.xiaohongshu.com/discovery/item/5e186cf900000000010023ee?xhsshare=CopyLink&amp;appuid=5b66e6f6423b0a0001882971&amp;apptime=1600236159</t>
  </si>
  <si>
    <t>2021-01-30 19:23</t>
  </si>
  <si>
    <t>126</t>
  </si>
  <si>
    <t>145000</t>
  </si>
  <si>
    <t>山西省太原市</t>
  </si>
  <si>
    <t>微博  绿洲</t>
  </si>
  <si>
    <t>2021-02-02 09:42</t>
  </si>
  <si>
    <t>234</t>
  </si>
  <si>
    <t>护肤,健身,穿搭</t>
  </si>
  <si>
    <t>安徽省阜阳市太和县馨香苑</t>
  </si>
  <si>
    <t>2021-01-29 21:36</t>
  </si>
  <si>
    <t>144000</t>
  </si>
  <si>
    <t>2021-01-29 20:10</t>
  </si>
  <si>
    <t>10</t>
  </si>
  <si>
    <t>Lemonsoda🍋</t>
  </si>
  <si>
    <t>142000</t>
  </si>
  <si>
    <t>广西北海市</t>
  </si>
  <si>
    <t>微博 逛逛</t>
  </si>
  <si>
    <t>2021-01-29 18:34</t>
  </si>
  <si>
    <t>241</t>
  </si>
  <si>
    <t>🥥_</t>
  </si>
  <si>
    <t>213000</t>
  </si>
  <si>
    <t>广东省中山市小榄镇绩西顷一村海滨横六街11号</t>
  </si>
  <si>
    <t>都可发布</t>
  </si>
  <si>
    <t>3天</t>
  </si>
  <si>
    <t>2021-01-29 21:52</t>
  </si>
  <si>
    <t>157</t>
  </si>
  <si>
    <t>2021-02-02 12:58</t>
  </si>
  <si>
    <t>15</t>
  </si>
  <si>
    <t>140000</t>
  </si>
  <si>
    <t>河源</t>
  </si>
  <si>
    <t>美图绿洲微博</t>
  </si>
  <si>
    <t>2021-02-01 20:19</t>
  </si>
  <si>
    <t>368</t>
  </si>
  <si>
    <t>🍠蕊蕊赵🐣</t>
  </si>
  <si>
    <t>210000</t>
  </si>
  <si>
    <t>天津</t>
  </si>
  <si>
    <t>2021-01-30 11:44</t>
  </si>
  <si>
    <t>8</t>
  </si>
  <si>
    <t>mc.寳💭</t>
  </si>
  <si>
    <t>138000</t>
  </si>
  <si>
    <t>美食</t>
  </si>
  <si>
    <t>mc宝发布了一篇小红书笔记，快来看吧！😆 DeJV21vFgKWRkMd 😆 http://xhslink.com/RKoZib，复制本条信息，打开【小红书】App查看精彩内容！</t>
  </si>
  <si>
    <t>2021-02-01 20:12</t>
  </si>
  <si>
    <t>211</t>
  </si>
  <si>
    <t>136000</t>
  </si>
  <si>
    <t>九江市</t>
  </si>
  <si>
    <t>桃子奈里君发布了一篇小红书笔记，快来看吧！😆 ABqq3Kt8ErurGHi 😆 http://xhslink.com/fhpvhb，复制本条信息，打开【小红书】App查看精彩内容！</t>
  </si>
  <si>
    <t>2021-01-29 20:46</t>
  </si>
  <si>
    <t>276</t>
  </si>
  <si>
    <t>杜可爱🎈</t>
  </si>
  <si>
    <t>2021-01-29 22:58</t>
  </si>
  <si>
    <t>67</t>
  </si>
  <si>
    <t>135000</t>
  </si>
  <si>
    <t>上海</t>
  </si>
  <si>
    <t>2021-01-29 18:51</t>
  </si>
  <si>
    <t>363</t>
  </si>
  <si>
    <t>Qw1ko</t>
  </si>
  <si>
    <t>Dzl_Hi</t>
  </si>
  <si>
    <t>小丁今天吃柚子了嘛</t>
  </si>
  <si>
    <t>https://www.xiaohongshu.com/user/profile/5ef07b7a000000000100732d?xhsshare=CopyLink&amp;appuid=5ef07b7a000000000100732d&amp;apptime=1611975832</t>
  </si>
  <si>
    <t>30400</t>
  </si>
  <si>
    <t>202000</t>
  </si>
  <si>
    <t>安徽宿州</t>
  </si>
  <si>
    <t>小丁今天吃柚子了嘛发布了一篇小红书笔记，快来看吧！😆 EkAdUqXKG6Mc8z9 😆 http://xhslink.com/jVxJhb，复制本条信息，打开【小红书】App查看精彩内容！</t>
  </si>
  <si>
    <t>2021-01-30 11:04</t>
  </si>
  <si>
    <t>434</t>
  </si>
  <si>
    <t>不知名奶糖🍬</t>
  </si>
  <si>
    <t>134000</t>
  </si>
  <si>
    <t>护肤,母婴,美食</t>
  </si>
  <si>
    <t>安徽</t>
  </si>
  <si>
    <t>2021-01-30 20:35</t>
  </si>
  <si>
    <t>357</t>
  </si>
  <si>
    <t>131000</t>
  </si>
  <si>
    <t>彩妆</t>
  </si>
  <si>
    <t>2021-01-30 10:21</t>
  </si>
  <si>
    <t>40</t>
  </si>
  <si>
    <t>130000</t>
  </si>
  <si>
    <t>广东河源</t>
  </si>
  <si>
    <t>美图/微博</t>
  </si>
  <si>
    <t>3-5</t>
  </si>
  <si>
    <t>陈Cc发布了一篇小红书笔记，快来看吧！😆 3NPq09QnwbWRjll 😆 http://xhslink.com/qW1Ufb，复制本条信息，打开【小红书】App查看精彩内容！</t>
  </si>
  <si>
    <t>2021-01-29 18:40</t>
  </si>
  <si>
    <t>261</t>
  </si>
  <si>
    <t>128000</t>
  </si>
  <si>
    <t>美食,旅行</t>
  </si>
  <si>
    <t>点评</t>
  </si>
  <si>
    <t>2021-01-29 22:27</t>
  </si>
  <si>
    <t>185</t>
  </si>
  <si>
    <t>5天内</t>
  </si>
  <si>
    <t>2021-01-29 20:18</t>
  </si>
  <si>
    <t>79</t>
  </si>
  <si>
    <t>189000</t>
  </si>
  <si>
    <t>2021-01-29 18:55</t>
  </si>
  <si>
    <t>238</t>
  </si>
  <si>
    <t>188000</t>
  </si>
  <si>
    <t>2021-01-29 21:48</t>
  </si>
  <si>
    <t>109</t>
  </si>
  <si>
    <t>125000</t>
  </si>
  <si>
    <t>梅州</t>
  </si>
  <si>
    <t>2021-01-29 19:15</t>
  </si>
  <si>
    <t>9</t>
  </si>
  <si>
    <t>124000</t>
  </si>
  <si>
    <t>全糖女孩发布了一篇小红书笔记，快来看吧！😆 29wkUO9eBzyRlyR 😆 http://xhslink.com/hRzrhb，复制本条信息，打开【小红书】App查看精彩内容！</t>
  </si>
  <si>
    <t>107</t>
  </si>
  <si>
    <t>辽宁省营口市</t>
  </si>
  <si>
    <t>没有</t>
  </si>
  <si>
    <t>2021-02-02 08:35</t>
  </si>
  <si>
    <t>209</t>
  </si>
  <si>
    <t>122000</t>
  </si>
  <si>
    <t>海南</t>
  </si>
  <si>
    <t>2021-02-02 16:55</t>
  </si>
  <si>
    <t>146</t>
  </si>
  <si>
    <t>广东清远</t>
  </si>
  <si>
    <t>2021-02-02 11:32</t>
  </si>
  <si>
    <t>121000</t>
  </si>
  <si>
    <t>2021-01-29 18:39</t>
  </si>
  <si>
    <t>86</t>
  </si>
  <si>
    <t>120000</t>
  </si>
  <si>
    <t>广东省汕头市</t>
  </si>
  <si>
    <t>無</t>
  </si>
  <si>
    <t>2021-01-29 19:07</t>
  </si>
  <si>
    <t>440</t>
  </si>
  <si>
    <t>玉米啵啵（品合1月可约🍑</t>
  </si>
  <si>
    <t>失联</t>
  </si>
  <si>
    <t>河南</t>
  </si>
  <si>
    <t>宝宝龙的玉米啵啵发布了一篇小红书笔记，快来看吧！😆 i0uTODYojfMp9pP 😆 http://xhslink.com/yVI3hb，复制本条信息，打开【小红书】App查看精彩内容！</t>
  </si>
  <si>
    <t>2021-01-30 22:40</t>
  </si>
  <si>
    <t>188</t>
  </si>
  <si>
    <t>116000</t>
  </si>
  <si>
    <t>小红书</t>
  </si>
  <si>
    <t>2021-02-02 15:26</t>
  </si>
  <si>
    <t>87</t>
  </si>
  <si>
    <t>115000</t>
  </si>
  <si>
    <t>抖音</t>
  </si>
  <si>
    <t>6</t>
  </si>
  <si>
    <t>131</t>
  </si>
  <si>
    <t>2021-02-02 09:55</t>
  </si>
  <si>
    <t>153</t>
  </si>
  <si>
    <t>函数</t>
  </si>
  <si>
    <t>zjh17728687082</t>
  </si>
  <si>
    <t>南里</t>
  </si>
  <si>
    <t>https://www.xiaohongshu.com/user/profile/5f14f183000000000101eb07?xhsshare=CopyLink&amp;appuid=5f14f183000000000101eb07&amp;apptime=1611920601</t>
  </si>
  <si>
    <t>110000</t>
  </si>
  <si>
    <t>广东潮州</t>
  </si>
  <si>
    <t>2021-01-29 19:46</t>
  </si>
  <si>
    <t>63</t>
  </si>
  <si>
    <t>安徽宣城</t>
  </si>
  <si>
    <t>微博 绿洲都可以免费同步</t>
  </si>
  <si>
    <t>2021-02-01 21:39</t>
  </si>
  <si>
    <t>277</t>
  </si>
  <si>
    <t>109000</t>
  </si>
  <si>
    <t>2021-01-29 22:59</t>
  </si>
  <si>
    <t>70</t>
  </si>
  <si>
    <t>天真</t>
  </si>
  <si>
    <t>Cxt258080</t>
  </si>
  <si>
    <t>糯糯大爷</t>
  </si>
  <si>
    <t>https://www.xiaohongshu.com/user/profile/5d22a9a6000000001001df79?xhsshare=CopyLink&amp;appuid=5d22a9a6000000001001df79&amp;apptime=1612188081</t>
  </si>
  <si>
    <t>2021-02-01 22:04</t>
  </si>
  <si>
    <t>134</t>
  </si>
  <si>
    <t>balabala 🎄</t>
  </si>
  <si>
    <t>Nix991188</t>
  </si>
  <si>
    <t>泡面奶冻卷</t>
  </si>
  <si>
    <t>https://www.xiaohongshu.com/user/profile/5ac1d9da11be102c5df9bd2c?xhsshare=CopyLink&amp;appuid=5ac1d9da11be102c5df9bd2c&amp;apptime=1611920069</t>
  </si>
  <si>
    <t>107000</t>
  </si>
  <si>
    <t>2021-01-29 19:35</t>
  </si>
  <si>
    <t>171</t>
  </si>
  <si>
    <t>2021-02-02 13:53</t>
  </si>
  <si>
    <t>105000</t>
  </si>
  <si>
    <t>岳阳</t>
  </si>
  <si>
    <t>.</t>
  </si>
  <si>
    <t>2021-02-02 12:09</t>
  </si>
  <si>
    <t>187</t>
  </si>
  <si>
    <t>Miayner</t>
  </si>
  <si>
    <t>103000</t>
  </si>
  <si>
    <t>2021-01-29 20:20</t>
  </si>
  <si>
    <t>213</t>
  </si>
  <si>
    <t>Morris</t>
  </si>
  <si>
    <t>102000</t>
  </si>
  <si>
    <t>小红书/微博/大众点评</t>
  </si>
  <si>
    <t>Nicholas驾到发布了一篇小红书笔记，快来看吧！😆 AhEVyxAgmmagQUi 😆 http://xhslink.com/Gwzvhb，复制本条信息，打开【小红书】App查看精彩内容！</t>
  </si>
  <si>
    <t>2021-01-29 20:53</t>
  </si>
  <si>
    <t>294</t>
  </si>
  <si>
    <t>100000</t>
  </si>
  <si>
    <t>护肤,美食</t>
  </si>
  <si>
    <t>http://xhslink.com/qUyBhb</t>
  </si>
  <si>
    <t>2021-01-29 23:45</t>
  </si>
  <si>
    <t>163</t>
  </si>
  <si>
    <t>99000</t>
  </si>
  <si>
    <t>2021-02-02 13:10</t>
  </si>
  <si>
    <t>262</t>
  </si>
  <si>
    <t>Somnus💍</t>
  </si>
  <si>
    <t>37307169</t>
  </si>
  <si>
    <t>今夕何夕</t>
  </si>
  <si>
    <t>https://www.xiaohongshu.com/user/profile/5cce6def000000001601bf8d?xhsshare=CopyLink&amp;appuid=5cce6def000000001601bf8d&amp;apptime=1611930408</t>
  </si>
  <si>
    <t>上海市</t>
  </si>
  <si>
    <t>3-5天</t>
  </si>
  <si>
    <t>2021-01-29 22:29</t>
  </si>
  <si>
    <t>95</t>
  </si>
  <si>
    <t xml:space="preserve">绿洲 </t>
  </si>
  <si>
    <t>2021-02-01 23:09</t>
  </si>
  <si>
    <t>62</t>
  </si>
  <si>
    <t>96000</t>
  </si>
  <si>
    <t>四川广安</t>
  </si>
  <si>
    <t>2021-02-01 21:38</t>
  </si>
  <si>
    <t>426</t>
  </si>
  <si>
    <t>A小红书：鱼朵朵儿</t>
  </si>
  <si>
    <t>GX9898123</t>
  </si>
  <si>
    <t>鱼朵朵儿</t>
  </si>
  <si>
    <t>https://www.xiaohongshu.com/user/profile/5f7ff396000000000100bc4c?xhsshare=CopyLink&amp;appuid=5f7ff396000000000100bc4c&amp;apptime=1612002570</t>
  </si>
  <si>
    <t>2021-01-30 18:37</t>
  </si>
  <si>
    <t>38000</t>
  </si>
  <si>
    <t>广州市</t>
  </si>
  <si>
    <t>2021-01-29 19:12</t>
  </si>
  <si>
    <t>349</t>
  </si>
  <si>
    <t xml:space="preserve">山东青岛李沧区九水路街道绿城百合花园二人合超市旁快递站，徐女士，15092114029 </t>
  </si>
  <si>
    <t>93000</t>
  </si>
  <si>
    <t>2021-01-30 08:40</t>
  </si>
  <si>
    <t>423</t>
  </si>
  <si>
    <t>ssgraceful</t>
  </si>
  <si>
    <t>1542807594</t>
  </si>
  <si>
    <t>不吐葡萄皮</t>
  </si>
  <si>
    <t>https://www.xiaohongshu.com/user/profile/5be05f30f86c1400014ce16c?xhsshare=CopyLink&amp;appuid=5be05f30f86c1400014ce16c&amp;apptime=1593957488</t>
  </si>
  <si>
    <t>91000</t>
  </si>
  <si>
    <t>-</t>
  </si>
  <si>
    <t>2021-01-30 18:20</t>
  </si>
  <si>
    <t>广东省河源市源城区埔前镇快递站</t>
  </si>
  <si>
    <t>2021-02-01 14:13</t>
  </si>
  <si>
    <t>112</t>
  </si>
  <si>
    <t>90000</t>
  </si>
  <si>
    <t>阳江</t>
  </si>
  <si>
    <t>346</t>
  </si>
  <si>
    <t>2021-01-30 08:16</t>
  </si>
  <si>
    <t>136</t>
  </si>
  <si>
    <t>88000</t>
  </si>
  <si>
    <t>广东梅州</t>
  </si>
  <si>
    <t>279</t>
  </si>
  <si>
    <t>宣城</t>
  </si>
  <si>
    <t>2021-01-29 23:02</t>
  </si>
  <si>
    <t>375</t>
  </si>
  <si>
    <t>anyyne</t>
  </si>
  <si>
    <t>happyyygo</t>
  </si>
  <si>
    <t>快乐牛河</t>
  </si>
  <si>
    <t>https://www.xiaohongshu.com/user/profile/5dc2b471000000000100504f?xhsshare=CopyLink&amp;appuid=5dc2b471000000000100504f&amp;apptime=1595782430</t>
  </si>
  <si>
    <t>86000</t>
  </si>
  <si>
    <t>广东深圳</t>
  </si>
  <si>
    <t>2021-01-30 12:20</t>
  </si>
  <si>
    <t>284</t>
  </si>
  <si>
    <t>84000</t>
  </si>
  <si>
    <t>护肤,彩妆,旅行</t>
  </si>
  <si>
    <t>黑龙江省哈尔滨市</t>
  </si>
  <si>
    <t>2021-01-29 23:19</t>
  </si>
  <si>
    <t>83000</t>
  </si>
  <si>
    <t xml:space="preserve">微博 </t>
  </si>
  <si>
    <t>2021-01-29 19:32</t>
  </si>
  <si>
    <t>230</t>
  </si>
  <si>
    <t>庄曼琳</t>
  </si>
  <si>
    <t xml:space="preserve">81000 </t>
  </si>
  <si>
    <t>中山</t>
  </si>
  <si>
    <t>2021-01-29 21:28</t>
  </si>
  <si>
    <t>235</t>
  </si>
  <si>
    <t>81000</t>
  </si>
  <si>
    <t>麻吉发布了一篇小红书笔记，快来看吧！😆 8cVV7Ig5m2vkJMu 😆 http://xhslink.com/Eo1whb，复制本条信息，打开【小红书】App查看精彩内容！</t>
  </si>
  <si>
    <t>2021-01-29 21:37</t>
  </si>
  <si>
    <t>222</t>
  </si>
  <si>
    <t>烟台</t>
  </si>
  <si>
    <t>2021-01-29 21:16</t>
  </si>
  <si>
    <t>443</t>
  </si>
  <si>
    <t>80000</t>
  </si>
  <si>
    <t>安徽马鞍山</t>
  </si>
  <si>
    <t>2021-01-30 22:59</t>
  </si>
  <si>
    <t>447</t>
  </si>
  <si>
    <t>🐷猪仔冒险家</t>
  </si>
  <si>
    <t>佛山</t>
  </si>
  <si>
    <t>2021-01-30 23:55</t>
  </si>
  <si>
    <t>201</t>
  </si>
  <si>
    <t>清欢🍃</t>
  </si>
  <si>
    <t>Tiantong19</t>
  </si>
  <si>
    <t>甜筒化了</t>
  </si>
  <si>
    <t>https://www.xiaohongshu.com/user/profile/5cbdf619000000001002590e?xhsshare=CopyLink&amp;appuid=5cbdf619000000001002590e&amp;apptime=1607091995</t>
  </si>
  <si>
    <t>稿费200(粉丝数量1w-3w)</t>
  </si>
  <si>
    <t>甜筒化了发布了一篇小红书笔记，快来看吧！😆 DUhJVA9CshDByc4 😆 http://xhslink.com/Ik9njb，复制本条信息，打开【小红书】App查看精彩内容！</t>
  </si>
  <si>
    <t>2021-02-02 16:22</t>
  </si>
  <si>
    <t>102</t>
  </si>
  <si>
    <t>ʚ 🐽ɞ</t>
  </si>
  <si>
    <t>18156121179</t>
  </si>
  <si>
    <t>should</t>
  </si>
  <si>
    <t>https://www.xiaohongshu.com/user/profile/5d1384b50000000016030f12?xhsshare=CopyLink&amp;appuid=5d1384b50000000016030f12&amp;apptime=1612224856</t>
  </si>
  <si>
    <t>should发布了一篇小红书笔记，快来看吧！😆 FKvcxu4aKw0ybXi 😆 http://xhslink.com/3hsbjb，复制本条信息，打开【小红书】App查看精彩内容！</t>
  </si>
  <si>
    <t>329</t>
  </si>
  <si>
    <t>赵 赵 🌟</t>
  </si>
  <si>
    <t xml:space="preserve">Keyii_ZZ </t>
  </si>
  <si>
    <t xml:space="preserve">肖尼 </t>
  </si>
  <si>
    <t xml:space="preserve">https://www.xiaohongshu.com/user/profile/5f0bf7cc000000000100798a?xhsshare=CopyLink&amp;appuid=5f0bf7cc000000000100798a&amp;apptime=1608213736 </t>
  </si>
  <si>
    <t xml:space="preserve">Keyii发布了一篇小红书笔记，快来看吧！😆 2Bil69RnafOu75g 😆 http://xhslink.com/ltZ90，复制本条信息，打开【小红书】App查看精彩内容！ </t>
  </si>
  <si>
    <t>2021-01-30 01:52</t>
  </si>
  <si>
    <t>78</t>
  </si>
  <si>
    <t>浙江</t>
  </si>
  <si>
    <t>34</t>
  </si>
  <si>
    <t>項呦呦</t>
  </si>
  <si>
    <t>15209896224</t>
  </si>
  <si>
    <t>https://www.xiaohongshu.com/user/profile/5e1d1fc50000000001009af8?xhsshare=CopyLink&amp;appuid=5e1d1fc50000000001009af8&amp;apptime=1600138414</t>
  </si>
  <si>
    <t>不合作图文笔记</t>
  </si>
  <si>
    <t>地址：安徽省淮南市寿县西湖花园A区五栋三单元505 姓名：项丹宁 号码：15551294746</t>
  </si>
  <si>
    <t>114</t>
  </si>
  <si>
    <t>Chipmunk´-`）</t>
  </si>
  <si>
    <t>1426808601</t>
  </si>
  <si>
    <t>爱吃螺蛳粉的花栗鼠</t>
  </si>
  <si>
    <t>https://www.xiaohongshu.com/user/profile/5ed34e27000000000101e29e?xhsshare=CopyLink&amp;appuid=5ed34e27000000000101e29e&amp;apptime=1612227091</t>
  </si>
  <si>
    <t>美图 逛逛 微博</t>
  </si>
  <si>
    <t>爱吃螺狮粉的花栗鼠发布了一篇小红书笔记，快来看吧！😆 afV0Pkz19yHQB7c 😆 http://xhslink.com/3q1bjb，复制本条信息，打开【小红书】App查看精彩内容！</t>
  </si>
  <si>
    <t>2021-02-02 08:54</t>
  </si>
  <si>
    <t>酒酿橘子</t>
  </si>
  <si>
    <t>13831044074</t>
  </si>
  <si>
    <t>https://www.xiaohongshu.com/user/profile/5f9b682b0000000001004aa5?xhsshare=CopyLink&amp;appuid=5f9b682b0000000001004aa5&amp;apptime=1610447424</t>
  </si>
  <si>
    <t>地址：河北省邯郸市丛台区青年路42号院7号楼4单元1号    半口奶酪呀  13203794908</t>
  </si>
  <si>
    <t>2021-01-29 18:35</t>
  </si>
  <si>
    <t>年龄</t>
  </si>
  <si>
    <t>以往合作</t>
  </si>
  <si>
    <t>208</t>
  </si>
  <si>
    <t>18-24</t>
  </si>
  <si>
    <t>潮州</t>
  </si>
  <si>
    <t>稿费300(粉丝数量3w-5w)</t>
  </si>
  <si>
    <t>https://www.xiaohongshu.com/discovery/item/6012794b000000000101f678?xhsshare=CopyLink&amp;appuid=5e5b1776000000000100769d&amp;apptime=1611924163</t>
  </si>
  <si>
    <t>2021-01-29 20:42</t>
  </si>
  <si>
    <t>2021-01-29 20:43</t>
  </si>
  <si>
    <t>51</t>
  </si>
  <si>
    <t>茂名</t>
  </si>
  <si>
    <t>5天</t>
  </si>
  <si>
    <t>2021-01-29 18:42</t>
  </si>
  <si>
    <t>212</t>
  </si>
  <si>
    <t>茜茜</t>
  </si>
  <si>
    <t>13830928091</t>
  </si>
  <si>
    <t>24-29</t>
  </si>
  <si>
    <t>顾嫣儿</t>
  </si>
  <si>
    <t>https://www.xiaohongshu.com/user/profile/5f103708000000000101c902?xhsshare=CopyLink&amp;appuid=5b0388dce8ac2b5fb450bd36&amp;apptime=1609667838</t>
  </si>
  <si>
    <t xml:space="preserve">
芦诗萌 18911162364北京市海淀区万柳中路蜂鸟家园4-1-1406</t>
  </si>
  <si>
    <t>2021-01-29 20:47</t>
  </si>
  <si>
    <t>71</t>
  </si>
  <si>
    <t>雾</t>
  </si>
  <si>
    <t>2021-01-29 18:52</t>
  </si>
  <si>
    <t>33</t>
  </si>
  <si>
    <t>柠柠七小红书合作</t>
  </si>
  <si>
    <t>46</t>
  </si>
  <si>
    <t>广西</t>
  </si>
  <si>
    <t>271</t>
  </si>
  <si>
    <t>湖北荆州</t>
  </si>
  <si>
    <t>芝是为你发布了一篇小红书笔记，快来看吧！😆 B4NiKVYn5LZOj7N 😆 http://xhslink.com/Tyxzhb，复制本条信息，打开【小红书】App查看精彩内容！</t>
  </si>
  <si>
    <t>2021-01-29 22:47</t>
  </si>
  <si>
    <t>268</t>
  </si>
  <si>
    <t>四川省攀枝花市</t>
  </si>
  <si>
    <t>cc女孩发布了一篇小红书笔记，快来看吧！😆 pUAaU63tbCM7dje 😆 http://xhslink.com/Ke6yhb，复制本条信息，打开【小红书】App查看精彩内容！</t>
  </si>
  <si>
    <t>2021-01-29 22:35</t>
  </si>
  <si>
    <t>29</t>
  </si>
  <si>
    <t>护肤,健身</t>
  </si>
  <si>
    <t>包子发布了一篇小红书笔记，快来看吧！😆 jMqeZz4hU2b3LtV 😆 http://xhslink.com/wbb0ib，复制本条信息，打开【小红书】App查看精彩内容！</t>
  </si>
  <si>
    <t>2021-02-01 20:37</t>
  </si>
  <si>
    <t>小陈同学🌈（KOL接合作）</t>
  </si>
  <si>
    <t>小陈同学🌈</t>
  </si>
  <si>
    <t>小陈同学🌈发布了一篇小红书笔记，快来看吧！😆 RreOeMZGieWEhoG 😆 http://xhslink.com/p7j0ib，复制本条信息，打开【小红书】App查看精彩内容！</t>
  </si>
  <si>
    <t>2021-02-01 20:42</t>
  </si>
  <si>
    <t>215</t>
  </si>
  <si>
    <t>美图 微博</t>
  </si>
  <si>
    <t>https://www.xiaohongshu.com/discovery/item/5fa8f3350000000001000dd7?xhsshare=CopyLink&amp;appuid=5eb154780000000001002e67&amp;apptime=1611924916</t>
  </si>
  <si>
    <t>2021-01-29 20:57</t>
  </si>
  <si>
    <t>115</t>
  </si>
  <si>
    <t>护肤,穿搭</t>
  </si>
  <si>
    <t>福建泉州</t>
  </si>
  <si>
    <t>是陈皮儿发布了一篇小红书笔记，快来看吧！😆 IxlcLSjsZcTO5GV 😆 http://xhslink.com/rA7bjb，复制本条信息，打开【小红书】App查看精彩内容！</t>
  </si>
  <si>
    <t>2021-02-02 08:58</t>
  </si>
  <si>
    <t>隔壁小孩</t>
  </si>
  <si>
    <t>13145949528</t>
  </si>
  <si>
    <t>南瓜少女</t>
  </si>
  <si>
    <t>https://www.xiaohongshu.com/user/profile/5e2517fd0000000001005bae?xhsshare=CopyLink&amp;appuid=5e2517fd0000000001005bae&amp;apptime=1611922426</t>
  </si>
  <si>
    <t>湖南省长沙市</t>
  </si>
  <si>
    <t>2021-01-29 20:21</t>
  </si>
  <si>
    <t>90</t>
  </si>
  <si>
    <t>30-34</t>
  </si>
  <si>
    <t>护肤,母婴</t>
  </si>
  <si>
    <t>河北省石家庄市</t>
  </si>
  <si>
    <t>Nacy-鹿发布了一篇小红书笔记，快来看吧！😆 bAU1RNC9x6RiFVS 😆 http://xhslink.com/64sshb，复制本条信息，打开【小红书】App查看精彩内容！</t>
  </si>
  <si>
    <t>39</t>
  </si>
  <si>
    <t>河北省唐山市</t>
  </si>
  <si>
    <t>Lili_翊瑶发布了一篇小红书笔记，快来看吧！😆 D1FkCKstJiH5Pla 😆 http://xhslink.com/VsG0ib，复制本条信息，打开【小红书】App查看精彩内容！</t>
  </si>
  <si>
    <t>2021-02-01 20:53</t>
  </si>
  <si>
    <t>246</t>
  </si>
  <si>
    <t>Jessica🎊</t>
  </si>
  <si>
    <t>彩妆,健身,旅行</t>
  </si>
  <si>
    <t>苏州</t>
  </si>
  <si>
    <t>微博 绿洲</t>
  </si>
  <si>
    <t>http://xhslink.com/lPTxhb</t>
  </si>
  <si>
    <t>2021-01-29 22:02</t>
  </si>
  <si>
    <t>💐🌴Eva·Lisa👙🐬</t>
  </si>
  <si>
    <t>🎀Eva·Lisa❤️</t>
  </si>
  <si>
    <t>🎀Eva•Lisa❤️发布了一篇小红书笔记，快来看吧！😆 PJhA2HZxVAmYf0u 😆 http://xhslink.com/GED1ib，复制本条信息，打开【小红书】App查看精彩内容！</t>
  </si>
  <si>
    <t>2021-02-01 21:20</t>
  </si>
  <si>
    <t>151</t>
  </si>
  <si>
    <t>安徽滁州</t>
  </si>
  <si>
    <t>微博逛逛</t>
  </si>
  <si>
    <t>荒野哥哥耶发布了一篇小红书笔记，快来看吧！😆 4nmps8bPFcogYfp 😆 http://xhslink.com/AIqKgb，复制本条信息，打开【小红书】App查看精彩内容！</t>
  </si>
  <si>
    <t>2021-02-02 12:25</t>
  </si>
  <si>
    <t>359</t>
  </si>
  <si>
    <t>阳光城大唐翡丽印象ʚ郑恩惠ɞ</t>
  </si>
  <si>
    <t>福建省漳州市</t>
  </si>
  <si>
    <t>惠惠欧尼发布了一篇小红书笔记，快来看吧！😆 pvYYIl1s2VNzp8v 😆 http://xhslink.com/y7xIhb，复制本条信息，打开【小红书】App查看精彩内容！</t>
  </si>
  <si>
    <t>2021-01-30 10:24</t>
  </si>
  <si>
    <t>308</t>
  </si>
  <si>
    <t>Ava碎碎念发布了一篇小红书笔记，快来看吧！😆 SvAQRIPbTWbrYow 😆 http://xhslink.com/l9sChb，复制本条信息，打开【小红书】App查看精彩内容！</t>
  </si>
  <si>
    <t>2021-01-30 00:19</t>
  </si>
  <si>
    <t>长春</t>
  </si>
  <si>
    <t>微博 抖音</t>
  </si>
  <si>
    <t>斯诺的每一天发布了一篇小红书笔记，快来看吧！😆 m3IgTAIQqqHqsfD 😆 http://xhslink.com/9HQ4ib，复制本条信息，打开【小红书】App查看精彩内容！</t>
  </si>
  <si>
    <t>2021-02-01 22:45</t>
  </si>
  <si>
    <t>Doris斯斯（可投放薯条🍟）</t>
  </si>
  <si>
    <t>辽宁省大连市</t>
  </si>
  <si>
    <t>逛逛，美图，微博</t>
  </si>
  <si>
    <t>Doris斯斯发布了一篇小红书笔记，快来看吧！😆 FTsVyecJ7eiwHU1 😆 http://xhslink.com/s7e1ib，复制本条信息，打开【小红书】App查看精彩内容！</t>
  </si>
  <si>
    <t>2021-02-01 21:10</t>
  </si>
  <si>
    <t>59</t>
  </si>
  <si>
    <t>微博，西五街</t>
  </si>
  <si>
    <t>4天内</t>
  </si>
  <si>
    <t>http://xhslink.com/k811ib</t>
  </si>
  <si>
    <t>2021-02-01 21:34</t>
  </si>
  <si>
    <t>270</t>
  </si>
  <si>
    <t>稿费80(粉丝数量1k-1w)</t>
  </si>
  <si>
    <t>黄小丫就是这么可爱发布了一篇小红书笔记，快来看吧！😆 qM4UlLF4RpSSCBN 😆 http://xhslink.com/6Wuzhb，复制本条信息，打开【小红书】App查看精彩内容！</t>
  </si>
  <si>
    <t>2021-01-29 22:45</t>
  </si>
  <si>
    <t>350</t>
  </si>
  <si>
    <t>https://www.xiaohongshu.com/discovery/item/600f69550000000001004e9c?xhsshare=CopyLink&amp;appuid=57f30dd882ec3908c4202911&amp;apptime=1611967571</t>
  </si>
  <si>
    <t>2021-01-30 08:48</t>
  </si>
  <si>
    <t>380</t>
  </si>
  <si>
    <t>行走的菠萝🍍</t>
  </si>
  <si>
    <t>shmily小菠萝🍍</t>
  </si>
  <si>
    <t>广东省汕尾市陆丰市东海镇龙山新村1栋2梯508</t>
  </si>
  <si>
    <t>shmily小菠萝🍍发布了一篇小红书笔记，快来看吧！😆 3ZskNG8RVVOVUgk 😆 http://xhslink.com/B4kMhb，复制本条信息，打开【小红书】App查看精彩内容！</t>
  </si>
  <si>
    <t>2021-01-30 12:49</t>
  </si>
  <si>
    <t>https://www.xiaohongshu.com/discovery/item/6034c794000000000102cede</t>
  </si>
  <si>
    <t/>
  </si>
  <si>
    <t>https://www.xiaohongshu.com/discovery/item/6035b9630000000001024bbd</t>
  </si>
  <si>
    <t>https://www.xiaohongshu.com/discovery/item/60363458000000002103643a</t>
  </si>
  <si>
    <t>https://www.xiaohongshu.com/discovery/item/6034dd7c00000000210366cc</t>
  </si>
  <si>
    <t>https://www.xiaohongshu.com/discovery/item/603cbf7400000000010248ee</t>
  </si>
  <si>
    <t>https://www.xiaohongshu.com/discovery/item/603daf33000000000102705a</t>
  </si>
  <si>
    <t>https://www.xiaohongshu.com/discovery/item/6038c2f70000000001024f39</t>
  </si>
  <si>
    <t>https://www.xiaohongshu.com/discovery/item/603cd2a9000000002103f589</t>
  </si>
  <si>
    <t>https://www.xiaohongshu.com/discovery/item/6035e512000000000102d0d0</t>
  </si>
  <si>
    <t>https://www.xiaohongshu.com/discovery/item/6034bfc30000000001028c34</t>
  </si>
  <si>
    <t>https://www.xiaohongshu.com/discovery/item/603e1119000000002103d8e2</t>
  </si>
  <si>
    <t>https://www.xiaohongshu.com/discovery/item/603e2e6800000000010266a5</t>
  </si>
  <si>
    <t>https://www.xiaohongshu.com/discovery/item/603e4a4a000000002103468a</t>
  </si>
  <si>
    <t>https://www.xiaohongshu.com/discovery/item/6035f555000000000102462e</t>
  </si>
  <si>
    <t>https://www.xiaohongshu.com/discovery/item/6038a6b500000000210385c4</t>
  </si>
  <si>
    <t>https://www.xiaohongshu.com/discovery/item/603e0050000000000102f22f</t>
  </si>
  <si>
    <t>https://www.xiaohongshu.com/discovery/item/603cb65a0000000001026909</t>
  </si>
  <si>
    <t>https://www.xiaohongshu.com/discovery/item/6030f19f0000000001027693</t>
  </si>
  <si>
    <t>https://www.xiaohongshu.com/discovery/item/603f4ed10000000001028f7a</t>
  </si>
  <si>
    <t>https://www.xiaohongshu.com/discovery/item/603b18dd0000000001029aff</t>
  </si>
  <si>
    <t>https://www.xiaohongshu.com/discovery/item/603124740000000001026366</t>
  </si>
  <si>
    <t>https://www.xiaohongshu.com/discovery/item/6033724400000000010285d3</t>
  </si>
  <si>
    <t>https://www.xiaohongshu.com/discovery/item/6036fd9b00000000210352c9</t>
  </si>
  <si>
    <t>https://www.xiaohongshu.com/discovery/item/603391cb000000000102b302</t>
  </si>
  <si>
    <t>https://www.xiaohongshu.com/discovery/item/603f594b000000000102b06b</t>
  </si>
  <si>
    <t>https://www.xiaohongshu.com/discovery/item/603b5d7e000000000102bff1</t>
  </si>
  <si>
    <t>https://www.xiaohongshu.com/discovery/item/603e137c000000000102ade2</t>
  </si>
  <si>
    <t>https://www.xiaohongshu.com/discovery/item/60310b2a0000000001024723</t>
  </si>
  <si>
    <t>https://www.xiaohongshu.com/discovery/item/603484db00000000210376bd</t>
  </si>
  <si>
    <t>https://www.xiaohongshu.com/discovery/item/603395a40000000021036d75</t>
  </si>
  <si>
    <t>https://www.xiaohongshu.com/discovery/item/603cef59000000002103abc9</t>
  </si>
  <si>
    <t>https://www.xiaohongshu.com/discovery/item/60361260000000002103ad6c</t>
  </si>
  <si>
    <t>https://www.xiaohongshu.com/discovery/item/603b89460000000001024374</t>
  </si>
  <si>
    <t>https://www.xiaohongshu.com/discovery/item/603a34dd0000000021034f25</t>
  </si>
  <si>
    <t>https://www.xiaohongshu.com/discovery/item/6038c71e0000000001026862</t>
  </si>
  <si>
    <t>https://www.xiaohongshu.com/discovery/item/60370bc5000000000102d62d</t>
  </si>
  <si>
    <t>https://www.xiaohongshu.com/discovery/item/6030d94d000000002103fdd0</t>
  </si>
  <si>
    <t>https://www.xiaohongshu.com/discovery/item/6030dab90000000001026ae8</t>
  </si>
  <si>
    <t>https://www.xiaohongshu.com/discovery/item/6038b1e900000000210354d7</t>
  </si>
  <si>
    <t>https://www.xiaohongshu.com/discovery/item/6030e8ca0000000021039066</t>
  </si>
  <si>
    <t>https://www.xiaohongshu.com/discovery/item/6039bf05000000002103c025</t>
  </si>
  <si>
    <t>https://www.xiaohongshu.com/discovery/item/60399b00000000000102c33a</t>
  </si>
  <si>
    <t>https://www.xiaohongshu.com/discovery/item/602fb304000000002103482f</t>
  </si>
  <si>
    <t>https://www.xiaohongshu.com/discovery/item/603a3f5d000000002103db6c</t>
  </si>
  <si>
    <t>https://www.xiaohongshu.com/discovery/item/603228de000000002103ba87</t>
  </si>
  <si>
    <t>https://www.xiaohongshu.com/discovery/item/60373e5c0000000021038fab</t>
  </si>
  <si>
    <t>https://www.xiaohongshu.com/discovery/item/6034a5d5000000000102ee33</t>
  </si>
  <si>
    <t>https://www.xiaohongshu.com/discovery/item/60319bd300000000010246df</t>
  </si>
  <si>
    <t>https://www.xiaohongshu.com/discovery/item/603e1c48000000000102d372</t>
  </si>
  <si>
    <t>https://www.xiaohongshu.com/discovery/item/6037233b000000002103b6f9</t>
  </si>
  <si>
    <t>https://www.xiaohongshu.com/discovery/item/6038a7d2000000000102ac6a</t>
  </si>
  <si>
    <t>https://www.xiaohongshu.com/discovery/item/603ca89f000000000102cdec</t>
  </si>
  <si>
    <t>https://www.xiaohongshu.com/discovery/item/603659ed000000000102ef1c</t>
  </si>
  <si>
    <t>https://www.xiaohongshu.com/discovery/item/603b9262000000000102fd0b</t>
  </si>
  <si>
    <t>https://www.xiaohongshu.com/discovery/item/6038f024000000002103ba3c</t>
  </si>
  <si>
    <t>https://www.xiaohongshu.com/discovery/item/603212d3000000002103ce79</t>
  </si>
  <si>
    <t>https://www.xiaohongshu.com/discovery/item/603395730000000001028349</t>
  </si>
  <si>
    <t>https://www.xiaohongshu.com/discovery/item/6038b4240000000001025c13</t>
  </si>
  <si>
    <t>https://www.xiaohongshu.com/discovery/item/603f3095000000002103e529</t>
  </si>
  <si>
    <t>https://www.xiaohongshu.com/discovery/item/603233ea000000002103a4ea</t>
  </si>
  <si>
    <t>https://www.xiaohongshu.com/discovery/item/603b316400000000210379bc</t>
  </si>
  <si>
    <t>https://www.xiaohongshu.com/discovery/item/60322876000000002103b858</t>
  </si>
  <si>
    <t>https://www.xiaohongshu.com/discovery/item/603276aa000000002103c841</t>
  </si>
  <si>
    <t>https://www.xiaohongshu.com/discovery/item/603109520000000001024370</t>
  </si>
  <si>
    <t>https://www.xiaohongshu.com/discovery/item/602f8377000000002103a38c</t>
  </si>
  <si>
    <t>https://www.xiaohongshu.com/discovery/item/60373c1f0000000001024311</t>
  </si>
  <si>
    <t>https://www.xiaohongshu.com/discovery/item/6030fc15000000000102f71f</t>
  </si>
  <si>
    <t>https://www.xiaohongshu.com/discovery/item/6031e828000000000102deab</t>
  </si>
  <si>
    <t>https://www.xiaohongshu.com/discovery/item/603483e3000000000102bdb3</t>
  </si>
  <si>
    <t>https://www.xiaohongshu.com/discovery/item/603f33760000000001026690</t>
  </si>
  <si>
    <t>https://www.xiaohongshu.com/discovery/item/603f1c2d0000000001025d8e</t>
  </si>
  <si>
    <t>https://www.xiaohongshu.com/discovery/item/603f3f0d000000000102d396</t>
  </si>
  <si>
    <t>https://www.xiaohongshu.com/discovery/item/603b92d2000000000102bd9e</t>
  </si>
  <si>
    <t>https://www.xiaohongshu.com/discovery/item/603322f70000000001028f7e</t>
  </si>
  <si>
    <t>https://www.xiaohongshu.com/discovery/item/6031e034000000002103c2f1</t>
  </si>
  <si>
    <t>https://www.xiaohongshu.com/discovery/item/6035b94c00000000210377fe</t>
  </si>
  <si>
    <t>https://www.xiaohongshu.com/discovery/item/6031ced400000000010269a4</t>
  </si>
  <si>
    <t>https://www.xiaohongshu.com/discovery/item/602f91ae00000000210359c7</t>
  </si>
  <si>
    <t>https://www.xiaohongshu.com/discovery/item/603f2e7b00000000010254d6</t>
  </si>
  <si>
    <t>https://www.xiaohongshu.com/discovery/item/603f5a78000000000102b711</t>
  </si>
  <si>
    <t>https://www.xiaohongshu.com/discovery/item/603eda740000000001027f43</t>
  </si>
  <si>
    <t>https://www.xiaohongshu.com/discovery/item/6030ea40000000000102aabc</t>
  </si>
  <si>
    <t>https://www.xiaohongshu.com/discovery/item/603f0b9f000000000102cb74</t>
  </si>
  <si>
    <t>https://www.xiaohongshu.com/discovery/item/6035f2d0000000002103c172</t>
  </si>
  <si>
    <t>https://www.xiaohongshu.com/discovery/item/6038c295000000000102bab8</t>
  </si>
  <si>
    <t>https://www.xiaohongshu.com/discovery/item/603dc3ee000000002103f02d</t>
  </si>
  <si>
    <t>https://www.xiaohongshu.com/discovery/item/6035d359000000002103cbd6</t>
  </si>
  <si>
    <t>https://www.xiaohongshu.com/discovery/item/603a0e70000000000102b7bc</t>
  </si>
  <si>
    <t>https://www.xiaohongshu.com/discovery/item/6033415e000000002103b2c7</t>
  </si>
  <si>
    <t>https://www.xiaohongshu.com/discovery/item/6038d9f10000000001026e9b</t>
  </si>
  <si>
    <t>https://www.xiaohongshu.com/discovery/item/602ff054000000000102a03d</t>
  </si>
  <si>
    <t>https://www.xiaohongshu.com/discovery/item/603c3b2d000000002103fca8</t>
  </si>
  <si>
    <t>https://www.xiaohongshu.com/discovery/item/603c9f59000000002103dab5</t>
  </si>
  <si>
    <t>https://www.xiaohongshu.com/discovery/item/6036211e00000000010253c8</t>
  </si>
  <si>
    <t>https://www.xiaohongshu.com/discovery/item/6031f7ff00000000210363fd</t>
  </si>
  <si>
    <t>https://www.xiaohongshu.com/discovery/item/6034ad6c0000000021034660</t>
  </si>
  <si>
    <t>https://www.xiaohongshu.com/discovery/item/6038adbd00000000210343fc</t>
  </si>
  <si>
    <t>https://www.xiaohongshu.com/discovery/item/603e1ba30000000001025cd1</t>
  </si>
  <si>
    <r>
      <rPr>
        <sz val="12"/>
        <color theme="1"/>
        <rFont val="微软雅黑"/>
        <charset val="134"/>
      </rPr>
      <t>十一圆圆</t>
    </r>
    <r>
      <rPr>
        <sz val="12"/>
        <rFont val="Arial"/>
        <family val="2"/>
      </rPr>
      <t>🧡</t>
    </r>
  </si>
  <si>
    <t>13160851942</t>
  </si>
  <si>
    <t>十一圆圆</t>
  </si>
  <si>
    <t>https://www.xiaohongshu.com/user/profile/5b9fa5467201d90001272524?xhsshare=CopyLink&amp;appuid=5b9fa5467201d90001272524&amp;apptime=1582170650</t>
  </si>
  <si>
    <t>856690499495070553</t>
  </si>
  <si>
    <t>https://www.xiaohongshu.com/discovery/item/5e60bc36000000000100421a?xhsshare=CopyLink&amp;appuid=5b9fa5467201d90001272524&amp;apptime=1583410339</t>
  </si>
  <si>
    <t>Awn-o=ω=m</t>
  </si>
  <si>
    <t>761263408</t>
  </si>
  <si>
    <t>Mina米娜77</t>
  </si>
  <si>
    <t>https://www.xiaohongshu.com/user/profile/5bf56ff52a46670001db7022?xhsshare=CopyLink&amp;appuid=5bf56ff52a46670001db7022&amp;apptime=1582168060</t>
  </si>
  <si>
    <t>15986043416</t>
  </si>
  <si>
    <t>856584194989888729</t>
  </si>
  <si>
    <t>https://www.xiaohongshu.com/discovery/item/5e60e41d0000000001000005?xhsshare=SinaWeibo&amp;appuid=5bf56ff52a46670001db7022&amp;apptime=1583410210</t>
  </si>
  <si>
    <t>笑笑同学</t>
  </si>
  <si>
    <t>ccchhhh_</t>
  </si>
  <si>
    <t>笑笑</t>
  </si>
  <si>
    <t>https://www.xiaohongshu.com/user/profile/5a7c07ce11be10572f4b3f8b?xhsshare=CopyLink&amp;appuid=5a7c07ce11be10572f4b3f8b&amp;apptime=1580553946</t>
  </si>
  <si>
    <t>11249</t>
  </si>
  <si>
    <t>13682436862</t>
  </si>
  <si>
    <t>591300108059810503</t>
  </si>
  <si>
    <t>https://www.xiaohongshu.com/discovery/item/5e58e7e70000000001008c5c?xhsshare=SinaWeibo&amp;appuid=5a7c07ce11be10572f4b3f8b&amp;apptime=1582886269</t>
  </si>
  <si>
    <t>橘又</t>
  </si>
  <si>
    <t>ww5103399</t>
  </si>
  <si>
    <t>爱吃橘子</t>
  </si>
  <si>
    <t>https://www.xiaohongshu.com/user/profile/5d45a3800000000010038b09?xhsshare=CopyLink&amp;appuid=5d45a3800000000010038b09&amp;apptime=1573150668</t>
  </si>
  <si>
    <t>15014882658</t>
  </si>
  <si>
    <t>856234208973447320</t>
  </si>
  <si>
    <t>https://www.xiaohongshu.com/discovery/item/5e60de770000000001009e3e?xhsshare=CopyLink&amp;appuid=5d45a3800000000010038b09&amp;apptime=1583406783</t>
  </si>
  <si>
    <t>13413764066</t>
  </si>
  <si>
    <t>纪以宁</t>
  </si>
  <si>
    <t>https://www.xiaohongshu.com/user/profile/5c18e522000000000700a888?xhsshare=CopyLink&amp;appuid=5c18e522000000000700a888&amp;apptime=1582174677</t>
  </si>
  <si>
    <t>15622183948</t>
  </si>
  <si>
    <t>856757472546787582</t>
  </si>
  <si>
    <t>https://www.xiaohongshu.com/discovery/item/5e60c8cf0000000001008f85?xhsshare=SinaWeibo&amp;appuid=5c18e522000000000700a888&amp;apptime=1583479574</t>
  </si>
  <si>
    <r>
      <rPr>
        <sz val="12"/>
        <color theme="1"/>
        <rFont val="微软雅黑"/>
        <charset val="134"/>
      </rPr>
      <t xml:space="preserve">mojingying </t>
    </r>
    <r>
      <rPr>
        <sz val="12"/>
        <color theme="1"/>
        <rFont val="Microsoft YaHei UI"/>
        <family val="2"/>
      </rPr>
      <t>🧡</t>
    </r>
  </si>
  <si>
    <t>18260861631</t>
  </si>
  <si>
    <t>https://www.xiaohongshu.com/user/profile/5cd30d6f000000001201c3c3?xhsshare=CopyLink&amp;appuid=5cd30d6f000000001201c3c3&amp;apptime=1582174894</t>
  </si>
  <si>
    <t>8000</t>
  </si>
  <si>
    <t>856224064820619224</t>
  </si>
  <si>
    <t>https://www.xiaohongshu.com/discovery/item/5e5e2d640000000001002547?xhsshare=CopyLink&amp;appuid=5cd30d6f000000001201c3c3&amp;apptime=1583232209</t>
  </si>
  <si>
    <t>勿忘心安</t>
  </si>
  <si>
    <t>a1057321282</t>
  </si>
  <si>
    <t>https://www.xiaohongshu.com/user/profile/5b5b2b374eacab095d6717a0?xhsshare=CopyLink&amp;appuid=5b5b2b374eacab095d6717a0&amp;apptime=1582175707</t>
  </si>
  <si>
    <t>40000</t>
  </si>
  <si>
    <t>15641052978</t>
  </si>
  <si>
    <t>856556322228293964</t>
  </si>
  <si>
    <t>https://www.xiaohongshu.com/discovery/item/5e61f8d9000000000100ba56?xhsshare=CopyLink&amp;appuid=5b5b2b374eacab095d6717a0&amp;apptime=1583479115</t>
  </si>
  <si>
    <t>陈一</t>
  </si>
  <si>
    <t>18899799661</t>
  </si>
  <si>
    <t>子怡酱油</t>
  </si>
  <si>
    <t xml:space="preserve">https://www.xiaohongshu.com/user/profile/5c9035b7000000001001b79a?xhsshare=CopyLink&amp;appuid=5c9035b7000000001001b79a&amp;apptime=1580803168 </t>
  </si>
  <si>
    <t xml:space="preserve">13250788447 </t>
  </si>
  <si>
    <t>583499335788297096</t>
  </si>
  <si>
    <t>https://www.xiaohongshu.com/discovery/item/5e625b390000000001002af0?xhsshare=CopyLink&amp;appuid=5c9035b7000000001001b79a&amp;apptime=1583728054</t>
  </si>
  <si>
    <t>皮皮 -宜佩piafl、DDS</t>
  </si>
  <si>
    <t>13127701579</t>
  </si>
  <si>
    <t>皮皮Swain</t>
  </si>
  <si>
    <t>https://www.xiaohongshu.com/user/profile/5db9a3a1000000000100b34c?xhsshare=CopyLink&amp;appuid=5db9a3a1000000000100b34c&amp;apptime=1582177542</t>
  </si>
  <si>
    <t>18297955020</t>
  </si>
  <si>
    <t>856555842504223753</t>
  </si>
  <si>
    <t>https://www.xiaohongshu.com/discovery/item/5e62325400000000010005b1?xhsshare=SinaWeibo&amp;appuid=5db9a3a1000000000100b34c&amp;apptime=1583494083</t>
  </si>
  <si>
    <t>幸运图图</t>
  </si>
  <si>
    <t>lemon822928</t>
  </si>
  <si>
    <t>幸儿以北</t>
  </si>
  <si>
    <t>https://www.xiaohongshu.com/user/profile/5d1f6a9400000000120222da?xhsshare=CopyLink&amp;appuid=5c2f7a60000000000703079f&amp;apptime=1581947600</t>
  </si>
  <si>
    <t>55000</t>
  </si>
  <si>
    <t>18280026354</t>
  </si>
  <si>
    <t>856698787872985633</t>
  </si>
  <si>
    <t>https://www.xiaohongshu.com/discovery/item/5e5cc3a10000000001009233?xhsshare=CopyLink&amp;appuid=5c2f7a60000000000703079f&amp;apptime=1583286345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</si>
</sst>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[&lt;=9999999]###\-####;\(###\)\ ###\-####"/>
    <numFmt numFmtId="165" formatCode="0_ "/>
    <numFmt numFmtId="166" formatCode="yyyy/m/d;@"/>
    <numFmt numFmtId="167" formatCode="m/d/yy;@"/>
    <numFmt numFmtId="168" formatCode="0.0000_);[Red]\(0.0000\)"/>
    <numFmt numFmtId="169" formatCode="#,##0_ "/>
    <numFmt numFmtId="170" formatCode="\¥#,##0;\¥\-#,##0"/>
    <numFmt numFmtId="171" formatCode="#,##0_);[Red]\(#,##0\)"/>
  </numFmts>
  <fonts count="43">
    <font>
      <sz val="11"/>
      <color theme="1"/>
      <name val="Microsoft YaHei UI"/>
      <charset val="134"/>
    </font>
    <font>
      <sz val="11"/>
      <color theme="1"/>
      <name val="Baskerville Old Face"/>
      <family val="1"/>
      <scheme val="minor"/>
    </font>
    <font>
      <sz val="11"/>
      <color theme="1"/>
      <name val="微软雅黑"/>
      <family val="2"/>
      <charset val="134"/>
    </font>
    <font>
      <sz val="11"/>
      <color theme="0"/>
      <name val="Baskerville Old Face"/>
      <family val="1"/>
      <scheme val="minor"/>
    </font>
    <font>
      <u/>
      <sz val="11"/>
      <color theme="10"/>
      <name val="Baskerville Old Face"/>
      <family val="1"/>
      <scheme val="minor"/>
    </font>
    <font>
      <u/>
      <sz val="11"/>
      <color rgb="FF800080"/>
      <name val="Baskerville Old Face"/>
      <family val="1"/>
      <scheme val="minor"/>
    </font>
    <font>
      <u/>
      <sz val="11"/>
      <color rgb="FF000000"/>
      <name val="Baskerville Old Face"/>
      <family val="1"/>
      <scheme val="minor"/>
    </font>
    <font>
      <sz val="11"/>
      <color rgb="FF000000"/>
      <name val="Baskerville Old Face"/>
      <family val="1"/>
      <scheme val="minor"/>
    </font>
    <font>
      <b/>
      <sz val="12"/>
      <color theme="1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b/>
      <sz val="14"/>
      <color theme="3"/>
      <name val="Microsoft YaHei UI"/>
      <family val="2"/>
      <charset val="134"/>
    </font>
    <font>
      <sz val="9"/>
      <name val="Microsoft YaHei UI"/>
      <family val="2"/>
      <charset val="134"/>
    </font>
    <font>
      <sz val="36"/>
      <color theme="6" tint="-0.249977111117893"/>
      <name val="Microsoft YaHei UI"/>
      <family val="2"/>
      <charset val="134"/>
    </font>
    <font>
      <sz val="24"/>
      <color theme="3"/>
      <name val="Microsoft YaHei UI"/>
      <family val="2"/>
      <charset val="134"/>
    </font>
    <font>
      <sz val="12"/>
      <color theme="3"/>
      <name val="Microsoft YaHei UI"/>
      <family val="2"/>
      <charset val="134"/>
    </font>
    <font>
      <sz val="12"/>
      <color rgb="FFC00000"/>
      <name val="微软雅黑"/>
      <family val="2"/>
      <charset val="134"/>
    </font>
    <font>
      <u/>
      <sz val="12"/>
      <color theme="10"/>
      <name val="微软雅黑"/>
      <family val="2"/>
      <charset val="134"/>
    </font>
    <font>
      <sz val="12"/>
      <color theme="1"/>
      <name val="微软雅黑"/>
      <family val="2"/>
      <charset val="134"/>
    </font>
    <font>
      <u/>
      <sz val="12"/>
      <color rgb="FF800080"/>
      <name val="微软雅黑"/>
      <family val="2"/>
      <charset val="134"/>
    </font>
    <font>
      <sz val="11"/>
      <color rgb="FF000000"/>
      <name val="Microsoft YaHei UI"/>
      <family val="2"/>
      <charset val="134"/>
    </font>
    <font>
      <u/>
      <sz val="12"/>
      <color rgb="FF000000"/>
      <name val="微软雅黑"/>
      <family val="2"/>
      <charset val="134"/>
    </font>
    <font>
      <sz val="12"/>
      <color rgb="FFC00000"/>
      <name val="Baskerville Old Face"/>
      <family val="1"/>
    </font>
    <font>
      <sz val="12"/>
      <color rgb="FFC00000"/>
      <name val="MS Gothic"/>
      <family val="3"/>
      <charset val="128"/>
    </font>
    <font>
      <sz val="12"/>
      <color rgb="FF000000"/>
      <name val="微软雅黑"/>
      <family val="2"/>
      <charset val="134"/>
    </font>
    <font>
      <sz val="12"/>
      <color theme="1"/>
      <name val="Baskerville Old Face"/>
      <family val="1"/>
    </font>
    <font>
      <sz val="12"/>
      <color theme="0"/>
      <name val="Microsoft YaHei UI"/>
      <family val="2"/>
      <charset val="134"/>
    </font>
    <font>
      <sz val="12"/>
      <color theme="1"/>
      <name val="Microsoft YaHei UI"/>
      <family val="2"/>
      <charset val="134"/>
    </font>
    <font>
      <b/>
      <sz val="16"/>
      <color theme="6" tint="-0.249977111117893"/>
      <name val="Microsoft YaHei UI"/>
      <family val="2"/>
      <charset val="134"/>
    </font>
    <font>
      <sz val="36"/>
      <color theme="1"/>
      <name val="Microsoft YaHei UI"/>
      <family val="2"/>
      <charset val="134"/>
    </font>
    <font>
      <sz val="11"/>
      <color theme="3"/>
      <name val="Microsoft YaHei UI"/>
      <family val="2"/>
      <charset val="134"/>
    </font>
    <font>
      <b/>
      <sz val="14"/>
      <color theme="0"/>
      <name val="Microsoft YaHei UI"/>
      <family val="2"/>
      <charset val="134"/>
    </font>
    <font>
      <sz val="24"/>
      <color theme="0"/>
      <name val="Microsoft YaHei UI"/>
      <family val="2"/>
      <charset val="134"/>
    </font>
    <font>
      <sz val="11"/>
      <color theme="2" tint="0.39988402966399123"/>
      <name val="Microsoft YaHei UI"/>
      <family val="2"/>
      <charset val="134"/>
    </font>
    <font>
      <u/>
      <sz val="11"/>
      <color rgb="FF0000FF"/>
      <name val="Baskerville Old Face"/>
      <family val="1"/>
      <scheme val="minor"/>
    </font>
    <font>
      <sz val="11"/>
      <color theme="1"/>
      <name val="Microsoft YaHei UI"/>
      <family val="2"/>
      <charset val="134"/>
    </font>
    <font>
      <sz val="11"/>
      <color theme="1"/>
      <name val="Microsoft YaHei UI"/>
      <family val="2"/>
    </font>
    <font>
      <sz val="12"/>
      <color theme="1"/>
      <name val="微软雅黑"/>
      <charset val="134"/>
    </font>
    <font>
      <sz val="12"/>
      <name val="Arial"/>
      <family val="2"/>
    </font>
    <font>
      <sz val="12"/>
      <color theme="1"/>
      <name val="Microsoft YaHei UI"/>
      <family val="2"/>
    </font>
    <font>
      <sz val="12"/>
      <color rgb="FFFF0000"/>
      <name val="宋体"/>
      <charset val="134"/>
    </font>
    <font>
      <sz val="11"/>
      <color rgb="FF000000"/>
      <name val="Microsoft YaHei UI"/>
      <family val="2"/>
    </font>
    <font>
      <sz val="12"/>
      <name val="微软雅黑"/>
      <charset val="134"/>
    </font>
    <font>
      <sz val="12"/>
      <name val="Microsoft YaHei UI"/>
      <family val="2"/>
    </font>
  </fonts>
  <fills count="19">
    <fill>
      <patternFill patternType="none"/>
    </fill>
    <fill>
      <patternFill patternType="gray125"/>
    </fill>
    <fill>
      <patternFill patternType="solid">
        <fgColor theme="2" tint="0.7999511703848384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0.79982909634693444"/>
        <bgColor theme="3" tint="0.79992065187536243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5F8F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999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16">
    <xf numFmtId="0" fontId="0" fillId="2" borderId="0">
      <alignment vertical="center"/>
    </xf>
    <xf numFmtId="164" fontId="26" fillId="0" borderId="0" applyFill="0">
      <alignment horizontal="left" vertical="center" indent="1"/>
    </xf>
    <xf numFmtId="165" fontId="31" fillId="16" borderId="0">
      <alignment horizontal="center"/>
    </xf>
    <xf numFmtId="167" fontId="31" fillId="16" borderId="0">
      <alignment horizontal="center"/>
    </xf>
    <xf numFmtId="0" fontId="34" fillId="0" borderId="0" applyNumberFormat="0" applyFill="0" applyBorder="0" applyAlignment="0" applyProtection="0"/>
    <xf numFmtId="0" fontId="28" fillId="0" borderId="1" applyNumberFormat="0" applyFill="0" applyProtection="0">
      <alignment vertical="top"/>
    </xf>
    <xf numFmtId="0" fontId="29" fillId="0" borderId="0" applyNumberFormat="0" applyFill="0" applyBorder="0" applyProtection="0">
      <alignment vertical="center"/>
    </xf>
    <xf numFmtId="0" fontId="34" fillId="0" borderId="1" applyNumberFormat="0" applyFill="0" applyAlignment="0">
      <alignment vertical="center"/>
    </xf>
    <xf numFmtId="0" fontId="30" fillId="15" borderId="1" applyProtection="0">
      <alignment horizontal="center"/>
    </xf>
    <xf numFmtId="0" fontId="32" fillId="17" borderId="0" applyNumberFormat="0" applyBorder="0" applyAlignment="0">
      <alignment vertical="center"/>
    </xf>
    <xf numFmtId="0" fontId="34" fillId="0" borderId="2">
      <alignment vertical="center" wrapText="1"/>
    </xf>
    <xf numFmtId="0" fontId="30" fillId="15" borderId="0" applyProtection="0">
      <alignment horizontal="center"/>
    </xf>
    <xf numFmtId="0" fontId="34" fillId="0" borderId="0">
      <alignment horizontal="left" vertical="center" indent="1"/>
    </xf>
    <xf numFmtId="0" fontId="34" fillId="14" borderId="0">
      <alignment horizontal="left" vertical="center"/>
    </xf>
    <xf numFmtId="0" fontId="33" fillId="0" borderId="0" applyNumberFormat="0" applyFill="0" applyBorder="0" applyAlignment="0" applyProtection="0">
      <alignment vertical="center"/>
    </xf>
    <xf numFmtId="0" fontId="1" fillId="0" borderId="0"/>
  </cellStyleXfs>
  <cellXfs count="165">
    <xf numFmtId="0" fontId="0" fillId="2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  <xf numFmtId="0" fontId="1" fillId="0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/>
    </xf>
    <xf numFmtId="0" fontId="4" fillId="0" borderId="0" xfId="4" applyFont="1" applyFill="1"/>
    <xf numFmtId="0" fontId="1" fillId="0" borderId="0" xfId="0" applyFont="1" applyFill="1" applyAlignment="1">
      <alignment horizontal="center"/>
    </xf>
    <xf numFmtId="0" fontId="5" fillId="0" borderId="0" xfId="4" applyFont="1" applyFill="1"/>
    <xf numFmtId="0" fontId="5" fillId="0" borderId="0" xfId="4" applyFont="1"/>
    <xf numFmtId="0" fontId="1" fillId="4" borderId="0" xfId="0" applyFont="1" applyFill="1" applyAlignment="1">
      <alignment horizontal="center"/>
    </xf>
    <xf numFmtId="0" fontId="1" fillId="0" borderId="0" xfId="15" applyFill="1"/>
    <xf numFmtId="0" fontId="1" fillId="0" borderId="0" xfId="15" applyNumberFormat="1" applyFill="1" applyAlignment="1">
      <alignment horizontal="center"/>
    </xf>
    <xf numFmtId="0" fontId="6" fillId="0" borderId="0" xfId="14" applyFont="1" applyFill="1" applyAlignment="1"/>
    <xf numFmtId="0" fontId="1" fillId="0" borderId="0" xfId="15" applyFill="1" applyAlignment="1">
      <alignment horizontal="center"/>
    </xf>
    <xf numFmtId="0" fontId="5" fillId="0" borderId="0" xfId="4" applyNumberFormat="1" applyFont="1" applyFill="1" applyBorder="1" applyAlignment="1" applyProtection="1"/>
    <xf numFmtId="0" fontId="7" fillId="0" borderId="0" xfId="15" applyFont="1" applyFill="1"/>
    <xf numFmtId="0" fontId="2" fillId="5" borderId="0" xfId="0" applyFont="1" applyFill="1" applyAlignment="1">
      <alignment horizontal="center"/>
    </xf>
    <xf numFmtId="0" fontId="3" fillId="6" borderId="0" xfId="0" applyFont="1" applyFill="1" applyAlignment="1">
      <alignment vertical="center"/>
    </xf>
    <xf numFmtId="168" fontId="3" fillId="6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168" fontId="1" fillId="0" borderId="0" xfId="0" applyNumberFormat="1" applyFont="1" applyFill="1" applyAlignment="1">
      <alignment horizontal="center"/>
    </xf>
    <xf numFmtId="168" fontId="1" fillId="0" borderId="0" xfId="15" applyNumberFormat="1" applyFill="1"/>
    <xf numFmtId="168" fontId="1" fillId="0" borderId="0" xfId="15" applyNumberFormat="1" applyFill="1" applyAlignment="1">
      <alignment horizontal="center"/>
    </xf>
    <xf numFmtId="0" fontId="8" fillId="5" borderId="0" xfId="0" applyFont="1" applyFill="1" applyAlignment="1"/>
    <xf numFmtId="0" fontId="1" fillId="7" borderId="0" xfId="0" applyFont="1" applyFill="1" applyAlignment="1"/>
    <xf numFmtId="0" fontId="1" fillId="0" borderId="0" xfId="0" applyFont="1" applyFill="1" applyAlignment="1">
      <alignment horizontal="left"/>
    </xf>
    <xf numFmtId="0" fontId="9" fillId="5" borderId="0" xfId="0" applyFont="1" applyFill="1" applyAlignment="1">
      <alignment horizontal="left"/>
    </xf>
    <xf numFmtId="0" fontId="8" fillId="5" borderId="0" xfId="0" applyFont="1" applyFill="1" applyAlignment="1">
      <alignment horizontal="center"/>
    </xf>
    <xf numFmtId="0" fontId="1" fillId="0" borderId="0" xfId="15" applyFill="1" applyAlignment="1">
      <alignment horizontal="left"/>
    </xf>
    <xf numFmtId="0" fontId="9" fillId="5" borderId="0" xfId="0" applyFont="1" applyFill="1" applyAlignment="1">
      <alignment horizontal="center" vertical="center"/>
    </xf>
    <xf numFmtId="0" fontId="9" fillId="5" borderId="0" xfId="0" applyFont="1" applyFill="1" applyAlignment="1"/>
    <xf numFmtId="0" fontId="9" fillId="5" borderId="0" xfId="0" applyFont="1" applyFill="1" applyAlignment="1">
      <alignment horizontal="center"/>
    </xf>
    <xf numFmtId="168" fontId="9" fillId="5" borderId="0" xfId="0" applyNumberFormat="1" applyFont="1" applyFill="1" applyAlignment="1"/>
    <xf numFmtId="168" fontId="1" fillId="0" borderId="0" xfId="0" applyNumberFormat="1" applyFont="1" applyFill="1" applyAlignment="1"/>
    <xf numFmtId="20" fontId="1" fillId="0" borderId="0" xfId="0" applyNumberFormat="1" applyFont="1" applyFill="1" applyAlignment="1"/>
    <xf numFmtId="0" fontId="1" fillId="7" borderId="0" xfId="15" applyFill="1"/>
    <xf numFmtId="0" fontId="6" fillId="7" borderId="0" xfId="14" applyFont="1" applyFill="1" applyAlignment="1"/>
    <xf numFmtId="0" fontId="1" fillId="7" borderId="0" xfId="15" applyFill="1" applyAlignment="1">
      <alignment horizontal="left"/>
    </xf>
    <xf numFmtId="0" fontId="1" fillId="7" borderId="0" xfId="15" applyNumberFormat="1" applyFill="1" applyAlignment="1">
      <alignment horizontal="center"/>
    </xf>
    <xf numFmtId="0" fontId="5" fillId="7" borderId="0" xfId="4" applyFont="1" applyFill="1"/>
    <xf numFmtId="0" fontId="1" fillId="7" borderId="0" xfId="0" applyFont="1" applyFill="1" applyAlignment="1">
      <alignment horizontal="left"/>
    </xf>
    <xf numFmtId="0" fontId="1" fillId="7" borderId="0" xfId="0" applyNumberFormat="1" applyFont="1" applyFill="1" applyAlignment="1">
      <alignment horizontal="center"/>
    </xf>
    <xf numFmtId="0" fontId="5" fillId="7" borderId="0" xfId="4" applyNumberFormat="1" applyFont="1" applyFill="1" applyBorder="1" applyAlignment="1" applyProtection="1"/>
    <xf numFmtId="0" fontId="5" fillId="7" borderId="0" xfId="14" applyFont="1" applyFill="1" applyAlignment="1"/>
    <xf numFmtId="0" fontId="1" fillId="7" borderId="0" xfId="15" applyFill="1" applyAlignment="1">
      <alignment horizontal="center"/>
    </xf>
    <xf numFmtId="168" fontId="1" fillId="7" borderId="0" xfId="15" applyNumberFormat="1" applyFill="1"/>
    <xf numFmtId="168" fontId="1" fillId="7" borderId="0" xfId="15" applyNumberFormat="1" applyFill="1" applyAlignment="1">
      <alignment horizontal="center"/>
    </xf>
    <xf numFmtId="0" fontId="1" fillId="7" borderId="0" xfId="0" applyFont="1" applyFill="1" applyAlignment="1">
      <alignment horizontal="center"/>
    </xf>
    <xf numFmtId="168" fontId="1" fillId="7" borderId="0" xfId="0" applyNumberFormat="1" applyFont="1" applyFill="1" applyAlignment="1">
      <alignment horizontal="center"/>
    </xf>
    <xf numFmtId="0" fontId="0" fillId="8" borderId="0" xfId="9" applyFont="1" applyFill="1">
      <alignment vertical="center"/>
    </xf>
    <xf numFmtId="0" fontId="10" fillId="9" borderId="0" xfId="11" applyFont="1" applyFill="1">
      <alignment horizontal="center"/>
    </xf>
    <xf numFmtId="0" fontId="11" fillId="8" borderId="0" xfId="9" applyFont="1" applyFill="1">
      <alignment vertical="center"/>
    </xf>
    <xf numFmtId="0" fontId="0" fillId="2" borderId="0" xfId="0" applyFont="1">
      <alignment vertical="center"/>
    </xf>
    <xf numFmtId="0" fontId="0" fillId="2" borderId="0" xfId="0" applyFont="1" applyAlignment="1">
      <alignment horizontal="center" vertical="center"/>
    </xf>
    <xf numFmtId="169" fontId="0" fillId="2" borderId="0" xfId="0" applyNumberFormat="1" applyFont="1" applyAlignment="1">
      <alignment horizontal="center" vertical="center"/>
    </xf>
    <xf numFmtId="166" fontId="0" fillId="2" borderId="0" xfId="0" applyNumberFormat="1" applyFont="1" applyAlignment="1">
      <alignment horizontal="center" vertical="center"/>
    </xf>
    <xf numFmtId="170" fontId="0" fillId="2" borderId="0" xfId="0" applyNumberFormat="1" applyFont="1">
      <alignment vertical="center"/>
    </xf>
    <xf numFmtId="164" fontId="0" fillId="2" borderId="0" xfId="0" applyNumberFormat="1" applyFont="1" applyAlignment="1">
      <alignment horizontal="left" vertical="center" indent="1"/>
    </xf>
    <xf numFmtId="171" fontId="0" fillId="2" borderId="0" xfId="0" applyNumberFormat="1" applyFont="1" applyAlignment="1">
      <alignment horizontal="left" vertical="center" indent="1"/>
    </xf>
    <xf numFmtId="171" fontId="0" fillId="2" borderId="0" xfId="0" applyNumberFormat="1" applyFont="1">
      <alignment vertical="center"/>
    </xf>
    <xf numFmtId="0" fontId="10" fillId="9" borderId="0" xfId="8" applyFont="1" applyFill="1" applyBorder="1" applyAlignment="1">
      <alignment horizontal="center" vertical="center"/>
    </xf>
    <xf numFmtId="0" fontId="12" fillId="10" borderId="1" xfId="5" applyFont="1" applyFill="1" applyAlignment="1">
      <alignment vertical="top"/>
    </xf>
    <xf numFmtId="169" fontId="12" fillId="10" borderId="1" xfId="5" applyNumberFormat="1" applyFont="1" applyFill="1" applyAlignment="1">
      <alignment vertical="top"/>
    </xf>
    <xf numFmtId="167" fontId="13" fillId="9" borderId="0" xfId="3" applyNumberFormat="1" applyFont="1" applyFill="1" applyAlignment="1">
      <alignment horizontal="center" vertical="center"/>
    </xf>
    <xf numFmtId="0" fontId="14" fillId="9" borderId="0" xfId="6" applyFont="1" applyFill="1" applyBorder="1" applyAlignment="1">
      <alignment horizontal="center" vertical="center" wrapText="1"/>
    </xf>
    <xf numFmtId="169" fontId="14" fillId="9" borderId="0" xfId="6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/>
    <xf numFmtId="0" fontId="16" fillId="0" borderId="0" xfId="4" applyFont="1" applyFill="1"/>
    <xf numFmtId="0" fontId="17" fillId="0" borderId="0" xfId="0" applyFont="1" applyFill="1" applyAlignment="1"/>
    <xf numFmtId="165" fontId="13" fillId="9" borderId="0" xfId="2" applyFont="1" applyFill="1" applyAlignment="1">
      <alignment horizontal="center" vertical="center"/>
    </xf>
    <xf numFmtId="0" fontId="18" fillId="0" borderId="0" xfId="4" applyFont="1"/>
    <xf numFmtId="0" fontId="10" fillId="9" borderId="0" xfId="8" applyFont="1" applyFill="1" applyBorder="1">
      <alignment horizontal="center"/>
    </xf>
    <xf numFmtId="165" fontId="13" fillId="9" borderId="0" xfId="2" applyFont="1" applyFill="1" applyAlignment="1">
      <alignment horizontal="center" vertical="top"/>
    </xf>
    <xf numFmtId="0" fontId="18" fillId="0" borderId="0" xfId="4" applyFont="1" applyFill="1"/>
    <xf numFmtId="0" fontId="15" fillId="0" borderId="0" xfId="15" applyFont="1" applyFill="1"/>
    <xf numFmtId="0" fontId="20" fillId="0" borderId="0" xfId="14" applyFont="1" applyFill="1" applyAlignment="1"/>
    <xf numFmtId="0" fontId="17" fillId="0" borderId="0" xfId="15" applyFont="1" applyFill="1"/>
    <xf numFmtId="0" fontId="18" fillId="0" borderId="0" xfId="4" applyNumberFormat="1" applyFont="1" applyFill="1" applyBorder="1" applyAlignment="1" applyProtection="1"/>
    <xf numFmtId="170" fontId="13" fillId="9" borderId="0" xfId="2" applyNumberFormat="1" applyFont="1" applyFill="1" applyAlignment="1">
      <alignment horizontal="center" vertical="top"/>
    </xf>
    <xf numFmtId="0" fontId="21" fillId="0" borderId="0" xfId="15" applyFont="1" applyFill="1"/>
    <xf numFmtId="14" fontId="10" fillId="9" borderId="0" xfId="11" applyNumberFormat="1" applyFont="1" applyFill="1">
      <alignment horizontal="center"/>
    </xf>
    <xf numFmtId="0" fontId="22" fillId="0" borderId="0" xfId="15" applyFont="1" applyFill="1"/>
    <xf numFmtId="0" fontId="15" fillId="0" borderId="0" xfId="15" applyFont="1"/>
    <xf numFmtId="0" fontId="23" fillId="0" borderId="0" xfId="15" applyFont="1"/>
    <xf numFmtId="0" fontId="17" fillId="0" borderId="0" xfId="15" applyFont="1"/>
    <xf numFmtId="0" fontId="17" fillId="0" borderId="0" xfId="15" applyFont="1" applyAlignment="1">
      <alignment horizontal="left"/>
    </xf>
    <xf numFmtId="0" fontId="17" fillId="0" borderId="0" xfId="0" applyFont="1" applyFill="1" applyAlignment="1">
      <alignment horizontal="left"/>
    </xf>
    <xf numFmtId="0" fontId="24" fillId="0" borderId="0" xfId="0" applyFont="1" applyFill="1" applyAlignment="1"/>
    <xf numFmtId="169" fontId="12" fillId="10" borderId="1" xfId="5" applyNumberFormat="1" applyFont="1" applyFill="1" applyAlignment="1">
      <alignment horizontal="center" vertical="top"/>
    </xf>
    <xf numFmtId="170" fontId="12" fillId="10" borderId="1" xfId="5" applyNumberFormat="1" applyFont="1" applyFill="1" applyAlignment="1">
      <alignment vertical="top"/>
    </xf>
    <xf numFmtId="166" fontId="25" fillId="11" borderId="0" xfId="6" applyNumberFormat="1" applyFont="1" applyFill="1" applyBorder="1" applyAlignment="1">
      <alignment horizontal="center" vertical="center" wrapText="1"/>
    </xf>
    <xf numFmtId="0" fontId="25" fillId="11" borderId="0" xfId="6" applyFont="1" applyFill="1" applyBorder="1" applyAlignment="1">
      <alignment horizontal="center" vertical="center" wrapText="1"/>
    </xf>
    <xf numFmtId="170" fontId="25" fillId="11" borderId="0" xfId="6" applyNumberFormat="1" applyFont="1" applyFill="1" applyBorder="1" applyAlignment="1">
      <alignment horizontal="center" vertical="center" wrapText="1"/>
    </xf>
    <xf numFmtId="170" fontId="14" fillId="9" borderId="0" xfId="6" applyNumberFormat="1" applyFont="1" applyFill="1" applyBorder="1" applyAlignment="1">
      <alignment horizontal="center" vertical="center" wrapText="1"/>
    </xf>
    <xf numFmtId="0" fontId="17" fillId="0" borderId="0" xfId="0" applyFont="1" applyFill="1" applyAlignment="1">
      <alignment horizontal="center"/>
    </xf>
    <xf numFmtId="0" fontId="17" fillId="0" borderId="0" xfId="0" applyNumberFormat="1" applyFont="1" applyFill="1" applyAlignment="1">
      <alignment horizontal="center"/>
    </xf>
    <xf numFmtId="0" fontId="26" fillId="2" borderId="0" xfId="0" applyFont="1" applyAlignment="1">
      <alignment horizontal="center" vertical="center"/>
    </xf>
    <xf numFmtId="166" fontId="26" fillId="2" borderId="0" xfId="0" applyNumberFormat="1" applyFont="1" applyAlignment="1">
      <alignment horizontal="center" vertical="center"/>
    </xf>
    <xf numFmtId="0" fontId="26" fillId="2" borderId="0" xfId="0" applyFont="1" applyAlignment="1">
      <alignment horizontal="left" vertical="center"/>
    </xf>
    <xf numFmtId="170" fontId="26" fillId="2" borderId="0" xfId="0" applyNumberFormat="1" applyFont="1" applyAlignment="1">
      <alignment horizontal="left" vertical="center"/>
    </xf>
    <xf numFmtId="14" fontId="26" fillId="2" borderId="0" xfId="0" applyNumberFormat="1" applyFont="1" applyAlignment="1">
      <alignment horizontal="left" vertical="center"/>
    </xf>
    <xf numFmtId="0" fontId="26" fillId="0" borderId="0" xfId="0" applyFont="1" applyFill="1" applyAlignment="1">
      <alignment horizontal="center" vertical="center"/>
    </xf>
    <xf numFmtId="0" fontId="17" fillId="0" borderId="0" xfId="15" applyFont="1" applyFill="1" applyAlignment="1">
      <alignment horizontal="center"/>
    </xf>
    <xf numFmtId="0" fontId="17" fillId="0" borderId="0" xfId="15" applyNumberFormat="1" applyFont="1" applyFill="1" applyAlignment="1">
      <alignment horizontal="center"/>
    </xf>
    <xf numFmtId="0" fontId="17" fillId="0" borderId="0" xfId="15" applyFont="1" applyAlignment="1">
      <alignment horizontal="center"/>
    </xf>
    <xf numFmtId="0" fontId="17" fillId="0" borderId="0" xfId="15" applyNumberFormat="1" applyFont="1" applyAlignment="1">
      <alignment horizontal="center"/>
    </xf>
    <xf numFmtId="0" fontId="14" fillId="5" borderId="0" xfId="6" applyFont="1" applyFill="1" applyBorder="1" applyAlignment="1">
      <alignment horizontal="center" vertical="center" wrapText="1"/>
    </xf>
    <xf numFmtId="0" fontId="14" fillId="9" borderId="0" xfId="6" applyNumberFormat="1" applyFont="1" applyFill="1" applyBorder="1" applyAlignment="1">
      <alignment horizontal="center" vertical="center" wrapText="1"/>
    </xf>
    <xf numFmtId="0" fontId="25" fillId="12" borderId="0" xfId="6" applyNumberFormat="1" applyFont="1" applyFill="1" applyBorder="1" applyAlignment="1">
      <alignment horizontal="center" vertical="center" wrapText="1"/>
    </xf>
    <xf numFmtId="164" fontId="26" fillId="13" borderId="0" xfId="1" applyFont="1" applyFill="1">
      <alignment horizontal="left" vertical="center" indent="1"/>
    </xf>
    <xf numFmtId="171" fontId="12" fillId="10" borderId="1" xfId="5" applyNumberFormat="1" applyFont="1" applyFill="1" applyAlignment="1">
      <alignment vertical="top"/>
    </xf>
    <xf numFmtId="171" fontId="25" fillId="12" borderId="0" xfId="6" applyNumberFormat="1" applyFont="1" applyFill="1" applyBorder="1" applyAlignment="1">
      <alignment horizontal="center" vertical="center" wrapText="1"/>
    </xf>
    <xf numFmtId="171" fontId="25" fillId="12" borderId="0" xfId="6" applyNumberFormat="1" applyFont="1" applyFill="1" applyAlignment="1">
      <alignment horizontal="center" vertical="center" wrapText="1"/>
    </xf>
    <xf numFmtId="0" fontId="26" fillId="9" borderId="0" xfId="0" applyFont="1" applyFill="1" applyAlignment="1">
      <alignment horizontal="center" vertical="center"/>
    </xf>
    <xf numFmtId="171" fontId="26" fillId="13" borderId="0" xfId="1" applyNumberFormat="1" applyFont="1" applyFill="1">
      <alignment horizontal="left" vertical="center" indent="1"/>
    </xf>
    <xf numFmtId="171" fontId="26" fillId="2" borderId="0" xfId="0" applyNumberFormat="1" applyFont="1" applyAlignment="1">
      <alignment horizontal="left" vertical="center"/>
    </xf>
    <xf numFmtId="20" fontId="17" fillId="0" borderId="0" xfId="0" applyNumberFormat="1" applyFont="1" applyFill="1" applyAlignment="1"/>
    <xf numFmtId="169" fontId="26" fillId="2" borderId="0" xfId="0" applyNumberFormat="1" applyFont="1" applyAlignment="1">
      <alignment horizontal="center" vertical="center"/>
    </xf>
    <xf numFmtId="0" fontId="27" fillId="14" borderId="0" xfId="0" applyFont="1" applyFill="1" applyAlignment="1">
      <alignment vertical="center"/>
    </xf>
    <xf numFmtId="0" fontId="27" fillId="14" borderId="0" xfId="0" applyFont="1" applyFill="1" applyAlignment="1">
      <alignment horizontal="center" vertical="center"/>
    </xf>
    <xf numFmtId="169" fontId="27" fillId="14" borderId="0" xfId="0" applyNumberFormat="1" applyFont="1" applyFill="1" applyBorder="1" applyAlignment="1">
      <alignment horizontal="center" vertical="center"/>
    </xf>
    <xf numFmtId="170" fontId="27" fillId="14" borderId="0" xfId="0" applyNumberFormat="1" applyFont="1" applyFill="1" applyAlignment="1">
      <alignment horizontal="center" vertical="center"/>
    </xf>
    <xf numFmtId="0" fontId="27" fillId="14" borderId="0" xfId="0" applyFont="1" applyFill="1" applyBorder="1" applyAlignment="1">
      <alignment horizontal="center" vertical="center"/>
    </xf>
    <xf numFmtId="0" fontId="27" fillId="14" borderId="0" xfId="0" applyFont="1" applyFill="1" applyBorder="1" applyAlignment="1">
      <alignment vertical="center"/>
    </xf>
    <xf numFmtId="0" fontId="27" fillId="14" borderId="0" xfId="0" applyFont="1" applyFill="1" applyBorder="1" applyAlignment="1">
      <alignment horizontal="left" vertical="center" indent="1"/>
    </xf>
    <xf numFmtId="171" fontId="27" fillId="14" borderId="0" xfId="0" applyNumberFormat="1" applyFont="1" applyFill="1" applyBorder="1" applyAlignment="1">
      <alignment horizontal="left" vertical="center" indent="1"/>
    </xf>
    <xf numFmtId="0" fontId="25" fillId="11" borderId="0" xfId="6" applyNumberFormat="1" applyFont="1" applyFill="1" applyBorder="1" applyAlignment="1">
      <alignment horizontal="center" vertical="center"/>
    </xf>
    <xf numFmtId="164" fontId="19" fillId="13" borderId="0" xfId="4" applyNumberFormat="1" applyFont="1" applyFill="1" applyBorder="1" applyAlignment="1" applyProtection="1">
      <alignment horizontal="left" vertical="center"/>
    </xf>
    <xf numFmtId="164" fontId="26" fillId="13" borderId="0" xfId="1" applyFont="1" applyFill="1" applyAlignment="1">
      <alignment horizontal="left" vertical="center"/>
    </xf>
    <xf numFmtId="164" fontId="34" fillId="13" borderId="0" xfId="4" applyNumberFormat="1" applyFill="1" applyBorder="1" applyAlignment="1" applyProtection="1">
      <alignment horizontal="left" vertical="center"/>
    </xf>
    <xf numFmtId="164" fontId="34" fillId="2" borderId="0" xfId="4" applyNumberFormat="1" applyFill="1" applyAlignment="1">
      <alignment horizontal="left" vertical="center"/>
    </xf>
    <xf numFmtId="0" fontId="27" fillId="14" borderId="0" xfId="0" applyFont="1" applyFill="1" applyBorder="1" applyAlignment="1">
      <alignment horizontal="left" vertical="center"/>
    </xf>
    <xf numFmtId="164" fontId="0" fillId="2" borderId="0" xfId="0" applyNumberFormat="1" applyFont="1" applyAlignment="1">
      <alignment horizontal="left" vertical="center"/>
    </xf>
    <xf numFmtId="164" fontId="34" fillId="18" borderId="0" xfId="4" applyNumberFormat="1" applyFill="1" applyBorder="1" applyAlignment="1" applyProtection="1">
      <alignment horizontal="left" vertical="center"/>
    </xf>
    <xf numFmtId="171" fontId="26" fillId="18" borderId="0" xfId="1" applyNumberFormat="1" applyFont="1" applyFill="1">
      <alignment horizontal="left" vertical="center" indent="1"/>
    </xf>
    <xf numFmtId="171" fontId="26" fillId="18" borderId="0" xfId="0" applyNumberFormat="1" applyFont="1" applyFill="1" applyAlignment="1">
      <alignment horizontal="left" vertical="center"/>
    </xf>
    <xf numFmtId="164" fontId="26" fillId="18" borderId="0" xfId="1" applyFont="1" applyFill="1" applyAlignment="1">
      <alignment horizontal="left" vertical="center"/>
    </xf>
    <xf numFmtId="164" fontId="34" fillId="13" borderId="0" xfId="4" applyNumberFormat="1" applyFill="1" applyAlignment="1">
      <alignment horizontal="left" vertical="center"/>
    </xf>
    <xf numFmtId="169" fontId="36" fillId="5" borderId="0" xfId="0" applyNumberFormat="1" applyFont="1" applyFill="1" applyAlignment="1">
      <alignment horizontal="left" vertical="center"/>
    </xf>
    <xf numFmtId="169" fontId="36" fillId="5" borderId="0" xfId="0" applyNumberFormat="1" applyFont="1" applyFill="1" applyAlignment="1">
      <alignment horizontal="center" vertical="center"/>
    </xf>
    <xf numFmtId="0" fontId="36" fillId="5" borderId="0" xfId="0" applyFont="1" applyFill="1" applyAlignment="1">
      <alignment horizontal="left" vertical="center"/>
    </xf>
    <xf numFmtId="166" fontId="38" fillId="5" borderId="0" xfId="0" applyNumberFormat="1" applyFont="1" applyFill="1" applyAlignment="1">
      <alignment horizontal="center" vertical="center"/>
    </xf>
    <xf numFmtId="0" fontId="38" fillId="5" borderId="0" xfId="0" quotePrefix="1" applyFont="1" applyFill="1" applyAlignment="1">
      <alignment horizontal="left" vertical="center"/>
    </xf>
    <xf numFmtId="170" fontId="38" fillId="5" borderId="0" xfId="0" applyNumberFormat="1" applyFont="1" applyFill="1" applyAlignment="1">
      <alignment horizontal="center" vertical="center"/>
    </xf>
    <xf numFmtId="14" fontId="38" fillId="5" borderId="0" xfId="0" applyNumberFormat="1" applyFont="1" applyFill="1" applyAlignment="1">
      <alignment horizontal="left" vertical="center"/>
    </xf>
    <xf numFmtId="0" fontId="38" fillId="5" borderId="0" xfId="0" applyFont="1" applyFill="1" applyAlignment="1">
      <alignment horizontal="left" vertical="center"/>
    </xf>
    <xf numFmtId="0" fontId="39" fillId="5" borderId="0" xfId="0" applyFont="1" applyFill="1" applyAlignment="1">
      <alignment horizontal="left" vertical="center"/>
    </xf>
    <xf numFmtId="164" fontId="40" fillId="5" borderId="0" xfId="4" applyNumberFormat="1" applyFont="1" applyFill="1" applyBorder="1" applyAlignment="1" applyProtection="1">
      <alignment horizontal="left" vertical="center" indent="1"/>
    </xf>
    <xf numFmtId="171" fontId="38" fillId="5" borderId="0" xfId="1" applyNumberFormat="1" applyFont="1" applyFill="1">
      <alignment horizontal="left" vertical="center" indent="1"/>
    </xf>
    <xf numFmtId="171" fontId="38" fillId="5" borderId="0" xfId="0" applyNumberFormat="1" applyFont="1" applyFill="1" applyAlignment="1">
      <alignment horizontal="left" vertical="center"/>
    </xf>
    <xf numFmtId="169" fontId="41" fillId="5" borderId="0" xfId="0" applyNumberFormat="1" applyFont="1" applyFill="1" applyAlignment="1">
      <alignment horizontal="left" vertical="center"/>
    </xf>
    <xf numFmtId="169" fontId="41" fillId="5" borderId="0" xfId="0" applyNumberFormat="1" applyFont="1" applyFill="1" applyAlignment="1">
      <alignment horizontal="center" vertical="center"/>
    </xf>
    <xf numFmtId="0" fontId="41" fillId="5" borderId="0" xfId="0" applyFont="1" applyFill="1" applyAlignment="1">
      <alignment horizontal="left" vertical="center"/>
    </xf>
    <xf numFmtId="166" fontId="42" fillId="5" borderId="0" xfId="0" applyNumberFormat="1" applyFont="1" applyFill="1" applyAlignment="1">
      <alignment horizontal="center" vertical="center"/>
    </xf>
    <xf numFmtId="0" fontId="42" fillId="5" borderId="0" xfId="0" quotePrefix="1" applyFont="1" applyFill="1" applyAlignment="1">
      <alignment horizontal="left" vertical="center"/>
    </xf>
    <xf numFmtId="170" fontId="42" fillId="5" borderId="0" xfId="0" applyNumberFormat="1" applyFont="1" applyFill="1" applyAlignment="1">
      <alignment horizontal="center" vertical="center"/>
    </xf>
    <xf numFmtId="14" fontId="42" fillId="5" borderId="0" xfId="0" applyNumberFormat="1" applyFont="1" applyFill="1" applyAlignment="1">
      <alignment horizontal="left" vertical="center"/>
    </xf>
    <xf numFmtId="0" fontId="42" fillId="5" borderId="0" xfId="0" applyFont="1" applyFill="1" applyAlignment="1">
      <alignment horizontal="left" vertical="center"/>
    </xf>
    <xf numFmtId="171" fontId="42" fillId="5" borderId="0" xfId="1" applyNumberFormat="1" applyFont="1" applyFill="1">
      <alignment horizontal="left" vertical="center" indent="1"/>
    </xf>
    <xf numFmtId="171" fontId="42" fillId="5" borderId="0" xfId="0" applyNumberFormat="1" applyFont="1" applyFill="1" applyAlignment="1">
      <alignment horizontal="left" vertical="center"/>
    </xf>
    <xf numFmtId="164" fontId="40" fillId="5" borderId="0" xfId="4" applyNumberFormat="1" applyFont="1" applyFill="1" applyBorder="1" applyAlignment="1" applyProtection="1">
      <alignment horizontal="left" vertical="center" wrapText="1" indent="1"/>
    </xf>
    <xf numFmtId="0" fontId="35" fillId="2" borderId="0" xfId="0" applyFont="1" applyAlignment="1">
      <alignment horizontal="center" vertical="center"/>
    </xf>
    <xf numFmtId="0" fontId="35" fillId="2" borderId="0" xfId="0" applyFont="1">
      <alignment vertical="center"/>
    </xf>
    <xf numFmtId="0" fontId="0" fillId="5" borderId="0" xfId="0" applyFill="1">
      <alignment vertical="center"/>
    </xf>
  </cellXfs>
  <cellStyles count="16">
    <cellStyle name="Encabezado 1" xfId="6" builtinId="16"/>
    <cellStyle name="Hipervínculo" xfId="4" builtinId="8"/>
    <cellStyle name="Normal" xfId="0" builtinId="0"/>
    <cellStyle name="Título" xfId="5" builtinId="15"/>
    <cellStyle name="Título 2" xfId="8" builtinId="17"/>
    <cellStyle name="双分隔线" xfId="7" xr:uid="{00000000-0005-0000-0000-000017000000}"/>
    <cellStyle name="备注详细信息" xfId="10" xr:uid="{00000000-0005-0000-0000-000036000000}"/>
    <cellStyle name="常规 2" xfId="15" xr:uid="{00000000-0005-0000-0000-00003B000000}"/>
    <cellStyle name="日期" xfId="3" xr:uid="{00000000-0005-0000-0000-00000B000000}"/>
    <cellStyle name="电子邮件" xfId="12" xr:uid="{00000000-0005-0000-0000-000038000000}"/>
    <cellStyle name="电话" xfId="1" xr:uid="{00000000-0005-0000-0000-000005000000}"/>
    <cellStyle name="超链接 2" xfId="14" xr:uid="{00000000-0005-0000-0000-00003A000000}"/>
    <cellStyle name="边栏值" xfId="2" xr:uid="{00000000-0005-0000-0000-00000A000000}"/>
    <cellStyle name="边栏填充" xfId="11" xr:uid="{00000000-0005-0000-0000-000037000000}"/>
    <cellStyle name="边栏边框" xfId="9" xr:uid="{00000000-0005-0000-0000-00002E000000}"/>
    <cellStyle name="邮政编码" xfId="13" xr:uid="{00000000-0005-0000-0000-000039000000}"/>
  </cellStyles>
  <dxfs count="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71" formatCode="#,##0_);[Red]\(#,##0\)"/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71" formatCode="#,##0_);[Red]\(#,##0\)"/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71" formatCode="#,##0_);[Red]\(#,##0\)"/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70" formatCode="\¥#,##0;\¥\-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70" formatCode="\¥#,##0;\¥\-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70" formatCode="\¥#,##0;\¥\-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69" formatCode="#,##0_ 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numFmt numFmtId="171" formatCode="#,##0_);[Red]\(#,##0\)"/>
      <alignment horizontal="left" vertical="center"/>
    </dxf>
    <dxf>
      <font>
        <b val="0"/>
        <i val="0"/>
        <strike val="0"/>
        <u val="none"/>
        <sz val="12"/>
        <color theme="1"/>
        <name val="Microsoft YaHei UI"/>
        <family val="2"/>
        <charset val="134"/>
        <scheme val="none"/>
      </font>
      <numFmt numFmtId="171" formatCode="#,##0_);[Red]\(#,##0\)"/>
    </dxf>
    <dxf>
      <font>
        <b val="0"/>
        <i val="0"/>
        <strike val="0"/>
        <u val="none"/>
        <sz val="12"/>
        <color theme="1"/>
        <name val="Microsoft YaHei UI"/>
        <family val="2"/>
        <charset val="134"/>
        <scheme val="none"/>
      </font>
      <numFmt numFmtId="171" formatCode="#,##0_);[Red]\(#,##0\)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b val="0"/>
        <i val="0"/>
        <strike val="0"/>
        <u val="none"/>
        <sz val="12"/>
        <color theme="1"/>
        <name val="Microsoft YaHei UI"/>
        <family val="2"/>
        <charset val="134"/>
        <scheme val="none"/>
      </font>
      <alignment textRotation="0" wrapText="0" indent="0" justifyLastLine="0" shrinkToFit="0" readingOrder="0"/>
    </dxf>
    <dxf>
      <font>
        <b val="0"/>
        <i val="0"/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b val="0"/>
        <i val="0"/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b val="0"/>
        <i val="0"/>
        <strike val="0"/>
        <u val="none"/>
        <sz val="12"/>
        <color theme="1"/>
        <name val="Microsoft YaHei UI"/>
        <family val="2"/>
        <charset val="134"/>
        <scheme val="none"/>
      </font>
      <numFmt numFmtId="172" formatCode="yyyy/m/d"/>
      <alignment horizontal="left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center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center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numFmt numFmtId="169" formatCode="#,##0_ "/>
      <alignment horizontal="center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color theme="1" tint="0.34998626667073579"/>
      </font>
    </dxf>
    <dxf>
      <font>
        <b val="0"/>
        <i val="0"/>
        <color theme="7" tint="-0.24994659260841701"/>
      </font>
      <fill>
        <patternFill patternType="solid">
          <fgColor theme="0"/>
          <bgColor theme="0"/>
        </patternFill>
      </fill>
      <border>
        <left/>
        <right/>
        <top style="double">
          <color theme="0" tint="-0.34998626667073579"/>
        </top>
        <bottom/>
        <vertical/>
        <horizontal/>
      </border>
    </dxf>
    <dxf>
      <font>
        <b/>
        <i val="0"/>
        <color theme="3"/>
      </font>
      <fill>
        <patternFill patternType="solid">
          <bgColor theme="0"/>
        </patternFill>
      </fill>
      <border>
        <left/>
        <right/>
        <top style="double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color theme="1"/>
      </font>
      <fill>
        <patternFill patternType="solid">
          <fgColor theme="0"/>
          <bgColor theme="0"/>
        </patternFill>
      </fill>
      <border>
        <left/>
        <right/>
        <top/>
        <bottom/>
        <vertical style="thin">
          <color theme="4" tint="0.79992065187536243"/>
        </vertical>
        <horizontal style="thin">
          <color theme="4" tint="0.79995117038483843"/>
        </horizontal>
      </border>
    </dxf>
  </dxfs>
  <tableStyles count="1" defaultTableStyle="Wedding Invite Tracker" defaultPivotStyle="PivotStyleMedium2">
    <tableStyle name="Wedding Invite Tracker" pivot="0" count="4" xr9:uid="{00000000-0011-0000-FFFF-FFFF00000000}">
      <tableStyleElement type="wholeTable" dxfId="56"/>
      <tableStyleElement type="headerRow" dxfId="55"/>
      <tableStyleElement type="totalRow" dxfId="54"/>
      <tableStyleElement type="firstTotalCell" dxfId="53"/>
    </tableStyle>
  </tableStyles>
  <colors>
    <mruColors>
      <color rgb="FFFF9999"/>
      <color rgb="FFF5F8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Libro1"/>
    </sheetNames>
    <sheetDataSet>
      <sheetData sheetId="0"/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bl邀请" displayName="tbl邀请" ref="D2:AG182" totalsRowCount="1">
  <autoFilter ref="D2:AG181" xr:uid="{8A494CA8-4B21-4B4F-A162-B7ED10FDFEFE}">
    <filterColumn colId="17">
      <customFilters>
        <customFilter operator="notEqual" val=" "/>
      </customFilters>
    </filterColumn>
  </autoFilter>
  <tableColumns count="30">
    <tableColumn id="1" xr3:uid="{00000000-0010-0000-0000-000001000000}" name="微信昵称" totalsRowLabel="汇总" dataDxfId="52" totalsRowDxfId="29"/>
    <tableColumn id="2" xr3:uid="{00000000-0010-0000-0000-000002000000}" name="微信号" dataDxfId="51" totalsRowDxfId="28"/>
    <tableColumn id="3" xr3:uid="{00000000-0010-0000-0000-000003000000}" name="小红书昵称" totalsRowFunction="custom" totalsRowDxfId="27">
      <totalsRowFormula>COUNTA(合作跟踪表!$F$3:$F$181)</totalsRowFormula>
    </tableColumn>
    <tableColumn id="4" xr3:uid="{00000000-0010-0000-0000-000004000000}" name="小红书链接" totalsRowFunction="sum" dataDxfId="50" totalsRowDxfId="26"/>
    <tableColumn id="5" xr3:uid="{00000000-0010-0000-0000-000005000000}" name="粉丝数量" dataDxfId="49" totalsRowDxfId="25"/>
    <tableColumn id="6" xr3:uid="{00000000-0010-0000-0000-000006000000}" name="笔记报价" totalsRowFunction="custom" totalsRowDxfId="24">
      <totalsRowFormula>SUM(tbl邀请[笔记报价])</totalsRowFormula>
    </tableColumn>
    <tableColumn id="7" xr3:uid="{00000000-0010-0000-0000-000007000000}" name="手机号" dataDxfId="48" totalsRowDxfId="23"/>
    <tableColumn id="8" xr3:uid="{00000000-0010-0000-0000-000008000000}" name="收货后出稿时间" dataDxfId="47" totalsRowDxfId="22"/>
    <tableColumn id="9" xr3:uid="{00000000-0010-0000-0000-000009000000}" name="拍单日期" totalsRowFunction="custom" totalsRowDxfId="21">
      <totalsRowFormula>COUNTA(合作跟踪表!$L$3:$L$181)</totalsRowFormula>
    </tableColumn>
    <tableColumn id="10" xr3:uid="{00000000-0010-0000-0000-00000A000000}" name="订单号" dataDxfId="46" totalsRowDxfId="20"/>
    <tableColumn id="11" xr3:uid="{00000000-0010-0000-0000-00000B000000}" name="拍单金额" totalsRowFunction="custom" totalsRowDxfId="19">
      <totalsRowFormula>SUM(tbl邀请[拍单金额])</totalsRowFormula>
    </tableColumn>
    <tableColumn id="12" xr3:uid="{00000000-0010-0000-0000-00000C000000}" name="催稿日期" dataDxfId="45" totalsRowDxfId="18">
      <calculatedColumnFormula>tbl邀请[[#This Row],[拍单日期]]+5+tbl邀请[[#This Row],[收货后出稿时间]]</calculatedColumnFormula>
    </tableColumn>
    <tableColumn id="13" xr3:uid="{00000000-0010-0000-0000-00000D000000}" name="是否交稿" totalsRowFunction="custom" totalsRowDxfId="17">
      <totalsRowFormula>COUNTIF(合作跟踪表!$P$3:$P$181,"是")</totalsRowFormula>
    </tableColumn>
    <tableColumn id="14" xr3:uid="{00000000-0010-0000-0000-00000E000000}" name="交稿速度评分" dataDxfId="44" totalsRowDxfId="16"/>
    <tableColumn id="15" xr3:uid="{00000000-0010-0000-0000-00000F000000}" name="图文质量评分" dataDxfId="43" totalsRowDxfId="15"/>
    <tableColumn id="16" xr3:uid="{00000000-0010-0000-0000-000010000000}" name="是否发布" totalsRowFunction="custom" totalsRowDxfId="14">
      <totalsRowFormula>COUNTIF(合作跟踪表!$S$3:$S$181,"是")</totalsRowFormula>
    </tableColumn>
    <tableColumn id="17" xr3:uid="{00000000-0010-0000-0000-000011000000}" name="结算金额" totalsRowFunction="custom" totalsRowDxfId="13">
      <totalsRowFormula>SUM(tbl邀请[结算金额])</totalsRowFormula>
    </tableColumn>
    <tableColumn id="18" xr3:uid="{00000000-0010-0000-0000-000012000000}" name="链接" dataDxfId="42" totalsRowDxfId="12"/>
    <tableColumn id="19" xr3:uid="{00000000-0010-0000-0000-000013000000}" name="链接2" dataDxfId="41" totalsRowDxfId="11"/>
    <tableColumn id="20" xr3:uid="{00000000-0010-0000-0000-000014000000}" name="链接3" dataDxfId="40" totalsRowDxfId="10"/>
    <tableColumn id="21" xr3:uid="{00000000-0010-0000-0000-000015000000}" name="标题" dataDxfId="39" totalsRowDxfId="9"/>
    <tableColumn id="22" xr3:uid="{00000000-0010-0000-0000-000016000000}" name="发布日期" dataDxfId="38" totalsRowDxfId="8"/>
    <tableColumn id="23" xr3:uid="{00000000-0010-0000-0000-000017000000}" name="赞" dataDxfId="37" totalsRowDxfId="7"/>
    <tableColumn id="24" xr3:uid="{00000000-0010-0000-0000-000018000000}" name="藏" dataDxfId="36" totalsRowDxfId="6"/>
    <tableColumn id="25" xr3:uid="{00000000-0010-0000-0000-000019000000}" name="总评论" dataDxfId="35" totalsRowDxfId="5"/>
    <tableColumn id="26" xr3:uid="{00000000-0010-0000-0000-00001A000000}" name="博主回复" dataDxfId="34" totalsRowDxfId="4"/>
    <tableColumn id="27" xr3:uid="{00000000-0010-0000-0000-00001B000000}" name="原版视频" dataDxfId="33" totalsRowDxfId="3"/>
    <tableColumn id="28" xr3:uid="{00000000-0010-0000-0000-00001C000000}" name="是否收录" dataDxfId="32" totalsRowDxfId="2"/>
    <tableColumn id="29" xr3:uid="{00000000-0010-0000-0000-00001D000000}" name="合作形式" dataDxfId="31" totalsRowDxfId="1"/>
    <tableColumn id="30" xr3:uid="{00000000-0010-0000-0000-00001E000000}" name="评价" dataDxfId="30" totalsRowDxfId="0"/>
  </tableColumns>
  <tableStyleInfo name="Wedding Invite Tracker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Custom 1">
      <a:majorFont>
        <a:latin typeface="Baskerville Old Face"/>
        <a:ea typeface=""/>
        <a:cs typeface=""/>
      </a:majorFont>
      <a:minorFont>
        <a:latin typeface="Baskerville Old Fac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xiaohongshu.com/user/profile/5e999e4d000000000100b1f6?xhsshare=CopyLink&amp;appuid=5c34c1b8000000000501b0e8&amp;apptime=1606982527" TargetMode="External"/><Relationship Id="rId13" Type="http://schemas.openxmlformats.org/officeDocument/2006/relationships/hyperlink" Target="https://www.xiaohongshu.com/user/profile/5c0126ee000000000700f326?xhsshare=CopyLink&amp;appuid=5c0126ee000000000700f326&amp;apptime=1584195019" TargetMode="External"/><Relationship Id="rId18" Type="http://schemas.openxmlformats.org/officeDocument/2006/relationships/hyperlink" Target="https://www.xiaohongshu.com/user/profile/5e58b85a0000000001001b8a?xhsshare=CopyLink&amp;appuid=5bd737e911be106617317938&amp;apptime=1611935063" TargetMode="External"/><Relationship Id="rId26" Type="http://schemas.openxmlformats.org/officeDocument/2006/relationships/hyperlink" Target="https://show.meitu.com/detail?feed_id=6771065909618430721&amp;root_id=1033464772&amp;stat_gid=1148119413&amp;stat_uid=1033464772" TargetMode="External"/><Relationship Id="rId39" Type="http://schemas.openxmlformats.org/officeDocument/2006/relationships/hyperlink" Target="https://www.xiaohongshu.com/discovery/item/5e5cc3a10000000001009233?xhsshare=CopyLink&amp;appuid=5c2f7a60000000000703079f&amp;apptime=1583286345" TargetMode="External"/><Relationship Id="rId3" Type="http://schemas.openxmlformats.org/officeDocument/2006/relationships/hyperlink" Target="https://www.xiaohongshu.com/user/profile/5b36140ce8ac2b7f8f9b1a4f?xhsshare=CopyLink&amp;appuid=5b36140ce8ac2b7f8f9b1a4f&amp;apptime=1612227439" TargetMode="External"/><Relationship Id="rId21" Type="http://schemas.openxmlformats.org/officeDocument/2006/relationships/hyperlink" Target="https://www.xiaohongshu.com/user/profile/5c23274700000000070362d2?xhsshare=CopyLink&amp;appuid=5bab95362d833c00015887a9&amp;apptime=1609296232" TargetMode="External"/><Relationship Id="rId34" Type="http://schemas.openxmlformats.org/officeDocument/2006/relationships/hyperlink" Target="https://www.xiaohongshu.com/discovery/item/5e61f8d9000000000100ba56?xhsshare=CopyLink&amp;appuid=5b5b2b374eacab095d6717a0&amp;apptime=1583479115" TargetMode="External"/><Relationship Id="rId7" Type="http://schemas.openxmlformats.org/officeDocument/2006/relationships/hyperlink" Target="https://www.xiaohongshu.com/user/profile/5f50b60a00000000010008c1?xhsshare=CopyLink&amp;appuid=5f50b60a00000000010008c1&amp;apptime=1607106880" TargetMode="External"/><Relationship Id="rId12" Type="http://schemas.openxmlformats.org/officeDocument/2006/relationships/hyperlink" Target="https://www.xiaohongshu.com/user/profile/5a8795cce8ac2b3419d65b8c?xhsshare=CopyLink&amp;appuid=5a8795cce8ac2b3419d65b8c&amp;apptime=1607049708" TargetMode="External"/><Relationship Id="rId17" Type="http://schemas.openxmlformats.org/officeDocument/2006/relationships/hyperlink" Target="https://www.xiaohongshu.com/user/profile/5ea54e54000000000100b11b?xhsshare=CopyLink&amp;appuid=5ea54e54000000000100b11b&amp;apptime=1596673848" TargetMode="External"/><Relationship Id="rId25" Type="http://schemas.openxmlformats.org/officeDocument/2006/relationships/hyperlink" Target="https://m.weibo.cn/7243355402/4610040374495005" TargetMode="External"/><Relationship Id="rId33" Type="http://schemas.openxmlformats.org/officeDocument/2006/relationships/hyperlink" Target="https://www.xiaohongshu.com/discovery/item/5e60bc36000000000100421a?xhsshare=CopyLink&amp;appuid=5b9fa5467201d90001272524&amp;apptime=1583410339" TargetMode="External"/><Relationship Id="rId38" Type="http://schemas.openxmlformats.org/officeDocument/2006/relationships/hyperlink" Target="https://www.xiaohongshu.com/discovery/item/5e625b390000000001002af0?xhsshare=CopyLink&amp;appuid=5c9035b7000000001001b79a&amp;apptime=1583728054" TargetMode="External"/><Relationship Id="rId2" Type="http://schemas.openxmlformats.org/officeDocument/2006/relationships/hyperlink" Target="https://www.xiaohongshu.com/user/profile/5e99762a00000000010075d2?xhsshare=CopyLink&amp;appuid=5e99762a00000000010075d2&amp;apptime=1612184987" TargetMode="External"/><Relationship Id="rId16" Type="http://schemas.openxmlformats.org/officeDocument/2006/relationships/hyperlink" Target="https://www.xiaohongshu.com/user/profile/5f33536d00000000010072e5?xhsshare=CopyLink&amp;appuid=5f33536d00000000010072e5&amp;apptime=1611922618" TargetMode="External"/><Relationship Id="rId20" Type="http://schemas.openxmlformats.org/officeDocument/2006/relationships/hyperlink" Target="https://www.xiaohongshu.com/user/profile/5afd07ae11be10491d7460e8?xhsshare=CopyLink&amp;appuid=55a9f38958944675a5df9b5e&amp;apptime=1611933545" TargetMode="External"/><Relationship Id="rId29" Type="http://schemas.openxmlformats.org/officeDocument/2006/relationships/hyperlink" Target="https://m.weibo.cn/3711972114/4608202883205525" TargetMode="External"/><Relationship Id="rId1" Type="http://schemas.openxmlformats.org/officeDocument/2006/relationships/hyperlink" Target="https://www.xiaohongshu.com/user/profile/5ea13b310000000001001939?xhsshare=CopyLink&amp;appuid=5ea13b310000000001001939&amp;apptime=1600351427" TargetMode="External"/><Relationship Id="rId6" Type="http://schemas.openxmlformats.org/officeDocument/2006/relationships/hyperlink" Target="https://www.xiaohongshu.com/user/profile/5f9a75250000000001005183?xhsshare=CopyLink&amp;appuid=5f9a75250000000001005183&amp;apptime=1612239881" TargetMode="External"/><Relationship Id="rId11" Type="http://schemas.openxmlformats.org/officeDocument/2006/relationships/hyperlink" Target="https://www.xiaohongshu.com/user/profile/5f0ef648000000000101c292?xhsshare=CopyLink&amp;appuid=5f0ef648000000000101c292&amp;apptime=1611920829" TargetMode="External"/><Relationship Id="rId24" Type="http://schemas.openxmlformats.org/officeDocument/2006/relationships/hyperlink" Target="https://show.meitu.com/detail?feed_id=6772365827147319143&amp;lang=cn&amp;stat_id=6772365827147319143&amp;stat_gid=2297285608&amp;stat_uid=1780468326" TargetMode="External"/><Relationship Id="rId32" Type="http://schemas.openxmlformats.org/officeDocument/2006/relationships/hyperlink" Target="https://www.xiaohongshu.com/discovery/item/5e60de770000000001009e3e?xhsshare=CopyLink&amp;appuid=5d45a3800000000010038b09&amp;apptime=1583406783" TargetMode="External"/><Relationship Id="rId37" Type="http://schemas.openxmlformats.org/officeDocument/2006/relationships/hyperlink" Target="https://www.xiaohongshu.com/discovery/item/5e62325400000000010005b1?xhsshare=SinaWeibo&amp;appuid=5db9a3a1000000000100b34c&amp;apptime=1583494083" TargetMode="External"/><Relationship Id="rId40" Type="http://schemas.openxmlformats.org/officeDocument/2006/relationships/table" Target="../tables/table1.xml"/><Relationship Id="rId5" Type="http://schemas.openxmlformats.org/officeDocument/2006/relationships/hyperlink" Target="https://www.xiaohongshu.com/user/profile/5966c47c5e87e738d184e951?xhsshare=CopyLink&amp;appuid=5966c47c5e87e738d184e951&amp;apptime=1611918187" TargetMode="External"/><Relationship Id="rId15" Type="http://schemas.openxmlformats.org/officeDocument/2006/relationships/hyperlink" Target="https://www.xiaohongshu.com/user/profile/5e853f2e0000000001004285?xhsshare=CopyLink&amp;appuid=5e853f2e0000000001004285&amp;apptime=1611917472" TargetMode="External"/><Relationship Id="rId23" Type="http://schemas.openxmlformats.org/officeDocument/2006/relationships/hyperlink" Target="https://m.weibo.cn/7481775630/4610269902799078" TargetMode="External"/><Relationship Id="rId28" Type="http://schemas.openxmlformats.org/officeDocument/2006/relationships/hyperlink" Target="https://m.weibo.cn/7311053917/4608545033553649%0a" TargetMode="External"/><Relationship Id="rId36" Type="http://schemas.openxmlformats.org/officeDocument/2006/relationships/hyperlink" Target="https://www.xiaohongshu.com/discovery/item/5e60c8cf0000000001008f85?xhsshare=SinaWeibo&amp;appuid=5c18e522000000000700a888&amp;apptime=1583479574" TargetMode="External"/><Relationship Id="rId10" Type="http://schemas.openxmlformats.org/officeDocument/2006/relationships/hyperlink" Target="https://www.xiaohongshu.com/user/profile/5eb14d8900000000010060e7?xhsshare=CopyLink&amp;appuid=5eb14d8900000000010060e7&amp;apptime=1612084054" TargetMode="External"/><Relationship Id="rId19" Type="http://schemas.openxmlformats.org/officeDocument/2006/relationships/hyperlink" Target="https://www.xiaohongshu.com/user/profile/5e6ae8f70000000001001710?xhsshare=CopyLink&amp;appuid=5e6ae8f70" TargetMode="External"/><Relationship Id="rId31" Type="http://schemas.openxmlformats.org/officeDocument/2006/relationships/hyperlink" Target="https://www.xiaohongshu.com/discovery/item/5e5e2d640000000001002547?xhsshare=CopyLink&amp;appuid=5cd30d6f000000001201c3c3&amp;apptime=1583232209" TargetMode="External"/><Relationship Id="rId4" Type="http://schemas.openxmlformats.org/officeDocument/2006/relationships/hyperlink" Target="https://www.xiaohongshu.com/discovery/item/5f9e46490000000001001b68?xhsshare=CopyLink&amp;appuid=5e0efa13000000000100439c&amp;apptime=1612016910" TargetMode="External"/><Relationship Id="rId9" Type="http://schemas.openxmlformats.org/officeDocument/2006/relationships/hyperlink" Target="https://www.xiaohongshu.com/user/profile/5bcc16238c138d0001f31079?xhsshare=CopyLink&amp;appuid=5bcc16238c138d0001f31079&amp;apptime=1563426503" TargetMode="External"/><Relationship Id="rId14" Type="http://schemas.openxmlformats.org/officeDocument/2006/relationships/hyperlink" Target="https://www.xiaohongshu.com/user/profile/5c185bab000000000603a42c?xhsshare=CopyLink&amp;appuid=5c185bab000000000603a42c&amp;apptime=1611927328" TargetMode="External"/><Relationship Id="rId22" Type="http://schemas.openxmlformats.org/officeDocument/2006/relationships/hyperlink" Target="https://m.weibo.cn/7480334882/4610003693998100" TargetMode="External"/><Relationship Id="rId27" Type="http://schemas.openxmlformats.org/officeDocument/2006/relationships/hyperlink" Target="https://m.weibo.cn/6142260160/4607837252359171" TargetMode="External"/><Relationship Id="rId30" Type="http://schemas.openxmlformats.org/officeDocument/2006/relationships/hyperlink" Target="https://www.xiaohongshu.com/discovery/item/5e58e7e70000000001008c5c?xhsshare=SinaWeibo&amp;appuid=5a7c07ce11be10572f4b3f8b&amp;apptime=1582886269" TargetMode="External"/><Relationship Id="rId35" Type="http://schemas.openxmlformats.org/officeDocument/2006/relationships/hyperlink" Target="https://www.xiaohongshu.com/discovery/item/5e60e41d0000000001000005?xhsshare=SinaWeibo&amp;appuid=5bf56ff52a46670001db7022&amp;apptime=1583410210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xiaohongshu.com/user/profile/5e943c930000000001002fc0?xhsshare=CopyLink&amp;appuid=5e943c930000000001002fc0&amp;apptime=1600098171" TargetMode="External"/><Relationship Id="rId117" Type="http://schemas.openxmlformats.org/officeDocument/2006/relationships/hyperlink" Target="https://www.xiaohongshu.com/user/profile/5d1384b50000000016030f12?xhsshare=CopyLink&amp;appuid=5d1384b50000000016030f12&amp;apptime=1612224856" TargetMode="External"/><Relationship Id="rId21" Type="http://schemas.openxmlformats.org/officeDocument/2006/relationships/hyperlink" Target="https://www.xiaohongshu.com/user/profile/5d839549000000000101a864?xhsshare=CopyLink&amp;appuid=5d839549000000000101a864&amp;apptime=1612066619" TargetMode="External"/><Relationship Id="rId42" Type="http://schemas.openxmlformats.org/officeDocument/2006/relationships/hyperlink" Target="https://www.xiaohongshu.com/user/profile/5f6b36aa0000000001003b6b?xhsshare=CopyLink&amp;appuid=5f6b36aa0000000001003b6b&amp;apptime=1611923866" TargetMode="External"/><Relationship Id="rId47" Type="http://schemas.openxmlformats.org/officeDocument/2006/relationships/hyperlink" Target="https://www.xiaohongshu.com/user/profile/5bb088171f30bf00013baa17?xhsshare=CopyLink&amp;appuid=5bb088171f30bf00013baa17&amp;apptime=1611927723" TargetMode="External"/><Relationship Id="rId63" Type="http://schemas.openxmlformats.org/officeDocument/2006/relationships/hyperlink" Target="https://www.xiaohongshu.com/user/profile/5cb45e020000000011002112?xhsshare=CopyLink&amp;appuid=5cb45e020000000011002112&amp;apptime=1610360681" TargetMode="External"/><Relationship Id="rId68" Type="http://schemas.openxmlformats.org/officeDocument/2006/relationships/hyperlink" Target="https://www.xiaohongshu.com/user/profile/5c1e30b3000000000503223d?xhsshare=CopyLink&amp;appuid=5c1e30b3000000000503223d&amp;apptime=1599626019" TargetMode="External"/><Relationship Id="rId84" Type="http://schemas.openxmlformats.org/officeDocument/2006/relationships/hyperlink" Target="https://www.xiaohongshu.com/user/profile/5d22a9a6000000001001df79?xhsshare=CopyLink&amp;appuid=5d22a9a6000000001001df79&amp;apptime=1612188081" TargetMode="External"/><Relationship Id="rId89" Type="http://schemas.openxmlformats.org/officeDocument/2006/relationships/hyperlink" Target="https://www.xiaohongshu.com/user/profile/5d29695500000000160344f2?xhsshare=CopyLink&amp;appuid=5d29695500000000160344f2&amp;apptime=1604496705" TargetMode="External"/><Relationship Id="rId112" Type="http://schemas.openxmlformats.org/officeDocument/2006/relationships/hyperlink" Target="https://www.xiaohongshu.com/user/profile/5c63d546000000001102cbb4?xhsshare=CopyLink&amp;appuid=5c63d546000000001102cbb4&amp;apptime=1593738215" TargetMode="External"/><Relationship Id="rId16" Type="http://schemas.openxmlformats.org/officeDocument/2006/relationships/hyperlink" Target="https://www.xiaohongshu.com/user/profile/5f9e9daf000000000100a56d?xhsshare=CopyLink&amp;appuid=5f9e9daf000000000100a56d&amp;apptime=1611922283" TargetMode="External"/><Relationship Id="rId107" Type="http://schemas.openxmlformats.org/officeDocument/2006/relationships/hyperlink" Target="https://www.xiaohongshu.com/user/profile/5d2dcc7f000000001103abe3?xhsshare=CopyLink&amp;appuid=5d2dcc7f000000001103abe3&amp;apptime=1605788310" TargetMode="External"/><Relationship Id="rId11" Type="http://schemas.openxmlformats.org/officeDocument/2006/relationships/hyperlink" Target="https://www.xiaohongshu.com/user/profile/5bcc16238c138d0001f31079?xhsshare=CopyLink&amp;appuid=5bcc16238c138d0001f31079&amp;apptime=1563426503" TargetMode="External"/><Relationship Id="rId24" Type="http://schemas.openxmlformats.org/officeDocument/2006/relationships/hyperlink" Target="https://www.xiaohongshu.com/user/profile/5f0ef648000000000101c292?xhsshare=CopyLink&amp;appuid=5f0ef648000000000101c292&amp;apptime=1611920829" TargetMode="External"/><Relationship Id="rId32" Type="http://schemas.openxmlformats.org/officeDocument/2006/relationships/hyperlink" Target="https://www.xiaohongshu.com/user/profile/5f1c2cd10000000001007e5f?xhsshare=CopyLink&amp;appuid=5f1c2cd10000000001007e5f&amp;apptime=1611940665" TargetMode="External"/><Relationship Id="rId37" Type="http://schemas.openxmlformats.org/officeDocument/2006/relationships/hyperlink" Target="https://www.xiaohongshu.com/user/profile/5f2e446a00000000010035b3?xhsshare=CopyLink&amp;appuid=5f2e446a00000000010035b3&amp;apptime=1611935526" TargetMode="External"/><Relationship Id="rId40" Type="http://schemas.openxmlformats.org/officeDocument/2006/relationships/hyperlink" Target="https://www.xiaohongshu.com/user/profile/5edafd9e000000000101ef1d?xhsshare=CopyLink&amp;appuid=5edafd9e000000000101ef1d&amp;apptime=1611930988" TargetMode="External"/><Relationship Id="rId45" Type="http://schemas.openxmlformats.org/officeDocument/2006/relationships/hyperlink" Target="https://www.xiaohongshu.com/user/profile/5e58f54d00000000010068b3?xhsshare=CopyLink&amp;appuid=5e58f54d00000000010068b3&amp;apptime=1605426896" TargetMode="External"/><Relationship Id="rId53" Type="http://schemas.openxmlformats.org/officeDocument/2006/relationships/hyperlink" Target="https://www.xiaohongshu.com/user/profile/560cea0a3f0f3c15c6af0383?xhsshare=CopyLink&amp;appuid=560cea0a3f0f3c15c6af0383&amp;apptime=1611916464" TargetMode="External"/><Relationship Id="rId58" Type="http://schemas.openxmlformats.org/officeDocument/2006/relationships/hyperlink" Target="https://www.xiaohongshu.com/user/profile/5ae02bfb11be10161a55a113?xhsshare=CopyLink&amp;appuid=5ae02bfb11be10161a55a113&amp;apptime=1612181490" TargetMode="External"/><Relationship Id="rId66" Type="http://schemas.openxmlformats.org/officeDocument/2006/relationships/hyperlink" Target="https://www.xiaohongshu.com/user/profile/5d8a8beb000000000100661a?xhsshare=CopyLink&amp;appuid=5d8a8beb000000000100661a&amp;apptime=1611748492" TargetMode="External"/><Relationship Id="rId74" Type="http://schemas.openxmlformats.org/officeDocument/2006/relationships/hyperlink" Target="https://www.xiaohongshu.com/user/profile/5c133c370000000006012e70?xhsshare=CopyLink&amp;appuid=5c133c370000000006012e70&amp;apptime=1612236735" TargetMode="External"/><Relationship Id="rId79" Type="http://schemas.openxmlformats.org/officeDocument/2006/relationships/hyperlink" Target="https://www.xiaohongshu.com/user/profile/5d2703350000000016034e1a?xhsshare=CopyLink&amp;appuid=5d2703350000000016034e1a&amp;apptime=1606809166" TargetMode="External"/><Relationship Id="rId87" Type="http://schemas.openxmlformats.org/officeDocument/2006/relationships/hyperlink" Target="https://www.xiaohongshu.com/user/profile/5a8c5443e8ac2b70e853089c?xhsshare=CopyLink&amp;appuid=5a8c5443e8ac2b70e853089c&amp;apptime=1612238878" TargetMode="External"/><Relationship Id="rId102" Type="http://schemas.openxmlformats.org/officeDocument/2006/relationships/hyperlink" Target="https://www.xiaohongshu.com/user/profile/5ed30f0d0000000001002aaa?xhsshare=CopyLink&amp;appuid=5ed30f0d0000000001002aaa&amp;apptime=1607320569" TargetMode="External"/><Relationship Id="rId110" Type="http://schemas.openxmlformats.org/officeDocument/2006/relationships/hyperlink" Target="https://www.xiaohongshu.com/user/profile/5f8053d20000000001003c59?xhsshare=CopyLink&amp;appuid=5f8053d20000000001003c59&amp;apptime=1612018747" TargetMode="External"/><Relationship Id="rId115" Type="http://schemas.openxmlformats.org/officeDocument/2006/relationships/hyperlink" Target="https://www.xiaohongshu.com/user/profile/5ed34e27000000000101e29e?xhsshare=CopyLink&amp;appuid=5ed34e27000000000101e29e&amp;apptime=1612227091" TargetMode="External"/><Relationship Id="rId5" Type="http://schemas.openxmlformats.org/officeDocument/2006/relationships/hyperlink" Target="https://www.xiaohongshu.com/user/profile/5f0281df000000000101d83f?xhsshare=CopyLink&amp;appuid=5f0281df000000000101d83f&amp;apptime=1611918666" TargetMode="External"/><Relationship Id="rId61" Type="http://schemas.openxmlformats.org/officeDocument/2006/relationships/hyperlink" Target="https://www.xiaohongshu.com/user/profile/5e853f2e0000000001004285?xhsshare=CopyLink&amp;appuid=5e853f2e0000000001004285&amp;apptime=1611917472" TargetMode="External"/><Relationship Id="rId82" Type="http://schemas.openxmlformats.org/officeDocument/2006/relationships/hyperlink" Target="https://www.xiaohongshu.com/user/profile/5c4141ea0000000007029d2e?xhsshare=CopyLink&amp;appuid=5c4141ea0000000007029d2e&amp;apptime=1612186721" TargetMode="External"/><Relationship Id="rId90" Type="http://schemas.openxmlformats.org/officeDocument/2006/relationships/hyperlink" Target="https://www.xiaohongshu.com/user/profile/5e58b85a0000000001001b8a?xhsshare=CopyLink&amp;appuid=5bd737e911be106617317938&amp;apptime=1611935063" TargetMode="External"/><Relationship Id="rId95" Type="http://schemas.openxmlformats.org/officeDocument/2006/relationships/hyperlink" Target="https://www.xiaohongshu.com/user/profile/5f7ff396000000000100bc4c?xhsshare=CopyLink&amp;appuid=5f7ff396000000000100bc4c&amp;apptime=1612002570" TargetMode="External"/><Relationship Id="rId19" Type="http://schemas.openxmlformats.org/officeDocument/2006/relationships/hyperlink" Target="https://www.xiaohongshu.com/user/profile/5cc5cc66000000001602b928?xhsshare=CopyLink&amp;appuid=56c0095e6a6a694a92eac080&amp;apptime=1612252308" TargetMode="External"/><Relationship Id="rId14" Type="http://schemas.openxmlformats.org/officeDocument/2006/relationships/hyperlink" Target="https://www.xiaohongshu.com/user/profile/5eb14d8900000000010060e7?xhsshare=CopyLink&amp;appuid=5eb14d8900000000010060e7&amp;apptime=1612084054" TargetMode="External"/><Relationship Id="rId22" Type="http://schemas.openxmlformats.org/officeDocument/2006/relationships/hyperlink" Target="https://www.xiaohongshu.com/user/profile/5e86d450000000000100687b?xhsshare=CopyLink&amp;appuid=5e86d450000000000100687b&amp;apptime=1612250858" TargetMode="External"/><Relationship Id="rId27" Type="http://schemas.openxmlformats.org/officeDocument/2006/relationships/hyperlink" Target="https://www.xiaohongshu.com/user/profile/5c5ae4150000000018008f53?xhsshare=CopyLink&amp;appuid=5c5ae4150000000018008f53&amp;apptime=1609322448" TargetMode="External"/><Relationship Id="rId30" Type="http://schemas.openxmlformats.org/officeDocument/2006/relationships/hyperlink" Target="https://www.xiaohongshu.com/user/profile/5e0c40290000000001006c0b?xhsshare=CopyLink&amp;appuid=5e0c40290000000001006c0b&amp;apptime=1611992296" TargetMode="External"/><Relationship Id="rId35" Type="http://schemas.openxmlformats.org/officeDocument/2006/relationships/hyperlink" Target="https://www.xiaohongshu.com/user/profile/5f027ffc000000000101d0e3?xhsshare=CopyLink&amp;appuid=5f027ffc000000000101d0e3&amp;apptime=1612067139" TargetMode="External"/><Relationship Id="rId43" Type="http://schemas.openxmlformats.org/officeDocument/2006/relationships/hyperlink" Target="https://www.xiaohongshu.com/user/profile/5ef071fe0000000001004e17?xhsshare=CopyLink&amp;appuid=5ef071fe0000000001004e17&amp;apptime=1611993584" TargetMode="External"/><Relationship Id="rId48" Type="http://schemas.openxmlformats.org/officeDocument/2006/relationships/hyperlink" Target="https://www.xiaohongshu.com/user/profile/5ee49343000000000100664f?xhsshare=CopyLink&amp;appuid=55efa1e867bc652add8c6893&amp;apptime=1611981921" TargetMode="External"/><Relationship Id="rId56" Type="http://schemas.openxmlformats.org/officeDocument/2006/relationships/hyperlink" Target="https://www.xiaohongshu.com/user/profile/5c7e0989000000001201c48f?xhsshare=CopyLink&amp;appuid=5c7e0989000000001201c48f&amp;apptime=1612181917" TargetMode="External"/><Relationship Id="rId64" Type="http://schemas.openxmlformats.org/officeDocument/2006/relationships/hyperlink" Target="https://www.xiaohongshu.com/user/profile/5f488d7c000000000100a3a3?xhsshare=CopyLink&amp;appuid=5f488d7c000000000100a3a3&amp;apptime=1611972893" TargetMode="External"/><Relationship Id="rId69" Type="http://schemas.openxmlformats.org/officeDocument/2006/relationships/hyperlink" Target="https://www.xiaohongshu.com/user/profile/5bd3e5f13a2b670001f66391?xhsshare=CopyLink&amp;appuid=5bd3e5f13a2b670001f66391&amp;apptime=1611927875" TargetMode="External"/><Relationship Id="rId77" Type="http://schemas.openxmlformats.org/officeDocument/2006/relationships/hyperlink" Target="https://www.xiaohongshu.com/discovery/item/5f9e46490000000001001b68?xhsshare=CopyLink&amp;appuid=5e0efa13000000000100439c&amp;apptime=1612016910" TargetMode="External"/><Relationship Id="rId100" Type="http://schemas.openxmlformats.org/officeDocument/2006/relationships/hyperlink" Target="https://www.xiaohongshu.com/user/profile/5f5ecbda0000000001006cb8?xhsshare=CopyLink&amp;appuid=5f5ecbda0000000001006cb8&amp;apptime=1611918918" TargetMode="External"/><Relationship Id="rId105" Type="http://schemas.openxmlformats.org/officeDocument/2006/relationships/hyperlink" Target="https://www.xiaohongshu.com/user/profile/5afd07ae11be10491d7460e8?xhsshare=CopyLink&amp;appuid=55a9f38958944675a5df9b5e&amp;apptime=1611933545" TargetMode="External"/><Relationship Id="rId113" Type="http://schemas.openxmlformats.org/officeDocument/2006/relationships/hyperlink" Target="https://www.xiaohongshu.com/user/profile/5c23274700000000070362d2?xhsshare=CopyLink&amp;appuid=5bab95362d833c00015887a9&amp;apptime=1609296232" TargetMode="External"/><Relationship Id="rId118" Type="http://schemas.openxmlformats.org/officeDocument/2006/relationships/hyperlink" Target="https://www.xiaohongshu.com/user/profile/5ee8659a0000000001001663?xhsshare=CopyLink&amp;appuid=5face60a000000000101e72a&amp;apptime=1610034678" TargetMode="External"/><Relationship Id="rId8" Type="http://schemas.openxmlformats.org/officeDocument/2006/relationships/hyperlink" Target="https://www.xiaohongshu.com/user/profile/5eb8dc9a0000000001005403?xhsshare=CopyLink&amp;appuid=5891a82f5e87e711ad71323c&amp;apptime=1611940143" TargetMode="External"/><Relationship Id="rId51" Type="http://schemas.openxmlformats.org/officeDocument/2006/relationships/hyperlink" Target="https://www.xiaohongshu.com/user/profile/5c185bab000000000603a42c?xhsshare=CopyLink&amp;appuid=5c185bab000000000603a42c&amp;apptime=1611927328" TargetMode="External"/><Relationship Id="rId72" Type="http://schemas.openxmlformats.org/officeDocument/2006/relationships/hyperlink" Target="https://www.xiaohongshu.com/user/profile/5ba3227d340c8a0001cbe2a6?xhsshare=CopyLink&amp;appuid=5c46934700000000100101f3&amp;apptime=1612226002" TargetMode="External"/><Relationship Id="rId80" Type="http://schemas.openxmlformats.org/officeDocument/2006/relationships/hyperlink" Target="https://www.xiaohongshu.com/user/profile/5eda0d6900000000010036e0?xhsshare=CopyLink&amp;appuid=5eda0d6900000000010036e0&amp;apptime=1612230935" TargetMode="External"/><Relationship Id="rId85" Type="http://schemas.openxmlformats.org/officeDocument/2006/relationships/hyperlink" Target="https://www.xiaohongshu.com/user/profile/5ac1d9da11be102c5df9bd2c?xhsshare=CopyLink&amp;appuid=5ac1d9da11be102c5df9bd2c&amp;apptime=1611920069" TargetMode="External"/><Relationship Id="rId93" Type="http://schemas.openxmlformats.org/officeDocument/2006/relationships/hyperlink" Target="https://www.xiaohongshu.com/user/profile/5b861d2eb81340000145563d?xhsshare=CopyLink&amp;appuid=5b861d2eb81340000145563d&amp;apptime=1585727659" TargetMode="External"/><Relationship Id="rId98" Type="http://schemas.openxmlformats.org/officeDocument/2006/relationships/hyperlink" Target="https://www.xiaohongshu.com/user/profile/5be05f30f86c1400014ce16c?xhsshare=CopyLink&amp;appuid=5be05f30f86c1400014ce16c&amp;apptime=1593957488" TargetMode="External"/><Relationship Id="rId3" Type="http://schemas.openxmlformats.org/officeDocument/2006/relationships/hyperlink" Target="https://www.xiaohongshu.com/user/profile/5f0d87ff000000000101f78f?xhsshare=CopyLink&amp;appuid=5f0d87ff000000000101f78f&amp;apptime=1599207096" TargetMode="External"/><Relationship Id="rId12" Type="http://schemas.openxmlformats.org/officeDocument/2006/relationships/hyperlink" Target="https://www.xiaohongshu.com/user/profile/5eda2b19000000000101ca80?xhsshare=CopyLink&amp;appuid=5eda2b19000000000101ca80&amp;apptime=1611933834" TargetMode="External"/><Relationship Id="rId17" Type="http://schemas.openxmlformats.org/officeDocument/2006/relationships/hyperlink" Target="https://www.xiaohongshu.com/user/profile/5c63d546000000001102cbb4?xhsshare=CopyLink&amp;appuid=5c63d546000000001102cbb4&amp;apptime=1593738215" TargetMode="External"/><Relationship Id="rId25" Type="http://schemas.openxmlformats.org/officeDocument/2006/relationships/hyperlink" Target="https://www.xiaohongshu.com/user/profile/5c2b316a000000000601ba66?xhsshare=CopyLink&amp;appuid=5c2b316a000000000601ba66&amp;apptime=1602482213" TargetMode="External"/><Relationship Id="rId33" Type="http://schemas.openxmlformats.org/officeDocument/2006/relationships/hyperlink" Target="https://www.xiaohongshu.com/user/profile/5e7b6cc20000000001000ed1?xhsshare=CopyLink&amp;appuid=5e7b6cc20000000001000ed1&amp;apptime=1604394573" TargetMode="External"/><Relationship Id="rId38" Type="http://schemas.openxmlformats.org/officeDocument/2006/relationships/hyperlink" Target="https://www.xiaohongshu.com/user/profile/5eabe3a70000000001007ff7?xhsshare=CopyLink&amp;appuid=5eabe3a70000000001007ff7&amp;apptime=1612079792" TargetMode="External"/><Relationship Id="rId46" Type="http://schemas.openxmlformats.org/officeDocument/2006/relationships/hyperlink" Target="https://www.xiaohongshu.com/user/profile/5f5b1ca10000000001009cca?xhsshare=CopyLink&amp;appuid=5f5b1ca10000000001009cca&amp;apptime=1605484382" TargetMode="External"/><Relationship Id="rId59" Type="http://schemas.openxmlformats.org/officeDocument/2006/relationships/hyperlink" Target="https://www.xiaohongshu.com/user/profile/5f01bfd1000000000100012d?xhsshare=CopyLink&amp;appuid=5f01bfd1000000000100012d&amp;apptime=1604477961" TargetMode="External"/><Relationship Id="rId67" Type="http://schemas.openxmlformats.org/officeDocument/2006/relationships/hyperlink" Target="https://www.xiaohongshu.com/user/profile/5f33536d00000000010072e5?xhsshare=CopyLink&amp;appuid=5f33536d00000000010072e5&amp;apptime=1611922618" TargetMode="External"/><Relationship Id="rId103" Type="http://schemas.openxmlformats.org/officeDocument/2006/relationships/hyperlink" Target="https://www.xiaohongshu.com/user/profile/5cbf356e000000001603245d?xhsshare=CopyLink&amp;appuid=5cbf356e000000001603245d&amp;apptime=1611829624" TargetMode="External"/><Relationship Id="rId108" Type="http://schemas.openxmlformats.org/officeDocument/2006/relationships/hyperlink" Target="https://www.xiaohongshu.com/user/profile/5ee3317e0000000001005e64?xhsshare=CopyLink&amp;appuid=5b019299f89a92390e3c405e&amp;apptime=1611927280" TargetMode="External"/><Relationship Id="rId116" Type="http://schemas.openxmlformats.org/officeDocument/2006/relationships/hyperlink" Target="https://www.xiaohongshu.com/user/profile/5cbdf619000000001002590e?xhsshare=CopyLink&amp;appuid=5cbdf619000000001002590e&amp;apptime=1607091995" TargetMode="External"/><Relationship Id="rId20" Type="http://schemas.openxmlformats.org/officeDocument/2006/relationships/hyperlink" Target="https://www.xiaohongshu.com/user/profile/5e02ba600000000001008259?xhsshare=CopyLink&amp;appuid=5e02ba600000000001008259&amp;apptime=1611932839" TargetMode="External"/><Relationship Id="rId41" Type="http://schemas.openxmlformats.org/officeDocument/2006/relationships/hyperlink" Target="https://www.xiaohongshu.com/user/profile/5ed11b3f000000000101f901?xhsshare=CopyLink&amp;appuid=5ed11b3f000000000101f901&amp;apptime=1611239267" TargetMode="External"/><Relationship Id="rId54" Type="http://schemas.openxmlformats.org/officeDocument/2006/relationships/hyperlink" Target="https://www.xiaohongshu.com/user/profile/5e9be24d0000000001009b87?xhsshare=CopyLink&amp;appuid=5e9be24d0000000001009b87&amp;apptime=1611927916" TargetMode="External"/><Relationship Id="rId62" Type="http://schemas.openxmlformats.org/officeDocument/2006/relationships/hyperlink" Target="https://www.xiaohongshu.com/user/profile/5ef07b7a000000000100732d?xhsshare=CopyLink&amp;appuid=5ef07b7a000000000100732d&amp;apptime=1611975832" TargetMode="External"/><Relationship Id="rId70" Type="http://schemas.openxmlformats.org/officeDocument/2006/relationships/hyperlink" Target="https://www.xiaohongshu.com/user/profile/5cfe0c84000000001102a0d1?xhsshare=CopyLink&amp;appuid=5cfe0c84000000001102a0d1&amp;apptime=1611918888" TargetMode="External"/><Relationship Id="rId75" Type="http://schemas.openxmlformats.org/officeDocument/2006/relationships/hyperlink" Target="https://www.xiaohongshu.com/user/profile/5ea54e54000000000100b11b?xhsshare=CopyLink&amp;appuid=5ea54e54000000000100b11b&amp;apptime=1596673848" TargetMode="External"/><Relationship Id="rId83" Type="http://schemas.openxmlformats.org/officeDocument/2006/relationships/hyperlink" Target="https://www.xiaohongshu.com/user/profile/5cd00faa0000000016009305?xhsshare=CopyLink&amp;appuid=5cd00faa0000000016009305&amp;apptime=1611932230" TargetMode="External"/><Relationship Id="rId88" Type="http://schemas.openxmlformats.org/officeDocument/2006/relationships/hyperlink" Target="https://www.xiaohongshu.com/user/profile/5d5d0a990000000001004fe7?xhsshare=CopyLink&amp;appuid=5d5d0a990000000001004fe7&amp;apptime=1570513112" TargetMode="External"/><Relationship Id="rId91" Type="http://schemas.openxmlformats.org/officeDocument/2006/relationships/hyperlink" Target="https://www.xiaohongshu.com/user/profile/5e6ae8f70000000001001710?xhsshare=CopyLink&amp;appuid=5e6ae8f70" TargetMode="External"/><Relationship Id="rId96" Type="http://schemas.openxmlformats.org/officeDocument/2006/relationships/hyperlink" Target="https://www.xiaohongshu.com/user/profile/5e9ae14b0000000001005b05?xhsshare=CopyLink&amp;appuid=5e9ae14b0000000001005b05&amp;apptime=1611918314" TargetMode="External"/><Relationship Id="rId111" Type="http://schemas.openxmlformats.org/officeDocument/2006/relationships/hyperlink" Target="https://www.xiaohongshu.com/user/profile/5b3df0e04eacab0d8f2c3abb?xhsshare=CopyLink&amp;appuid=5b3df0e04eacab0d8f2c3abb&amp;apptime=1612021224" TargetMode="External"/><Relationship Id="rId1" Type="http://schemas.openxmlformats.org/officeDocument/2006/relationships/hyperlink" Target="https://www.xiaohongshu.com/user/profile/5e999e4d000000000100b1f6?xhsshare=CopyLink&amp;appuid=5c34c1b8000000000501b0e8&amp;apptime=1606982527" TargetMode="External"/><Relationship Id="rId6" Type="http://schemas.openxmlformats.org/officeDocument/2006/relationships/hyperlink" Target="https://www.xiaohongshu.com/user/profile/5dfc734800000000010073ea?xhsshare=CopyLink&amp;appuid=5dfc734800000000010073ea&amp;apptime=1612226346" TargetMode="External"/><Relationship Id="rId15" Type="http://schemas.openxmlformats.org/officeDocument/2006/relationships/hyperlink" Target="https://www.xiaohongshu.com/user/profile/599182ca50c4b42d73942ce2?xhsshare=CopyLink&amp;appuid=5c34c1b8000000000501b0e8&amp;apptime=1609336241" TargetMode="External"/><Relationship Id="rId23" Type="http://schemas.openxmlformats.org/officeDocument/2006/relationships/hyperlink" Target="https://www.xiaohongshu.com/user/profile/5dccb4620000000001009196?xhsshare=CopyLink&amp;appuid=5dccb4620000000001009196&amp;apptime=1611926364" TargetMode="External"/><Relationship Id="rId28" Type="http://schemas.openxmlformats.org/officeDocument/2006/relationships/hyperlink" Target="https://www.xiaohongshu.com/user/profile/5a8795cce8ac2b3419d65b8c?xhsshare=CopyLink&amp;appuid=5a8795cce8ac2b3419d65b8c&amp;apptime=1607049708" TargetMode="External"/><Relationship Id="rId36" Type="http://schemas.openxmlformats.org/officeDocument/2006/relationships/hyperlink" Target="https://www.xiaohongshu.com/user/profile/5c0126ee000000000700f326?xhsshare=CopyLink&amp;appuid=5c0126ee000000000700f326&amp;apptime=1584195019" TargetMode="External"/><Relationship Id="rId49" Type="http://schemas.openxmlformats.org/officeDocument/2006/relationships/hyperlink" Target="https://www.xiaohongshu.com/user/profile/5b66e6f6423b0a0001882971?xhsshare=CopyLink&amp;appuid=5b66e6f6423b0a0001882971&amp;apptime=1612005686" TargetMode="External"/><Relationship Id="rId57" Type="http://schemas.openxmlformats.org/officeDocument/2006/relationships/hyperlink" Target="https://www.xiaohongshu.com/user/profile/5f8bbd740000000001005ec5?xhsshare=CopyLink&amp;appuid=5f8bbd740000000001005ec5&amp;apptime=1611977861" TargetMode="External"/><Relationship Id="rId106" Type="http://schemas.openxmlformats.org/officeDocument/2006/relationships/hyperlink" Target="https://www.xiaohongshu.com/user/profile/5ebb9f710000000001003fb3?xhsshare=CopyLink&amp;appuid=5ebb9f710000000001003fb3&amp;apptime=1611919776" TargetMode="External"/><Relationship Id="rId114" Type="http://schemas.openxmlformats.org/officeDocument/2006/relationships/hyperlink" Target="https://www.xiaohongshu.com/user/profile/5f0bf7cc000000000100798a?xhsshare=CopyLink&amp;appuid=5f0bf7cc000000000100798a&amp;apptime=1608213736" TargetMode="External"/><Relationship Id="rId119" Type="http://schemas.openxmlformats.org/officeDocument/2006/relationships/hyperlink" Target="https://www.xiaohongshu.com/user/profile/5e1d1fc50000000001009af8?xhsshare=CopyLink&amp;appuid=5e1d1fc50000000001009af8&amp;apptime=1600138414" TargetMode="External"/><Relationship Id="rId10" Type="http://schemas.openxmlformats.org/officeDocument/2006/relationships/hyperlink" Target="https://www.xiaohongshu.com/user/profile/5d8758c50000000001019fc3?xhsshare=CopyLink&amp;appuid=5d8758c50000000001019fc3&amp;apptime=1603847486" TargetMode="External"/><Relationship Id="rId31" Type="http://schemas.openxmlformats.org/officeDocument/2006/relationships/hyperlink" Target="https://www.xiaohongshu.com/user/profile/5ecf49af0000000001001408?xhsshare=CopyLink&amp;appuid=5ecf49af0000000001001408&amp;apptime=1612247624" TargetMode="External"/><Relationship Id="rId44" Type="http://schemas.openxmlformats.org/officeDocument/2006/relationships/hyperlink" Target="https://www.xiaohongshu.com/user/profile/5f240a4c000000000101ff39?xhsshare=CopyLink&amp;appuid=5f368af80000000001006d45&amp;apptime=1611967157" TargetMode="External"/><Relationship Id="rId52" Type="http://schemas.openxmlformats.org/officeDocument/2006/relationships/hyperlink" Target="https://www.xiaohongshu.com/user/profile/5d4cf5ba000000001000da0a?xhsshare=CopyLink&amp;appuid=5d4cf5ba000000001000da0a&amp;apptime=1611922148" TargetMode="External"/><Relationship Id="rId60" Type="http://schemas.openxmlformats.org/officeDocument/2006/relationships/hyperlink" Target="https://www.xiaohongshu.com/user/profile/5e78bda10000000001009b24?xhsshare=CopyLink&amp;appuid=5e78bda10000000001009b24&amp;apptime=1611387067" TargetMode="External"/><Relationship Id="rId65" Type="http://schemas.openxmlformats.org/officeDocument/2006/relationships/hyperlink" Target="https://www.xiaohongshu.com/user/profile/5bd5f22c29d2690001edae71?xhsshare=CopyLink&amp;appuid=5bd5f22c29d2690001edae71&amp;apptime=1566276951" TargetMode="External"/><Relationship Id="rId73" Type="http://schemas.openxmlformats.org/officeDocument/2006/relationships/hyperlink" Target="https://www.xiaohongshu.com/user/profile/5e31854d0000000001004b44?xhsshare=CopyLink&amp;appuid=5e31854d0000000001004b44&amp;apptime=1609077218" TargetMode="External"/><Relationship Id="rId78" Type="http://schemas.openxmlformats.org/officeDocument/2006/relationships/hyperlink" Target="https://www.xiaohongshu.com/user/profile/5d00f3f0000000001700a754?xhsshare=CopyLink&amp;appuid=5d00f3f0000000001700a754&amp;apptime=1612250716" TargetMode="External"/><Relationship Id="rId81" Type="http://schemas.openxmlformats.org/officeDocument/2006/relationships/hyperlink" Target="https://www.xiaohongshu.com/user/profile/5f14f183000000000101eb07?xhsshare=CopyLink&amp;appuid=5f14f183000000000101eb07&amp;apptime=1611920601" TargetMode="External"/><Relationship Id="rId86" Type="http://schemas.openxmlformats.org/officeDocument/2006/relationships/hyperlink" Target="https://www.xiaohongshu.com/user/profile/5bc1ebbac06b8e00011712e7?xhsshare=CopyLink&amp;appuid=5bc1ebbac06b8e00011712e7&amp;apptime=1612244960" TargetMode="External"/><Relationship Id="rId94" Type="http://schemas.openxmlformats.org/officeDocument/2006/relationships/hyperlink" Target="https://www.xiaohongshu.com/user/profile/5d6205a70000000001018553?xhsshare=CopyLink&amp;appuid=5d6205a70000000001018553&amp;apptime=1612186643" TargetMode="External"/><Relationship Id="rId99" Type="http://schemas.openxmlformats.org/officeDocument/2006/relationships/hyperlink" Target="https://www.xiaohongshu.com/user/profile/5e0482100000000001001a9e?xhsshare=CopyLink&amp;appuid=5e0482100000000001001a9e&amp;apptime=1612159651" TargetMode="External"/><Relationship Id="rId101" Type="http://schemas.openxmlformats.org/officeDocument/2006/relationships/hyperlink" Target="https://www.xiaohongshu.com/user/profile/5ed7041e000000000101fb29?xhsshare=CopyLink&amp;appuid=5ed7041e000000000101fb29&amp;apptime=1600343602" TargetMode="External"/><Relationship Id="rId4" Type="http://schemas.openxmlformats.org/officeDocument/2006/relationships/hyperlink" Target="https://www.xiaohongshu.com/user/profile/5a5efa0b4eacab71d86a5ae8?xhsshare=CopyLink&amp;appuid=5a5efa0b4eacab71d86a5ae8&amp;apptime=1612224765" TargetMode="External"/><Relationship Id="rId9" Type="http://schemas.openxmlformats.org/officeDocument/2006/relationships/hyperlink" Target="https://www.xiaohongshu.com/user/profile/5bd58e8a1012ed00015a0a10?xhsshare=CopyLink&amp;appuid=5bd58e8a1012ed00015a0a10&amp;apptime=1584947731" TargetMode="External"/><Relationship Id="rId13" Type="http://schemas.openxmlformats.org/officeDocument/2006/relationships/hyperlink" Target="https://www.xiaohongshu.com/user/profile/5bea794204bbf000012a5087?xhsshare=CopyLink&amp;appuid=5bea794204bbf000012a5087&amp;apptime=1566978710" TargetMode="External"/><Relationship Id="rId18" Type="http://schemas.openxmlformats.org/officeDocument/2006/relationships/hyperlink" Target="https://www.xiaohongshu.com/user/profile/5f0f01d70000000001000fae?xhsshare=CopyLink&amp;appuid=58b003556a6a696df5c9c00b&amp;apptime=1611918506" TargetMode="External"/><Relationship Id="rId39" Type="http://schemas.openxmlformats.org/officeDocument/2006/relationships/hyperlink" Target="https://www.xiaohongshu.com/user/profile/5ed10ab8000000000101e093?xhsshare=CopyLink&amp;appuid=5ed10ab8000000000101e093&amp;apptime=1605250427" TargetMode="External"/><Relationship Id="rId109" Type="http://schemas.openxmlformats.org/officeDocument/2006/relationships/hyperlink" Target="https://www.xiaohongshu.com/user/profile/5eb264c00000000001004f38?xhsshare=CopyLink&amp;appuid=5abc7c2911be100bfa242546&amp;apptime=1611926140" TargetMode="External"/><Relationship Id="rId34" Type="http://schemas.openxmlformats.org/officeDocument/2006/relationships/hyperlink" Target="https://www.xiaohongshu.com/user/profile/5ee8659a0000000001001663?xhsshare=CopyLink&amp;appuid=5face60a000000000101e72a&amp;apptime=1610034678" TargetMode="External"/><Relationship Id="rId50" Type="http://schemas.openxmlformats.org/officeDocument/2006/relationships/hyperlink" Target="https://www.xiaohongshu.com/user/profile/5b8f39cfd2bbb000017c9753?xhsshare=CopyLink&amp;appuid=5cc2cda8000000001001304d&amp;apptime=1612196632" TargetMode="External"/><Relationship Id="rId55" Type="http://schemas.openxmlformats.org/officeDocument/2006/relationships/hyperlink" Target="https://www.xiaohongshu.com/user/profile/5f13fa8e000000000101f183?xhsshare=CopyLink&amp;appuid=5f13fa8e000000000101f183&amp;apptime=1612241878" TargetMode="External"/><Relationship Id="rId76" Type="http://schemas.openxmlformats.org/officeDocument/2006/relationships/hyperlink" Target="https://www.xiaohongshu.com/user/profile/5f5863d600000000010046d4?xhsshare=CopyLink&amp;appuid=5f5863d600000000010046d4&amp;apptime=1611918395" TargetMode="External"/><Relationship Id="rId97" Type="http://schemas.openxmlformats.org/officeDocument/2006/relationships/hyperlink" Target="https://www.xiaohongshu.com/user/profile/5ed122200000000001005b55?xhsshare=CopyLink&amp;appuid=5ed122200000000001005b55&amp;apptime=1608802844" TargetMode="External"/><Relationship Id="rId104" Type="http://schemas.openxmlformats.org/officeDocument/2006/relationships/hyperlink" Target="https://www.xiaohongshu.com/user/profile/5dc2b471000000000100504f?xhsshare=CopyLink&amp;appuid=5dc2b471000000000100504f&amp;apptime=1595782430" TargetMode="External"/><Relationship Id="rId120" Type="http://schemas.openxmlformats.org/officeDocument/2006/relationships/hyperlink" Target="https://www.xiaohongshu.com/user/profile/5f9b682b0000000001004aa5?xhsshare=CopyLink&amp;appuid=5f9b682b0000000001004aa5&amp;apptime=1610447424" TargetMode="External"/><Relationship Id="rId7" Type="http://schemas.openxmlformats.org/officeDocument/2006/relationships/hyperlink" Target="https://www.xiaohongshu.com/user/profile/5974a40d50c4b45b45bb8e27?xhsshare=CopyLink&amp;appuid=5974a40d50c4b45b45bb8e27&amp;apptime=1609043428" TargetMode="External"/><Relationship Id="rId71" Type="http://schemas.openxmlformats.org/officeDocument/2006/relationships/hyperlink" Target="https://www.xiaohongshu.com/user/profile/5bea7341bbdc4c000130e0db?xhsshare=CopyLink&amp;appuid=5bea7341bbdc4c000130e0db&amp;apptime=1611916418" TargetMode="External"/><Relationship Id="rId92" Type="http://schemas.openxmlformats.org/officeDocument/2006/relationships/hyperlink" Target="https://www.xiaohongshu.com/user/profile/5cce6def000000001601bf8d?xhsshare=CopyLink&amp;appuid=5cce6def000000001601bf8d&amp;apptime=1611930408" TargetMode="External"/><Relationship Id="rId2" Type="http://schemas.openxmlformats.org/officeDocument/2006/relationships/hyperlink" Target="https://www.xiaohongshu.com/user/profile/5a6c34bb11be1017c82a58d0?xhsshare=CopyLink&amp;appuid=5a6c34bb11be1017c82a58d0&amp;apptime=1611921342" TargetMode="External"/><Relationship Id="rId29" Type="http://schemas.openxmlformats.org/officeDocument/2006/relationships/hyperlink" Target="https://www.xiaohongshu.com/user/profile/5af2f802e8ac2b50ddd521c7?xhsshare=CopyLink&amp;appuid=5b5d67da11be1078ca43c979&amp;apptime=1612182683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xiaohongshu.com/user/profile/5e5de4b90000000001003964?xhsshare=CopyLink&amp;appuid=5e5de4b90000000001003964&amp;apptime=1612183809" TargetMode="External"/><Relationship Id="rId13" Type="http://schemas.openxmlformats.org/officeDocument/2006/relationships/hyperlink" Target="https://www.xiaohongshu.com/user/profile/5f103708000000000101c902?xhsshare=CopyLink&amp;appuid=5b0388dce8ac2b5fb450bd36&amp;apptime=1609667838" TargetMode="External"/><Relationship Id="rId18" Type="http://schemas.openxmlformats.org/officeDocument/2006/relationships/hyperlink" Target="https://www.xiaohongshu.com/user/profile/5e2517fd0000000001005bae?xhsshare=CopyLink&amp;appuid=5e2517fd0000000001005bae&amp;apptime=1611922426" TargetMode="External"/><Relationship Id="rId3" Type="http://schemas.openxmlformats.org/officeDocument/2006/relationships/hyperlink" Target="https://www.xiaohongshu.com/user/profile/5b6ec2152c1b7e0001fd3968?xhsshare=CopyLink&amp;appuid=5b6ec2152c1b7e0001fd3968&amp;apptime=1611930782" TargetMode="External"/><Relationship Id="rId21" Type="http://schemas.openxmlformats.org/officeDocument/2006/relationships/hyperlink" Target="https://www.xiaohongshu.com/user/profile/5f9a75250000000001005183?xhsshare=CopyLink&amp;appuid=5f9a75250000000001005183&amp;apptime=1612239881" TargetMode="External"/><Relationship Id="rId7" Type="http://schemas.openxmlformats.org/officeDocument/2006/relationships/hyperlink" Target="https://www.xiaohongshu.com/user/profile/5d58dcd1000000000100391e?xhsshare=CopyLink&amp;appuid=5d58dcd1000000000100391e&amp;apptime=1612183318" TargetMode="External"/><Relationship Id="rId12" Type="http://schemas.openxmlformats.org/officeDocument/2006/relationships/hyperlink" Target="https://www.xiaohongshu.com/user/profile/5c23449e000000000703c832?xhsshare=CopyLink&amp;appuid=5c23449e000000000703c832&amp;apptime=1593416055" TargetMode="External"/><Relationship Id="rId17" Type="http://schemas.openxmlformats.org/officeDocument/2006/relationships/hyperlink" Target="https://www.xiaohongshu.com/discovery/item/5f9e46490000000001001b68?xhsshare=CopyLink&amp;appuid=5e0efa13000000000100439c&amp;apptime=1612016910" TargetMode="External"/><Relationship Id="rId25" Type="http://schemas.openxmlformats.org/officeDocument/2006/relationships/hyperlink" Target="https://www.xiaohongshu.com/user/profile/5f50b60a00000000010008c1?xhsshare=CopyLink&amp;appuid=5f50b60a00000000010008c1&amp;apptime=1607106880" TargetMode="External"/><Relationship Id="rId2" Type="http://schemas.openxmlformats.org/officeDocument/2006/relationships/hyperlink" Target="https://www.xiaohongshu.com/user/profile/56c6847d1c07df21022ba284?xhsshare=CopyLink&amp;appuid=56c6847d1c07df21022ba284&amp;apptime=1601187152" TargetMode="External"/><Relationship Id="rId16" Type="http://schemas.openxmlformats.org/officeDocument/2006/relationships/hyperlink" Target="https://www.xiaohongshu.com/user/profile/5b36140ce8ac2b7f8f9b1a4f?xhsshare=CopyLink&amp;appuid=5b36140ce8ac2b7f8f9b1a4f&amp;apptime=1612227439" TargetMode="External"/><Relationship Id="rId20" Type="http://schemas.openxmlformats.org/officeDocument/2006/relationships/hyperlink" Target="https://www.xiaohongshu.com/user/profile/5bc5dbeb1b7ef40001f73d47?xhsshare=CopyLink&amp;appuid=5bc5dbeb1b7ef40001f73d47&amp;apptime=1611928785" TargetMode="External"/><Relationship Id="rId1" Type="http://schemas.openxmlformats.org/officeDocument/2006/relationships/hyperlink" Target="https://www.xiaohongshu.com/user/profile/5e5b1776000000000100769d?xhsshare=CopyLink&amp;appuid=5e5b1776000000000100769d&amp;apptime=1603978256" TargetMode="External"/><Relationship Id="rId6" Type="http://schemas.openxmlformats.org/officeDocument/2006/relationships/hyperlink" Target="https://www.xiaohongshu.com/user/profile/5de60a4700000000010032e9?xhsshare=CopyLink&amp;appuid=5de60a4700000000010032e9&amp;apptime=1612182959" TargetMode="External"/><Relationship Id="rId11" Type="http://schemas.openxmlformats.org/officeDocument/2006/relationships/hyperlink" Target="https://www.xiaohongshu.com/user/profile/5adc1d1711be103971d34c32?xhsshare=CopyLink&amp;appuid=5adc1d1711be103971d34c32&amp;apptime=1607909740" TargetMode="External"/><Relationship Id="rId24" Type="http://schemas.openxmlformats.org/officeDocument/2006/relationships/hyperlink" Target="https://www.xiaohongshu.com/user/profile/57f30dd882ec3908c4202911?xhsshare=CopyLink&amp;appuid=57f30dd882ec3908c4202911&amp;apptime=1604498523" TargetMode="External"/><Relationship Id="rId5" Type="http://schemas.openxmlformats.org/officeDocument/2006/relationships/hyperlink" Target="https://www.xiaohongshu.com/user/profile/5ea13b310000000001001939?xhsshare=CopyLink&amp;appuid=5ea13b310000000001001939&amp;apptime=1600351427" TargetMode="External"/><Relationship Id="rId15" Type="http://schemas.openxmlformats.org/officeDocument/2006/relationships/hyperlink" Target="https://www.xiaohongshu.com/user/profile/5948befc50c4b41354cc7037?xhsshare=CopyLink&amp;appuid=5948befc50c4b41354cc7037&amp;apptime=1598605071" TargetMode="External"/><Relationship Id="rId23" Type="http://schemas.openxmlformats.org/officeDocument/2006/relationships/hyperlink" Target="https://www.xiaohongshu.com/user/profile/54810fb1d6e4a961753018d2?xhsshare=CopyLink&amp;appuid=54810fb1d6e4a961753018d2&amp;apptime=1611931533" TargetMode="External"/><Relationship Id="rId10" Type="http://schemas.openxmlformats.org/officeDocument/2006/relationships/hyperlink" Target="https://www.xiaohongshu.com/user/profile/566a5eb70cdc2b368b88769b?xhsshare=CopyLink&amp;appuid=566a5eb70cdc2b368b88769b&amp;apptime=1612185501" TargetMode="External"/><Relationship Id="rId19" Type="http://schemas.openxmlformats.org/officeDocument/2006/relationships/hyperlink" Target="https://www.xiaohongshu.com/user/profile/5966c47c5e87e738d184e951?xhsshare=CopyLink&amp;appuid=5966c47c5e87e738d184e951&amp;apptime=1611918187" TargetMode="External"/><Relationship Id="rId4" Type="http://schemas.openxmlformats.org/officeDocument/2006/relationships/hyperlink" Target="https://www.xiaohongshu.com/user/profile/5eb154780000000001002e67?xhsshare=CopyLink&amp;appuid=5eb154780000000001002e67&amp;apptime=1611924845" TargetMode="External"/><Relationship Id="rId9" Type="http://schemas.openxmlformats.org/officeDocument/2006/relationships/hyperlink" Target="https://www.xiaohongshu.com/user/profile/5e99762a00000000010075d2?xhsshare=CopyLink&amp;appuid=5e99762a00000000010075d2&amp;apptime=1612184987" TargetMode="External"/><Relationship Id="rId14" Type="http://schemas.openxmlformats.org/officeDocument/2006/relationships/hyperlink" Target="https://www.xiaohongshu.com/user/profile/5bdac65cfa3e430001ae43dc?xhsshare=CopyLink&amp;appuid=5bdac65cfa3e430001ae43dc&amp;apptime=1576737167" TargetMode="External"/><Relationship Id="rId22" Type="http://schemas.openxmlformats.org/officeDocument/2006/relationships/hyperlink" Target="https://www.xiaohongshu.com/user/profile/5f1569460000000001003128?xhsshare=CopyLink&amp;appuid=5f1569460000000001003128&amp;apptime=161197307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5117038483843"/>
    <pageSetUpPr fitToPage="1"/>
  </sheetPr>
  <dimension ref="A1:AM182"/>
  <sheetViews>
    <sheetView showGridLines="0" tabSelected="1" zoomScaleNormal="100" workbookViewId="0">
      <pane xSplit="15" ySplit="2" topLeftCell="P3" activePane="bottomRight" state="frozen"/>
      <selection pane="topRight"/>
      <selection pane="bottomLeft"/>
      <selection pane="bottomRight" activeCell="I16" sqref="I16"/>
    </sheetView>
  </sheetViews>
  <sheetFormatPr baseColWidth="10" defaultColWidth="9.33203125" defaultRowHeight="30.75" customHeight="1"/>
  <cols>
    <col min="1" max="1" width="1.77734375" style="50" customWidth="1"/>
    <col min="2" max="2" width="20.88671875" style="51" customWidth="1"/>
    <col min="3" max="3" width="1.77734375" style="52" customWidth="1"/>
    <col min="4" max="4" width="18.5546875" style="53" customWidth="1"/>
    <col min="5" max="7" width="13.33203125" style="54" customWidth="1"/>
    <col min="8" max="9" width="8.6640625" style="55" customWidth="1"/>
    <col min="10" max="10" width="13.33203125" style="54" customWidth="1"/>
    <col min="11" max="11" width="8.33203125" style="54" hidden="1" customWidth="1"/>
    <col min="12" max="12" width="13.33203125" style="56" hidden="1" customWidth="1"/>
    <col min="13" max="13" width="13.6640625" style="53" hidden="1" customWidth="1"/>
    <col min="14" max="14" width="8.6640625" style="57" hidden="1" customWidth="1"/>
    <col min="15" max="15" width="10.21875" style="57" hidden="1" customWidth="1"/>
    <col min="16" max="18" width="8.109375" style="53" customWidth="1"/>
    <col min="20" max="20" width="8.109375" style="58" customWidth="1"/>
    <col min="21" max="23" width="8.5546875" style="133" customWidth="1"/>
    <col min="24" max="25" width="15.6640625" style="58" customWidth="1"/>
    <col min="26" max="26" width="7.77734375" style="58" customWidth="1"/>
    <col min="27" max="28" width="7.77734375" style="59" customWidth="1"/>
    <col min="29" max="29" width="8.33203125" style="60" customWidth="1"/>
    <col min="30" max="30" width="9.33203125" style="53"/>
    <col min="31" max="31" width="9.33203125" style="54"/>
    <col min="32" max="32" width="9.33203125" style="53"/>
    <col min="33" max="33" width="9.33203125" style="54"/>
    <col min="34" max="34" width="9.33203125" style="53"/>
    <col min="35" max="39" width="0" style="53" hidden="1" customWidth="1"/>
    <col min="40" max="16384" width="9.33203125" style="53"/>
  </cols>
  <sheetData>
    <row r="1" spans="2:39" ht="51" customHeight="1">
      <c r="B1" s="61" t="s">
        <v>0</v>
      </c>
      <c r="D1" s="62" t="s">
        <v>1</v>
      </c>
      <c r="E1" s="62"/>
      <c r="F1" s="62"/>
      <c r="G1" s="62"/>
      <c r="H1" s="63"/>
      <c r="I1" s="89"/>
      <c r="J1" s="62"/>
      <c r="K1" s="62"/>
      <c r="L1" s="62"/>
      <c r="M1" s="62"/>
      <c r="N1" s="90"/>
      <c r="O1" s="90"/>
      <c r="P1" s="62"/>
      <c r="Q1" s="62"/>
      <c r="R1" s="62"/>
      <c r="S1" s="62"/>
      <c r="T1" s="62"/>
      <c r="U1" s="62"/>
      <c r="V1" s="62"/>
      <c r="W1" s="62"/>
      <c r="X1" s="62"/>
      <c r="Y1" s="62"/>
      <c r="Z1" s="111"/>
      <c r="AA1" s="111"/>
      <c r="AB1" s="111"/>
      <c r="AC1" s="53"/>
    </row>
    <row r="2" spans="2:39" ht="30.75" customHeight="1">
      <c r="B2" s="64">
        <v>44255</v>
      </c>
      <c r="D2" s="65" t="s">
        <v>2</v>
      </c>
      <c r="E2" s="65" t="s">
        <v>3</v>
      </c>
      <c r="F2" s="65" t="s">
        <v>4</v>
      </c>
      <c r="G2" s="65" t="s">
        <v>5</v>
      </c>
      <c r="H2" s="66" t="s">
        <v>6</v>
      </c>
      <c r="I2" s="66" t="s">
        <v>7</v>
      </c>
      <c r="J2" s="65" t="s">
        <v>8</v>
      </c>
      <c r="K2" s="65" t="s">
        <v>9</v>
      </c>
      <c r="L2" s="91" t="s">
        <v>10</v>
      </c>
      <c r="M2" s="92" t="s">
        <v>11</v>
      </c>
      <c r="N2" s="93" t="s">
        <v>12</v>
      </c>
      <c r="O2" s="94" t="s">
        <v>13</v>
      </c>
      <c r="P2" s="65" t="s">
        <v>14</v>
      </c>
      <c r="Q2" s="107" t="s">
        <v>15</v>
      </c>
      <c r="R2" s="107" t="s">
        <v>16</v>
      </c>
      <c r="S2" s="108" t="s">
        <v>17</v>
      </c>
      <c r="T2" s="108" t="s">
        <v>18</v>
      </c>
      <c r="U2" s="127" t="s">
        <v>19</v>
      </c>
      <c r="V2" s="127" t="s">
        <v>20</v>
      </c>
      <c r="W2" s="127" t="s">
        <v>21</v>
      </c>
      <c r="X2" s="109" t="s">
        <v>22</v>
      </c>
      <c r="Y2" s="109" t="s">
        <v>23</v>
      </c>
      <c r="Z2" s="112" t="s">
        <v>24</v>
      </c>
      <c r="AA2" s="112" t="s">
        <v>25</v>
      </c>
      <c r="AB2" s="112" t="s">
        <v>26</v>
      </c>
      <c r="AC2" s="113" t="s">
        <v>27</v>
      </c>
      <c r="AD2" s="114" t="s">
        <v>28</v>
      </c>
      <c r="AE2" s="114" t="s">
        <v>29</v>
      </c>
      <c r="AF2" s="53" t="s">
        <v>30</v>
      </c>
      <c r="AG2" s="54" t="s">
        <v>31</v>
      </c>
    </row>
    <row r="3" spans="2:39" ht="30.75" customHeight="1">
      <c r="B3" s="61" t="s">
        <v>32</v>
      </c>
      <c r="D3" s="139" t="s">
        <v>1346</v>
      </c>
      <c r="E3" s="140" t="s">
        <v>1347</v>
      </c>
      <c r="F3" s="140" t="s">
        <v>1348</v>
      </c>
      <c r="G3" s="141" t="s">
        <v>1349</v>
      </c>
      <c r="H3" s="140" t="s">
        <v>217</v>
      </c>
      <c r="I3" s="140">
        <v>350</v>
      </c>
      <c r="J3" s="140" t="s">
        <v>1347</v>
      </c>
      <c r="K3" s="140">
        <v>3</v>
      </c>
      <c r="L3" s="142">
        <v>43882</v>
      </c>
      <c r="M3" s="143" t="s">
        <v>1350</v>
      </c>
      <c r="N3" s="144">
        <v>289</v>
      </c>
      <c r="O3" s="145">
        <f>tbl邀请[[#This Row],[拍单日期]]+5+tbl邀请[[#This Row],[收货后出稿时间]]</f>
        <v>43890</v>
      </c>
      <c r="P3" s="146" t="s">
        <v>36</v>
      </c>
      <c r="Q3" s="146">
        <v>10</v>
      </c>
      <c r="R3" s="146">
        <v>9</v>
      </c>
      <c r="S3" s="147" t="s">
        <v>36</v>
      </c>
      <c r="T3" s="140">
        <v>350</v>
      </c>
      <c r="U3" s="148" t="s">
        <v>1351</v>
      </c>
      <c r="V3" s="128" t="s">
        <v>37</v>
      </c>
      <c r="W3" s="129"/>
      <c r="X3" s="110"/>
      <c r="Y3" s="110"/>
      <c r="Z3" s="149">
        <v>321</v>
      </c>
      <c r="AA3" s="149">
        <v>18</v>
      </c>
      <c r="AB3" s="150">
        <v>44</v>
      </c>
      <c r="AC3" s="53"/>
      <c r="AE3" t="s">
        <v>36</v>
      </c>
      <c r="AF3" s="54" t="s">
        <v>38</v>
      </c>
      <c r="AG3" s="54">
        <v>1</v>
      </c>
      <c r="AI3" s="53" t="s">
        <v>1247</v>
      </c>
      <c r="AJ3" s="53" t="s">
        <v>1247</v>
      </c>
      <c r="AK3" s="53" t="e">
        <f>VLOOKUP(AJ3,[1]!Posts[#Data],2,FALSE)</f>
        <v>#REF!</v>
      </c>
      <c r="AL3" s="53" t="e">
        <f>VLOOKUP(AJ3,[1]!Posts[#Data],3,FALSE)</f>
        <v>#REF!</v>
      </c>
      <c r="AM3" s="53" t="e">
        <f>VLOOKUP(AJ3,[1]!Posts[#Data],4,FALSE)</f>
        <v>#REF!</v>
      </c>
    </row>
    <row r="4" spans="2:39" ht="30.75" hidden="1" customHeight="1">
      <c r="B4" s="70">
        <f ca="1">婚礼日期-TODAY()</f>
        <v>-17</v>
      </c>
      <c r="D4" s="139" t="s">
        <v>1352</v>
      </c>
      <c r="E4" s="140" t="s">
        <v>1353</v>
      </c>
      <c r="F4" s="140" t="s">
        <v>1354</v>
      </c>
      <c r="G4" s="141" t="s">
        <v>1355</v>
      </c>
      <c r="H4" s="140" t="s">
        <v>401</v>
      </c>
      <c r="I4" s="140">
        <v>500</v>
      </c>
      <c r="J4" s="140" t="s">
        <v>1356</v>
      </c>
      <c r="K4" s="140">
        <v>5</v>
      </c>
      <c r="L4" s="142">
        <v>43882</v>
      </c>
      <c r="M4" s="143" t="s">
        <v>1357</v>
      </c>
      <c r="N4" s="144">
        <v>289</v>
      </c>
      <c r="O4" s="145">
        <f>tbl邀请[[#This Row],[拍单日期]]+5+tbl邀请[[#This Row],[收货后出稿时间]]</f>
        <v>43892</v>
      </c>
      <c r="P4" s="146" t="s">
        <v>36</v>
      </c>
      <c r="Q4" s="146">
        <v>9</v>
      </c>
      <c r="R4" s="146">
        <v>9</v>
      </c>
      <c r="S4" s="147" t="s">
        <v>36</v>
      </c>
      <c r="T4" s="140">
        <v>500</v>
      </c>
      <c r="U4" s="148" t="s">
        <v>1358</v>
      </c>
      <c r="V4" s="130" t="s">
        <v>42</v>
      </c>
      <c r="W4" s="129"/>
      <c r="X4" s="110"/>
      <c r="Y4" s="110"/>
      <c r="Z4" s="149">
        <v>211</v>
      </c>
      <c r="AA4" s="149">
        <v>29</v>
      </c>
      <c r="AB4" s="150">
        <v>18</v>
      </c>
      <c r="AC4" s="53"/>
      <c r="AE4" t="s">
        <v>36</v>
      </c>
      <c r="AF4" s="54" t="s">
        <v>38</v>
      </c>
      <c r="AI4" s="53" t="s">
        <v>1248</v>
      </c>
      <c r="AJ4" s="53" t="s">
        <v>1248</v>
      </c>
      <c r="AK4" s="53" t="e">
        <f>VLOOKUP(AJ4,[1]!Posts[#Data],2,FALSE)</f>
        <v>#REF!</v>
      </c>
      <c r="AL4" s="53" t="e">
        <f>VLOOKUP(AJ4,[1]!Posts[#Data],3,FALSE)</f>
        <v>#REF!</v>
      </c>
      <c r="AM4" s="53" t="e">
        <f>VLOOKUP(AJ4,[1]!Posts[#Data],4,FALSE)</f>
        <v>#REF!</v>
      </c>
    </row>
    <row r="5" spans="2:39" ht="30.75" customHeight="1">
      <c r="B5" s="72" t="s">
        <v>43</v>
      </c>
      <c r="D5" s="139" t="s">
        <v>1359</v>
      </c>
      <c r="E5" s="140" t="s">
        <v>1360</v>
      </c>
      <c r="F5" s="140" t="s">
        <v>1361</v>
      </c>
      <c r="G5" s="141" t="s">
        <v>1362</v>
      </c>
      <c r="H5" s="140" t="s">
        <v>1363</v>
      </c>
      <c r="I5" s="140">
        <v>350</v>
      </c>
      <c r="J5" s="140" t="s">
        <v>1364</v>
      </c>
      <c r="K5" s="140">
        <v>5</v>
      </c>
      <c r="L5" s="142">
        <v>43882</v>
      </c>
      <c r="M5" s="143" t="s">
        <v>1365</v>
      </c>
      <c r="N5" s="144">
        <v>289</v>
      </c>
      <c r="O5" s="145">
        <f>tbl邀请[[#This Row],[拍单日期]]+5+tbl邀请[[#This Row],[收货后出稿时间]]</f>
        <v>43892</v>
      </c>
      <c r="P5" s="146" t="s">
        <v>36</v>
      </c>
      <c r="Q5" s="146">
        <v>10</v>
      </c>
      <c r="R5" s="146">
        <v>7</v>
      </c>
      <c r="S5" s="147" t="s">
        <v>36</v>
      </c>
      <c r="T5" s="140">
        <v>350</v>
      </c>
      <c r="U5" s="148" t="s">
        <v>1366</v>
      </c>
      <c r="V5" s="129"/>
      <c r="W5" s="129"/>
      <c r="X5" s="110"/>
      <c r="Y5" s="110"/>
      <c r="Z5" s="149">
        <v>240</v>
      </c>
      <c r="AA5" s="149">
        <v>21</v>
      </c>
      <c r="AB5" s="150">
        <v>148</v>
      </c>
      <c r="AC5" s="53"/>
      <c r="AE5" t="s">
        <v>36</v>
      </c>
      <c r="AF5" s="54" t="s">
        <v>38</v>
      </c>
      <c r="AG5" s="54">
        <v>1</v>
      </c>
      <c r="AI5" s="53" t="s">
        <v>1249</v>
      </c>
      <c r="AJ5" s="53" t="s">
        <v>1249</v>
      </c>
      <c r="AK5" s="53" t="e">
        <f>VLOOKUP(AJ5,[1]!Posts[#Data],2,FALSE)</f>
        <v>#REF!</v>
      </c>
      <c r="AL5" s="53" t="e">
        <f>VLOOKUP(AJ5,[1]!Posts[#Data],3,FALSE)</f>
        <v>#REF!</v>
      </c>
      <c r="AM5" s="53" t="e">
        <f>VLOOKUP(AJ5,[1]!Posts[#Data],4,FALSE)</f>
        <v>#REF!</v>
      </c>
    </row>
    <row r="6" spans="2:39" ht="30.75" customHeight="1">
      <c r="B6" s="73">
        <f>tbl邀请[[#Totals],[小红书昵称]]</f>
        <v>31</v>
      </c>
      <c r="D6" s="139" t="s">
        <v>1367</v>
      </c>
      <c r="E6" s="140" t="s">
        <v>1368</v>
      </c>
      <c r="F6" s="140" t="s">
        <v>1369</v>
      </c>
      <c r="G6" s="141" t="s">
        <v>1370</v>
      </c>
      <c r="H6" s="140" t="s">
        <v>236</v>
      </c>
      <c r="I6" s="140">
        <v>400</v>
      </c>
      <c r="J6" s="140" t="s">
        <v>1371</v>
      </c>
      <c r="K6" s="140">
        <v>3</v>
      </c>
      <c r="L6" s="142">
        <v>43882</v>
      </c>
      <c r="M6" s="143" t="s">
        <v>1372</v>
      </c>
      <c r="N6" s="144">
        <v>289</v>
      </c>
      <c r="O6" s="145">
        <f>tbl邀请[[#This Row],[拍单日期]]+5+tbl邀请[[#This Row],[收货后出稿时间]]</f>
        <v>43890</v>
      </c>
      <c r="P6" s="146" t="s">
        <v>36</v>
      </c>
      <c r="Q6" s="146">
        <v>10</v>
      </c>
      <c r="R6" s="146">
        <v>9</v>
      </c>
      <c r="S6" s="147" t="s">
        <v>36</v>
      </c>
      <c r="T6" s="140">
        <v>400</v>
      </c>
      <c r="U6" s="148" t="s">
        <v>1373</v>
      </c>
      <c r="V6" s="130" t="s">
        <v>51</v>
      </c>
      <c r="W6" s="129"/>
      <c r="X6" s="110"/>
      <c r="Y6" s="110"/>
      <c r="Z6" s="149">
        <v>330</v>
      </c>
      <c r="AA6" s="149">
        <v>12</v>
      </c>
      <c r="AB6" s="150">
        <v>37</v>
      </c>
      <c r="AC6" s="53"/>
      <c r="AE6" t="s">
        <v>36</v>
      </c>
      <c r="AF6" s="54" t="s">
        <v>38</v>
      </c>
      <c r="AG6" s="54">
        <v>1</v>
      </c>
      <c r="AI6" s="53" t="s">
        <v>1250</v>
      </c>
      <c r="AJ6" s="53" t="s">
        <v>1250</v>
      </c>
      <c r="AK6" s="53" t="e">
        <f>VLOOKUP(AJ6,[1]!Posts[#Data],2,FALSE)</f>
        <v>#REF!</v>
      </c>
      <c r="AL6" s="53" t="e">
        <f>VLOOKUP(AJ6,[1]!Posts[#Data],3,FALSE)</f>
        <v>#REF!</v>
      </c>
      <c r="AM6" s="53" t="e">
        <f>VLOOKUP(AJ6,[1]!Posts[#Data],4,FALSE)</f>
        <v>#REF!</v>
      </c>
    </row>
    <row r="7" spans="2:39" ht="30.75" customHeight="1">
      <c r="B7" s="72" t="s">
        <v>52</v>
      </c>
      <c r="D7" s="139" t="s">
        <v>1067</v>
      </c>
      <c r="E7" s="140" t="s">
        <v>1374</v>
      </c>
      <c r="F7" s="140" t="s">
        <v>1375</v>
      </c>
      <c r="G7" s="141" t="s">
        <v>1376</v>
      </c>
      <c r="H7" s="140" t="s">
        <v>196</v>
      </c>
      <c r="I7" s="140">
        <v>400</v>
      </c>
      <c r="J7" s="140" t="s">
        <v>1377</v>
      </c>
      <c r="K7" s="140">
        <v>3</v>
      </c>
      <c r="L7" s="142">
        <v>43882</v>
      </c>
      <c r="M7" s="143" t="s">
        <v>1378</v>
      </c>
      <c r="N7" s="144">
        <v>319</v>
      </c>
      <c r="O7" s="145">
        <f>tbl邀请[[#This Row],[拍单日期]]+5+tbl邀请[[#This Row],[收货后出稿时间]]</f>
        <v>43890</v>
      </c>
      <c r="P7" s="146" t="s">
        <v>36</v>
      </c>
      <c r="Q7" s="146">
        <v>9</v>
      </c>
      <c r="R7" s="146">
        <v>9</v>
      </c>
      <c r="S7" s="147" t="s">
        <v>36</v>
      </c>
      <c r="T7" s="144">
        <v>400</v>
      </c>
      <c r="U7" s="148" t="s">
        <v>1379</v>
      </c>
      <c r="V7" s="130" t="s">
        <v>57</v>
      </c>
      <c r="W7" s="129"/>
      <c r="X7" s="110"/>
      <c r="Y7" s="110"/>
      <c r="Z7" s="149">
        <v>129</v>
      </c>
      <c r="AA7" s="149">
        <v>21</v>
      </c>
      <c r="AB7" s="150">
        <v>125</v>
      </c>
      <c r="AC7" s="53"/>
      <c r="AE7" s="164" t="s">
        <v>36</v>
      </c>
      <c r="AF7" s="54" t="s">
        <v>38</v>
      </c>
      <c r="AG7" s="54">
        <v>1</v>
      </c>
      <c r="AI7" s="53" t="s">
        <v>1251</v>
      </c>
      <c r="AJ7" s="53" t="s">
        <v>1251</v>
      </c>
      <c r="AK7" s="53" t="e">
        <f>VLOOKUP(AJ7,[1]!Posts[#Data],2,FALSE)</f>
        <v>#REF!</v>
      </c>
      <c r="AL7" s="53" t="e">
        <f>VLOOKUP(AJ7,[1]!Posts[#Data],3,FALSE)</f>
        <v>#REF!</v>
      </c>
      <c r="AM7" s="53" t="e">
        <f>VLOOKUP(AJ7,[1]!Posts[#Data],4,FALSE)</f>
        <v>#REF!</v>
      </c>
    </row>
    <row r="8" spans="2:39" ht="31.5" customHeight="1">
      <c r="B8" s="73">
        <f>tbl邀请[[#Totals],[拍单日期]]</f>
        <v>10</v>
      </c>
      <c r="D8" s="139" t="s">
        <v>1380</v>
      </c>
      <c r="E8" s="140" t="s">
        <v>1381</v>
      </c>
      <c r="F8" s="140" t="s">
        <v>1380</v>
      </c>
      <c r="G8" s="141" t="s">
        <v>1382</v>
      </c>
      <c r="H8" s="140" t="s">
        <v>1383</v>
      </c>
      <c r="I8" s="140">
        <v>250</v>
      </c>
      <c r="J8" s="140" t="s">
        <v>1381</v>
      </c>
      <c r="K8" s="140">
        <v>3</v>
      </c>
      <c r="L8" s="142">
        <v>43882</v>
      </c>
      <c r="M8" s="143" t="s">
        <v>1384</v>
      </c>
      <c r="N8" s="144">
        <v>289</v>
      </c>
      <c r="O8" s="145">
        <f>tbl邀请[[#This Row],[拍单日期]]+5+tbl邀请[[#This Row],[收货后出稿时间]]</f>
        <v>43890</v>
      </c>
      <c r="P8" s="146" t="s">
        <v>36</v>
      </c>
      <c r="Q8" s="146">
        <v>10</v>
      </c>
      <c r="R8" s="146">
        <v>8</v>
      </c>
      <c r="S8" s="147" t="s">
        <v>36</v>
      </c>
      <c r="T8" s="144">
        <v>250</v>
      </c>
      <c r="U8" s="148" t="s">
        <v>1385</v>
      </c>
      <c r="V8" s="130" t="s">
        <v>62</v>
      </c>
      <c r="W8" s="129"/>
      <c r="X8" s="110"/>
      <c r="Y8" s="110"/>
      <c r="Z8" s="149">
        <v>301</v>
      </c>
      <c r="AA8" s="149">
        <v>18</v>
      </c>
      <c r="AB8" s="150">
        <v>209</v>
      </c>
      <c r="AC8" s="53"/>
      <c r="AE8" t="s">
        <v>36</v>
      </c>
      <c r="AF8" s="54" t="s">
        <v>38</v>
      </c>
      <c r="AI8" s="53" t="s">
        <v>1252</v>
      </c>
      <c r="AJ8" s="53" t="s">
        <v>1252</v>
      </c>
      <c r="AK8" s="53" t="e">
        <f>VLOOKUP(AJ8,[1]!Posts[#Data],2,FALSE)</f>
        <v>#REF!</v>
      </c>
      <c r="AL8" s="53" t="e">
        <f>VLOOKUP(AJ8,[1]!Posts[#Data],3,FALSE)</f>
        <v>#REF!</v>
      </c>
      <c r="AM8" s="53" t="e">
        <f>VLOOKUP(AJ8,[1]!Posts[#Data],4,FALSE)</f>
        <v>#REF!</v>
      </c>
    </row>
    <row r="9" spans="2:39" ht="30.75" customHeight="1">
      <c r="B9" s="72" t="s">
        <v>63</v>
      </c>
      <c r="D9" s="151" t="s">
        <v>1386</v>
      </c>
      <c r="E9" s="152" t="s">
        <v>1387</v>
      </c>
      <c r="F9" s="152" t="s">
        <v>1386</v>
      </c>
      <c r="G9" s="153" t="s">
        <v>1388</v>
      </c>
      <c r="H9" s="152" t="s">
        <v>1389</v>
      </c>
      <c r="I9" s="152">
        <v>400</v>
      </c>
      <c r="J9" s="152" t="s">
        <v>1390</v>
      </c>
      <c r="K9" s="152">
        <v>5</v>
      </c>
      <c r="L9" s="154">
        <v>43882</v>
      </c>
      <c r="M9" s="155" t="s">
        <v>1391</v>
      </c>
      <c r="N9" s="156">
        <v>289</v>
      </c>
      <c r="O9" s="157">
        <f>tbl邀请[[#This Row],[拍单日期]]+5+tbl邀请[[#This Row],[收货后出稿时间]]</f>
        <v>43892</v>
      </c>
      <c r="P9" s="158" t="s">
        <v>36</v>
      </c>
      <c r="Q9" s="158">
        <v>10</v>
      </c>
      <c r="R9" s="158">
        <v>5</v>
      </c>
      <c r="S9" s="147" t="s">
        <v>36</v>
      </c>
      <c r="T9" s="156">
        <v>400</v>
      </c>
      <c r="U9" s="148" t="s">
        <v>1392</v>
      </c>
      <c r="V9" s="130" t="s">
        <v>66</v>
      </c>
      <c r="W9" s="130" t="s">
        <v>67</v>
      </c>
      <c r="X9" s="110"/>
      <c r="Y9" s="110"/>
      <c r="Z9" s="159">
        <v>62</v>
      </c>
      <c r="AA9" s="159">
        <v>23</v>
      </c>
      <c r="AB9" s="160">
        <v>78</v>
      </c>
      <c r="AC9" s="53"/>
      <c r="AE9" s="164"/>
      <c r="AF9" s="54" t="s">
        <v>38</v>
      </c>
      <c r="AG9" s="54">
        <v>1</v>
      </c>
      <c r="AI9" s="53" t="s">
        <v>1253</v>
      </c>
      <c r="AJ9" s="53" t="s">
        <v>1253</v>
      </c>
      <c r="AK9" s="53" t="e">
        <f>VLOOKUP(AJ9,[1]!Posts[#Data],2,FALSE)</f>
        <v>#REF!</v>
      </c>
      <c r="AL9" s="53" t="e">
        <f>VLOOKUP(AJ9,[1]!Posts[#Data],3,FALSE)</f>
        <v>#REF!</v>
      </c>
      <c r="AM9" s="53" t="e">
        <f>VLOOKUP(AJ9,[1]!Posts[#Data],4,FALSE)</f>
        <v>#REF!</v>
      </c>
    </row>
    <row r="10" spans="2:39" ht="30.75" customHeight="1">
      <c r="B10" s="73">
        <f>tbl邀请[[#Totals],[是否交稿]]</f>
        <v>26</v>
      </c>
      <c r="D10" s="139" t="s">
        <v>1393</v>
      </c>
      <c r="E10" s="140" t="s">
        <v>1394</v>
      </c>
      <c r="F10" s="140" t="s">
        <v>1395</v>
      </c>
      <c r="G10" s="141" t="s">
        <v>1396</v>
      </c>
      <c r="H10" s="140" t="s">
        <v>209</v>
      </c>
      <c r="I10" s="140">
        <v>300</v>
      </c>
      <c r="J10" s="140" t="s">
        <v>1397</v>
      </c>
      <c r="K10" s="140">
        <v>3</v>
      </c>
      <c r="L10" s="142">
        <v>43882</v>
      </c>
      <c r="M10" s="143" t="s">
        <v>1398</v>
      </c>
      <c r="N10" s="144">
        <v>251</v>
      </c>
      <c r="O10" s="145">
        <f>tbl邀请[[#This Row],[拍单日期]]+5+tbl邀请[[#This Row],[收货后出稿时间]]</f>
        <v>43890</v>
      </c>
      <c r="P10" s="146" t="s">
        <v>36</v>
      </c>
      <c r="Q10" s="146">
        <v>9</v>
      </c>
      <c r="R10" s="146">
        <v>9</v>
      </c>
      <c r="S10" s="147" t="s">
        <v>36</v>
      </c>
      <c r="T10" s="144">
        <v>300</v>
      </c>
      <c r="U10" s="148" t="s">
        <v>1399</v>
      </c>
      <c r="V10" s="129"/>
      <c r="W10" s="129"/>
      <c r="X10" s="110"/>
      <c r="Y10" s="110"/>
      <c r="Z10" s="149">
        <v>337</v>
      </c>
      <c r="AA10" s="149">
        <v>15</v>
      </c>
      <c r="AB10" s="150">
        <v>0</v>
      </c>
      <c r="AC10" s="53"/>
      <c r="AE10" t="s">
        <v>36</v>
      </c>
      <c r="AF10" s="54" t="s">
        <v>38</v>
      </c>
      <c r="AI10" s="53" t="s">
        <v>1254</v>
      </c>
      <c r="AJ10" s="53" t="s">
        <v>1254</v>
      </c>
      <c r="AK10" s="53" t="e">
        <f>VLOOKUP(AJ10,[1]!Posts[#Data],2,FALSE)</f>
        <v>#REF!</v>
      </c>
      <c r="AL10" s="53" t="e">
        <f>VLOOKUP(AJ10,[1]!Posts[#Data],3,FALSE)</f>
        <v>#REF!</v>
      </c>
      <c r="AM10" s="53" t="e">
        <f>VLOOKUP(AJ10,[1]!Posts[#Data],4,FALSE)</f>
        <v>#REF!</v>
      </c>
    </row>
    <row r="11" spans="2:39" ht="30.75" customHeight="1">
      <c r="B11" s="72" t="s">
        <v>71</v>
      </c>
      <c r="D11" s="139" t="s">
        <v>1400</v>
      </c>
      <c r="E11" s="140" t="s">
        <v>1401</v>
      </c>
      <c r="F11" s="140" t="s">
        <v>1402</v>
      </c>
      <c r="G11" s="141" t="s">
        <v>1403</v>
      </c>
      <c r="H11" s="140" t="s">
        <v>322</v>
      </c>
      <c r="I11" s="140">
        <v>400</v>
      </c>
      <c r="J11" s="140" t="s">
        <v>1404</v>
      </c>
      <c r="K11" s="140">
        <v>5</v>
      </c>
      <c r="L11" s="142">
        <v>43882</v>
      </c>
      <c r="M11" s="143" t="s">
        <v>1405</v>
      </c>
      <c r="N11" s="144">
        <v>289</v>
      </c>
      <c r="O11" s="145">
        <f>tbl邀请[[#This Row],[拍单日期]]+5+tbl邀请[[#This Row],[收货后出稿时间]]</f>
        <v>43892</v>
      </c>
      <c r="P11" s="146" t="s">
        <v>36</v>
      </c>
      <c r="Q11" s="146">
        <v>9</v>
      </c>
      <c r="R11" s="146">
        <v>8</v>
      </c>
      <c r="S11" s="147" t="s">
        <v>36</v>
      </c>
      <c r="T11" s="144">
        <v>400</v>
      </c>
      <c r="U11" s="148" t="s">
        <v>1406</v>
      </c>
      <c r="V11" s="129"/>
      <c r="W11" s="129"/>
      <c r="X11" s="110"/>
      <c r="Y11" s="110"/>
      <c r="Z11" s="149">
        <v>71</v>
      </c>
      <c r="AA11" s="149">
        <v>55</v>
      </c>
      <c r="AB11" s="150">
        <v>45</v>
      </c>
      <c r="AC11" s="53"/>
      <c r="AE11" s="164" t="s">
        <v>36</v>
      </c>
      <c r="AF11" s="54" t="s">
        <v>38</v>
      </c>
      <c r="AI11" s="53" t="s">
        <v>1255</v>
      </c>
      <c r="AJ11" s="53" t="s">
        <v>1255</v>
      </c>
      <c r="AK11" s="53" t="e">
        <f>VLOOKUP(AJ11,[1]!Posts[#Data],2,FALSE)</f>
        <v>#REF!</v>
      </c>
      <c r="AL11" s="53" t="e">
        <f>VLOOKUP(AJ11,[1]!Posts[#Data],3,FALSE)</f>
        <v>#REF!</v>
      </c>
      <c r="AM11" s="53" t="e">
        <f>VLOOKUP(AJ11,[1]!Posts[#Data],4,FALSE)</f>
        <v>#REF!</v>
      </c>
    </row>
    <row r="12" spans="2:39" ht="30.75" customHeight="1">
      <c r="B12" s="73">
        <f>tbl邀请[[#Totals],[是否发布]]</f>
        <v>10</v>
      </c>
      <c r="D12" s="139" t="s">
        <v>1407</v>
      </c>
      <c r="E12" s="140" t="s">
        <v>1408</v>
      </c>
      <c r="F12" s="140" t="s">
        <v>1409</v>
      </c>
      <c r="G12" s="141" t="s">
        <v>1410</v>
      </c>
      <c r="H12" s="140" t="s">
        <v>1411</v>
      </c>
      <c r="I12" s="140">
        <v>1000</v>
      </c>
      <c r="J12" s="140" t="s">
        <v>1412</v>
      </c>
      <c r="K12" s="140">
        <v>5</v>
      </c>
      <c r="L12" s="142">
        <v>43882</v>
      </c>
      <c r="M12" s="143" t="s">
        <v>1413</v>
      </c>
      <c r="N12" s="144">
        <v>289</v>
      </c>
      <c r="O12" s="145">
        <f>tbl邀请[[#This Row],[拍单日期]]+5+tbl邀请[[#This Row],[收货后出稿时间]]</f>
        <v>43892</v>
      </c>
      <c r="P12" s="146" t="s">
        <v>36</v>
      </c>
      <c r="Q12" s="146">
        <v>10</v>
      </c>
      <c r="R12" s="146">
        <v>6</v>
      </c>
      <c r="S12" s="147" t="s">
        <v>36</v>
      </c>
      <c r="T12" s="144">
        <v>1000</v>
      </c>
      <c r="U12" s="161" t="s">
        <v>1414</v>
      </c>
      <c r="V12" s="130" t="s">
        <v>78</v>
      </c>
      <c r="W12" s="129"/>
      <c r="X12" s="110"/>
      <c r="Y12" s="110"/>
      <c r="Z12" s="149">
        <v>252</v>
      </c>
      <c r="AA12" s="149">
        <v>18</v>
      </c>
      <c r="AB12" s="150">
        <v>174</v>
      </c>
      <c r="AC12" s="53"/>
      <c r="AE12" t="s">
        <v>36</v>
      </c>
      <c r="AF12" s="54" t="s">
        <v>38</v>
      </c>
      <c r="AG12" s="54">
        <v>1</v>
      </c>
      <c r="AI12" s="53" t="s">
        <v>1256</v>
      </c>
      <c r="AJ12" s="53" t="s">
        <v>1256</v>
      </c>
      <c r="AK12" s="53" t="e">
        <f>VLOOKUP(AJ12,[1]!Posts[#Data],2,FALSE)</f>
        <v>#REF!</v>
      </c>
      <c r="AL12" s="53" t="e">
        <f>VLOOKUP(AJ12,[1]!Posts[#Data],3,FALSE)</f>
        <v>#REF!</v>
      </c>
      <c r="AM12" s="53" t="e">
        <f>VLOOKUP(AJ12,[1]!Posts[#Data],4,FALSE)</f>
        <v>#REF!</v>
      </c>
    </row>
    <row r="13" spans="2:39" ht="30.75" hidden="1" customHeight="1">
      <c r="B13" s="72" t="s">
        <v>79</v>
      </c>
      <c r="D13" s="75" t="s">
        <v>80</v>
      </c>
      <c r="E13" s="75" t="s">
        <v>81</v>
      </c>
      <c r="F13" s="75" t="s">
        <v>82</v>
      </c>
      <c r="G13" s="78" t="s">
        <v>83</v>
      </c>
      <c r="H13" s="77">
        <v>11000</v>
      </c>
      <c r="I13" s="103">
        <v>300</v>
      </c>
      <c r="J13" s="104">
        <v>15759844377</v>
      </c>
      <c r="K13" s="102"/>
      <c r="L13" s="98"/>
      <c r="M13" s="99"/>
      <c r="N13" s="100"/>
      <c r="O13" s="101">
        <f>tbl邀请[[#This Row],[拍单日期]]+5+tbl邀请[[#This Row],[收货后出稿时间]]</f>
        <v>5</v>
      </c>
      <c r="P13" s="99" t="s">
        <v>36</v>
      </c>
      <c r="Q13" s="99">
        <v>10</v>
      </c>
      <c r="R13" s="99"/>
      <c r="S13" s="99"/>
      <c r="T13" s="100"/>
      <c r="U13" s="129"/>
      <c r="V13" s="129"/>
      <c r="W13" s="129"/>
      <c r="X13" s="110"/>
      <c r="Y13" s="110"/>
      <c r="Z13" s="115" t="e">
        <v>#N/A</v>
      </c>
      <c r="AA13" s="115" t="e">
        <v>#N/A</v>
      </c>
      <c r="AB13" s="116" t="e">
        <v>#N/A</v>
      </c>
      <c r="AC13" s="53"/>
      <c r="AF13" s="54" t="s">
        <v>38</v>
      </c>
      <c r="AI13" s="53" t="s">
        <v>1248</v>
      </c>
      <c r="AJ13" s="53" t="s">
        <v>1248</v>
      </c>
      <c r="AK13" s="53" t="e">
        <f>VLOOKUP(AJ13,[1]!Posts[#Data],2,FALSE)</f>
        <v>#REF!</v>
      </c>
      <c r="AL13" s="53" t="e">
        <f>VLOOKUP(AJ13,[1]!Posts[#Data],3,FALSE)</f>
        <v>#REF!</v>
      </c>
      <c r="AM13" s="53" t="e">
        <f>VLOOKUP(AJ13,[1]!Posts[#Data],4,FALSE)</f>
        <v>#REF!</v>
      </c>
    </row>
    <row r="14" spans="2:39" ht="30.75" hidden="1" customHeight="1">
      <c r="B14" s="79">
        <f>tbl邀请[[#Totals],[拍单金额]]</f>
        <v>2882</v>
      </c>
      <c r="D14" s="67" t="s">
        <v>84</v>
      </c>
      <c r="E14" s="67" t="s">
        <v>85</v>
      </c>
      <c r="F14" s="67" t="s">
        <v>86</v>
      </c>
      <c r="G14" s="74" t="s">
        <v>87</v>
      </c>
      <c r="H14" s="69">
        <v>21000</v>
      </c>
      <c r="I14" s="95">
        <v>300</v>
      </c>
      <c r="J14" s="96">
        <v>17313709150</v>
      </c>
      <c r="K14" s="102"/>
      <c r="L14" s="98"/>
      <c r="M14" s="99"/>
      <c r="N14" s="100"/>
      <c r="O14" s="101">
        <f>tbl邀请[[#This Row],[拍单日期]]+5+tbl邀请[[#This Row],[收货后出稿时间]]</f>
        <v>5</v>
      </c>
      <c r="P14" s="99" t="s">
        <v>36</v>
      </c>
      <c r="Q14" s="99">
        <v>10</v>
      </c>
      <c r="R14" s="99"/>
      <c r="S14" s="99"/>
      <c r="T14" s="100"/>
      <c r="U14" s="129"/>
      <c r="V14" s="129"/>
      <c r="W14" s="129"/>
      <c r="X14" s="110"/>
      <c r="Y14" s="110"/>
      <c r="Z14" s="115" t="e">
        <v>#N/A</v>
      </c>
      <c r="AA14" s="115" t="e">
        <v>#N/A</v>
      </c>
      <c r="AB14" s="116" t="e">
        <v>#N/A</v>
      </c>
      <c r="AC14" s="53"/>
      <c r="AF14" s="54" t="s">
        <v>38</v>
      </c>
      <c r="AI14" s="53" t="s">
        <v>1248</v>
      </c>
      <c r="AJ14" s="53" t="s">
        <v>1248</v>
      </c>
      <c r="AK14" s="53" t="e">
        <f>VLOOKUP(AJ14,[1]!Posts[#Data],2,FALSE)</f>
        <v>#REF!</v>
      </c>
      <c r="AL14" s="53" t="e">
        <f>VLOOKUP(AJ14,[1]!Posts[#Data],3,FALSE)</f>
        <v>#REF!</v>
      </c>
      <c r="AM14" s="53" t="e">
        <f>VLOOKUP(AJ14,[1]!Posts[#Data],4,FALSE)</f>
        <v>#REF!</v>
      </c>
    </row>
    <row r="15" spans="2:39" ht="30.75" hidden="1" customHeight="1">
      <c r="B15" s="72" t="s">
        <v>88</v>
      </c>
      <c r="D15" s="67" t="s">
        <v>89</v>
      </c>
      <c r="E15" s="67" t="s">
        <v>90</v>
      </c>
      <c r="F15" s="67" t="s">
        <v>91</v>
      </c>
      <c r="G15" s="68" t="s">
        <v>92</v>
      </c>
      <c r="H15" s="69">
        <v>51000</v>
      </c>
      <c r="I15" s="95">
        <v>500</v>
      </c>
      <c r="J15" s="96">
        <v>13831159976</v>
      </c>
      <c r="K15" s="102"/>
      <c r="L15" s="98"/>
      <c r="M15" s="99"/>
      <c r="N15" s="100"/>
      <c r="O15" s="101">
        <f>tbl邀请[[#This Row],[拍单日期]]+5+tbl邀请[[#This Row],[收货后出稿时间]]</f>
        <v>5</v>
      </c>
      <c r="P15" s="99" t="s">
        <v>36</v>
      </c>
      <c r="Q15" s="99">
        <v>10</v>
      </c>
      <c r="R15" s="99">
        <v>1</v>
      </c>
      <c r="S15" s="99"/>
      <c r="T15" s="100"/>
      <c r="U15" s="129"/>
      <c r="V15" s="129"/>
      <c r="W15" s="129"/>
      <c r="X15" s="110"/>
      <c r="Y15" s="110"/>
      <c r="Z15" s="115" t="e">
        <v>#N/A</v>
      </c>
      <c r="AA15" s="115" t="e">
        <v>#N/A</v>
      </c>
      <c r="AB15" s="116" t="e">
        <v>#N/A</v>
      </c>
      <c r="AC15" s="53"/>
      <c r="AF15" s="54" t="s">
        <v>38</v>
      </c>
      <c r="AI15" s="53" t="s">
        <v>1248</v>
      </c>
      <c r="AJ15" s="53" t="s">
        <v>1248</v>
      </c>
      <c r="AK15" s="53" t="e">
        <f>VLOOKUP(AJ15,[1]!Posts[#Data],2,FALSE)</f>
        <v>#REF!</v>
      </c>
      <c r="AL15" s="53" t="e">
        <f>VLOOKUP(AJ15,[1]!Posts[#Data],3,FALSE)</f>
        <v>#REF!</v>
      </c>
      <c r="AM15" s="53" t="e">
        <f>VLOOKUP(AJ15,[1]!Posts[#Data],4,FALSE)</f>
        <v>#REF!</v>
      </c>
    </row>
    <row r="16" spans="2:39" ht="30.75" customHeight="1">
      <c r="B16" s="79">
        <f>tbl邀请[[#Totals],[结算金额]]</f>
        <v>4350</v>
      </c>
      <c r="D16" s="75"/>
      <c r="E16" s="75"/>
      <c r="F16" s="75"/>
      <c r="G16" s="76"/>
      <c r="H16" s="77"/>
      <c r="I16" s="103"/>
      <c r="J16" s="104"/>
      <c r="K16" s="102"/>
      <c r="L16" s="98"/>
      <c r="M16" s="99"/>
      <c r="N16" s="100"/>
      <c r="O16" s="101">
        <f>tbl邀请[[#This Row],[拍单日期]]+5+tbl邀请[[#This Row],[收货后出稿时间]]</f>
        <v>5</v>
      </c>
      <c r="P16" s="99"/>
      <c r="Q16" s="99"/>
      <c r="R16" s="99"/>
      <c r="S16" s="99"/>
      <c r="T16" s="100"/>
      <c r="U16" s="130"/>
      <c r="V16" s="128"/>
      <c r="W16" s="129"/>
      <c r="X16" s="110"/>
      <c r="Y16" s="110"/>
      <c r="Z16" s="115"/>
      <c r="AA16" s="115"/>
      <c r="AB16" s="116"/>
      <c r="AC16" s="53"/>
      <c r="AF16" s="54"/>
      <c r="AI16" s="53" t="s">
        <v>1257</v>
      </c>
      <c r="AJ16" s="53" t="s">
        <v>1257</v>
      </c>
      <c r="AK16" s="53" t="e">
        <f>VLOOKUP(AJ16,[1]!Posts[#Data],2,FALSE)</f>
        <v>#REF!</v>
      </c>
      <c r="AL16" s="53" t="e">
        <f>VLOOKUP(AJ16,[1]!Posts[#Data],3,FALSE)</f>
        <v>#REF!</v>
      </c>
      <c r="AM16" s="53" t="e">
        <f>VLOOKUP(AJ16,[1]!Posts[#Data],4,FALSE)</f>
        <v>#REF!</v>
      </c>
    </row>
    <row r="17" spans="2:39" ht="30.75" customHeight="1">
      <c r="B17" s="72" t="s">
        <v>97</v>
      </c>
      <c r="D17" s="67"/>
      <c r="E17" s="67"/>
      <c r="F17" s="67"/>
      <c r="G17" s="74"/>
      <c r="H17" s="69"/>
      <c r="I17" s="95"/>
      <c r="J17" s="95"/>
      <c r="K17" s="102"/>
      <c r="L17" s="98"/>
      <c r="M17" s="99"/>
      <c r="N17" s="100"/>
      <c r="O17" s="101">
        <f>tbl邀请[[#This Row],[拍单日期]]+5+tbl邀请[[#This Row],[收货后出稿时间]]</f>
        <v>5</v>
      </c>
      <c r="P17" s="99"/>
      <c r="Q17" s="99"/>
      <c r="R17" s="99"/>
      <c r="S17" s="99"/>
      <c r="T17" s="100"/>
      <c r="U17" s="130"/>
      <c r="V17" s="129"/>
      <c r="W17" s="129"/>
      <c r="X17" s="110"/>
      <c r="Y17" s="110"/>
      <c r="Z17" s="115"/>
      <c r="AA17" s="115"/>
      <c r="AB17" s="116"/>
      <c r="AC17" s="53"/>
      <c r="AF17" s="54"/>
      <c r="AI17" s="53" t="s">
        <v>1258</v>
      </c>
      <c r="AJ17" s="53" t="s">
        <v>1258</v>
      </c>
      <c r="AK17" s="53" t="e">
        <f>VLOOKUP(AJ17,[1]!Posts[#Data],2,FALSE)</f>
        <v>#REF!</v>
      </c>
      <c r="AL17" s="53" t="e">
        <f>VLOOKUP(AJ17,[1]!Posts[#Data],3,FALSE)</f>
        <v>#REF!</v>
      </c>
      <c r="AM17" s="53" t="e">
        <f>VLOOKUP(AJ17,[1]!Posts[#Data],4,FALSE)</f>
        <v>#REF!</v>
      </c>
    </row>
    <row r="18" spans="2:39" ht="30.75" customHeight="1">
      <c r="B18" s="79">
        <f>tbl邀请[[#Totals],[笔记报价]]-B16</f>
        <v>5900</v>
      </c>
      <c r="D18" s="80"/>
      <c r="E18" s="75"/>
      <c r="F18" s="80"/>
      <c r="G18" s="76"/>
      <c r="H18" s="77"/>
      <c r="I18" s="103"/>
      <c r="J18" s="104"/>
      <c r="K18" s="102"/>
      <c r="L18" s="98"/>
      <c r="M18" s="99"/>
      <c r="N18" s="100"/>
      <c r="O18" s="101">
        <f>tbl邀请[[#This Row],[拍单日期]]+5+tbl邀请[[#This Row],[收货后出稿时间]]</f>
        <v>5</v>
      </c>
      <c r="P18" s="99"/>
      <c r="Q18" s="99"/>
      <c r="R18" s="99"/>
      <c r="S18" s="99"/>
      <c r="T18" s="100"/>
      <c r="U18" s="130"/>
      <c r="V18" s="129"/>
      <c r="W18" s="129"/>
      <c r="X18" s="110"/>
      <c r="Y18" s="110"/>
      <c r="Z18" s="115"/>
      <c r="AA18" s="115"/>
      <c r="AB18" s="116"/>
      <c r="AC18" s="53"/>
      <c r="AF18" s="54"/>
      <c r="AI18" s="53" t="s">
        <v>1259</v>
      </c>
      <c r="AJ18" s="53" t="s">
        <v>1259</v>
      </c>
      <c r="AK18" s="53" t="e">
        <f>VLOOKUP(AJ18,[1]!Posts[#Data],2,FALSE)</f>
        <v>#REF!</v>
      </c>
      <c r="AL18" s="53" t="e">
        <f>VLOOKUP(AJ18,[1]!Posts[#Data],3,FALSE)</f>
        <v>#REF!</v>
      </c>
      <c r="AM18" s="53" t="e">
        <f>VLOOKUP(AJ18,[1]!Posts[#Data],4,FALSE)</f>
        <v>#REF!</v>
      </c>
    </row>
    <row r="19" spans="2:39" ht="30.75" hidden="1" customHeight="1">
      <c r="D19" s="75" t="s">
        <v>104</v>
      </c>
      <c r="E19" s="75" t="s">
        <v>105</v>
      </c>
      <c r="F19" s="75" t="s">
        <v>104</v>
      </c>
      <c r="G19" s="78" t="s">
        <v>106</v>
      </c>
      <c r="H19" s="77">
        <v>34000</v>
      </c>
      <c r="I19" s="103">
        <v>500</v>
      </c>
      <c r="J19" s="104">
        <v>15855077899</v>
      </c>
      <c r="K19" s="102"/>
      <c r="L19" s="98"/>
      <c r="M19" s="99"/>
      <c r="N19" s="100"/>
      <c r="O19" s="101">
        <f>tbl邀请[[#This Row],[拍单日期]]+5+tbl邀请[[#This Row],[收货后出稿时间]]</f>
        <v>5</v>
      </c>
      <c r="P19" s="99" t="s">
        <v>36</v>
      </c>
      <c r="Q19" s="99">
        <v>10</v>
      </c>
      <c r="R19" s="99"/>
      <c r="S19" s="99"/>
      <c r="T19" s="100"/>
      <c r="U19" s="129"/>
      <c r="V19" s="129"/>
      <c r="W19" s="129"/>
      <c r="X19" s="110"/>
      <c r="Y19" s="110"/>
      <c r="Z19" s="115" t="e">
        <v>#N/A</v>
      </c>
      <c r="AA19" s="115" t="e">
        <v>#N/A</v>
      </c>
      <c r="AB19" s="116" t="e">
        <v>#N/A</v>
      </c>
      <c r="AC19" s="53"/>
      <c r="AF19" s="54" t="s">
        <v>38</v>
      </c>
      <c r="AI19" s="53" t="s">
        <v>1248</v>
      </c>
      <c r="AJ19" s="53" t="s">
        <v>1248</v>
      </c>
      <c r="AK19" s="53" t="e">
        <f>VLOOKUP(AJ19,[1]!Posts[#Data],2,FALSE)</f>
        <v>#REF!</v>
      </c>
      <c r="AL19" s="53" t="e">
        <f>VLOOKUP(AJ19,[1]!Posts[#Data],3,FALSE)</f>
        <v>#REF!</v>
      </c>
      <c r="AM19" s="53" t="e">
        <f>VLOOKUP(AJ19,[1]!Posts[#Data],4,FALSE)</f>
        <v>#REF!</v>
      </c>
    </row>
    <row r="20" spans="2:39" ht="30.75" customHeight="1">
      <c r="B20" s="51" t="s">
        <v>107</v>
      </c>
      <c r="D20" s="67"/>
      <c r="E20" s="67"/>
      <c r="F20" s="67"/>
      <c r="G20" s="74"/>
      <c r="H20" s="69"/>
      <c r="I20" s="95"/>
      <c r="J20" s="96"/>
      <c r="K20" s="102"/>
      <c r="L20" s="98"/>
      <c r="M20" s="99"/>
      <c r="N20" s="100"/>
      <c r="O20" s="101">
        <f>tbl邀请[[#This Row],[拍单日期]]+5+tbl邀请[[#This Row],[收货后出稿时间]]</f>
        <v>5</v>
      </c>
      <c r="P20" s="99"/>
      <c r="Q20" s="99"/>
      <c r="R20" s="99"/>
      <c r="S20" s="99"/>
      <c r="T20" s="100"/>
      <c r="U20" s="130"/>
      <c r="V20" s="129"/>
      <c r="W20" s="129"/>
      <c r="X20" s="110"/>
      <c r="Y20" s="110"/>
      <c r="Z20" s="115"/>
      <c r="AA20" s="115"/>
      <c r="AB20" s="116"/>
      <c r="AC20" s="53"/>
      <c r="AF20" s="54"/>
      <c r="AI20" s="53" t="s">
        <v>1260</v>
      </c>
      <c r="AJ20" s="53" t="s">
        <v>1260</v>
      </c>
      <c r="AK20" s="53" t="e">
        <f>VLOOKUP(AJ20,[1]!Posts[#Data],2,FALSE)</f>
        <v>#REF!</v>
      </c>
      <c r="AL20" s="53" t="e">
        <f>VLOOKUP(AJ20,[1]!Posts[#Data],3,FALSE)</f>
        <v>#REF!</v>
      </c>
      <c r="AM20" s="53" t="e">
        <f>VLOOKUP(AJ20,[1]!Posts[#Data],4,FALSE)</f>
        <v>#REF!</v>
      </c>
    </row>
    <row r="21" spans="2:39" ht="30.75" hidden="1" customHeight="1">
      <c r="B21" s="81">
        <f ca="1">TODAY()</f>
        <v>44272</v>
      </c>
      <c r="D21" s="67" t="s">
        <v>111</v>
      </c>
      <c r="E21" s="67" t="s">
        <v>112</v>
      </c>
      <c r="F21" s="67" t="s">
        <v>113</v>
      </c>
      <c r="G21" s="74" t="s">
        <v>114</v>
      </c>
      <c r="H21" s="69">
        <v>35000</v>
      </c>
      <c r="I21" s="95">
        <v>500</v>
      </c>
      <c r="J21" s="96">
        <v>19129217757</v>
      </c>
      <c r="K21" s="102"/>
      <c r="L21" s="98"/>
      <c r="M21" s="99"/>
      <c r="N21" s="100"/>
      <c r="O21" s="101">
        <f>tbl邀请[[#This Row],[拍单日期]]+5+tbl邀请[[#This Row],[收货后出稿时间]]</f>
        <v>5</v>
      </c>
      <c r="P21" s="99" t="s">
        <v>36</v>
      </c>
      <c r="Q21" s="99">
        <v>1</v>
      </c>
      <c r="R21" s="99"/>
      <c r="S21" s="99"/>
      <c r="T21" s="100"/>
      <c r="U21" s="129"/>
      <c r="V21" s="129"/>
      <c r="W21" s="129"/>
      <c r="X21" s="110"/>
      <c r="Y21" s="110"/>
      <c r="Z21" s="115" t="e">
        <v>#N/A</v>
      </c>
      <c r="AA21" s="115" t="e">
        <v>#N/A</v>
      </c>
      <c r="AB21" s="116" t="e">
        <v>#N/A</v>
      </c>
      <c r="AC21" s="53"/>
      <c r="AF21" s="54" t="s">
        <v>38</v>
      </c>
      <c r="AI21" s="53" t="s">
        <v>1248</v>
      </c>
      <c r="AJ21" s="53" t="s">
        <v>1248</v>
      </c>
      <c r="AK21" s="53" t="e">
        <f>VLOOKUP(AJ21,[1]!Posts[#Data],2,FALSE)</f>
        <v>#REF!</v>
      </c>
      <c r="AL21" s="53" t="e">
        <f>VLOOKUP(AJ21,[1]!Posts[#Data],3,FALSE)</f>
        <v>#REF!</v>
      </c>
      <c r="AM21" s="53" t="e">
        <f>VLOOKUP(AJ21,[1]!Posts[#Data],4,FALSE)</f>
        <v>#REF!</v>
      </c>
    </row>
    <row r="22" spans="2:39" ht="30.75" customHeight="1">
      <c r="D22" s="82"/>
      <c r="E22" s="75"/>
      <c r="F22" s="75"/>
      <c r="G22" s="76"/>
      <c r="H22" s="77"/>
      <c r="I22" s="103"/>
      <c r="J22" s="104"/>
      <c r="K22" s="102"/>
      <c r="L22" s="98"/>
      <c r="M22" s="99"/>
      <c r="N22" s="100"/>
      <c r="O22" s="101">
        <f>tbl邀请[[#This Row],[拍单日期]]+5+tbl邀请[[#This Row],[收货后出稿时间]]</f>
        <v>5</v>
      </c>
      <c r="P22" s="99"/>
      <c r="Q22" s="99"/>
      <c r="R22" s="99"/>
      <c r="S22" s="99"/>
      <c r="T22" s="100"/>
      <c r="U22" s="130"/>
      <c r="V22" s="130"/>
      <c r="W22" s="129"/>
      <c r="X22" s="110"/>
      <c r="Y22" s="110"/>
      <c r="Z22" s="115"/>
      <c r="AA22" s="115"/>
      <c r="AB22" s="116"/>
      <c r="AC22" s="53"/>
      <c r="AF22" s="54"/>
      <c r="AI22" s="53" t="s">
        <v>1261</v>
      </c>
      <c r="AJ22" s="53" t="s">
        <v>1261</v>
      </c>
      <c r="AK22" s="53" t="e">
        <f>VLOOKUP(AJ22,[1]!Posts[#Data],2,FALSE)</f>
        <v>#REF!</v>
      </c>
      <c r="AL22" s="53" t="e">
        <f>VLOOKUP(AJ22,[1]!Posts[#Data],3,FALSE)</f>
        <v>#REF!</v>
      </c>
      <c r="AM22" s="53" t="e">
        <f>VLOOKUP(AJ22,[1]!Posts[#Data],4,FALSE)</f>
        <v>#REF!</v>
      </c>
    </row>
    <row r="23" spans="2:39" ht="30.75" hidden="1" customHeight="1">
      <c r="D23" s="75" t="s">
        <v>119</v>
      </c>
      <c r="E23" s="75" t="s">
        <v>120</v>
      </c>
      <c r="F23" s="75" t="s">
        <v>121</v>
      </c>
      <c r="G23" s="76" t="s">
        <v>122</v>
      </c>
      <c r="H23" s="77">
        <v>32000</v>
      </c>
      <c r="I23" s="103">
        <v>500</v>
      </c>
      <c r="J23" s="104">
        <v>18104083707</v>
      </c>
      <c r="K23" s="102"/>
      <c r="L23" s="98"/>
      <c r="M23" s="99"/>
      <c r="N23" s="100"/>
      <c r="O23" s="101">
        <f>tbl邀请[[#This Row],[拍单日期]]+5+tbl邀请[[#This Row],[收货后出稿时间]]</f>
        <v>5</v>
      </c>
      <c r="P23" s="99" t="s">
        <v>36</v>
      </c>
      <c r="Q23" s="99">
        <v>10</v>
      </c>
      <c r="R23" s="99">
        <v>8</v>
      </c>
      <c r="S23" s="99"/>
      <c r="T23" s="100"/>
      <c r="U23" s="129"/>
      <c r="V23" s="129"/>
      <c r="W23" s="129"/>
      <c r="X23" s="110"/>
      <c r="Y23" s="110"/>
      <c r="Z23" s="115" t="e">
        <v>#N/A</v>
      </c>
      <c r="AA23" s="115" t="e">
        <v>#N/A</v>
      </c>
      <c r="AB23" s="116" t="e">
        <v>#N/A</v>
      </c>
      <c r="AC23" s="53"/>
      <c r="AF23" s="54" t="s">
        <v>38</v>
      </c>
      <c r="AI23" s="53" t="s">
        <v>1248</v>
      </c>
      <c r="AJ23" s="53" t="s">
        <v>1248</v>
      </c>
      <c r="AK23" s="53" t="e">
        <f>VLOOKUP(AJ23,[1]!Posts[#Data],2,FALSE)</f>
        <v>#REF!</v>
      </c>
      <c r="AL23" s="53" t="e">
        <f>VLOOKUP(AJ23,[1]!Posts[#Data],3,FALSE)</f>
        <v>#REF!</v>
      </c>
      <c r="AM23" s="53" t="e">
        <f>VLOOKUP(AJ23,[1]!Posts[#Data],4,FALSE)</f>
        <v>#REF!</v>
      </c>
    </row>
    <row r="24" spans="2:39" ht="30.75" customHeight="1">
      <c r="D24" s="83"/>
      <c r="E24" s="83"/>
      <c r="F24" s="83"/>
      <c r="G24" s="84"/>
      <c r="H24" s="85"/>
      <c r="I24" s="105"/>
      <c r="J24" s="106"/>
      <c r="K24" s="97"/>
      <c r="L24" s="98"/>
      <c r="M24" s="99"/>
      <c r="N24" s="100"/>
      <c r="O24" s="101">
        <f>tbl邀请[[#This Row],[拍单日期]]+5+tbl邀请[[#This Row],[收货后出稿时间]]</f>
        <v>5</v>
      </c>
      <c r="P24" s="99"/>
      <c r="Q24" s="99"/>
      <c r="R24" s="99"/>
      <c r="S24" s="99"/>
      <c r="T24" s="100"/>
      <c r="U24" s="130"/>
      <c r="V24" s="130"/>
      <c r="W24" s="129"/>
      <c r="X24" s="110"/>
      <c r="Y24" s="110"/>
      <c r="Z24" s="115"/>
      <c r="AA24" s="115"/>
      <c r="AB24" s="116"/>
      <c r="AC24" s="53"/>
      <c r="AF24" s="54"/>
      <c r="AI24" s="53" t="s">
        <v>1262</v>
      </c>
      <c r="AJ24" s="53" t="s">
        <v>1262</v>
      </c>
      <c r="AK24" s="53" t="e">
        <f>VLOOKUP(AJ24,[1]!Posts[#Data],2,FALSE)</f>
        <v>#REF!</v>
      </c>
      <c r="AL24" s="53" t="e">
        <f>VLOOKUP(AJ24,[1]!Posts[#Data],3,FALSE)</f>
        <v>#REF!</v>
      </c>
      <c r="AM24" s="53" t="e">
        <f>VLOOKUP(AJ24,[1]!Posts[#Data],4,FALSE)</f>
        <v>#REF!</v>
      </c>
    </row>
    <row r="25" spans="2:39" ht="30.75" customHeight="1">
      <c r="D25" s="67"/>
      <c r="E25" s="67"/>
      <c r="F25" s="67"/>
      <c r="G25" s="71"/>
      <c r="H25" s="69"/>
      <c r="I25" s="95"/>
      <c r="J25" s="96"/>
      <c r="K25" s="97"/>
      <c r="L25" s="98"/>
      <c r="M25" s="99"/>
      <c r="N25" s="100"/>
      <c r="O25" s="101">
        <f>tbl邀请[[#This Row],[拍单日期]]+5+tbl邀请[[#This Row],[收货后出稿时间]]</f>
        <v>5</v>
      </c>
      <c r="P25" s="99"/>
      <c r="Q25" s="99"/>
      <c r="R25" s="99"/>
      <c r="S25" s="99"/>
      <c r="T25" s="100"/>
      <c r="U25" s="130"/>
      <c r="V25" s="129"/>
      <c r="W25" s="129"/>
      <c r="X25" s="110"/>
      <c r="Y25" s="110"/>
      <c r="Z25" s="115"/>
      <c r="AA25" s="115"/>
      <c r="AB25" s="116"/>
      <c r="AC25" s="53"/>
      <c r="AF25" s="54"/>
      <c r="AI25" s="53" t="s">
        <v>1263</v>
      </c>
      <c r="AJ25" s="53" t="s">
        <v>1263</v>
      </c>
      <c r="AK25" s="53" t="e">
        <f>VLOOKUP(AJ25,[1]!Posts[#Data],2,FALSE)</f>
        <v>#REF!</v>
      </c>
      <c r="AL25" s="53" t="e">
        <f>VLOOKUP(AJ25,[1]!Posts[#Data],3,FALSE)</f>
        <v>#REF!</v>
      </c>
      <c r="AM25" s="53" t="e">
        <f>VLOOKUP(AJ25,[1]!Posts[#Data],4,FALSE)</f>
        <v>#REF!</v>
      </c>
    </row>
    <row r="26" spans="2:39" ht="30.75" customHeight="1">
      <c r="D26" s="67"/>
      <c r="E26" s="67"/>
      <c r="F26" s="67"/>
      <c r="G26" s="71"/>
      <c r="H26" s="69"/>
      <c r="I26" s="95"/>
      <c r="J26" s="95"/>
      <c r="K26" s="97"/>
      <c r="L26" s="98"/>
      <c r="M26" s="99"/>
      <c r="N26" s="100"/>
      <c r="O26" s="101">
        <f>tbl邀请[[#This Row],[拍单日期]]+5+tbl邀请[[#This Row],[收货后出稿时间]]</f>
        <v>5</v>
      </c>
      <c r="P26" s="99"/>
      <c r="Q26" s="99"/>
      <c r="R26" s="99"/>
      <c r="S26" s="99"/>
      <c r="T26" s="100"/>
      <c r="U26" s="130"/>
      <c r="V26" s="129"/>
      <c r="W26" s="129"/>
      <c r="X26" s="110"/>
      <c r="Y26" s="110"/>
      <c r="Z26" s="115"/>
      <c r="AA26" s="115"/>
      <c r="AB26" s="116"/>
      <c r="AC26" s="53"/>
      <c r="AF26" s="54"/>
      <c r="AI26" s="53" t="s">
        <v>1264</v>
      </c>
      <c r="AJ26" s="53" t="s">
        <v>1264</v>
      </c>
      <c r="AK26" s="53" t="e">
        <f>VLOOKUP(AJ26,[1]!Posts[#Data],2,FALSE)</f>
        <v>#REF!</v>
      </c>
      <c r="AL26" s="53" t="e">
        <f>VLOOKUP(AJ26,[1]!Posts[#Data],3,FALSE)</f>
        <v>#REF!</v>
      </c>
      <c r="AM26" s="53" t="e">
        <f>VLOOKUP(AJ26,[1]!Posts[#Data],4,FALSE)</f>
        <v>#REF!</v>
      </c>
    </row>
    <row r="27" spans="2:39" ht="30.75" hidden="1" customHeight="1">
      <c r="D27" s="67" t="s">
        <v>133</v>
      </c>
      <c r="E27" s="67" t="s">
        <v>134</v>
      </c>
      <c r="F27" s="67" t="s">
        <v>135</v>
      </c>
      <c r="G27" s="71" t="s">
        <v>136</v>
      </c>
      <c r="H27" s="69">
        <v>17000</v>
      </c>
      <c r="I27" s="95">
        <v>300</v>
      </c>
      <c r="J27" s="96">
        <v>15099806123</v>
      </c>
      <c r="K27" s="97"/>
      <c r="L27" s="98"/>
      <c r="M27" s="99"/>
      <c r="N27" s="100"/>
      <c r="O27" s="101">
        <f>tbl邀请[[#This Row],[拍单日期]]+5+tbl邀请[[#This Row],[收货后出稿时间]]</f>
        <v>5</v>
      </c>
      <c r="P27" s="99" t="s">
        <v>36</v>
      </c>
      <c r="Q27" s="99">
        <v>10</v>
      </c>
      <c r="R27" s="99"/>
      <c r="S27" s="99"/>
      <c r="T27" s="100"/>
      <c r="U27" s="129"/>
      <c r="V27" s="129"/>
      <c r="W27" s="129"/>
      <c r="X27" s="110"/>
      <c r="Y27" s="110"/>
      <c r="Z27" s="115" t="e">
        <v>#N/A</v>
      </c>
      <c r="AA27" s="115" t="e">
        <v>#N/A</v>
      </c>
      <c r="AB27" s="116" t="e">
        <v>#N/A</v>
      </c>
      <c r="AC27" s="53"/>
      <c r="AF27" s="54" t="s">
        <v>38</v>
      </c>
      <c r="AI27" s="53" t="s">
        <v>1248</v>
      </c>
      <c r="AJ27" s="53" t="s">
        <v>1248</v>
      </c>
      <c r="AK27" s="53" t="e">
        <f>VLOOKUP(AJ27,[1]!Posts[#Data],2,FALSE)</f>
        <v>#REF!</v>
      </c>
      <c r="AL27" s="53" t="e">
        <f>VLOOKUP(AJ27,[1]!Posts[#Data],3,FALSE)</f>
        <v>#REF!</v>
      </c>
      <c r="AM27" s="53" t="e">
        <f>VLOOKUP(AJ27,[1]!Posts[#Data],4,FALSE)</f>
        <v>#REF!</v>
      </c>
    </row>
    <row r="28" spans="2:39" ht="30.75" hidden="1" customHeight="1">
      <c r="D28" s="85" t="s">
        <v>137</v>
      </c>
      <c r="E28" s="85" t="s">
        <v>138</v>
      </c>
      <c r="F28" s="85" t="s">
        <v>139</v>
      </c>
      <c r="G28" s="78" t="s">
        <v>140</v>
      </c>
      <c r="H28" s="86" t="s">
        <v>141</v>
      </c>
      <c r="I28" s="105">
        <v>300</v>
      </c>
      <c r="J28" s="106">
        <v>18125138915</v>
      </c>
      <c r="K28" s="97"/>
      <c r="L28" s="98"/>
      <c r="M28" s="99"/>
      <c r="N28" s="100"/>
      <c r="O28" s="101">
        <f>tbl邀请[[#This Row],[拍单日期]]+5+tbl邀请[[#This Row],[收货后出稿时间]]</f>
        <v>5</v>
      </c>
      <c r="P28" s="99" t="s">
        <v>36</v>
      </c>
      <c r="Q28" s="99">
        <v>7</v>
      </c>
      <c r="R28" s="99">
        <v>7</v>
      </c>
      <c r="S28" s="99"/>
      <c r="T28" s="100"/>
      <c r="U28" s="129"/>
      <c r="V28" s="129"/>
      <c r="W28" s="129"/>
      <c r="X28" s="110"/>
      <c r="Y28" s="110"/>
      <c r="Z28" s="115" t="e">
        <v>#N/A</v>
      </c>
      <c r="AA28" s="115" t="e">
        <v>#N/A</v>
      </c>
      <c r="AB28" s="116" t="e">
        <v>#N/A</v>
      </c>
      <c r="AC28" s="53"/>
      <c r="AF28" s="54" t="s">
        <v>142</v>
      </c>
      <c r="AI28" s="53" t="s">
        <v>1248</v>
      </c>
      <c r="AJ28" s="53" t="s">
        <v>1248</v>
      </c>
      <c r="AK28" s="53" t="e">
        <f>VLOOKUP(AJ28,[1]!Posts[#Data],2,FALSE)</f>
        <v>#REF!</v>
      </c>
      <c r="AL28" s="53" t="e">
        <f>VLOOKUP(AJ28,[1]!Posts[#Data],3,FALSE)</f>
        <v>#REF!</v>
      </c>
      <c r="AM28" s="53" t="e">
        <f>VLOOKUP(AJ28,[1]!Posts[#Data],4,FALSE)</f>
        <v>#REF!</v>
      </c>
    </row>
    <row r="29" spans="2:39" ht="30.75" customHeight="1">
      <c r="D29" s="69"/>
      <c r="E29" s="69"/>
      <c r="F29" s="69"/>
      <c r="G29" s="71"/>
      <c r="H29" s="87"/>
      <c r="I29" s="95"/>
      <c r="J29" s="96"/>
      <c r="K29" s="97"/>
      <c r="L29" s="98"/>
      <c r="M29" s="99"/>
      <c r="N29" s="100"/>
      <c r="O29" s="101">
        <f>tbl邀请[[#This Row],[拍单日期]]+5+tbl邀请[[#This Row],[收货后出稿时间]]</f>
        <v>5</v>
      </c>
      <c r="P29" s="99"/>
      <c r="Q29" s="99"/>
      <c r="R29" s="99"/>
      <c r="S29" s="99"/>
      <c r="T29" s="100"/>
      <c r="U29" s="130"/>
      <c r="V29" s="130"/>
      <c r="W29" s="129"/>
      <c r="X29" s="110"/>
      <c r="Y29" s="110"/>
      <c r="Z29" s="115"/>
      <c r="AA29" s="115"/>
      <c r="AB29" s="116"/>
      <c r="AC29" s="53"/>
      <c r="AF29" s="54"/>
      <c r="AI29" s="53" t="s">
        <v>1265</v>
      </c>
      <c r="AJ29" s="53" t="s">
        <v>1265</v>
      </c>
      <c r="AK29" s="53" t="e">
        <f>VLOOKUP(AJ29,[1]!Posts[#Data],2,FALSE)</f>
        <v>#REF!</v>
      </c>
      <c r="AL29" s="53" t="e">
        <f>VLOOKUP(AJ29,[1]!Posts[#Data],3,FALSE)</f>
        <v>#REF!</v>
      </c>
      <c r="AM29" s="53" t="e">
        <f>VLOOKUP(AJ29,[1]!Posts[#Data],4,FALSE)</f>
        <v>#REF!</v>
      </c>
    </row>
    <row r="30" spans="2:39" ht="30.75" customHeight="1">
      <c r="D30" s="88"/>
      <c r="E30" s="69"/>
      <c r="F30" s="69"/>
      <c r="G30" s="74"/>
      <c r="H30" s="87"/>
      <c r="I30" s="95"/>
      <c r="J30" s="96"/>
      <c r="K30" s="97"/>
      <c r="L30" s="98"/>
      <c r="M30" s="99"/>
      <c r="N30" s="100"/>
      <c r="O30" s="101">
        <f>tbl邀请[[#This Row],[拍单日期]]+5+tbl邀请[[#This Row],[收货后出稿时间]]</f>
        <v>5</v>
      </c>
      <c r="P30" s="99"/>
      <c r="Q30" s="99"/>
      <c r="R30" s="99"/>
      <c r="S30" s="99"/>
      <c r="T30" s="100"/>
      <c r="U30" s="130"/>
      <c r="V30" s="129"/>
      <c r="W30" s="129"/>
      <c r="X30" s="110"/>
      <c r="Y30" s="110"/>
      <c r="Z30" s="115"/>
      <c r="AA30" s="115"/>
      <c r="AB30" s="116"/>
      <c r="AC30" s="53"/>
      <c r="AF30" s="54"/>
      <c r="AI30" s="53" t="s">
        <v>1266</v>
      </c>
      <c r="AJ30" s="53" t="s">
        <v>1266</v>
      </c>
      <c r="AK30" s="53" t="e">
        <f>VLOOKUP(AJ30,[1]!Posts[#Data],2,FALSE)</f>
        <v>#REF!</v>
      </c>
      <c r="AL30" s="53" t="e">
        <f>VLOOKUP(AJ30,[1]!Posts[#Data],3,FALSE)</f>
        <v>#REF!</v>
      </c>
      <c r="AM30" s="53" t="e">
        <f>VLOOKUP(AJ30,[1]!Posts[#Data],4,FALSE)</f>
        <v>#REF!</v>
      </c>
    </row>
    <row r="31" spans="2:39" ht="30.75" customHeight="1">
      <c r="D31" s="85"/>
      <c r="E31" s="85"/>
      <c r="F31" s="85"/>
      <c r="G31" s="78"/>
      <c r="H31" s="86"/>
      <c r="I31" s="105"/>
      <c r="J31" s="106"/>
      <c r="K31" s="97"/>
      <c r="L31" s="98"/>
      <c r="M31" s="99"/>
      <c r="N31" s="100"/>
      <c r="O31" s="101">
        <f>tbl邀请[[#This Row],[拍单日期]]+5+tbl邀请[[#This Row],[收货后出稿时间]]</f>
        <v>5</v>
      </c>
      <c r="P31" s="99"/>
      <c r="Q31" s="99"/>
      <c r="R31" s="99"/>
      <c r="S31" s="99"/>
      <c r="T31" s="100"/>
      <c r="U31" s="130"/>
      <c r="V31" s="129"/>
      <c r="W31" s="129"/>
      <c r="X31" s="110"/>
      <c r="Y31" s="110"/>
      <c r="Z31" s="115"/>
      <c r="AA31" s="115"/>
      <c r="AB31" s="116"/>
      <c r="AC31" s="53"/>
      <c r="AF31" s="54"/>
      <c r="AI31" s="53" t="s">
        <v>1267</v>
      </c>
      <c r="AJ31" s="53" t="s">
        <v>1267</v>
      </c>
      <c r="AK31" s="53" t="e">
        <f>VLOOKUP(AJ31,[1]!Posts[#Data],2,FALSE)</f>
        <v>#REF!</v>
      </c>
      <c r="AL31" s="53" t="e">
        <f>VLOOKUP(AJ31,[1]!Posts[#Data],3,FALSE)</f>
        <v>#REF!</v>
      </c>
      <c r="AM31" s="53" t="e">
        <f>VLOOKUP(AJ31,[1]!Posts[#Data],4,FALSE)</f>
        <v>#REF!</v>
      </c>
    </row>
    <row r="32" spans="2:39" ht="30.75" customHeight="1">
      <c r="D32" s="69"/>
      <c r="E32" s="69"/>
      <c r="F32" s="69"/>
      <c r="G32" s="71"/>
      <c r="H32" s="87"/>
      <c r="I32" s="95"/>
      <c r="J32" s="96"/>
      <c r="K32" s="97"/>
      <c r="L32" s="98"/>
      <c r="M32" s="99"/>
      <c r="N32" s="100"/>
      <c r="O32" s="101">
        <f>tbl邀请[[#This Row],[拍单日期]]+5+tbl邀请[[#This Row],[收货后出稿时间]]</f>
        <v>5</v>
      </c>
      <c r="P32" s="99"/>
      <c r="Q32" s="99"/>
      <c r="R32" s="99"/>
      <c r="S32" s="99"/>
      <c r="T32" s="100"/>
      <c r="U32" s="129"/>
      <c r="V32" s="129"/>
      <c r="W32" s="129"/>
      <c r="X32" s="110"/>
      <c r="Y32" s="110"/>
      <c r="Z32" s="115"/>
      <c r="AA32" s="115"/>
      <c r="AB32" s="116"/>
      <c r="AC32" s="53"/>
      <c r="AF32" s="54"/>
      <c r="AI32" s="53" t="s">
        <v>1268</v>
      </c>
      <c r="AJ32" s="53" t="s">
        <v>1268</v>
      </c>
      <c r="AK32" s="53" t="e">
        <f>VLOOKUP(AJ32,[1]!Posts[#Data],2,FALSE)</f>
        <v>#REF!</v>
      </c>
      <c r="AL32" s="53" t="e">
        <f>VLOOKUP(AJ32,[1]!Posts[#Data],3,FALSE)</f>
        <v>#REF!</v>
      </c>
      <c r="AM32" s="53" t="e">
        <f>VLOOKUP(AJ32,[1]!Posts[#Data],4,FALSE)</f>
        <v>#REF!</v>
      </c>
    </row>
    <row r="33" spans="4:39" ht="30.75" customHeight="1">
      <c r="D33" s="85"/>
      <c r="E33" s="85"/>
      <c r="F33" s="85"/>
      <c r="G33" s="78"/>
      <c r="H33" s="86"/>
      <c r="I33" s="105"/>
      <c r="J33" s="106"/>
      <c r="K33" s="97"/>
      <c r="L33" s="98"/>
      <c r="M33" s="99"/>
      <c r="N33" s="100"/>
      <c r="O33" s="101">
        <f>tbl邀请[[#This Row],[拍单日期]]+5+tbl邀请[[#This Row],[收货后出稿时间]]</f>
        <v>5</v>
      </c>
      <c r="P33" s="99"/>
      <c r="Q33" s="99"/>
      <c r="R33" s="99"/>
      <c r="S33" s="99"/>
      <c r="T33" s="100"/>
      <c r="U33" s="130"/>
      <c r="V33" s="130"/>
      <c r="W33" s="129"/>
      <c r="X33" s="110"/>
      <c r="Y33" s="110"/>
      <c r="Z33" s="115"/>
      <c r="AA33" s="115"/>
      <c r="AB33" s="116"/>
      <c r="AC33" s="53"/>
      <c r="AF33" s="54"/>
      <c r="AI33" s="53" t="s">
        <v>1269</v>
      </c>
      <c r="AJ33" s="53" t="s">
        <v>1269</v>
      </c>
      <c r="AK33" s="53" t="e">
        <f>VLOOKUP(AJ33,[1]!Posts[#Data],2,FALSE)</f>
        <v>#REF!</v>
      </c>
      <c r="AL33" s="53" t="e">
        <f>VLOOKUP(AJ33,[1]!Posts[#Data],3,FALSE)</f>
        <v>#REF!</v>
      </c>
      <c r="AM33" s="53" t="e">
        <f>VLOOKUP(AJ33,[1]!Posts[#Data],4,FALSE)</f>
        <v>#REF!</v>
      </c>
    </row>
    <row r="34" spans="4:39" ht="30.75" customHeight="1">
      <c r="D34" s="69"/>
      <c r="E34" s="69"/>
      <c r="F34" s="69"/>
      <c r="G34" s="71"/>
      <c r="H34" s="87"/>
      <c r="I34" s="95"/>
      <c r="J34" s="96"/>
      <c r="K34" s="97"/>
      <c r="L34" s="98"/>
      <c r="M34" s="99"/>
      <c r="N34" s="100"/>
      <c r="O34" s="101">
        <f>tbl邀请[[#This Row],[拍单日期]]+5+tbl邀请[[#This Row],[收货后出稿时间]]</f>
        <v>5</v>
      </c>
      <c r="P34" s="99"/>
      <c r="Q34" s="99"/>
      <c r="R34" s="99"/>
      <c r="S34" s="99"/>
      <c r="T34" s="100"/>
      <c r="U34" s="130"/>
      <c r="V34" s="130"/>
      <c r="W34" s="129"/>
      <c r="X34" s="110"/>
      <c r="Y34" s="110"/>
      <c r="Z34" s="115"/>
      <c r="AA34" s="115"/>
      <c r="AB34" s="116"/>
      <c r="AC34" s="53"/>
      <c r="AF34" s="54"/>
      <c r="AI34" s="53" t="s">
        <v>1270</v>
      </c>
      <c r="AJ34" s="53" t="s">
        <v>1270</v>
      </c>
      <c r="AK34" s="53" t="e">
        <f>VLOOKUP(AJ34,[1]!Posts[#Data],2,FALSE)</f>
        <v>#REF!</v>
      </c>
      <c r="AL34" s="53" t="e">
        <f>VLOOKUP(AJ34,[1]!Posts[#Data],3,FALSE)</f>
        <v>#REF!</v>
      </c>
      <c r="AM34" s="53" t="e">
        <f>VLOOKUP(AJ34,[1]!Posts[#Data],4,FALSE)</f>
        <v>#REF!</v>
      </c>
    </row>
    <row r="35" spans="4:39" ht="30.75" customHeight="1">
      <c r="D35" s="69"/>
      <c r="E35" s="69"/>
      <c r="F35" s="69"/>
      <c r="G35" s="74"/>
      <c r="H35" s="87"/>
      <c r="I35" s="95"/>
      <c r="J35" s="96"/>
      <c r="K35" s="97"/>
      <c r="L35" s="98"/>
      <c r="M35" s="99"/>
      <c r="N35" s="100"/>
      <c r="O35" s="101">
        <f>tbl邀请[[#This Row],[拍单日期]]+5+tbl邀请[[#This Row],[收货后出稿时间]]</f>
        <v>5</v>
      </c>
      <c r="P35" s="99"/>
      <c r="Q35" s="99"/>
      <c r="R35" s="99"/>
      <c r="S35" s="99"/>
      <c r="T35" s="100"/>
      <c r="U35" s="130"/>
      <c r="V35" s="130"/>
      <c r="W35" s="129"/>
      <c r="X35" s="110"/>
      <c r="Y35" s="110"/>
      <c r="Z35" s="115"/>
      <c r="AA35" s="115"/>
      <c r="AB35" s="116"/>
      <c r="AC35" s="53"/>
      <c r="AF35" s="54"/>
      <c r="AI35" s="53" t="s">
        <v>1271</v>
      </c>
      <c r="AJ35" s="53" t="s">
        <v>1271</v>
      </c>
      <c r="AK35" s="53" t="e">
        <f>VLOOKUP(AJ35,[1]!Posts[#Data],2,FALSE)</f>
        <v>#REF!</v>
      </c>
      <c r="AL35" s="53" t="e">
        <f>VLOOKUP(AJ35,[1]!Posts[#Data],3,FALSE)</f>
        <v>#REF!</v>
      </c>
      <c r="AM35" s="53" t="e">
        <f>VLOOKUP(AJ35,[1]!Posts[#Data],4,FALSE)</f>
        <v>#REF!</v>
      </c>
    </row>
    <row r="36" spans="4:39" ht="30.75" customHeight="1">
      <c r="D36" s="69"/>
      <c r="E36" s="69"/>
      <c r="F36" s="69"/>
      <c r="G36" s="71"/>
      <c r="H36" s="87"/>
      <c r="I36" s="95"/>
      <c r="J36" s="96"/>
      <c r="K36" s="97"/>
      <c r="L36" s="98"/>
      <c r="M36" s="99"/>
      <c r="N36" s="100"/>
      <c r="O36" s="101">
        <f>tbl邀请[[#This Row],[拍单日期]]+5+tbl邀请[[#This Row],[收货后出稿时间]]</f>
        <v>5</v>
      </c>
      <c r="P36" s="99"/>
      <c r="Q36" s="99"/>
      <c r="R36" s="99"/>
      <c r="S36" s="99"/>
      <c r="T36" s="100"/>
      <c r="U36" s="130"/>
      <c r="V36" s="130"/>
      <c r="W36" s="129"/>
      <c r="X36" s="110"/>
      <c r="Y36" s="110"/>
      <c r="Z36" s="115"/>
      <c r="AA36" s="115"/>
      <c r="AB36" s="116"/>
      <c r="AC36" s="53"/>
      <c r="AF36" s="54"/>
      <c r="AI36" s="53" t="s">
        <v>1272</v>
      </c>
      <c r="AJ36" s="53" t="s">
        <v>1272</v>
      </c>
      <c r="AK36" s="53" t="e">
        <f>VLOOKUP(AJ36,[1]!Posts[#Data],2,FALSE)</f>
        <v>#REF!</v>
      </c>
      <c r="AL36" s="53" t="e">
        <f>VLOOKUP(AJ36,[1]!Posts[#Data],3,FALSE)</f>
        <v>#REF!</v>
      </c>
      <c r="AM36" s="53" t="e">
        <f>VLOOKUP(AJ36,[1]!Posts[#Data],4,FALSE)</f>
        <v>#REF!</v>
      </c>
    </row>
    <row r="37" spans="4:39" ht="30.75" customHeight="1">
      <c r="D37" s="69"/>
      <c r="E37" s="69"/>
      <c r="F37" s="69"/>
      <c r="G37" s="71"/>
      <c r="H37" s="87"/>
      <c r="I37" s="95"/>
      <c r="J37" s="96"/>
      <c r="K37" s="97"/>
      <c r="L37" s="98"/>
      <c r="M37" s="99"/>
      <c r="N37" s="100"/>
      <c r="O37" s="101">
        <f>tbl邀请[[#This Row],[拍单日期]]+5+tbl邀请[[#This Row],[收货后出稿时间]]</f>
        <v>5</v>
      </c>
      <c r="P37" s="99"/>
      <c r="Q37" s="99"/>
      <c r="R37" s="99"/>
      <c r="S37" s="99"/>
      <c r="T37" s="100"/>
      <c r="U37" s="130"/>
      <c r="V37" s="130"/>
      <c r="W37" s="129"/>
      <c r="X37" s="110"/>
      <c r="Y37" s="110"/>
      <c r="Z37" s="115"/>
      <c r="AA37" s="115"/>
      <c r="AB37" s="116"/>
      <c r="AC37" s="53"/>
      <c r="AF37" s="54"/>
      <c r="AI37" s="53" t="s">
        <v>1273</v>
      </c>
      <c r="AJ37" s="53" t="s">
        <v>1273</v>
      </c>
      <c r="AK37" s="53" t="e">
        <f>VLOOKUP(AJ37,[1]!Posts[#Data],2,FALSE)</f>
        <v>#REF!</v>
      </c>
      <c r="AL37" s="53" t="e">
        <f>VLOOKUP(AJ37,[1]!Posts[#Data],3,FALSE)</f>
        <v>#REF!</v>
      </c>
      <c r="AM37" s="53" t="e">
        <f>VLOOKUP(AJ37,[1]!Posts[#Data],4,FALSE)</f>
        <v>#REF!</v>
      </c>
    </row>
    <row r="38" spans="4:39" ht="30.75" hidden="1" customHeight="1">
      <c r="D38" s="69" t="s">
        <v>183</v>
      </c>
      <c r="E38" s="69" t="s">
        <v>184</v>
      </c>
      <c r="F38" s="69" t="s">
        <v>183</v>
      </c>
      <c r="G38" s="71" t="s">
        <v>185</v>
      </c>
      <c r="H38" s="87" t="s">
        <v>186</v>
      </c>
      <c r="I38" s="95">
        <v>300</v>
      </c>
      <c r="J38" s="96">
        <v>15986303486</v>
      </c>
      <c r="K38" s="97"/>
      <c r="L38" s="98"/>
      <c r="M38" s="99"/>
      <c r="N38" s="100"/>
      <c r="O38" s="101">
        <f>tbl邀请[[#This Row],[拍单日期]]+5+tbl邀请[[#This Row],[收货后出稿时间]]</f>
        <v>5</v>
      </c>
      <c r="P38" s="99" t="s">
        <v>36</v>
      </c>
      <c r="Q38" s="99">
        <v>10</v>
      </c>
      <c r="R38" s="99">
        <v>8</v>
      </c>
      <c r="S38" s="99"/>
      <c r="T38" s="100"/>
      <c r="U38" s="129"/>
      <c r="V38" s="129"/>
      <c r="W38" s="129"/>
      <c r="X38" s="110"/>
      <c r="Y38" s="110"/>
      <c r="Z38" s="115" t="e">
        <v>#N/A</v>
      </c>
      <c r="AA38" s="115" t="e">
        <v>#N/A</v>
      </c>
      <c r="AB38" s="116" t="e">
        <v>#N/A</v>
      </c>
      <c r="AC38" s="53"/>
      <c r="AF38" s="54" t="s">
        <v>142</v>
      </c>
      <c r="AI38" s="53" t="s">
        <v>1248</v>
      </c>
      <c r="AJ38" s="53" t="s">
        <v>1248</v>
      </c>
      <c r="AK38" s="53" t="e">
        <f>VLOOKUP(AJ38,[1]!Posts[#Data],2,FALSE)</f>
        <v>#REF!</v>
      </c>
      <c r="AL38" s="53" t="e">
        <f>VLOOKUP(AJ38,[1]!Posts[#Data],3,FALSE)</f>
        <v>#REF!</v>
      </c>
      <c r="AM38" s="53" t="e">
        <f>VLOOKUP(AJ38,[1]!Posts[#Data],4,FALSE)</f>
        <v>#REF!</v>
      </c>
    </row>
    <row r="39" spans="4:39" ht="30.75" customHeight="1">
      <c r="D39" s="69"/>
      <c r="E39" s="69"/>
      <c r="F39" s="69"/>
      <c r="G39" s="71"/>
      <c r="H39" s="87"/>
      <c r="I39" s="95"/>
      <c r="J39" s="96"/>
      <c r="K39" s="97"/>
      <c r="L39" s="98"/>
      <c r="M39" s="99"/>
      <c r="N39" s="100"/>
      <c r="O39" s="101">
        <f>tbl邀请[[#This Row],[拍单日期]]+5+tbl邀请[[#This Row],[收货后出稿时间]]</f>
        <v>5</v>
      </c>
      <c r="P39" s="99"/>
      <c r="Q39" s="99"/>
      <c r="R39" s="99"/>
      <c r="S39" s="99"/>
      <c r="T39" s="100"/>
      <c r="U39" s="130"/>
      <c r="V39" s="129"/>
      <c r="W39" s="129"/>
      <c r="X39" s="110"/>
      <c r="Y39" s="110"/>
      <c r="Z39" s="115"/>
      <c r="AA39" s="115"/>
      <c r="AB39" s="116"/>
      <c r="AC39" s="53"/>
      <c r="AF39" s="54"/>
      <c r="AI39" s="53" t="s">
        <v>1274</v>
      </c>
      <c r="AJ39" s="53" t="s">
        <v>1274</v>
      </c>
      <c r="AK39" s="53" t="e">
        <f>VLOOKUP(AJ39,[1]!Posts[#Data],2,FALSE)</f>
        <v>#REF!</v>
      </c>
      <c r="AL39" s="53" t="e">
        <f>VLOOKUP(AJ39,[1]!Posts[#Data],3,FALSE)</f>
        <v>#REF!</v>
      </c>
      <c r="AM39" s="53" t="e">
        <f>VLOOKUP(AJ39,[1]!Posts[#Data],4,FALSE)</f>
        <v>#REF!</v>
      </c>
    </row>
    <row r="40" spans="4:39" ht="30.75" customHeight="1">
      <c r="D40" s="69"/>
      <c r="E40" s="69"/>
      <c r="F40" s="69"/>
      <c r="G40" s="71"/>
      <c r="H40" s="87"/>
      <c r="I40" s="95"/>
      <c r="J40" s="95"/>
      <c r="K40" s="97"/>
      <c r="L40" s="98"/>
      <c r="M40" s="99"/>
      <c r="N40" s="100"/>
      <c r="O40" s="101">
        <f>tbl邀请[[#This Row],[拍单日期]]+5+tbl邀请[[#This Row],[收货后出稿时间]]</f>
        <v>5</v>
      </c>
      <c r="P40" s="99"/>
      <c r="Q40" s="99"/>
      <c r="R40" s="99"/>
      <c r="S40" s="99"/>
      <c r="T40" s="100"/>
      <c r="U40" s="130"/>
      <c r="V40" s="130"/>
      <c r="W40" s="129"/>
      <c r="X40" s="110"/>
      <c r="Y40" s="110"/>
      <c r="Z40" s="115"/>
      <c r="AA40" s="115"/>
      <c r="AB40" s="116"/>
      <c r="AC40" s="53"/>
      <c r="AF40" s="54"/>
      <c r="AI40" s="53" t="s">
        <v>1275</v>
      </c>
      <c r="AJ40" s="53" t="s">
        <v>1275</v>
      </c>
      <c r="AK40" s="53" t="e">
        <f>VLOOKUP(AJ40,[1]!Posts[#Data],2,FALSE)</f>
        <v>#REF!</v>
      </c>
      <c r="AL40" s="53" t="e">
        <f>VLOOKUP(AJ40,[1]!Posts[#Data],3,FALSE)</f>
        <v>#REF!</v>
      </c>
      <c r="AM40" s="53" t="e">
        <f>VLOOKUP(AJ40,[1]!Posts[#Data],4,FALSE)</f>
        <v>#REF!</v>
      </c>
    </row>
    <row r="41" spans="4:39" ht="30.75" hidden="1" customHeight="1">
      <c r="D41" s="69" t="s">
        <v>197</v>
      </c>
      <c r="E41" s="69" t="s">
        <v>198</v>
      </c>
      <c r="F41" s="69" t="s">
        <v>197</v>
      </c>
      <c r="G41" s="71" t="s">
        <v>199</v>
      </c>
      <c r="H41" s="87" t="s">
        <v>200</v>
      </c>
      <c r="I41" s="95">
        <v>200</v>
      </c>
      <c r="J41" s="96">
        <v>17843350664</v>
      </c>
      <c r="K41" s="97"/>
      <c r="L41" s="98"/>
      <c r="M41" s="99"/>
      <c r="N41" s="100"/>
      <c r="O41" s="101">
        <f>tbl邀请[[#This Row],[拍单日期]]+5+tbl邀请[[#This Row],[收货后出稿时间]]</f>
        <v>5</v>
      </c>
      <c r="P41" s="99" t="s">
        <v>36</v>
      </c>
      <c r="Q41" s="99">
        <v>10</v>
      </c>
      <c r="R41" s="99">
        <v>8</v>
      </c>
      <c r="S41" s="99"/>
      <c r="T41" s="100"/>
      <c r="U41" s="129"/>
      <c r="V41" s="129"/>
      <c r="W41" s="129"/>
      <c r="X41" s="110"/>
      <c r="Y41" s="110"/>
      <c r="Z41" s="115" t="e">
        <v>#N/A</v>
      </c>
      <c r="AA41" s="115" t="e">
        <v>#N/A</v>
      </c>
      <c r="AB41" s="116" t="e">
        <v>#N/A</v>
      </c>
      <c r="AC41" s="53"/>
      <c r="AF41" s="54" t="s">
        <v>142</v>
      </c>
      <c r="AI41" s="53" t="s">
        <v>1248</v>
      </c>
      <c r="AJ41" s="53" t="s">
        <v>1248</v>
      </c>
      <c r="AK41" s="53" t="e">
        <f>VLOOKUP(AJ41,[1]!Posts[#Data],2,FALSE)</f>
        <v>#REF!</v>
      </c>
      <c r="AL41" s="53" t="e">
        <f>VLOOKUP(AJ41,[1]!Posts[#Data],3,FALSE)</f>
        <v>#REF!</v>
      </c>
      <c r="AM41" s="53" t="e">
        <f>VLOOKUP(AJ41,[1]!Posts[#Data],4,FALSE)</f>
        <v>#REF!</v>
      </c>
    </row>
    <row r="42" spans="4:39" ht="30.75" customHeight="1">
      <c r="D42" s="69"/>
      <c r="E42" s="69"/>
      <c r="F42" s="69"/>
      <c r="G42" s="71"/>
      <c r="H42" s="87"/>
      <c r="I42" s="95"/>
      <c r="J42" s="96"/>
      <c r="K42" s="97"/>
      <c r="L42" s="98"/>
      <c r="M42" s="99"/>
      <c r="N42" s="100"/>
      <c r="O42" s="101">
        <f>tbl邀请[[#This Row],[拍单日期]]+5+tbl邀请[[#This Row],[收货后出稿时间]]</f>
        <v>5</v>
      </c>
      <c r="P42" s="99"/>
      <c r="Q42" s="99"/>
      <c r="R42" s="99"/>
      <c r="S42" s="99"/>
      <c r="T42" s="100"/>
      <c r="U42" s="130"/>
      <c r="V42" s="130"/>
      <c r="W42" s="129"/>
      <c r="X42" s="110"/>
      <c r="Y42" s="110"/>
      <c r="Z42" s="115"/>
      <c r="AA42" s="115"/>
      <c r="AB42" s="116"/>
      <c r="AC42" s="53"/>
      <c r="AF42" s="54"/>
      <c r="AI42" s="53" t="s">
        <v>1276</v>
      </c>
      <c r="AJ42" s="53" t="s">
        <v>1276</v>
      </c>
      <c r="AK42" s="53" t="e">
        <f>VLOOKUP(AJ42,[1]!Posts[#Data],2,FALSE)</f>
        <v>#REF!</v>
      </c>
      <c r="AL42" s="53" t="e">
        <f>VLOOKUP(AJ42,[1]!Posts[#Data],3,FALSE)</f>
        <v>#REF!</v>
      </c>
      <c r="AM42" s="53" t="e">
        <f>VLOOKUP(AJ42,[1]!Posts[#Data],4,FALSE)</f>
        <v>#REF!</v>
      </c>
    </row>
    <row r="43" spans="4:39" ht="30.75" customHeight="1">
      <c r="D43" s="69"/>
      <c r="E43" s="69"/>
      <c r="F43" s="69"/>
      <c r="G43" s="71"/>
      <c r="H43" s="87"/>
      <c r="I43" s="95"/>
      <c r="J43" s="96"/>
      <c r="K43" s="97"/>
      <c r="L43" s="98"/>
      <c r="M43" s="99"/>
      <c r="N43" s="100"/>
      <c r="O43" s="101">
        <f>tbl邀请[[#This Row],[拍单日期]]+5+tbl邀请[[#This Row],[收货后出稿时间]]</f>
        <v>5</v>
      </c>
      <c r="P43" s="99"/>
      <c r="Q43" s="99"/>
      <c r="R43" s="99"/>
      <c r="S43" s="99"/>
      <c r="T43" s="100"/>
      <c r="U43" s="128"/>
      <c r="V43" s="131"/>
      <c r="W43" s="129"/>
      <c r="X43" s="110"/>
      <c r="Y43" s="110"/>
      <c r="Z43" s="115"/>
      <c r="AA43" s="115"/>
      <c r="AB43" s="116"/>
      <c r="AC43" s="53"/>
      <c r="AF43" s="54"/>
      <c r="AI43" s="53" t="s">
        <v>1277</v>
      </c>
      <c r="AJ43" s="53" t="s">
        <v>1277</v>
      </c>
      <c r="AK43" s="53" t="e">
        <f>VLOOKUP(AJ43,[1]!Posts[#Data],2,FALSE)</f>
        <v>#REF!</v>
      </c>
      <c r="AL43" s="53" t="e">
        <f>VLOOKUP(AJ43,[1]!Posts[#Data],3,FALSE)</f>
        <v>#REF!</v>
      </c>
      <c r="AM43" s="53" t="e">
        <f>VLOOKUP(AJ43,[1]!Posts[#Data],4,FALSE)</f>
        <v>#REF!</v>
      </c>
    </row>
    <row r="44" spans="4:39" ht="30.75" customHeight="1">
      <c r="D44" s="85"/>
      <c r="E44" s="85"/>
      <c r="F44" s="85"/>
      <c r="G44" s="78"/>
      <c r="H44" s="86"/>
      <c r="I44" s="105"/>
      <c r="J44" s="106"/>
      <c r="K44" s="97"/>
      <c r="L44" s="98"/>
      <c r="M44" s="99"/>
      <c r="N44" s="100"/>
      <c r="O44" s="101">
        <f>tbl邀请[[#This Row],[拍单日期]]+5+tbl邀请[[#This Row],[收货后出稿时间]]</f>
        <v>5</v>
      </c>
      <c r="P44" s="99"/>
      <c r="Q44" s="99"/>
      <c r="R44" s="99"/>
      <c r="S44" s="99"/>
      <c r="T44" s="100"/>
      <c r="U44" s="130"/>
      <c r="V44" s="129"/>
      <c r="W44" s="129"/>
      <c r="X44" s="110"/>
      <c r="Y44" s="110"/>
      <c r="Z44" s="115"/>
      <c r="AA44" s="115"/>
      <c r="AB44" s="116"/>
      <c r="AC44" s="53"/>
      <c r="AF44" s="54"/>
      <c r="AI44" s="53" t="s">
        <v>1278</v>
      </c>
      <c r="AJ44" s="53" t="s">
        <v>1278</v>
      </c>
      <c r="AK44" s="53" t="e">
        <f>VLOOKUP(AJ44,[1]!Posts[#Data],2,FALSE)</f>
        <v>#REF!</v>
      </c>
      <c r="AL44" s="53" t="e">
        <f>VLOOKUP(AJ44,[1]!Posts[#Data],3,FALSE)</f>
        <v>#REF!</v>
      </c>
      <c r="AM44" s="53" t="e">
        <f>VLOOKUP(AJ44,[1]!Posts[#Data],4,FALSE)</f>
        <v>#REF!</v>
      </c>
    </row>
    <row r="45" spans="4:39" ht="30.75" customHeight="1">
      <c r="D45" s="69"/>
      <c r="E45" s="69"/>
      <c r="F45" s="69"/>
      <c r="G45" s="71"/>
      <c r="H45" s="87"/>
      <c r="I45" s="95"/>
      <c r="J45" s="96"/>
      <c r="K45" s="97"/>
      <c r="L45" s="98"/>
      <c r="M45" s="99"/>
      <c r="N45" s="100"/>
      <c r="O45" s="101">
        <f>tbl邀请[[#This Row],[拍单日期]]+5+tbl邀请[[#This Row],[收货后出稿时间]]</f>
        <v>5</v>
      </c>
      <c r="P45" s="99"/>
      <c r="Q45" s="99"/>
      <c r="R45" s="99"/>
      <c r="S45" s="99"/>
      <c r="T45" s="100"/>
      <c r="U45" s="130"/>
      <c r="V45" s="130"/>
      <c r="W45" s="129"/>
      <c r="X45" s="110"/>
      <c r="Y45" s="110"/>
      <c r="Z45" s="115"/>
      <c r="AA45" s="115"/>
      <c r="AB45" s="116"/>
      <c r="AC45" s="53"/>
      <c r="AF45" s="54"/>
      <c r="AI45" s="53" t="s">
        <v>1279</v>
      </c>
      <c r="AJ45" s="53" t="s">
        <v>1279</v>
      </c>
      <c r="AK45" s="53" t="e">
        <f>VLOOKUP(AJ45,[1]!Posts[#Data],2,FALSE)</f>
        <v>#REF!</v>
      </c>
      <c r="AL45" s="53" t="e">
        <f>VLOOKUP(AJ45,[1]!Posts[#Data],3,FALSE)</f>
        <v>#REF!</v>
      </c>
      <c r="AM45" s="53" t="e">
        <f>VLOOKUP(AJ45,[1]!Posts[#Data],4,FALSE)</f>
        <v>#REF!</v>
      </c>
    </row>
    <row r="46" spans="4:39" ht="30.75" customHeight="1">
      <c r="D46" s="69"/>
      <c r="E46" s="69"/>
      <c r="F46" s="69"/>
      <c r="G46" s="71"/>
      <c r="H46" s="87"/>
      <c r="I46" s="95"/>
      <c r="J46" s="96"/>
      <c r="K46" s="97"/>
      <c r="L46" s="98"/>
      <c r="M46" s="99"/>
      <c r="N46" s="100"/>
      <c r="O46" s="101">
        <f>tbl邀请[[#This Row],[拍单日期]]+5+tbl邀请[[#This Row],[收货后出稿时间]]</f>
        <v>5</v>
      </c>
      <c r="P46" s="99"/>
      <c r="Q46" s="99"/>
      <c r="R46" s="99"/>
      <c r="S46" s="99"/>
      <c r="T46" s="100"/>
      <c r="U46" s="130"/>
      <c r="V46" s="130"/>
      <c r="W46" s="129"/>
      <c r="X46" s="110"/>
      <c r="Y46" s="110"/>
      <c r="Z46" s="115"/>
      <c r="AA46" s="115"/>
      <c r="AB46" s="116"/>
      <c r="AC46" s="53"/>
      <c r="AF46" s="54"/>
      <c r="AI46" s="53" t="s">
        <v>1280</v>
      </c>
      <c r="AJ46" s="53" t="s">
        <v>1280</v>
      </c>
      <c r="AK46" s="53" t="e">
        <f>VLOOKUP(AJ46,[1]!Posts[#Data],2,FALSE)</f>
        <v>#REF!</v>
      </c>
      <c r="AL46" s="53" t="e">
        <f>VLOOKUP(AJ46,[1]!Posts[#Data],3,FALSE)</f>
        <v>#REF!</v>
      </c>
      <c r="AM46" s="53" t="e">
        <f>VLOOKUP(AJ46,[1]!Posts[#Data],4,FALSE)</f>
        <v>#REF!</v>
      </c>
    </row>
    <row r="47" spans="4:39" ht="30.75" customHeight="1">
      <c r="D47" s="85"/>
      <c r="E47" s="85"/>
      <c r="F47" s="85"/>
      <c r="G47" s="78"/>
      <c r="H47" s="86"/>
      <c r="I47" s="105"/>
      <c r="J47" s="106"/>
      <c r="K47" s="97"/>
      <c r="L47" s="98"/>
      <c r="M47" s="99"/>
      <c r="N47" s="100"/>
      <c r="O47" s="101">
        <f>tbl邀请[[#This Row],[拍单日期]]+5+tbl邀请[[#This Row],[收货后出稿时间]]</f>
        <v>5</v>
      </c>
      <c r="P47" s="99"/>
      <c r="Q47" s="99"/>
      <c r="R47" s="99"/>
      <c r="S47" s="99"/>
      <c r="T47" s="100"/>
      <c r="U47" s="130"/>
      <c r="V47" s="129"/>
      <c r="W47" s="129"/>
      <c r="X47" s="110"/>
      <c r="Y47" s="110"/>
      <c r="Z47" s="115"/>
      <c r="AA47" s="115"/>
      <c r="AB47" s="116"/>
      <c r="AC47" s="53"/>
      <c r="AF47" s="54"/>
      <c r="AI47" s="53" t="s">
        <v>1281</v>
      </c>
      <c r="AJ47" s="53" t="s">
        <v>1281</v>
      </c>
      <c r="AK47" s="53" t="e">
        <f>VLOOKUP(AJ47,[1]!Posts[#Data],2,FALSE)</f>
        <v>#REF!</v>
      </c>
      <c r="AL47" s="53" t="e">
        <f>VLOOKUP(AJ47,[1]!Posts[#Data],3,FALSE)</f>
        <v>#REF!</v>
      </c>
      <c r="AM47" s="53" t="e">
        <f>VLOOKUP(AJ47,[1]!Posts[#Data],4,FALSE)</f>
        <v>#REF!</v>
      </c>
    </row>
    <row r="48" spans="4:39" ht="30.75" customHeight="1">
      <c r="D48" s="69"/>
      <c r="E48" s="69"/>
      <c r="F48" s="69"/>
      <c r="G48" s="71"/>
      <c r="H48" s="87"/>
      <c r="I48" s="95"/>
      <c r="J48" s="96"/>
      <c r="K48" s="97"/>
      <c r="L48" s="98"/>
      <c r="M48" s="99"/>
      <c r="N48" s="100"/>
      <c r="O48" s="101">
        <f>tbl邀请[[#This Row],[拍单日期]]+5+tbl邀请[[#This Row],[收货后出稿时间]]</f>
        <v>5</v>
      </c>
      <c r="P48" s="99"/>
      <c r="Q48" s="99"/>
      <c r="R48" s="99"/>
      <c r="S48" s="99"/>
      <c r="T48" s="100"/>
      <c r="U48" s="130"/>
      <c r="V48" s="130"/>
      <c r="W48" s="129"/>
      <c r="X48" s="110"/>
      <c r="Y48" s="110"/>
      <c r="Z48" s="115"/>
      <c r="AA48" s="115"/>
      <c r="AB48" s="116"/>
      <c r="AC48" s="53"/>
      <c r="AF48" s="54"/>
      <c r="AI48" s="53" t="s">
        <v>1282</v>
      </c>
      <c r="AJ48" s="53" t="s">
        <v>1282</v>
      </c>
      <c r="AK48" s="53" t="e">
        <f>VLOOKUP(AJ48,[1]!Posts[#Data],2,FALSE)</f>
        <v>#REF!</v>
      </c>
      <c r="AL48" s="53" t="e">
        <f>VLOOKUP(AJ48,[1]!Posts[#Data],3,FALSE)</f>
        <v>#REF!</v>
      </c>
      <c r="AM48" s="53" t="e">
        <f>VLOOKUP(AJ48,[1]!Posts[#Data],4,FALSE)</f>
        <v>#REF!</v>
      </c>
    </row>
    <row r="49" spans="4:39" ht="30.75" hidden="1" customHeight="1">
      <c r="D49" s="69" t="s">
        <v>232</v>
      </c>
      <c r="E49" s="69" t="s">
        <v>233</v>
      </c>
      <c r="F49" s="69" t="s">
        <v>234</v>
      </c>
      <c r="G49" s="71" t="s">
        <v>235</v>
      </c>
      <c r="H49" s="87" t="s">
        <v>236</v>
      </c>
      <c r="I49" s="95">
        <v>200</v>
      </c>
      <c r="J49" s="96">
        <v>18033341851</v>
      </c>
      <c r="K49" s="97"/>
      <c r="L49" s="98"/>
      <c r="M49" s="99"/>
      <c r="N49" s="100"/>
      <c r="O49" s="101">
        <f>tbl邀请[[#This Row],[拍单日期]]+5+tbl邀请[[#This Row],[收货后出稿时间]]</f>
        <v>5</v>
      </c>
      <c r="P49" s="99" t="s">
        <v>36</v>
      </c>
      <c r="Q49" s="99">
        <v>7</v>
      </c>
      <c r="R49" s="99">
        <v>8</v>
      </c>
      <c r="S49" s="99"/>
      <c r="T49" s="100"/>
      <c r="U49" s="129"/>
      <c r="V49" s="129"/>
      <c r="W49" s="129"/>
      <c r="X49" s="110"/>
      <c r="Y49" s="110"/>
      <c r="Z49" s="115" t="e">
        <v>#N/A</v>
      </c>
      <c r="AA49" s="115" t="e">
        <v>#N/A</v>
      </c>
      <c r="AB49" s="116" t="e">
        <v>#N/A</v>
      </c>
      <c r="AC49" s="53"/>
      <c r="AF49" s="54" t="s">
        <v>142</v>
      </c>
      <c r="AI49" s="53" t="s">
        <v>1248</v>
      </c>
      <c r="AJ49" s="53" t="s">
        <v>1248</v>
      </c>
      <c r="AK49" s="53" t="e">
        <f>VLOOKUP(AJ49,[1]!Posts[#Data],2,FALSE)</f>
        <v>#REF!</v>
      </c>
      <c r="AL49" s="53" t="e">
        <f>VLOOKUP(AJ49,[1]!Posts[#Data],3,FALSE)</f>
        <v>#REF!</v>
      </c>
      <c r="AM49" s="53" t="e">
        <f>VLOOKUP(AJ49,[1]!Posts[#Data],4,FALSE)</f>
        <v>#REF!</v>
      </c>
    </row>
    <row r="50" spans="4:39" ht="30.75" customHeight="1">
      <c r="D50" s="85"/>
      <c r="E50" s="85"/>
      <c r="F50" s="85"/>
      <c r="G50" s="78"/>
      <c r="H50" s="86"/>
      <c r="I50" s="105"/>
      <c r="J50" s="106"/>
      <c r="K50" s="97"/>
      <c r="L50" s="98"/>
      <c r="M50" s="99"/>
      <c r="N50" s="100"/>
      <c r="O50" s="101">
        <f>tbl邀请[[#This Row],[拍单日期]]+5+tbl邀请[[#This Row],[收货后出稿时间]]</f>
        <v>5</v>
      </c>
      <c r="P50" s="99"/>
      <c r="Q50" s="99"/>
      <c r="R50" s="99"/>
      <c r="S50" s="99"/>
      <c r="T50" s="100"/>
      <c r="U50" s="128"/>
      <c r="V50" s="130"/>
      <c r="W50" s="129"/>
      <c r="X50" s="110"/>
      <c r="Y50" s="110"/>
      <c r="Z50" s="115"/>
      <c r="AA50" s="115"/>
      <c r="AB50" s="116"/>
      <c r="AC50" s="53"/>
      <c r="AF50" s="54"/>
      <c r="AI50" s="53" t="s">
        <v>1283</v>
      </c>
      <c r="AJ50" s="53" t="s">
        <v>1283</v>
      </c>
      <c r="AK50" s="53" t="e">
        <f>VLOOKUP(AJ50,[1]!Posts[#Data],2,FALSE)</f>
        <v>#REF!</v>
      </c>
      <c r="AL50" s="53" t="e">
        <f>VLOOKUP(AJ50,[1]!Posts[#Data],3,FALSE)</f>
        <v>#REF!</v>
      </c>
      <c r="AM50" s="53" t="e">
        <f>VLOOKUP(AJ50,[1]!Posts[#Data],4,FALSE)</f>
        <v>#REF!</v>
      </c>
    </row>
    <row r="51" spans="4:39" ht="30.75" customHeight="1">
      <c r="D51" s="69"/>
      <c r="E51" s="69"/>
      <c r="F51" s="69"/>
      <c r="G51" s="71"/>
      <c r="H51" s="87"/>
      <c r="I51" s="95"/>
      <c r="J51" s="96"/>
      <c r="K51" s="97"/>
      <c r="L51" s="98"/>
      <c r="M51" s="99"/>
      <c r="N51" s="100"/>
      <c r="O51" s="101">
        <f>tbl邀请[[#This Row],[拍单日期]]+5+tbl邀请[[#This Row],[收货后出稿时间]]</f>
        <v>5</v>
      </c>
      <c r="P51" s="99"/>
      <c r="Q51" s="99"/>
      <c r="R51" s="99"/>
      <c r="S51" s="99"/>
      <c r="T51" s="100"/>
      <c r="U51" s="130"/>
      <c r="V51" s="130"/>
      <c r="W51" s="129"/>
      <c r="X51" s="110"/>
      <c r="Y51" s="110"/>
      <c r="Z51" s="115"/>
      <c r="AA51" s="115"/>
      <c r="AB51" s="116"/>
      <c r="AC51" s="53"/>
      <c r="AF51" s="54"/>
      <c r="AI51" s="53" t="s">
        <v>1284</v>
      </c>
      <c r="AJ51" s="53" t="s">
        <v>1284</v>
      </c>
      <c r="AK51" s="53" t="e">
        <f>VLOOKUP(AJ51,[1]!Posts[#Data],2,FALSE)</f>
        <v>#REF!</v>
      </c>
      <c r="AL51" s="53" t="e">
        <f>VLOOKUP(AJ51,[1]!Posts[#Data],3,FALSE)</f>
        <v>#REF!</v>
      </c>
      <c r="AM51" s="53" t="e">
        <f>VLOOKUP(AJ51,[1]!Posts[#Data],4,FALSE)</f>
        <v>#REF!</v>
      </c>
    </row>
    <row r="52" spans="4:39" ht="30.75" hidden="1" customHeight="1">
      <c r="D52" s="85" t="s">
        <v>244</v>
      </c>
      <c r="E52" s="85" t="s">
        <v>245</v>
      </c>
      <c r="F52" s="85" t="s">
        <v>244</v>
      </c>
      <c r="G52" s="78" t="s">
        <v>246</v>
      </c>
      <c r="H52" s="86" t="s">
        <v>182</v>
      </c>
      <c r="I52" s="105">
        <v>200</v>
      </c>
      <c r="J52" s="106">
        <v>17604209707</v>
      </c>
      <c r="K52" s="97"/>
      <c r="L52" s="98"/>
      <c r="M52" s="99"/>
      <c r="N52" s="100"/>
      <c r="O52" s="101">
        <f>tbl邀请[[#This Row],[拍单日期]]+5+tbl邀请[[#This Row],[收货后出稿时间]]</f>
        <v>5</v>
      </c>
      <c r="P52" s="99" t="s">
        <v>36</v>
      </c>
      <c r="Q52" s="99">
        <v>7</v>
      </c>
      <c r="R52" s="99">
        <v>6</v>
      </c>
      <c r="S52" s="99"/>
      <c r="T52" s="100"/>
      <c r="U52" s="129"/>
      <c r="V52" s="129"/>
      <c r="W52" s="129"/>
      <c r="X52" s="110"/>
      <c r="Y52" s="110"/>
      <c r="Z52" s="115" t="e">
        <v>#N/A</v>
      </c>
      <c r="AA52" s="115" t="e">
        <v>#N/A</v>
      </c>
      <c r="AB52" s="116" t="e">
        <v>#N/A</v>
      </c>
      <c r="AC52" s="53"/>
      <c r="AF52" s="54" t="s">
        <v>142</v>
      </c>
      <c r="AI52" s="53" t="s">
        <v>1248</v>
      </c>
      <c r="AJ52" s="53" t="s">
        <v>1248</v>
      </c>
      <c r="AK52" s="53" t="e">
        <f>VLOOKUP(AJ52,[1]!Posts[#Data],2,FALSE)</f>
        <v>#REF!</v>
      </c>
      <c r="AL52" s="53" t="e">
        <f>VLOOKUP(AJ52,[1]!Posts[#Data],3,FALSE)</f>
        <v>#REF!</v>
      </c>
      <c r="AM52" s="53" t="e">
        <f>VLOOKUP(AJ52,[1]!Posts[#Data],4,FALSE)</f>
        <v>#REF!</v>
      </c>
    </row>
    <row r="53" spans="4:39" ht="30.75" customHeight="1">
      <c r="D53" s="69"/>
      <c r="E53" s="69"/>
      <c r="F53" s="69"/>
      <c r="G53" s="74"/>
      <c r="H53" s="87"/>
      <c r="I53" s="95"/>
      <c r="J53" s="96"/>
      <c r="K53" s="97"/>
      <c r="L53" s="98"/>
      <c r="M53" s="99"/>
      <c r="N53" s="100"/>
      <c r="O53" s="101">
        <f>tbl邀请[[#This Row],[拍单日期]]+5+tbl邀请[[#This Row],[收货后出稿时间]]</f>
        <v>5</v>
      </c>
      <c r="P53" s="99"/>
      <c r="Q53" s="99"/>
      <c r="R53" s="99"/>
      <c r="S53" s="99"/>
      <c r="T53" s="100"/>
      <c r="U53" s="130"/>
      <c r="V53" s="129"/>
      <c r="W53" s="129"/>
      <c r="X53" s="110"/>
      <c r="Y53" s="110"/>
      <c r="Z53" s="115"/>
      <c r="AA53" s="115"/>
      <c r="AB53" s="116"/>
      <c r="AC53" s="53"/>
      <c r="AF53" s="54"/>
      <c r="AI53" s="53" t="s">
        <v>1285</v>
      </c>
      <c r="AJ53" s="53" t="s">
        <v>1285</v>
      </c>
      <c r="AK53" s="53" t="e">
        <f>VLOOKUP(AJ53,[1]!Posts[#Data],2,FALSE)</f>
        <v>#REF!</v>
      </c>
      <c r="AL53" s="53" t="e">
        <f>VLOOKUP(AJ53,[1]!Posts[#Data],3,FALSE)</f>
        <v>#REF!</v>
      </c>
      <c r="AM53" s="53" t="e">
        <f>VLOOKUP(AJ53,[1]!Posts[#Data],4,FALSE)</f>
        <v>#REF!</v>
      </c>
    </row>
    <row r="54" spans="4:39" ht="30.75" customHeight="1">
      <c r="D54" s="69"/>
      <c r="E54" s="69"/>
      <c r="F54" s="69"/>
      <c r="G54" s="71"/>
      <c r="H54" s="87"/>
      <c r="I54" s="95"/>
      <c r="J54" s="96"/>
      <c r="K54" s="97"/>
      <c r="L54" s="98"/>
      <c r="M54" s="99"/>
      <c r="N54" s="100"/>
      <c r="O54" s="101">
        <f>tbl邀请[[#This Row],[拍单日期]]+5+tbl邀请[[#This Row],[收货后出稿时间]]</f>
        <v>5</v>
      </c>
      <c r="P54" s="99"/>
      <c r="Q54" s="99"/>
      <c r="R54" s="99"/>
      <c r="S54" s="99"/>
      <c r="T54" s="100"/>
      <c r="U54" s="130"/>
      <c r="V54" s="130"/>
      <c r="W54" s="129"/>
      <c r="X54" s="110"/>
      <c r="Y54" s="110"/>
      <c r="Z54" s="115"/>
      <c r="AA54" s="115"/>
      <c r="AB54" s="116"/>
      <c r="AC54" s="53"/>
      <c r="AF54" s="54"/>
      <c r="AI54" s="53" t="s">
        <v>1286</v>
      </c>
      <c r="AJ54" s="53" t="s">
        <v>1286</v>
      </c>
      <c r="AK54" s="53" t="e">
        <f>VLOOKUP(AJ54,[1]!Posts[#Data],2,FALSE)</f>
        <v>#REF!</v>
      </c>
      <c r="AL54" s="53" t="e">
        <f>VLOOKUP(AJ54,[1]!Posts[#Data],3,FALSE)</f>
        <v>#REF!</v>
      </c>
      <c r="AM54" s="53" t="e">
        <f>VLOOKUP(AJ54,[1]!Posts[#Data],4,FALSE)</f>
        <v>#REF!</v>
      </c>
    </row>
    <row r="55" spans="4:39" ht="30.75" customHeight="1">
      <c r="D55" s="85"/>
      <c r="E55" s="85"/>
      <c r="F55" s="85"/>
      <c r="G55" s="78"/>
      <c r="H55" s="86"/>
      <c r="I55" s="105"/>
      <c r="J55" s="106"/>
      <c r="K55" s="97"/>
      <c r="L55" s="98"/>
      <c r="M55" s="99"/>
      <c r="N55" s="100"/>
      <c r="O55" s="101">
        <f>tbl邀请[[#This Row],[拍单日期]]+5+tbl邀请[[#This Row],[收货后出稿时间]]</f>
        <v>5</v>
      </c>
      <c r="P55" s="99"/>
      <c r="Q55" s="99"/>
      <c r="R55" s="99"/>
      <c r="S55" s="99"/>
      <c r="T55" s="100"/>
      <c r="U55" s="130"/>
      <c r="V55" s="129"/>
      <c r="W55" s="129"/>
      <c r="X55" s="110"/>
      <c r="Y55" s="110"/>
      <c r="Z55" s="115"/>
      <c r="AA55" s="115"/>
      <c r="AB55" s="116"/>
      <c r="AC55" s="53"/>
      <c r="AF55" s="54"/>
      <c r="AI55" s="53" t="s">
        <v>1287</v>
      </c>
      <c r="AJ55" s="53" t="s">
        <v>1287</v>
      </c>
      <c r="AK55" s="53" t="e">
        <f>VLOOKUP(AJ55,[1]!Posts[#Data],2,FALSE)</f>
        <v>#REF!</v>
      </c>
      <c r="AL55" s="53" t="e">
        <f>VLOOKUP(AJ55,[1]!Posts[#Data],3,FALSE)</f>
        <v>#REF!</v>
      </c>
      <c r="AM55" s="53" t="e">
        <f>VLOOKUP(AJ55,[1]!Posts[#Data],4,FALSE)</f>
        <v>#REF!</v>
      </c>
    </row>
    <row r="56" spans="4:39" ht="30.75" customHeight="1">
      <c r="D56" s="69"/>
      <c r="E56" s="69"/>
      <c r="F56" s="69"/>
      <c r="G56" s="71"/>
      <c r="H56" s="87"/>
      <c r="I56" s="95"/>
      <c r="J56" s="96"/>
      <c r="K56" s="97"/>
      <c r="L56" s="98"/>
      <c r="M56" s="99"/>
      <c r="N56" s="100"/>
      <c r="O56" s="101">
        <f>tbl邀请[[#This Row],[拍单日期]]+5+tbl邀请[[#This Row],[收货后出稿时间]]</f>
        <v>5</v>
      </c>
      <c r="P56" s="99"/>
      <c r="Q56" s="99"/>
      <c r="R56" s="99"/>
      <c r="S56" s="99"/>
      <c r="T56" s="100"/>
      <c r="U56" s="130"/>
      <c r="V56" s="130"/>
      <c r="W56" s="129"/>
      <c r="X56" s="110"/>
      <c r="Y56" s="110"/>
      <c r="Z56" s="115"/>
      <c r="AA56" s="115"/>
      <c r="AB56" s="116"/>
      <c r="AC56" s="53"/>
      <c r="AF56" s="54"/>
      <c r="AI56" s="53" t="s">
        <v>1288</v>
      </c>
      <c r="AJ56" s="53" t="s">
        <v>1288</v>
      </c>
      <c r="AK56" s="53" t="e">
        <f>VLOOKUP(AJ56,[1]!Posts[#Data],2,FALSE)</f>
        <v>#REF!</v>
      </c>
      <c r="AL56" s="53" t="e">
        <f>VLOOKUP(AJ56,[1]!Posts[#Data],3,FALSE)</f>
        <v>#REF!</v>
      </c>
      <c r="AM56" s="53" t="e">
        <f>VLOOKUP(AJ56,[1]!Posts[#Data],4,FALSE)</f>
        <v>#REF!</v>
      </c>
    </row>
    <row r="57" spans="4:39" ht="30.75" hidden="1" customHeight="1">
      <c r="D57" s="69" t="s">
        <v>263</v>
      </c>
      <c r="E57" s="69" t="s">
        <v>264</v>
      </c>
      <c r="F57" s="69" t="s">
        <v>265</v>
      </c>
      <c r="G57" s="71" t="s">
        <v>266</v>
      </c>
      <c r="H57" s="87" t="s">
        <v>236</v>
      </c>
      <c r="I57" s="95">
        <v>200</v>
      </c>
      <c r="J57" s="96">
        <v>13076890949</v>
      </c>
      <c r="K57" s="97"/>
      <c r="L57" s="98"/>
      <c r="M57" s="99"/>
      <c r="N57" s="100"/>
      <c r="O57" s="101">
        <f>tbl邀请[[#This Row],[拍单日期]]+5+tbl邀请[[#This Row],[收货后出稿时间]]</f>
        <v>5</v>
      </c>
      <c r="P57" s="99" t="s">
        <v>36</v>
      </c>
      <c r="Q57" s="99">
        <v>10</v>
      </c>
      <c r="R57" s="99">
        <v>8</v>
      </c>
      <c r="S57" s="99"/>
      <c r="T57" s="100"/>
      <c r="U57" s="129"/>
      <c r="V57" s="129"/>
      <c r="W57" s="129"/>
      <c r="X57" s="110"/>
      <c r="Y57" s="110"/>
      <c r="Z57" s="115" t="e">
        <v>#N/A</v>
      </c>
      <c r="AA57" s="115" t="e">
        <v>#N/A</v>
      </c>
      <c r="AB57" s="116" t="e">
        <v>#N/A</v>
      </c>
      <c r="AC57" s="53"/>
      <c r="AF57" s="54" t="s">
        <v>142</v>
      </c>
      <c r="AI57" s="53" t="s">
        <v>1248</v>
      </c>
      <c r="AJ57" s="53" t="s">
        <v>1248</v>
      </c>
      <c r="AK57" s="53" t="e">
        <f>VLOOKUP(AJ57,[1]!Posts[#Data],2,FALSE)</f>
        <v>#REF!</v>
      </c>
      <c r="AL57" s="53" t="e">
        <f>VLOOKUP(AJ57,[1]!Posts[#Data],3,FALSE)</f>
        <v>#REF!</v>
      </c>
      <c r="AM57" s="53" t="e">
        <f>VLOOKUP(AJ57,[1]!Posts[#Data],4,FALSE)</f>
        <v>#REF!</v>
      </c>
    </row>
    <row r="58" spans="4:39" ht="30.75" customHeight="1">
      <c r="D58" s="69"/>
      <c r="E58" s="69"/>
      <c r="F58" s="69"/>
      <c r="G58" s="71"/>
      <c r="H58" s="87"/>
      <c r="I58" s="95"/>
      <c r="J58" s="96"/>
      <c r="K58" s="97"/>
      <c r="L58" s="98"/>
      <c r="M58" s="99"/>
      <c r="N58" s="100"/>
      <c r="O58" s="101">
        <f>tbl邀请[[#This Row],[拍单日期]]+5+tbl邀请[[#This Row],[收货后出稿时间]]</f>
        <v>5</v>
      </c>
      <c r="P58" s="99"/>
      <c r="Q58" s="99"/>
      <c r="R58" s="99"/>
      <c r="S58" s="99"/>
      <c r="T58" s="100"/>
      <c r="U58" s="130"/>
      <c r="V58" s="130"/>
      <c r="W58" s="129"/>
      <c r="X58" s="110"/>
      <c r="Y58" s="110"/>
      <c r="Z58" s="115"/>
      <c r="AA58" s="115"/>
      <c r="AB58" s="116"/>
      <c r="AC58" s="53"/>
      <c r="AF58" s="54"/>
      <c r="AI58" s="53" t="s">
        <v>1289</v>
      </c>
      <c r="AJ58" s="53" t="s">
        <v>1289</v>
      </c>
      <c r="AK58" s="53" t="e">
        <f>VLOOKUP(AJ58,[1]!Posts[#Data],2,FALSE)</f>
        <v>#REF!</v>
      </c>
      <c r="AL58" s="53" t="e">
        <f>VLOOKUP(AJ58,[1]!Posts[#Data],3,FALSE)</f>
        <v>#REF!</v>
      </c>
      <c r="AM58" s="53" t="e">
        <f>VLOOKUP(AJ58,[1]!Posts[#Data],4,FALSE)</f>
        <v>#REF!</v>
      </c>
    </row>
    <row r="59" spans="4:39" ht="30.75" customHeight="1">
      <c r="D59" s="69"/>
      <c r="E59" s="69"/>
      <c r="F59" s="69"/>
      <c r="G59" s="71"/>
      <c r="H59" s="87"/>
      <c r="I59" s="95"/>
      <c r="J59" s="96"/>
      <c r="K59" s="97"/>
      <c r="L59" s="98"/>
      <c r="M59" s="99"/>
      <c r="N59" s="100"/>
      <c r="O59" s="101">
        <f>tbl邀请[[#This Row],[拍单日期]]+5+tbl邀请[[#This Row],[收货后出稿时间]]</f>
        <v>5</v>
      </c>
      <c r="P59" s="99"/>
      <c r="Q59" s="99"/>
      <c r="R59" s="99"/>
      <c r="S59" s="99"/>
      <c r="T59" s="100"/>
      <c r="U59" s="130"/>
      <c r="V59" s="130"/>
      <c r="W59" s="129"/>
      <c r="X59" s="110"/>
      <c r="Y59" s="110"/>
      <c r="Z59" s="115"/>
      <c r="AA59" s="115"/>
      <c r="AB59" s="116"/>
      <c r="AC59" s="53"/>
      <c r="AF59" s="54"/>
      <c r="AI59" s="53" t="s">
        <v>1290</v>
      </c>
      <c r="AJ59" s="53" t="s">
        <v>1290</v>
      </c>
      <c r="AK59" s="53" t="e">
        <f>VLOOKUP(AJ59,[1]!Posts[#Data],2,FALSE)</f>
        <v>#REF!</v>
      </c>
      <c r="AL59" s="53" t="e">
        <f>VLOOKUP(AJ59,[1]!Posts[#Data],3,FALSE)</f>
        <v>#REF!</v>
      </c>
      <c r="AM59" s="53" t="e">
        <f>VLOOKUP(AJ59,[1]!Posts[#Data],4,FALSE)</f>
        <v>#REF!</v>
      </c>
    </row>
    <row r="60" spans="4:39" ht="30.75" customHeight="1">
      <c r="D60" s="69"/>
      <c r="E60" s="69"/>
      <c r="F60" s="69"/>
      <c r="G60" s="71"/>
      <c r="H60" s="87"/>
      <c r="I60" s="95"/>
      <c r="J60" s="96"/>
      <c r="K60" s="97"/>
      <c r="L60" s="98"/>
      <c r="M60" s="99"/>
      <c r="N60" s="100"/>
      <c r="O60" s="101">
        <f>tbl邀请[[#This Row],[拍单日期]]+5+tbl邀请[[#This Row],[收货后出稿时间]]</f>
        <v>5</v>
      </c>
      <c r="P60" s="99"/>
      <c r="Q60" s="99"/>
      <c r="R60" s="99"/>
      <c r="S60" s="99"/>
      <c r="T60" s="100"/>
      <c r="U60" s="130"/>
      <c r="V60" s="129"/>
      <c r="W60" s="129"/>
      <c r="X60" s="110"/>
      <c r="Y60" s="110"/>
      <c r="Z60" s="115"/>
      <c r="AA60" s="115"/>
      <c r="AB60" s="116"/>
      <c r="AC60" s="53"/>
      <c r="AF60" s="54"/>
      <c r="AI60" s="53" t="s">
        <v>1291</v>
      </c>
      <c r="AJ60" s="53" t="s">
        <v>1291</v>
      </c>
      <c r="AK60" s="53" t="e">
        <f>VLOOKUP(AJ60,[1]!Posts[#Data],2,FALSE)</f>
        <v>#REF!</v>
      </c>
      <c r="AL60" s="53" t="e">
        <f>VLOOKUP(AJ60,[1]!Posts[#Data],3,FALSE)</f>
        <v>#REF!</v>
      </c>
      <c r="AM60" s="53" t="e">
        <f>VLOOKUP(AJ60,[1]!Posts[#Data],4,FALSE)</f>
        <v>#REF!</v>
      </c>
    </row>
    <row r="61" spans="4:39" ht="30.75" customHeight="1">
      <c r="D61" s="69"/>
      <c r="E61" s="69"/>
      <c r="F61" s="69"/>
      <c r="G61" s="71"/>
      <c r="H61" s="87"/>
      <c r="I61" s="95"/>
      <c r="J61" s="96"/>
      <c r="K61" s="97"/>
      <c r="L61" s="98"/>
      <c r="M61" s="99"/>
      <c r="N61" s="100"/>
      <c r="O61" s="101">
        <f>tbl邀请[[#This Row],[拍单日期]]+5+tbl邀请[[#This Row],[收货后出稿时间]]</f>
        <v>5</v>
      </c>
      <c r="P61" s="99"/>
      <c r="Q61" s="99"/>
      <c r="R61" s="99"/>
      <c r="S61" s="99"/>
      <c r="T61" s="100"/>
      <c r="U61" s="130"/>
      <c r="V61" s="130"/>
      <c r="W61" s="129"/>
      <c r="X61" s="110"/>
      <c r="Y61" s="110"/>
      <c r="Z61" s="115"/>
      <c r="AA61" s="115"/>
      <c r="AB61" s="116"/>
      <c r="AC61" s="53"/>
      <c r="AF61" s="54"/>
      <c r="AI61" s="53" t="s">
        <v>1292</v>
      </c>
      <c r="AJ61" s="53" t="s">
        <v>1292</v>
      </c>
      <c r="AK61" s="53" t="e">
        <f>VLOOKUP(AJ61,[1]!Posts[#Data],2,FALSE)</f>
        <v>#REF!</v>
      </c>
      <c r="AL61" s="53" t="e">
        <f>VLOOKUP(AJ61,[1]!Posts[#Data],3,FALSE)</f>
        <v>#REF!</v>
      </c>
      <c r="AM61" s="53" t="e">
        <f>VLOOKUP(AJ61,[1]!Posts[#Data],4,FALSE)</f>
        <v>#REF!</v>
      </c>
    </row>
    <row r="62" spans="4:39" ht="30.75" customHeight="1">
      <c r="D62" s="85"/>
      <c r="E62" s="85"/>
      <c r="F62" s="85"/>
      <c r="G62" s="78"/>
      <c r="H62" s="86"/>
      <c r="I62" s="105"/>
      <c r="J62" s="106"/>
      <c r="K62" s="97"/>
      <c r="L62" s="98"/>
      <c r="M62" s="99"/>
      <c r="N62" s="100"/>
      <c r="O62" s="101">
        <f>tbl邀请[[#This Row],[拍单日期]]+5+tbl邀请[[#This Row],[收货后出稿时间]]</f>
        <v>5</v>
      </c>
      <c r="P62" s="99"/>
      <c r="Q62" s="99"/>
      <c r="R62" s="99"/>
      <c r="S62" s="99"/>
      <c r="T62" s="100"/>
      <c r="U62" s="130"/>
      <c r="V62" s="129"/>
      <c r="W62" s="129"/>
      <c r="X62" s="110"/>
      <c r="Y62" s="110"/>
      <c r="Z62" s="115"/>
      <c r="AA62" s="115"/>
      <c r="AB62" s="116"/>
      <c r="AC62" s="53"/>
      <c r="AF62" s="54"/>
      <c r="AI62" s="53" t="s">
        <v>1293</v>
      </c>
      <c r="AJ62" s="53" t="s">
        <v>1293</v>
      </c>
      <c r="AK62" s="53" t="e">
        <f>VLOOKUP(AJ62,[1]!Posts[#Data],2,FALSE)</f>
        <v>#REF!</v>
      </c>
      <c r="AL62" s="53" t="e">
        <f>VLOOKUP(AJ62,[1]!Posts[#Data],3,FALSE)</f>
        <v>#REF!</v>
      </c>
      <c r="AM62" s="53" t="e">
        <f>VLOOKUP(AJ62,[1]!Posts[#Data],4,FALSE)</f>
        <v>#REF!</v>
      </c>
    </row>
    <row r="63" spans="4:39" ht="30.75" customHeight="1">
      <c r="D63" s="69"/>
      <c r="E63" s="69"/>
      <c r="F63" s="69"/>
      <c r="G63" s="71"/>
      <c r="H63" s="87"/>
      <c r="I63" s="95"/>
      <c r="J63" s="96"/>
      <c r="K63" s="97"/>
      <c r="L63" s="98"/>
      <c r="M63" s="99"/>
      <c r="N63" s="100"/>
      <c r="O63" s="101">
        <f>tbl邀请[[#This Row],[拍单日期]]+5+tbl邀请[[#This Row],[收货后出稿时间]]</f>
        <v>5</v>
      </c>
      <c r="P63" s="99"/>
      <c r="Q63" s="99"/>
      <c r="R63" s="99"/>
      <c r="S63" s="99"/>
      <c r="T63" s="100"/>
      <c r="U63" s="130"/>
      <c r="V63" s="130"/>
      <c r="W63" s="129"/>
      <c r="X63" s="110"/>
      <c r="Y63" s="110"/>
      <c r="Z63" s="115"/>
      <c r="AA63" s="115"/>
      <c r="AB63" s="116"/>
      <c r="AC63" s="53"/>
      <c r="AF63" s="54"/>
      <c r="AI63" s="53" t="s">
        <v>1294</v>
      </c>
      <c r="AJ63" s="53" t="s">
        <v>1294</v>
      </c>
      <c r="AK63" s="53" t="e">
        <f>VLOOKUP(AJ63,[1]!Posts[#Data],2,FALSE)</f>
        <v>#REF!</v>
      </c>
      <c r="AL63" s="53" t="e">
        <f>VLOOKUP(AJ63,[1]!Posts[#Data],3,FALSE)</f>
        <v>#REF!</v>
      </c>
      <c r="AM63" s="53" t="e">
        <f>VLOOKUP(AJ63,[1]!Posts[#Data],4,FALSE)</f>
        <v>#REF!</v>
      </c>
    </row>
    <row r="64" spans="4:39" ht="30.75" customHeight="1">
      <c r="D64" s="69"/>
      <c r="E64" s="69"/>
      <c r="F64" s="69"/>
      <c r="G64" s="71"/>
      <c r="H64" s="87"/>
      <c r="I64" s="95"/>
      <c r="J64" s="96"/>
      <c r="K64" s="97"/>
      <c r="L64" s="98"/>
      <c r="M64" s="99"/>
      <c r="N64" s="100"/>
      <c r="O64" s="101">
        <f>tbl邀请[[#This Row],[拍单日期]]+5+tbl邀请[[#This Row],[收货后出稿时间]]</f>
        <v>5</v>
      </c>
      <c r="P64" s="99"/>
      <c r="Q64" s="99"/>
      <c r="R64" s="99"/>
      <c r="S64" s="99"/>
      <c r="T64" s="100"/>
      <c r="U64" s="130"/>
      <c r="V64" s="130"/>
      <c r="W64" s="129"/>
      <c r="X64" s="110"/>
      <c r="Y64" s="110"/>
      <c r="Z64" s="115"/>
      <c r="AA64" s="115"/>
      <c r="AB64" s="116"/>
      <c r="AC64" s="53"/>
      <c r="AF64" s="54"/>
      <c r="AI64" s="53" t="s">
        <v>1295</v>
      </c>
      <c r="AJ64" s="53" t="s">
        <v>1295</v>
      </c>
      <c r="AK64" s="53" t="e">
        <f>VLOOKUP(AJ64,[1]!Posts[#Data],2,FALSE)</f>
        <v>#REF!</v>
      </c>
      <c r="AL64" s="53" t="e">
        <f>VLOOKUP(AJ64,[1]!Posts[#Data],3,FALSE)</f>
        <v>#REF!</v>
      </c>
      <c r="AM64" s="53" t="e">
        <f>VLOOKUP(AJ64,[1]!Posts[#Data],4,FALSE)</f>
        <v>#REF!</v>
      </c>
    </row>
    <row r="65" spans="4:39" ht="30.75" customHeight="1">
      <c r="D65" s="69"/>
      <c r="E65" s="69"/>
      <c r="F65" s="69"/>
      <c r="G65" s="71"/>
      <c r="H65" s="87"/>
      <c r="I65" s="95"/>
      <c r="J65" s="96"/>
      <c r="K65" s="97"/>
      <c r="L65" s="98"/>
      <c r="M65" s="99"/>
      <c r="N65" s="100"/>
      <c r="O65" s="101">
        <f>tbl邀请[[#This Row],[拍单日期]]+5+tbl邀请[[#This Row],[收货后出稿时间]]</f>
        <v>5</v>
      </c>
      <c r="P65" s="99"/>
      <c r="Q65" s="99"/>
      <c r="R65" s="99"/>
      <c r="S65" s="99"/>
      <c r="T65" s="100"/>
      <c r="U65" s="130"/>
      <c r="V65" s="129"/>
      <c r="W65" s="129"/>
      <c r="X65" s="110"/>
      <c r="Y65" s="110"/>
      <c r="Z65" s="115"/>
      <c r="AA65" s="115"/>
      <c r="AB65" s="116"/>
      <c r="AC65" s="53"/>
      <c r="AF65" s="54"/>
      <c r="AI65" s="53" t="s">
        <v>1296</v>
      </c>
      <c r="AJ65" s="53" t="s">
        <v>1296</v>
      </c>
      <c r="AK65" s="53" t="e">
        <f>VLOOKUP(AJ65,[1]!Posts[#Data],2,FALSE)</f>
        <v>#REF!</v>
      </c>
      <c r="AL65" s="53" t="e">
        <f>VLOOKUP(AJ65,[1]!Posts[#Data],3,FALSE)</f>
        <v>#REF!</v>
      </c>
      <c r="AM65" s="53" t="e">
        <f>VLOOKUP(AJ65,[1]!Posts[#Data],4,FALSE)</f>
        <v>#REF!</v>
      </c>
    </row>
    <row r="66" spans="4:39" ht="30.75" customHeight="1">
      <c r="D66" s="88"/>
      <c r="E66" s="69"/>
      <c r="F66" s="69"/>
      <c r="G66" s="71"/>
      <c r="H66" s="87"/>
      <c r="I66" s="95"/>
      <c r="J66" s="96"/>
      <c r="K66" s="97"/>
      <c r="L66" s="98"/>
      <c r="M66" s="99"/>
      <c r="N66" s="100"/>
      <c r="O66" s="101">
        <f>tbl邀请[[#This Row],[拍单日期]]+5+tbl邀请[[#This Row],[收货后出稿时间]]</f>
        <v>5</v>
      </c>
      <c r="P66" s="99"/>
      <c r="Q66" s="99"/>
      <c r="R66" s="99"/>
      <c r="S66" s="99"/>
      <c r="T66" s="100"/>
      <c r="U66" s="130"/>
      <c r="V66" s="130"/>
      <c r="W66" s="129"/>
      <c r="X66" s="110"/>
      <c r="Y66" s="110"/>
      <c r="Z66" s="115"/>
      <c r="AA66" s="115"/>
      <c r="AB66" s="116"/>
      <c r="AC66" s="53"/>
      <c r="AF66" s="54"/>
      <c r="AI66" s="53" t="s">
        <v>1297</v>
      </c>
      <c r="AJ66" s="53" t="s">
        <v>1297</v>
      </c>
      <c r="AK66" s="53" t="e">
        <f>VLOOKUP(AJ66,[1]!Posts[#Data],2,FALSE)</f>
        <v>#REF!</v>
      </c>
      <c r="AL66" s="53" t="e">
        <f>VLOOKUP(AJ66,[1]!Posts[#Data],3,FALSE)</f>
        <v>#REF!</v>
      </c>
      <c r="AM66" s="53" t="e">
        <f>VLOOKUP(AJ66,[1]!Posts[#Data],4,FALSE)</f>
        <v>#REF!</v>
      </c>
    </row>
    <row r="67" spans="4:39" ht="30.75" customHeight="1">
      <c r="D67" s="69"/>
      <c r="E67" s="69"/>
      <c r="F67" s="69"/>
      <c r="G67" s="71"/>
      <c r="H67" s="87"/>
      <c r="I67" s="95"/>
      <c r="J67" s="96"/>
      <c r="K67" s="97"/>
      <c r="L67" s="98"/>
      <c r="M67" s="99"/>
      <c r="N67" s="100"/>
      <c r="O67" s="101">
        <f>tbl邀请[[#This Row],[拍单日期]]+5+tbl邀请[[#This Row],[收货后出稿时间]]</f>
        <v>5</v>
      </c>
      <c r="P67" s="99"/>
      <c r="Q67" s="99"/>
      <c r="R67" s="99"/>
      <c r="S67" s="99"/>
      <c r="T67" s="100"/>
      <c r="U67" s="130"/>
      <c r="V67" s="130"/>
      <c r="W67" s="129"/>
      <c r="X67" s="110"/>
      <c r="Y67" s="110"/>
      <c r="Z67" s="115"/>
      <c r="AA67" s="115"/>
      <c r="AB67" s="116"/>
      <c r="AC67" s="53"/>
      <c r="AF67" s="54"/>
      <c r="AI67" s="53" t="s">
        <v>1298</v>
      </c>
      <c r="AJ67" s="53" t="s">
        <v>1298</v>
      </c>
      <c r="AK67" s="53" t="e">
        <f>VLOOKUP(AJ67,[1]!Posts[#Data],2,FALSE)</f>
        <v>#REF!</v>
      </c>
      <c r="AL67" s="53" t="e">
        <f>VLOOKUP(AJ67,[1]!Posts[#Data],3,FALSE)</f>
        <v>#REF!</v>
      </c>
      <c r="AM67" s="53" t="e">
        <f>VLOOKUP(AJ67,[1]!Posts[#Data],4,FALSE)</f>
        <v>#REF!</v>
      </c>
    </row>
    <row r="68" spans="4:39" ht="30.75" customHeight="1">
      <c r="D68" s="85"/>
      <c r="E68" s="85"/>
      <c r="F68" s="85"/>
      <c r="G68" s="78"/>
      <c r="H68" s="86"/>
      <c r="I68" s="105"/>
      <c r="J68" s="106"/>
      <c r="K68" s="97"/>
      <c r="L68" s="98"/>
      <c r="M68" s="99"/>
      <c r="N68" s="100"/>
      <c r="O68" s="101">
        <f>tbl邀请[[#This Row],[拍单日期]]+5+tbl邀请[[#This Row],[收货后出稿时间]]</f>
        <v>5</v>
      </c>
      <c r="P68" s="99"/>
      <c r="Q68" s="99"/>
      <c r="R68" s="99"/>
      <c r="S68" s="99"/>
      <c r="T68" s="100"/>
      <c r="U68" s="134"/>
      <c r="V68" s="134"/>
      <c r="W68" s="134"/>
      <c r="X68" s="110"/>
      <c r="Y68" s="110"/>
      <c r="Z68" s="135"/>
      <c r="AA68" s="135"/>
      <c r="AB68" s="136"/>
      <c r="AC68" s="53"/>
      <c r="AF68" s="54"/>
      <c r="AI68" s="53" t="s">
        <v>1299</v>
      </c>
      <c r="AJ68" s="53" t="s">
        <v>1299</v>
      </c>
      <c r="AK68" s="53" t="e">
        <f>VLOOKUP(AJ68,[1]!Posts[#Data],2,FALSE)</f>
        <v>#REF!</v>
      </c>
      <c r="AL68" s="53" t="e">
        <f>VLOOKUP(AJ68,[1]!Posts[#Data],3,FALSE)</f>
        <v>#REF!</v>
      </c>
      <c r="AM68" s="53" t="e">
        <f>VLOOKUP(AJ68,[1]!Posts[#Data],4,FALSE)</f>
        <v>#REF!</v>
      </c>
    </row>
    <row r="69" spans="4:39" ht="30.75" hidden="1" customHeight="1">
      <c r="D69" s="69" t="s">
        <v>311</v>
      </c>
      <c r="E69" s="69" t="s">
        <v>312</v>
      </c>
      <c r="F69" s="69" t="s">
        <v>313</v>
      </c>
      <c r="G69" s="71" t="s">
        <v>314</v>
      </c>
      <c r="H69" s="87" t="s">
        <v>209</v>
      </c>
      <c r="I69" s="95">
        <v>200</v>
      </c>
      <c r="J69" s="96">
        <v>18105681281</v>
      </c>
      <c r="K69" s="97"/>
      <c r="L69" s="98"/>
      <c r="M69" s="99"/>
      <c r="N69" s="100"/>
      <c r="O69" s="101">
        <f>tbl邀请[[#This Row],[拍单日期]]+5+tbl邀请[[#This Row],[收货后出稿时间]]</f>
        <v>5</v>
      </c>
      <c r="P69" s="99" t="s">
        <v>36</v>
      </c>
      <c r="Q69" s="99">
        <v>10</v>
      </c>
      <c r="R69" s="99">
        <v>7</v>
      </c>
      <c r="S69" s="99"/>
      <c r="T69" s="100"/>
      <c r="U69" s="129"/>
      <c r="V69" s="129"/>
      <c r="W69" s="129"/>
      <c r="X69" s="110"/>
      <c r="Y69" s="110"/>
      <c r="Z69" s="115" t="e">
        <v>#N/A</v>
      </c>
      <c r="AA69" s="115" t="e">
        <v>#N/A</v>
      </c>
      <c r="AB69" s="116" t="e">
        <v>#N/A</v>
      </c>
      <c r="AC69" s="53"/>
      <c r="AF69" s="54" t="s">
        <v>142</v>
      </c>
      <c r="AG69" s="54">
        <v>1</v>
      </c>
      <c r="AI69" s="53" t="s">
        <v>1248</v>
      </c>
      <c r="AJ69" s="53" t="s">
        <v>1248</v>
      </c>
      <c r="AK69" s="53" t="e">
        <f>VLOOKUP(AJ69,[1]!Posts[#Data],2,FALSE)</f>
        <v>#REF!</v>
      </c>
      <c r="AL69" s="53" t="e">
        <f>VLOOKUP(AJ69,[1]!Posts[#Data],3,FALSE)</f>
        <v>#REF!</v>
      </c>
      <c r="AM69" s="53" t="e">
        <f>VLOOKUP(AJ69,[1]!Posts[#Data],4,FALSE)</f>
        <v>#REF!</v>
      </c>
    </row>
    <row r="70" spans="4:39" ht="30.75" customHeight="1">
      <c r="D70" s="69"/>
      <c r="E70" s="69"/>
      <c r="F70" s="69"/>
      <c r="G70" s="71"/>
      <c r="H70" s="87"/>
      <c r="I70" s="95"/>
      <c r="J70" s="96"/>
      <c r="K70" s="97"/>
      <c r="L70" s="98"/>
      <c r="M70" s="99"/>
      <c r="N70" s="100"/>
      <c r="O70" s="101">
        <f>tbl邀请[[#This Row],[拍单日期]]+5+tbl邀请[[#This Row],[收货后出稿时间]]</f>
        <v>5</v>
      </c>
      <c r="P70" s="99"/>
      <c r="Q70" s="99"/>
      <c r="R70" s="99"/>
      <c r="S70" s="99"/>
      <c r="T70" s="100"/>
      <c r="U70" s="130"/>
      <c r="V70" s="130"/>
      <c r="W70" s="129"/>
      <c r="X70" s="110"/>
      <c r="Y70" s="110"/>
      <c r="Z70" s="115"/>
      <c r="AA70" s="115"/>
      <c r="AB70" s="116"/>
      <c r="AC70" s="53"/>
      <c r="AF70" s="54"/>
      <c r="AI70" s="53" t="s">
        <v>1300</v>
      </c>
      <c r="AJ70" s="53" t="s">
        <v>1300</v>
      </c>
      <c r="AK70" s="53" t="e">
        <f>VLOOKUP(AJ70,[1]!Posts[#Data],2,FALSE)</f>
        <v>#REF!</v>
      </c>
      <c r="AL70" s="53" t="e">
        <f>VLOOKUP(AJ70,[1]!Posts[#Data],3,FALSE)</f>
        <v>#REF!</v>
      </c>
      <c r="AM70" s="53" t="e">
        <f>VLOOKUP(AJ70,[1]!Posts[#Data],4,FALSE)</f>
        <v>#REF!</v>
      </c>
    </row>
    <row r="71" spans="4:39" ht="30.75" customHeight="1">
      <c r="D71" s="69"/>
      <c r="E71" s="69"/>
      <c r="F71" s="69"/>
      <c r="G71" s="71"/>
      <c r="H71" s="87"/>
      <c r="I71" s="95"/>
      <c r="J71" s="96"/>
      <c r="K71" s="97"/>
      <c r="L71" s="98"/>
      <c r="M71" s="99"/>
      <c r="N71" s="100"/>
      <c r="O71" s="101">
        <f>tbl邀请[[#This Row],[拍单日期]]+5+tbl邀请[[#This Row],[收货后出稿时间]]</f>
        <v>5</v>
      </c>
      <c r="P71" s="99"/>
      <c r="Q71" s="99"/>
      <c r="R71" s="99"/>
      <c r="S71" s="99"/>
      <c r="T71" s="100"/>
      <c r="U71" s="130"/>
      <c r="V71" s="130"/>
      <c r="W71" s="129"/>
      <c r="X71" s="110"/>
      <c r="Y71" s="110"/>
      <c r="Z71" s="115"/>
      <c r="AA71" s="115"/>
      <c r="AB71" s="116"/>
      <c r="AC71" s="53"/>
      <c r="AF71" s="54"/>
      <c r="AI71" s="53" t="s">
        <v>1301</v>
      </c>
      <c r="AJ71" s="53" t="s">
        <v>1301</v>
      </c>
      <c r="AK71" s="53" t="e">
        <f>VLOOKUP(AJ71,[1]!Posts[#Data],2,FALSE)</f>
        <v>#REF!</v>
      </c>
      <c r="AL71" s="53" t="e">
        <f>VLOOKUP(AJ71,[1]!Posts[#Data],3,FALSE)</f>
        <v>#REF!</v>
      </c>
      <c r="AM71" s="53" t="e">
        <f>VLOOKUP(AJ71,[1]!Posts[#Data],4,FALSE)</f>
        <v>#REF!</v>
      </c>
    </row>
    <row r="72" spans="4:39" ht="30.75" customHeight="1">
      <c r="D72" s="88"/>
      <c r="E72" s="69"/>
      <c r="F72" s="69"/>
      <c r="G72" s="71"/>
      <c r="H72" s="87"/>
      <c r="I72" s="95"/>
      <c r="J72" s="96"/>
      <c r="K72" s="97"/>
      <c r="L72" s="98"/>
      <c r="M72" s="99"/>
      <c r="N72" s="100"/>
      <c r="O72" s="101">
        <f>tbl邀请[[#This Row],[拍单日期]]+5+tbl邀请[[#This Row],[收货后出稿时间]]</f>
        <v>5</v>
      </c>
      <c r="P72" s="99"/>
      <c r="Q72" s="99"/>
      <c r="R72" s="99"/>
      <c r="S72" s="99"/>
      <c r="T72" s="100"/>
      <c r="U72" s="130"/>
      <c r="V72" s="129"/>
      <c r="W72" s="129"/>
      <c r="X72" s="110"/>
      <c r="Y72" s="110"/>
      <c r="Z72" s="115"/>
      <c r="AA72" s="115"/>
      <c r="AB72" s="116"/>
      <c r="AC72" s="53"/>
      <c r="AF72" s="54"/>
      <c r="AI72" s="53" t="s">
        <v>1302</v>
      </c>
      <c r="AJ72" s="53" t="s">
        <v>1302</v>
      </c>
      <c r="AK72" s="53" t="e">
        <f>VLOOKUP(AJ72,[1]!Posts[#Data],2,FALSE)</f>
        <v>#REF!</v>
      </c>
      <c r="AL72" s="53" t="e">
        <f>VLOOKUP(AJ72,[1]!Posts[#Data],3,FALSE)</f>
        <v>#REF!</v>
      </c>
      <c r="AM72" s="53" t="e">
        <f>VLOOKUP(AJ72,[1]!Posts[#Data],4,FALSE)</f>
        <v>#REF!</v>
      </c>
    </row>
    <row r="73" spans="4:39" ht="30.75" customHeight="1">
      <c r="D73" s="85"/>
      <c r="E73" s="85"/>
      <c r="F73" s="85"/>
      <c r="G73" s="78"/>
      <c r="H73" s="86"/>
      <c r="I73" s="105"/>
      <c r="J73" s="106"/>
      <c r="K73" s="97"/>
      <c r="L73" s="98"/>
      <c r="M73" s="99"/>
      <c r="N73" s="100"/>
      <c r="O73" s="101">
        <f>tbl邀请[[#This Row],[拍单日期]]+5+tbl邀请[[#This Row],[收货后出稿时间]]</f>
        <v>5</v>
      </c>
      <c r="P73" s="99"/>
      <c r="Q73" s="99"/>
      <c r="R73" s="99"/>
      <c r="S73" s="99"/>
      <c r="T73" s="100"/>
      <c r="U73" s="130"/>
      <c r="V73" s="130"/>
      <c r="W73" s="129"/>
      <c r="X73" s="110"/>
      <c r="Y73" s="110"/>
      <c r="Z73" s="115"/>
      <c r="AA73" s="115"/>
      <c r="AB73" s="116"/>
      <c r="AC73" s="53"/>
      <c r="AF73" s="54"/>
      <c r="AI73" s="53" t="s">
        <v>1303</v>
      </c>
      <c r="AJ73" s="53" t="s">
        <v>1303</v>
      </c>
      <c r="AK73" s="53" t="e">
        <f>VLOOKUP(AJ73,[1]!Posts[#Data],2,FALSE)</f>
        <v>#REF!</v>
      </c>
      <c r="AL73" s="53" t="e">
        <f>VLOOKUP(AJ73,[1]!Posts[#Data],3,FALSE)</f>
        <v>#REF!</v>
      </c>
      <c r="AM73" s="53" t="e">
        <f>VLOOKUP(AJ73,[1]!Posts[#Data],4,FALSE)</f>
        <v>#REF!</v>
      </c>
    </row>
    <row r="74" spans="4:39" ht="30.75" customHeight="1">
      <c r="D74" s="85"/>
      <c r="E74" s="85"/>
      <c r="F74" s="85"/>
      <c r="G74" s="78"/>
      <c r="H74" s="86"/>
      <c r="I74" s="105"/>
      <c r="J74" s="106"/>
      <c r="K74" s="97"/>
      <c r="L74" s="98"/>
      <c r="M74" s="99"/>
      <c r="N74" s="100"/>
      <c r="O74" s="101">
        <f>tbl邀请[[#This Row],[拍单日期]]+5+tbl邀请[[#This Row],[收货后出稿时间]]</f>
        <v>5</v>
      </c>
      <c r="P74" s="99"/>
      <c r="Q74" s="99"/>
      <c r="R74" s="99"/>
      <c r="S74" s="99"/>
      <c r="T74" s="100"/>
      <c r="U74" s="130"/>
      <c r="V74" s="130"/>
      <c r="W74" s="129"/>
      <c r="X74" s="110"/>
      <c r="Y74" s="110"/>
      <c r="Z74" s="115"/>
      <c r="AA74" s="115"/>
      <c r="AB74" s="116"/>
      <c r="AC74" s="53"/>
      <c r="AF74" s="54"/>
      <c r="AI74" s="53" t="s">
        <v>1304</v>
      </c>
      <c r="AJ74" s="53" t="s">
        <v>1304</v>
      </c>
      <c r="AK74" s="53" t="e">
        <f>VLOOKUP(AJ74,[1]!Posts[#Data],2,FALSE)</f>
        <v>#REF!</v>
      </c>
      <c r="AL74" s="53" t="e">
        <f>VLOOKUP(AJ74,[1]!Posts[#Data],3,FALSE)</f>
        <v>#REF!</v>
      </c>
      <c r="AM74" s="53" t="e">
        <f>VLOOKUP(AJ74,[1]!Posts[#Data],4,FALSE)</f>
        <v>#REF!</v>
      </c>
    </row>
    <row r="75" spans="4:39" ht="30.75" customHeight="1">
      <c r="D75" s="88"/>
      <c r="E75" s="69"/>
      <c r="F75" s="69"/>
      <c r="G75" s="71"/>
      <c r="H75" s="87"/>
      <c r="I75" s="95"/>
      <c r="J75" s="96"/>
      <c r="K75" s="97"/>
      <c r="L75" s="98"/>
      <c r="M75" s="99"/>
      <c r="N75" s="100"/>
      <c r="O75" s="101"/>
      <c r="P75" s="99"/>
      <c r="Q75" s="99"/>
      <c r="R75" s="99"/>
      <c r="S75" s="99"/>
      <c r="T75" s="100"/>
      <c r="U75" s="130"/>
      <c r="V75" s="128"/>
      <c r="W75" s="129"/>
      <c r="X75" s="110"/>
      <c r="Y75" s="110"/>
      <c r="Z75" s="115"/>
      <c r="AA75" s="115"/>
      <c r="AB75" s="116"/>
      <c r="AC75" s="53"/>
      <c r="AF75" s="54"/>
      <c r="AI75" s="53" t="s">
        <v>1305</v>
      </c>
      <c r="AJ75" s="53" t="s">
        <v>1305</v>
      </c>
      <c r="AK75" s="53" t="e">
        <f>VLOOKUP(AJ75,[1]!Posts[#Data],2,FALSE)</f>
        <v>#REF!</v>
      </c>
      <c r="AL75" s="53" t="e">
        <f>VLOOKUP(AJ75,[1]!Posts[#Data],3,FALSE)</f>
        <v>#REF!</v>
      </c>
      <c r="AM75" s="53" t="e">
        <f>VLOOKUP(AJ75,[1]!Posts[#Data],4,FALSE)</f>
        <v>#REF!</v>
      </c>
    </row>
    <row r="76" spans="4:39" ht="30.75" customHeight="1">
      <c r="D76" s="85"/>
      <c r="E76" s="85"/>
      <c r="F76" s="85"/>
      <c r="G76" s="78"/>
      <c r="H76" s="86"/>
      <c r="I76" s="105"/>
      <c r="J76" s="106"/>
      <c r="K76" s="97"/>
      <c r="L76" s="98"/>
      <c r="M76" s="99"/>
      <c r="N76" s="100"/>
      <c r="O76" s="101"/>
      <c r="P76" s="99"/>
      <c r="Q76" s="99"/>
      <c r="R76" s="99"/>
      <c r="S76" s="99"/>
      <c r="T76" s="100"/>
      <c r="U76" s="128"/>
      <c r="V76" s="129"/>
      <c r="W76" s="129"/>
      <c r="X76" s="110"/>
      <c r="Y76" s="110"/>
      <c r="Z76" s="115"/>
      <c r="AA76" s="115"/>
      <c r="AB76" s="116"/>
      <c r="AC76" s="53"/>
      <c r="AF76" s="54"/>
      <c r="AI76" s="53" t="s">
        <v>1306</v>
      </c>
      <c r="AJ76" s="53" t="s">
        <v>1306</v>
      </c>
      <c r="AK76" s="53" t="e">
        <f>VLOOKUP(AJ76,[1]!Posts[#Data],2,FALSE)</f>
        <v>#REF!</v>
      </c>
      <c r="AL76" s="53" t="e">
        <f>VLOOKUP(AJ76,[1]!Posts[#Data],3,FALSE)</f>
        <v>#REF!</v>
      </c>
      <c r="AM76" s="53" t="e">
        <f>VLOOKUP(AJ76,[1]!Posts[#Data],4,FALSE)</f>
        <v>#REF!</v>
      </c>
    </row>
    <row r="77" spans="4:39" ht="30.75" customHeight="1">
      <c r="D77" s="69"/>
      <c r="E77" s="69"/>
      <c r="F77" s="69"/>
      <c r="G77" s="71"/>
      <c r="H77" s="87"/>
      <c r="I77" s="95"/>
      <c r="J77" s="96"/>
      <c r="K77" s="97"/>
      <c r="L77" s="98"/>
      <c r="M77" s="99"/>
      <c r="N77" s="100"/>
      <c r="O77" s="101"/>
      <c r="P77" s="99"/>
      <c r="Q77" s="99"/>
      <c r="R77" s="99"/>
      <c r="S77" s="99"/>
      <c r="T77" s="100"/>
      <c r="U77" s="130"/>
      <c r="V77" s="130"/>
      <c r="W77" s="129"/>
      <c r="X77" s="110"/>
      <c r="Y77" s="110"/>
      <c r="Z77" s="115"/>
      <c r="AA77" s="115"/>
      <c r="AB77" s="116"/>
      <c r="AC77" s="53"/>
      <c r="AF77" s="54"/>
      <c r="AI77" s="53" t="s">
        <v>1307</v>
      </c>
      <c r="AJ77" s="53" t="s">
        <v>1307</v>
      </c>
      <c r="AK77" s="53" t="e">
        <f>VLOOKUP(AJ77,[1]!Posts[#Data],2,FALSE)</f>
        <v>#REF!</v>
      </c>
      <c r="AL77" s="53" t="e">
        <f>VLOOKUP(AJ77,[1]!Posts[#Data],3,FALSE)</f>
        <v>#REF!</v>
      </c>
      <c r="AM77" s="53" t="e">
        <f>VLOOKUP(AJ77,[1]!Posts[#Data],4,FALSE)</f>
        <v>#REF!</v>
      </c>
    </row>
    <row r="78" spans="4:39" ht="30.75" customHeight="1">
      <c r="D78" s="69"/>
      <c r="E78" s="69"/>
      <c r="F78" s="69"/>
      <c r="G78" s="71"/>
      <c r="H78" s="87"/>
      <c r="I78" s="95"/>
      <c r="J78" s="96"/>
      <c r="K78" s="97"/>
      <c r="L78" s="98"/>
      <c r="M78" s="99"/>
      <c r="N78" s="100"/>
      <c r="O78" s="101"/>
      <c r="P78" s="99"/>
      <c r="Q78" s="99"/>
      <c r="R78" s="99"/>
      <c r="S78" s="99"/>
      <c r="T78" s="100"/>
      <c r="U78" s="130"/>
      <c r="V78" s="130"/>
      <c r="W78" s="129"/>
      <c r="X78" s="110"/>
      <c r="Y78" s="110"/>
      <c r="Z78" s="115"/>
      <c r="AA78" s="115"/>
      <c r="AB78" s="116"/>
      <c r="AC78" s="53"/>
      <c r="AF78" s="54"/>
      <c r="AI78" s="53" t="s">
        <v>1308</v>
      </c>
      <c r="AJ78" s="53" t="s">
        <v>1308</v>
      </c>
      <c r="AK78" s="53" t="e">
        <f>VLOOKUP(AJ78,[1]!Posts[#Data],2,FALSE)</f>
        <v>#REF!</v>
      </c>
      <c r="AL78" s="53" t="e">
        <f>VLOOKUP(AJ78,[1]!Posts[#Data],3,FALSE)</f>
        <v>#REF!</v>
      </c>
      <c r="AM78" s="53" t="e">
        <f>VLOOKUP(AJ78,[1]!Posts[#Data],4,FALSE)</f>
        <v>#REF!</v>
      </c>
    </row>
    <row r="79" spans="4:39" ht="30.75" hidden="1" customHeight="1">
      <c r="D79" s="69" t="s">
        <v>349</v>
      </c>
      <c r="E79" s="69" t="s">
        <v>350</v>
      </c>
      <c r="F79" s="69" t="s">
        <v>351</v>
      </c>
      <c r="G79" s="74" t="s">
        <v>352</v>
      </c>
      <c r="H79" s="87" t="s">
        <v>222</v>
      </c>
      <c r="I79" s="95">
        <v>200</v>
      </c>
      <c r="J79" s="96">
        <v>13122222407</v>
      </c>
      <c r="K79" s="97"/>
      <c r="L79" s="98"/>
      <c r="M79" s="99"/>
      <c r="N79" s="100"/>
      <c r="O79" s="101"/>
      <c r="P79" s="99"/>
      <c r="Q79" s="99"/>
      <c r="R79" s="99"/>
      <c r="S79" s="99"/>
      <c r="T79" s="100"/>
      <c r="U79" s="129"/>
      <c r="V79" s="129"/>
      <c r="W79" s="129"/>
      <c r="X79" s="110"/>
      <c r="Y79" s="110"/>
      <c r="Z79" s="115" t="e">
        <v>#N/A</v>
      </c>
      <c r="AA79" s="115" t="e">
        <v>#N/A</v>
      </c>
      <c r="AB79" s="116" t="e">
        <v>#N/A</v>
      </c>
      <c r="AC79" s="53"/>
      <c r="AF79" s="54" t="s">
        <v>142</v>
      </c>
      <c r="AI79" s="53" t="s">
        <v>1248</v>
      </c>
      <c r="AJ79" s="53" t="s">
        <v>1248</v>
      </c>
      <c r="AK79" s="53" t="e">
        <f>VLOOKUP(AJ79,[1]!Posts[#Data],2,FALSE)</f>
        <v>#REF!</v>
      </c>
      <c r="AL79" s="53" t="e">
        <f>VLOOKUP(AJ79,[1]!Posts[#Data],3,FALSE)</f>
        <v>#REF!</v>
      </c>
      <c r="AM79" s="53" t="e">
        <f>VLOOKUP(AJ79,[1]!Posts[#Data],4,FALSE)</f>
        <v>#REF!</v>
      </c>
    </row>
    <row r="80" spans="4:39" ht="30.75" customHeight="1">
      <c r="D80" s="69"/>
      <c r="E80" s="69"/>
      <c r="F80" s="69"/>
      <c r="G80" s="71"/>
      <c r="H80" s="87"/>
      <c r="I80" s="95"/>
      <c r="J80" s="96"/>
      <c r="K80" s="97"/>
      <c r="L80" s="98"/>
      <c r="M80" s="99"/>
      <c r="N80" s="100"/>
      <c r="O80" s="101"/>
      <c r="P80" s="99"/>
      <c r="Q80" s="99"/>
      <c r="R80" s="99"/>
      <c r="S80" s="99"/>
      <c r="T80" s="100"/>
      <c r="U80" s="130"/>
      <c r="V80" s="130"/>
      <c r="W80" s="129"/>
      <c r="X80" s="110"/>
      <c r="Y80" s="110"/>
      <c r="Z80" s="115"/>
      <c r="AA80" s="115"/>
      <c r="AB80" s="116"/>
      <c r="AC80" s="53"/>
      <c r="AF80" s="54"/>
      <c r="AI80" s="53" t="s">
        <v>1309</v>
      </c>
      <c r="AJ80" s="53" t="s">
        <v>1309</v>
      </c>
      <c r="AK80" s="53" t="e">
        <f>VLOOKUP(AJ80,[1]!Posts[#Data],2,FALSE)</f>
        <v>#REF!</v>
      </c>
      <c r="AL80" s="53" t="e">
        <f>VLOOKUP(AJ80,[1]!Posts[#Data],3,FALSE)</f>
        <v>#REF!</v>
      </c>
      <c r="AM80" s="53" t="e">
        <f>VLOOKUP(AJ80,[1]!Posts[#Data],4,FALSE)</f>
        <v>#REF!</v>
      </c>
    </row>
    <row r="81" spans="4:39" ht="30.75" customHeight="1">
      <c r="D81" s="69"/>
      <c r="E81" s="69"/>
      <c r="F81" s="69"/>
      <c r="G81" s="71"/>
      <c r="H81" s="87"/>
      <c r="I81" s="95"/>
      <c r="J81" s="96"/>
      <c r="K81" s="97"/>
      <c r="L81" s="98"/>
      <c r="M81" s="99"/>
      <c r="N81" s="100"/>
      <c r="O81" s="101"/>
      <c r="P81" s="99"/>
      <c r="Q81" s="99"/>
      <c r="R81" s="99"/>
      <c r="S81" s="99"/>
      <c r="T81" s="100"/>
      <c r="U81" s="130"/>
      <c r="V81" s="130"/>
      <c r="W81" s="129"/>
      <c r="X81" s="110"/>
      <c r="Y81" s="110"/>
      <c r="Z81" s="115"/>
      <c r="AA81" s="115"/>
      <c r="AB81" s="116"/>
      <c r="AC81" s="53"/>
      <c r="AF81" s="54"/>
      <c r="AI81" s="53" t="s">
        <v>1310</v>
      </c>
      <c r="AJ81" s="53" t="s">
        <v>1310</v>
      </c>
      <c r="AK81" s="53" t="e">
        <f>VLOOKUP(AJ81,[1]!Posts[#Data],2,FALSE)</f>
        <v>#REF!</v>
      </c>
      <c r="AL81" s="53" t="e">
        <f>VLOOKUP(AJ81,[1]!Posts[#Data],3,FALSE)</f>
        <v>#REF!</v>
      </c>
      <c r="AM81" s="53" t="e">
        <f>VLOOKUP(AJ81,[1]!Posts[#Data],4,FALSE)</f>
        <v>#REF!</v>
      </c>
    </row>
    <row r="82" spans="4:39" ht="30.75" customHeight="1">
      <c r="D82" s="69"/>
      <c r="E82" s="69"/>
      <c r="F82" s="69"/>
      <c r="G82" s="71"/>
      <c r="H82" s="87"/>
      <c r="I82" s="95"/>
      <c r="J82" s="96"/>
      <c r="K82" s="97"/>
      <c r="L82" s="98"/>
      <c r="M82" s="99"/>
      <c r="N82" s="100"/>
      <c r="O82" s="101"/>
      <c r="P82" s="99"/>
      <c r="Q82" s="99"/>
      <c r="R82" s="99"/>
      <c r="S82" s="99"/>
      <c r="T82" s="100"/>
      <c r="U82" s="130"/>
      <c r="V82" s="129"/>
      <c r="W82" s="129"/>
      <c r="X82" s="110"/>
      <c r="Y82" s="110"/>
      <c r="Z82" s="115"/>
      <c r="AA82" s="115"/>
      <c r="AB82" s="116"/>
      <c r="AC82" s="53"/>
      <c r="AF82" s="54"/>
      <c r="AI82" s="53" t="s">
        <v>1311</v>
      </c>
      <c r="AJ82" s="53" t="s">
        <v>1311</v>
      </c>
      <c r="AK82" s="53" t="e">
        <f>VLOOKUP(AJ82,[1]!Posts[#Data],2,FALSE)</f>
        <v>#REF!</v>
      </c>
      <c r="AL82" s="53" t="e">
        <f>VLOOKUP(AJ82,[1]!Posts[#Data],3,FALSE)</f>
        <v>#REF!</v>
      </c>
      <c r="AM82" s="53" t="e">
        <f>VLOOKUP(AJ82,[1]!Posts[#Data],4,FALSE)</f>
        <v>#REF!</v>
      </c>
    </row>
    <row r="83" spans="4:39" ht="30.75" customHeight="1">
      <c r="D83" s="69"/>
      <c r="E83" s="69"/>
      <c r="F83" s="69"/>
      <c r="G83" s="71"/>
      <c r="H83" s="87"/>
      <c r="I83" s="95"/>
      <c r="J83" s="96"/>
      <c r="K83" s="97"/>
      <c r="L83" s="98"/>
      <c r="M83" s="99"/>
      <c r="N83" s="100"/>
      <c r="O83" s="101"/>
      <c r="P83" s="99"/>
      <c r="Q83" s="99"/>
      <c r="R83" s="99"/>
      <c r="S83" s="99"/>
      <c r="T83" s="100"/>
      <c r="U83" s="130"/>
      <c r="V83" s="130"/>
      <c r="W83" s="129"/>
      <c r="X83" s="110"/>
      <c r="Y83" s="110"/>
      <c r="Z83" s="115"/>
      <c r="AA83" s="115"/>
      <c r="AB83" s="116"/>
      <c r="AC83" s="53"/>
      <c r="AF83" s="54"/>
      <c r="AI83" s="53" t="s">
        <v>1312</v>
      </c>
      <c r="AJ83" s="53" t="s">
        <v>1312</v>
      </c>
      <c r="AK83" s="53" t="e">
        <f>VLOOKUP(AJ83,[1]!Posts[#Data],2,FALSE)</f>
        <v>#REF!</v>
      </c>
      <c r="AL83" s="53" t="e">
        <f>VLOOKUP(AJ83,[1]!Posts[#Data],3,FALSE)</f>
        <v>#REF!</v>
      </c>
      <c r="AM83" s="53" t="e">
        <f>VLOOKUP(AJ83,[1]!Posts[#Data],4,FALSE)</f>
        <v>#REF!</v>
      </c>
    </row>
    <row r="84" spans="4:39" ht="30.75" hidden="1" customHeight="1">
      <c r="D84" s="69" t="s">
        <v>369</v>
      </c>
      <c r="E84" s="69" t="s">
        <v>370</v>
      </c>
      <c r="F84" s="69" t="s">
        <v>371</v>
      </c>
      <c r="G84" s="71" t="s">
        <v>372</v>
      </c>
      <c r="H84" s="87" t="s">
        <v>373</v>
      </c>
      <c r="I84" s="95">
        <v>200</v>
      </c>
      <c r="J84" s="96">
        <v>13533737640</v>
      </c>
      <c r="K84" s="97"/>
      <c r="L84" s="98"/>
      <c r="M84" s="99"/>
      <c r="N84" s="100"/>
      <c r="O84" s="101"/>
      <c r="P84" s="99"/>
      <c r="Q84" s="99"/>
      <c r="R84" s="99"/>
      <c r="S84" s="99"/>
      <c r="T84" s="100"/>
      <c r="U84" s="129"/>
      <c r="V84" s="129"/>
      <c r="W84" s="129"/>
      <c r="X84" s="110"/>
      <c r="Y84" s="110"/>
      <c r="Z84" s="115" t="e">
        <v>#N/A</v>
      </c>
      <c r="AA84" s="115" t="e">
        <v>#N/A</v>
      </c>
      <c r="AB84" s="116" t="e">
        <v>#N/A</v>
      </c>
      <c r="AC84" s="53"/>
      <c r="AF84" s="54" t="s">
        <v>142</v>
      </c>
      <c r="AI84" s="53" t="s">
        <v>1248</v>
      </c>
      <c r="AJ84" s="53" t="s">
        <v>1248</v>
      </c>
      <c r="AK84" s="53" t="e">
        <f>VLOOKUP(AJ84,[1]!Posts[#Data],2,FALSE)</f>
        <v>#REF!</v>
      </c>
      <c r="AL84" s="53" t="e">
        <f>VLOOKUP(AJ84,[1]!Posts[#Data],3,FALSE)</f>
        <v>#REF!</v>
      </c>
      <c r="AM84" s="53" t="e">
        <f>VLOOKUP(AJ84,[1]!Posts[#Data],4,FALSE)</f>
        <v>#REF!</v>
      </c>
    </row>
    <row r="85" spans="4:39" ht="30.75" customHeight="1">
      <c r="D85" s="69"/>
      <c r="E85" s="69"/>
      <c r="F85" s="69"/>
      <c r="G85" s="71"/>
      <c r="H85" s="87"/>
      <c r="I85" s="95"/>
      <c r="J85" s="96"/>
      <c r="K85" s="97"/>
      <c r="L85" s="98"/>
      <c r="M85" s="99"/>
      <c r="N85" s="100"/>
      <c r="O85" s="101"/>
      <c r="P85" s="99"/>
      <c r="Q85" s="99"/>
      <c r="R85" s="99"/>
      <c r="S85" s="99"/>
      <c r="T85" s="100"/>
      <c r="U85" s="130"/>
      <c r="V85" s="130"/>
      <c r="W85" s="129"/>
      <c r="X85" s="110"/>
      <c r="Y85" s="110"/>
      <c r="Z85" s="115"/>
      <c r="AA85" s="115"/>
      <c r="AB85" s="116"/>
      <c r="AC85" s="53"/>
      <c r="AF85" s="54"/>
      <c r="AI85" s="53" t="s">
        <v>1313</v>
      </c>
      <c r="AJ85" s="53" t="s">
        <v>1313</v>
      </c>
      <c r="AK85" s="53" t="e">
        <f>VLOOKUP(AJ85,[1]!Posts[#Data],2,FALSE)</f>
        <v>#REF!</v>
      </c>
      <c r="AL85" s="53" t="e">
        <f>VLOOKUP(AJ85,[1]!Posts[#Data],3,FALSE)</f>
        <v>#REF!</v>
      </c>
      <c r="AM85" s="53" t="e">
        <f>VLOOKUP(AJ85,[1]!Posts[#Data],4,FALSE)</f>
        <v>#REF!</v>
      </c>
    </row>
    <row r="86" spans="4:39" ht="30.75" customHeight="1">
      <c r="D86" s="69"/>
      <c r="E86" s="69"/>
      <c r="F86" s="69"/>
      <c r="G86" s="71"/>
      <c r="H86" s="87"/>
      <c r="I86" s="95"/>
      <c r="J86" s="96"/>
      <c r="K86" s="97"/>
      <c r="L86" s="98"/>
      <c r="M86" s="99"/>
      <c r="N86" s="100"/>
      <c r="O86" s="101"/>
      <c r="P86" s="99"/>
      <c r="Q86" s="99"/>
      <c r="R86" s="99"/>
      <c r="S86" s="99"/>
      <c r="T86" s="100"/>
      <c r="U86" s="130"/>
      <c r="V86" s="130"/>
      <c r="W86" s="129"/>
      <c r="X86" s="110"/>
      <c r="Y86" s="110"/>
      <c r="Z86" s="115"/>
      <c r="AA86" s="115"/>
      <c r="AB86" s="116"/>
      <c r="AC86" s="53"/>
      <c r="AF86" s="54"/>
      <c r="AI86" s="53" t="s">
        <v>1314</v>
      </c>
      <c r="AJ86" s="53" t="s">
        <v>1314</v>
      </c>
      <c r="AK86" s="53" t="e">
        <f>VLOOKUP(AJ86,[1]!Posts[#Data],2,FALSE)</f>
        <v>#REF!</v>
      </c>
      <c r="AL86" s="53" t="e">
        <f>VLOOKUP(AJ86,[1]!Posts[#Data],3,FALSE)</f>
        <v>#REF!</v>
      </c>
      <c r="AM86" s="53" t="e">
        <f>VLOOKUP(AJ86,[1]!Posts[#Data],4,FALSE)</f>
        <v>#REF!</v>
      </c>
    </row>
    <row r="87" spans="4:39" ht="30.75" customHeight="1">
      <c r="D87" s="69"/>
      <c r="E87" s="69"/>
      <c r="F87" s="69"/>
      <c r="G87" s="71"/>
      <c r="H87" s="87"/>
      <c r="I87" s="95"/>
      <c r="J87" s="96"/>
      <c r="K87" s="97"/>
      <c r="L87" s="98"/>
      <c r="M87" s="99"/>
      <c r="N87" s="100"/>
      <c r="O87" s="101"/>
      <c r="P87" s="99"/>
      <c r="Q87" s="99"/>
      <c r="R87" s="99"/>
      <c r="S87" s="99"/>
      <c r="T87" s="100"/>
      <c r="U87" s="130"/>
      <c r="V87" s="130"/>
      <c r="W87" s="129"/>
      <c r="X87" s="110"/>
      <c r="Y87" s="110"/>
      <c r="Z87" s="115"/>
      <c r="AA87" s="115"/>
      <c r="AB87" s="116"/>
      <c r="AC87" s="53"/>
      <c r="AF87" s="54"/>
      <c r="AI87" s="53" t="s">
        <v>1315</v>
      </c>
      <c r="AJ87" s="53" t="s">
        <v>1315</v>
      </c>
      <c r="AK87" s="53" t="e">
        <f>VLOOKUP(AJ87,[1]!Posts[#Data],2,FALSE)</f>
        <v>#REF!</v>
      </c>
      <c r="AL87" s="53" t="e">
        <f>VLOOKUP(AJ87,[1]!Posts[#Data],3,FALSE)</f>
        <v>#REF!</v>
      </c>
      <c r="AM87" s="53" t="e">
        <f>VLOOKUP(AJ87,[1]!Posts[#Data],4,FALSE)</f>
        <v>#REF!</v>
      </c>
    </row>
    <row r="88" spans="4:39" ht="30.75" customHeight="1">
      <c r="D88" s="69"/>
      <c r="E88" s="69"/>
      <c r="F88" s="69"/>
      <c r="G88" s="71"/>
      <c r="H88" s="87"/>
      <c r="I88" s="95"/>
      <c r="J88" s="96"/>
      <c r="K88" s="97"/>
      <c r="L88" s="98"/>
      <c r="M88" s="99"/>
      <c r="N88" s="100"/>
      <c r="O88" s="101"/>
      <c r="P88" s="99"/>
      <c r="Q88" s="99"/>
      <c r="R88" s="99"/>
      <c r="S88" s="99"/>
      <c r="T88" s="100"/>
      <c r="U88" s="130"/>
      <c r="V88" s="130"/>
      <c r="W88" s="129"/>
      <c r="X88" s="110"/>
      <c r="Y88" s="110"/>
      <c r="Z88" s="115"/>
      <c r="AA88" s="115"/>
      <c r="AB88" s="116"/>
      <c r="AC88" s="53"/>
      <c r="AF88" s="54"/>
      <c r="AI88" s="53" t="s">
        <v>1316</v>
      </c>
      <c r="AJ88" s="53" t="s">
        <v>1316</v>
      </c>
      <c r="AK88" s="53" t="e">
        <f>VLOOKUP(AJ88,[1]!Posts[#Data],2,FALSE)</f>
        <v>#REF!</v>
      </c>
      <c r="AL88" s="53" t="e">
        <f>VLOOKUP(AJ88,[1]!Posts[#Data],3,FALSE)</f>
        <v>#REF!</v>
      </c>
      <c r="AM88" s="53" t="e">
        <f>VLOOKUP(AJ88,[1]!Posts[#Data],4,FALSE)</f>
        <v>#REF!</v>
      </c>
    </row>
    <row r="89" spans="4:39" ht="30.75" customHeight="1">
      <c r="D89" s="85"/>
      <c r="E89" s="85"/>
      <c r="F89" s="85"/>
      <c r="G89" s="78"/>
      <c r="H89" s="86"/>
      <c r="I89" s="105"/>
      <c r="J89" s="106"/>
      <c r="K89" s="97"/>
      <c r="L89" s="98"/>
      <c r="M89" s="99"/>
      <c r="N89" s="100"/>
      <c r="O89" s="101"/>
      <c r="P89" s="99"/>
      <c r="Q89" s="99"/>
      <c r="R89" s="99"/>
      <c r="S89" s="99"/>
      <c r="T89" s="100"/>
      <c r="U89" s="130"/>
      <c r="V89" s="129"/>
      <c r="W89" s="129"/>
      <c r="X89" s="110"/>
      <c r="Y89" s="110"/>
      <c r="Z89" s="115"/>
      <c r="AA89" s="115"/>
      <c r="AB89" s="116"/>
      <c r="AC89" s="53"/>
      <c r="AF89" s="54"/>
      <c r="AI89" s="53" t="s">
        <v>1317</v>
      </c>
      <c r="AJ89" s="53" t="s">
        <v>1317</v>
      </c>
      <c r="AK89" s="53" t="e">
        <f>VLOOKUP(AJ89,[1]!Posts[#Data],2,FALSE)</f>
        <v>#REF!</v>
      </c>
      <c r="AL89" s="53" t="e">
        <f>VLOOKUP(AJ89,[1]!Posts[#Data],3,FALSE)</f>
        <v>#REF!</v>
      </c>
      <c r="AM89" s="53" t="e">
        <f>VLOOKUP(AJ89,[1]!Posts[#Data],4,FALSE)</f>
        <v>#REF!</v>
      </c>
    </row>
    <row r="90" spans="4:39" ht="30.75" customHeight="1">
      <c r="D90" s="85"/>
      <c r="E90" s="85"/>
      <c r="F90" s="85"/>
      <c r="G90" s="78"/>
      <c r="H90" s="86"/>
      <c r="I90" s="105"/>
      <c r="J90" s="106"/>
      <c r="K90" s="97"/>
      <c r="L90" s="98"/>
      <c r="M90" s="99"/>
      <c r="N90" s="100"/>
      <c r="O90" s="101"/>
      <c r="P90" s="99"/>
      <c r="Q90" s="99"/>
      <c r="R90" s="99"/>
      <c r="S90" s="99"/>
      <c r="T90" s="100"/>
      <c r="U90" s="130"/>
      <c r="V90" s="129"/>
      <c r="W90" s="129"/>
      <c r="X90" s="110"/>
      <c r="Y90" s="110"/>
      <c r="Z90" s="115"/>
      <c r="AA90" s="115"/>
      <c r="AB90" s="116"/>
      <c r="AC90" s="53"/>
      <c r="AF90" s="54"/>
      <c r="AI90" s="53" t="s">
        <v>1318</v>
      </c>
      <c r="AJ90" s="53" t="s">
        <v>1318</v>
      </c>
      <c r="AK90" s="53" t="e">
        <f>VLOOKUP(AJ90,[1]!Posts[#Data],2,FALSE)</f>
        <v>#REF!</v>
      </c>
      <c r="AL90" s="53" t="e">
        <f>VLOOKUP(AJ90,[1]!Posts[#Data],3,FALSE)</f>
        <v>#REF!</v>
      </c>
      <c r="AM90" s="53" t="e">
        <f>VLOOKUP(AJ90,[1]!Posts[#Data],4,FALSE)</f>
        <v>#REF!</v>
      </c>
    </row>
    <row r="91" spans="4:39" ht="30.75" customHeight="1">
      <c r="D91" s="85"/>
      <c r="E91" s="85"/>
      <c r="F91" s="85"/>
      <c r="G91" s="78"/>
      <c r="H91" s="86"/>
      <c r="I91" s="105"/>
      <c r="J91" s="106"/>
      <c r="K91" s="97"/>
      <c r="L91" s="98"/>
      <c r="M91" s="99"/>
      <c r="N91" s="100"/>
      <c r="O91" s="101"/>
      <c r="P91" s="99"/>
      <c r="Q91" s="99"/>
      <c r="R91" s="99"/>
      <c r="S91" s="99"/>
      <c r="T91" s="100"/>
      <c r="U91" s="130"/>
      <c r="V91" s="129"/>
      <c r="W91" s="129"/>
      <c r="X91" s="110"/>
      <c r="Y91" s="110"/>
      <c r="Z91" s="115"/>
      <c r="AA91" s="115"/>
      <c r="AB91" s="116"/>
      <c r="AC91" s="53"/>
      <c r="AF91" s="54"/>
      <c r="AI91" s="53" t="s">
        <v>1319</v>
      </c>
      <c r="AJ91" s="53" t="s">
        <v>1319</v>
      </c>
      <c r="AK91" s="53" t="e">
        <f>VLOOKUP(AJ91,[1]!Posts[#Data],2,FALSE)</f>
        <v>#REF!</v>
      </c>
      <c r="AL91" s="53" t="e">
        <f>VLOOKUP(AJ91,[1]!Posts[#Data],3,FALSE)</f>
        <v>#REF!</v>
      </c>
      <c r="AM91" s="53" t="e">
        <f>VLOOKUP(AJ91,[1]!Posts[#Data],4,FALSE)</f>
        <v>#REF!</v>
      </c>
    </row>
    <row r="92" spans="4:39" ht="30.75" hidden="1" customHeight="1">
      <c r="D92" s="69" t="s">
        <v>402</v>
      </c>
      <c r="E92" s="69" t="s">
        <v>403</v>
      </c>
      <c r="F92" s="69" t="s">
        <v>404</v>
      </c>
      <c r="G92" s="71" t="s">
        <v>405</v>
      </c>
      <c r="H92" s="87" t="s">
        <v>322</v>
      </c>
      <c r="I92" s="95">
        <v>200</v>
      </c>
      <c r="J92" s="96">
        <v>19864834883</v>
      </c>
      <c r="K92" s="97"/>
      <c r="L92" s="98"/>
      <c r="M92" s="99"/>
      <c r="N92" s="100"/>
      <c r="O92" s="101"/>
      <c r="P92" s="99"/>
      <c r="Q92" s="99"/>
      <c r="R92" s="99"/>
      <c r="S92" s="99"/>
      <c r="T92" s="100"/>
      <c r="U92" s="129"/>
      <c r="V92" s="129"/>
      <c r="W92" s="129"/>
      <c r="X92" s="110"/>
      <c r="Y92" s="110"/>
      <c r="Z92" s="115" t="e">
        <v>#N/A</v>
      </c>
      <c r="AA92" s="115" t="e">
        <v>#N/A</v>
      </c>
      <c r="AB92" s="116" t="e">
        <v>#N/A</v>
      </c>
      <c r="AC92" s="53"/>
      <c r="AF92" s="54" t="s">
        <v>142</v>
      </c>
      <c r="AI92" s="53" t="s">
        <v>1248</v>
      </c>
      <c r="AJ92" s="53" t="s">
        <v>1248</v>
      </c>
      <c r="AK92" s="53" t="e">
        <f>VLOOKUP(AJ92,[1]!Posts[#Data],2,FALSE)</f>
        <v>#REF!</v>
      </c>
      <c r="AL92" s="53" t="e">
        <f>VLOOKUP(AJ92,[1]!Posts[#Data],3,FALSE)</f>
        <v>#REF!</v>
      </c>
      <c r="AM92" s="53" t="e">
        <f>VLOOKUP(AJ92,[1]!Posts[#Data],4,FALSE)</f>
        <v>#REF!</v>
      </c>
    </row>
    <row r="93" spans="4:39" ht="30.75" customHeight="1">
      <c r="D93" s="69"/>
      <c r="E93" s="69"/>
      <c r="F93" s="69"/>
      <c r="G93" s="71"/>
      <c r="H93" s="87"/>
      <c r="I93" s="95"/>
      <c r="J93" s="96"/>
      <c r="K93" s="97"/>
      <c r="L93" s="98"/>
      <c r="M93" s="99"/>
      <c r="N93" s="100"/>
      <c r="O93" s="101"/>
      <c r="P93" s="99"/>
      <c r="Q93" s="99"/>
      <c r="R93" s="99"/>
      <c r="S93" s="99"/>
      <c r="T93" s="100"/>
      <c r="U93" s="130"/>
      <c r="V93" s="130"/>
      <c r="W93" s="129"/>
      <c r="X93" s="110"/>
      <c r="Y93" s="110"/>
      <c r="Z93" s="115"/>
      <c r="AA93" s="115"/>
      <c r="AB93" s="116"/>
      <c r="AC93" s="53"/>
      <c r="AF93" s="54"/>
      <c r="AI93" s="53" t="s">
        <v>1320</v>
      </c>
      <c r="AJ93" s="53" t="s">
        <v>1320</v>
      </c>
      <c r="AK93" s="53" t="e">
        <f>VLOOKUP(AJ93,[1]!Posts[#Data],2,FALSE)</f>
        <v>#REF!</v>
      </c>
      <c r="AL93" s="53" t="e">
        <f>VLOOKUP(AJ93,[1]!Posts[#Data],3,FALSE)</f>
        <v>#REF!</v>
      </c>
      <c r="AM93" s="53" t="e">
        <f>VLOOKUP(AJ93,[1]!Posts[#Data],4,FALSE)</f>
        <v>#REF!</v>
      </c>
    </row>
    <row r="94" spans="4:39" ht="30.75" customHeight="1">
      <c r="D94" s="85"/>
      <c r="E94" s="85"/>
      <c r="F94" s="85"/>
      <c r="G94" s="78"/>
      <c r="H94" s="86"/>
      <c r="I94" s="105"/>
      <c r="J94" s="106"/>
      <c r="K94" s="97"/>
      <c r="L94" s="98"/>
      <c r="M94" s="99"/>
      <c r="N94" s="100"/>
      <c r="O94" s="101"/>
      <c r="P94" s="99"/>
      <c r="Q94" s="99"/>
      <c r="R94" s="99"/>
      <c r="S94" s="99"/>
      <c r="T94" s="100"/>
      <c r="U94" s="130"/>
      <c r="V94" s="129"/>
      <c r="W94" s="129"/>
      <c r="X94" s="110"/>
      <c r="Y94" s="110"/>
      <c r="Z94" s="115"/>
      <c r="AA94" s="115"/>
      <c r="AB94" s="116"/>
      <c r="AC94" s="53"/>
      <c r="AF94" s="54"/>
      <c r="AI94" s="53" t="s">
        <v>1321</v>
      </c>
      <c r="AJ94" s="53" t="s">
        <v>1321</v>
      </c>
      <c r="AK94" s="53" t="e">
        <f>VLOOKUP(AJ94,[1]!Posts[#Data],2,FALSE)</f>
        <v>#REF!</v>
      </c>
      <c r="AL94" s="53" t="e">
        <f>VLOOKUP(AJ94,[1]!Posts[#Data],3,FALSE)</f>
        <v>#REF!</v>
      </c>
      <c r="AM94" s="53" t="e">
        <f>VLOOKUP(AJ94,[1]!Posts[#Data],4,FALSE)</f>
        <v>#REF!</v>
      </c>
    </row>
    <row r="95" spans="4:39" ht="30.75" customHeight="1">
      <c r="D95" s="69"/>
      <c r="E95" s="69"/>
      <c r="F95" s="69"/>
      <c r="G95" s="71"/>
      <c r="H95" s="87"/>
      <c r="I95" s="95"/>
      <c r="J95" s="96"/>
      <c r="K95" s="97"/>
      <c r="L95" s="98"/>
      <c r="M95" s="99"/>
      <c r="N95" s="100"/>
      <c r="O95" s="101"/>
      <c r="P95" s="99"/>
      <c r="Q95" s="99"/>
      <c r="R95" s="99"/>
      <c r="S95" s="99"/>
      <c r="T95" s="100"/>
      <c r="U95" s="130"/>
      <c r="V95" s="129"/>
      <c r="W95" s="129"/>
      <c r="X95" s="110"/>
      <c r="Y95" s="110"/>
      <c r="Z95" s="115"/>
      <c r="AA95" s="115"/>
      <c r="AB95" s="116"/>
      <c r="AC95" s="53"/>
      <c r="AF95" s="54"/>
      <c r="AI95" s="53" t="s">
        <v>1322</v>
      </c>
      <c r="AJ95" s="53" t="s">
        <v>1322</v>
      </c>
      <c r="AK95" s="53" t="e">
        <f>VLOOKUP(AJ95,[1]!Posts[#Data],2,FALSE)</f>
        <v>#REF!</v>
      </c>
      <c r="AL95" s="53" t="e">
        <f>VLOOKUP(AJ95,[1]!Posts[#Data],3,FALSE)</f>
        <v>#REF!</v>
      </c>
      <c r="AM95" s="53" t="e">
        <f>VLOOKUP(AJ95,[1]!Posts[#Data],4,FALSE)</f>
        <v>#REF!</v>
      </c>
    </row>
    <row r="96" spans="4:39" ht="30.75" customHeight="1">
      <c r="D96" s="85"/>
      <c r="E96" s="85"/>
      <c r="F96" s="85"/>
      <c r="G96" s="78"/>
      <c r="H96" s="86"/>
      <c r="I96" s="105"/>
      <c r="J96" s="106"/>
      <c r="K96" s="97"/>
      <c r="L96" s="98"/>
      <c r="M96" s="99"/>
      <c r="N96" s="100"/>
      <c r="O96" s="101"/>
      <c r="P96" s="99"/>
      <c r="Q96" s="99"/>
      <c r="R96" s="99"/>
      <c r="S96" s="99"/>
      <c r="T96" s="100"/>
      <c r="U96" s="128"/>
      <c r="V96" s="129"/>
      <c r="W96" s="129"/>
      <c r="X96" s="110"/>
      <c r="Y96" s="110"/>
      <c r="Z96" s="115"/>
      <c r="AA96" s="115"/>
      <c r="AB96" s="116"/>
      <c r="AC96" s="53"/>
      <c r="AF96" s="54"/>
      <c r="AI96" s="53" t="s">
        <v>1323</v>
      </c>
      <c r="AJ96" s="53" t="s">
        <v>1323</v>
      </c>
      <c r="AK96" s="53" t="e">
        <f>VLOOKUP(AJ96,[1]!Posts[#Data],2,FALSE)</f>
        <v>#REF!</v>
      </c>
      <c r="AL96" s="53" t="e">
        <f>VLOOKUP(AJ96,[1]!Posts[#Data],3,FALSE)</f>
        <v>#REF!</v>
      </c>
      <c r="AM96" s="53" t="e">
        <f>VLOOKUP(AJ96,[1]!Posts[#Data],4,FALSE)</f>
        <v>#REF!</v>
      </c>
    </row>
    <row r="97" spans="4:39" ht="30.75" customHeight="1">
      <c r="D97" s="85"/>
      <c r="E97" s="85"/>
      <c r="F97" s="85"/>
      <c r="G97" s="78"/>
      <c r="H97" s="86"/>
      <c r="I97" s="105"/>
      <c r="J97" s="106"/>
      <c r="K97" s="97"/>
      <c r="L97" s="98"/>
      <c r="M97" s="99"/>
      <c r="N97" s="100"/>
      <c r="O97" s="101"/>
      <c r="P97" s="99"/>
      <c r="Q97" s="99"/>
      <c r="R97" s="99"/>
      <c r="S97" s="99"/>
      <c r="T97" s="100"/>
      <c r="U97" s="130"/>
      <c r="V97" s="130"/>
      <c r="W97" s="129"/>
      <c r="X97" s="110"/>
      <c r="Y97" s="110"/>
      <c r="Z97" s="115"/>
      <c r="AA97" s="115"/>
      <c r="AB97" s="116"/>
      <c r="AC97" s="53"/>
      <c r="AF97" s="54"/>
      <c r="AI97" s="53" t="s">
        <v>1324</v>
      </c>
      <c r="AJ97" s="53" t="s">
        <v>1324</v>
      </c>
      <c r="AK97" s="53" t="e">
        <f>VLOOKUP(AJ97,[1]!Posts[#Data],2,FALSE)</f>
        <v>#REF!</v>
      </c>
      <c r="AL97" s="53" t="e">
        <f>VLOOKUP(AJ97,[1]!Posts[#Data],3,FALSE)</f>
        <v>#REF!</v>
      </c>
      <c r="AM97" s="53" t="e">
        <f>VLOOKUP(AJ97,[1]!Posts[#Data],4,FALSE)</f>
        <v>#REF!</v>
      </c>
    </row>
    <row r="98" spans="4:39" ht="30.75" customHeight="1">
      <c r="D98" s="69"/>
      <c r="E98" s="69"/>
      <c r="F98" s="69"/>
      <c r="G98" s="71"/>
      <c r="H98" s="87"/>
      <c r="I98" s="95"/>
      <c r="J98" s="96"/>
      <c r="K98" s="97"/>
      <c r="L98" s="98"/>
      <c r="M98" s="99"/>
      <c r="N98" s="100"/>
      <c r="O98" s="101"/>
      <c r="P98" s="99"/>
      <c r="Q98" s="99"/>
      <c r="R98" s="99"/>
      <c r="S98" s="99"/>
      <c r="T98" s="100"/>
      <c r="U98" s="128"/>
      <c r="V98" s="130"/>
      <c r="W98" s="129"/>
      <c r="X98" s="110"/>
      <c r="Y98" s="110"/>
      <c r="Z98" s="115"/>
      <c r="AA98" s="115"/>
      <c r="AB98" s="116"/>
      <c r="AC98" s="53"/>
      <c r="AF98" s="54"/>
      <c r="AI98" s="53" t="s">
        <v>1325</v>
      </c>
      <c r="AJ98" s="53" t="s">
        <v>1325</v>
      </c>
      <c r="AK98" s="53" t="e">
        <f>VLOOKUP(AJ98,[1]!Posts[#Data],2,FALSE)</f>
        <v>#REF!</v>
      </c>
      <c r="AL98" s="53" t="e">
        <f>VLOOKUP(AJ98,[1]!Posts[#Data],3,FALSE)</f>
        <v>#REF!</v>
      </c>
      <c r="AM98" s="53" t="e">
        <f>VLOOKUP(AJ98,[1]!Posts[#Data],4,FALSE)</f>
        <v>#REF!</v>
      </c>
    </row>
    <row r="99" spans="4:39" ht="30.75" customHeight="1">
      <c r="D99" s="85"/>
      <c r="E99" s="85"/>
      <c r="F99" s="85"/>
      <c r="G99" s="78"/>
      <c r="H99" s="86"/>
      <c r="I99" s="105"/>
      <c r="J99" s="106"/>
      <c r="K99" s="97"/>
      <c r="L99" s="98"/>
      <c r="M99" s="99"/>
      <c r="N99" s="100"/>
      <c r="O99" s="101"/>
      <c r="P99" s="99"/>
      <c r="Q99" s="99"/>
      <c r="R99" s="99"/>
      <c r="S99" s="99"/>
      <c r="T99" s="100"/>
      <c r="U99" s="130"/>
      <c r="V99" s="129"/>
      <c r="W99" s="129"/>
      <c r="X99" s="110"/>
      <c r="Y99" s="110"/>
      <c r="Z99" s="115"/>
      <c r="AA99" s="115"/>
      <c r="AB99" s="116"/>
      <c r="AC99" s="53"/>
      <c r="AF99" s="54"/>
      <c r="AI99" s="53" t="s">
        <v>1326</v>
      </c>
      <c r="AJ99" s="53" t="s">
        <v>1326</v>
      </c>
      <c r="AK99" s="53" t="e">
        <f>VLOOKUP(AJ99,[1]!Posts[#Data],2,FALSE)</f>
        <v>#REF!</v>
      </c>
      <c r="AL99" s="53" t="e">
        <f>VLOOKUP(AJ99,[1]!Posts[#Data],3,FALSE)</f>
        <v>#REF!</v>
      </c>
      <c r="AM99" s="53" t="e">
        <f>VLOOKUP(AJ99,[1]!Posts[#Data],4,FALSE)</f>
        <v>#REF!</v>
      </c>
    </row>
    <row r="100" spans="4:39" ht="30.75" hidden="1" customHeight="1">
      <c r="D100" s="69" t="s">
        <v>437</v>
      </c>
      <c r="E100" s="69" t="s">
        <v>438</v>
      </c>
      <c r="F100" s="69" t="s">
        <v>437</v>
      </c>
      <c r="G100" s="71" t="s">
        <v>439</v>
      </c>
      <c r="H100" s="87" t="s">
        <v>322</v>
      </c>
      <c r="I100" s="95">
        <v>200</v>
      </c>
      <c r="J100" s="96">
        <v>13671707279</v>
      </c>
      <c r="K100" s="97"/>
      <c r="L100" s="98"/>
      <c r="M100" s="99"/>
      <c r="N100" s="100"/>
      <c r="O100" s="101"/>
      <c r="P100" s="99"/>
      <c r="Q100" s="99"/>
      <c r="R100" s="99"/>
      <c r="S100" s="99"/>
      <c r="T100" s="100"/>
      <c r="U100" s="129"/>
      <c r="V100" s="129"/>
      <c r="W100" s="129"/>
      <c r="X100" s="110"/>
      <c r="Y100" s="110"/>
      <c r="Z100" s="115" t="e">
        <v>#N/A</v>
      </c>
      <c r="AA100" s="115" t="e">
        <v>#N/A</v>
      </c>
      <c r="AB100" s="116" t="e">
        <v>#N/A</v>
      </c>
      <c r="AC100" s="53"/>
      <c r="AF100" s="54" t="s">
        <v>142</v>
      </c>
      <c r="AI100" s="53" t="s">
        <v>1248</v>
      </c>
      <c r="AJ100" s="53" t="s">
        <v>1248</v>
      </c>
      <c r="AK100" s="53" t="e">
        <f>VLOOKUP(AJ100,[1]!Posts[#Data],2,FALSE)</f>
        <v>#REF!</v>
      </c>
      <c r="AL100" s="53" t="e">
        <f>VLOOKUP(AJ100,[1]!Posts[#Data],3,FALSE)</f>
        <v>#REF!</v>
      </c>
      <c r="AM100" s="53" t="e">
        <f>VLOOKUP(AJ100,[1]!Posts[#Data],4,FALSE)</f>
        <v>#REF!</v>
      </c>
    </row>
    <row r="101" spans="4:39" ht="30.75" hidden="1" customHeight="1">
      <c r="D101" s="85" t="s">
        <v>440</v>
      </c>
      <c r="E101" s="85" t="s">
        <v>441</v>
      </c>
      <c r="F101" s="85" t="s">
        <v>442</v>
      </c>
      <c r="G101" s="78" t="s">
        <v>443</v>
      </c>
      <c r="H101" s="86" t="s">
        <v>322</v>
      </c>
      <c r="I101" s="105">
        <v>200</v>
      </c>
      <c r="J101" s="106">
        <v>13376780477</v>
      </c>
      <c r="K101" s="97"/>
      <c r="L101" s="98"/>
      <c r="M101" s="99"/>
      <c r="N101" s="100"/>
      <c r="O101" s="101"/>
      <c r="P101" s="99" t="s">
        <v>36</v>
      </c>
      <c r="Q101" s="99">
        <v>10</v>
      </c>
      <c r="R101" s="99">
        <v>8</v>
      </c>
      <c r="S101" s="99"/>
      <c r="T101" s="100"/>
      <c r="U101" s="129"/>
      <c r="V101" s="129"/>
      <c r="W101" s="129"/>
      <c r="X101" s="110"/>
      <c r="Y101" s="110"/>
      <c r="Z101" s="115" t="e">
        <v>#N/A</v>
      </c>
      <c r="AA101" s="115" t="e">
        <v>#N/A</v>
      </c>
      <c r="AB101" s="116" t="e">
        <v>#N/A</v>
      </c>
      <c r="AC101" s="53"/>
      <c r="AF101" s="54" t="s">
        <v>142</v>
      </c>
      <c r="AI101" s="53" t="s">
        <v>1248</v>
      </c>
      <c r="AJ101" s="53" t="s">
        <v>1248</v>
      </c>
      <c r="AK101" s="53" t="e">
        <f>VLOOKUP(AJ101,[1]!Posts[#Data],2,FALSE)</f>
        <v>#REF!</v>
      </c>
      <c r="AL101" s="53" t="e">
        <f>VLOOKUP(AJ101,[1]!Posts[#Data],3,FALSE)</f>
        <v>#REF!</v>
      </c>
      <c r="AM101" s="53" t="e">
        <f>VLOOKUP(AJ101,[1]!Posts[#Data],4,FALSE)</f>
        <v>#REF!</v>
      </c>
    </row>
    <row r="102" spans="4:39" ht="30.75" customHeight="1">
      <c r="D102" s="85"/>
      <c r="E102" s="85"/>
      <c r="F102" s="85"/>
      <c r="G102" s="78"/>
      <c r="H102" s="86"/>
      <c r="I102" s="105"/>
      <c r="J102" s="106"/>
      <c r="K102" s="97"/>
      <c r="L102" s="98"/>
      <c r="M102" s="99"/>
      <c r="N102" s="100"/>
      <c r="O102" s="101"/>
      <c r="P102" s="99"/>
      <c r="Q102" s="99"/>
      <c r="R102" s="99"/>
      <c r="S102" s="99"/>
      <c r="T102" s="100"/>
      <c r="U102" s="130"/>
      <c r="V102" s="129"/>
      <c r="W102" s="129"/>
      <c r="X102" s="110"/>
      <c r="Y102" s="110"/>
      <c r="Z102" s="115"/>
      <c r="AA102" s="115"/>
      <c r="AB102" s="116"/>
      <c r="AC102" s="53"/>
      <c r="AF102" s="54"/>
      <c r="AI102" s="53" t="s">
        <v>1327</v>
      </c>
      <c r="AJ102" s="53" t="s">
        <v>1327</v>
      </c>
      <c r="AK102" s="53" t="e">
        <f>VLOOKUP(AJ102,[1]!Posts[#Data],2,FALSE)</f>
        <v>#REF!</v>
      </c>
      <c r="AL102" s="53" t="e">
        <f>VLOOKUP(AJ102,[1]!Posts[#Data],3,FALSE)</f>
        <v>#REF!</v>
      </c>
      <c r="AM102" s="53" t="e">
        <f>VLOOKUP(AJ102,[1]!Posts[#Data],4,FALSE)</f>
        <v>#REF!</v>
      </c>
    </row>
    <row r="103" spans="4:39" ht="30.75" customHeight="1">
      <c r="D103" s="85"/>
      <c r="E103" s="85"/>
      <c r="F103" s="85"/>
      <c r="G103" s="78"/>
      <c r="H103" s="86"/>
      <c r="I103" s="105"/>
      <c r="J103" s="106"/>
      <c r="K103" s="97"/>
      <c r="L103" s="98"/>
      <c r="M103" s="99"/>
      <c r="N103" s="100"/>
      <c r="O103" s="101"/>
      <c r="P103" s="99"/>
      <c r="Q103" s="99"/>
      <c r="R103" s="99"/>
      <c r="S103" s="99"/>
      <c r="T103" s="100"/>
      <c r="U103" s="134"/>
      <c r="V103" s="134"/>
      <c r="W103" s="137"/>
      <c r="X103" s="110"/>
      <c r="Y103" s="110"/>
      <c r="Z103" s="135"/>
      <c r="AA103" s="135"/>
      <c r="AB103" s="136"/>
      <c r="AC103" s="53"/>
      <c r="AF103" s="54"/>
      <c r="AI103" s="53" t="s">
        <v>1328</v>
      </c>
      <c r="AJ103" s="53" t="s">
        <v>1328</v>
      </c>
      <c r="AK103" s="53" t="e">
        <f>VLOOKUP(AJ103,[1]!Posts[#Data],2,FALSE)</f>
        <v>#REF!</v>
      </c>
      <c r="AL103" s="53" t="e">
        <f>VLOOKUP(AJ103,[1]!Posts[#Data],3,FALSE)</f>
        <v>#REF!</v>
      </c>
      <c r="AM103" s="53" t="e">
        <f>VLOOKUP(AJ103,[1]!Posts[#Data],4,FALSE)</f>
        <v>#REF!</v>
      </c>
    </row>
    <row r="104" spans="4:39" ht="30.75" customHeight="1">
      <c r="D104" s="69"/>
      <c r="E104" s="69"/>
      <c r="F104" s="69"/>
      <c r="G104" s="71"/>
      <c r="H104" s="87"/>
      <c r="I104" s="95"/>
      <c r="J104" s="96"/>
      <c r="K104" s="97"/>
      <c r="L104" s="98"/>
      <c r="M104" s="99"/>
      <c r="N104" s="100"/>
      <c r="O104" s="101"/>
      <c r="P104" s="99"/>
      <c r="Q104" s="99"/>
      <c r="R104" s="99"/>
      <c r="S104" s="99"/>
      <c r="T104" s="100"/>
      <c r="U104" s="130"/>
      <c r="V104" s="129"/>
      <c r="W104" s="129"/>
      <c r="X104" s="110"/>
      <c r="Y104" s="110"/>
      <c r="Z104" s="115"/>
      <c r="AA104" s="115"/>
      <c r="AB104" s="116"/>
      <c r="AC104" s="53"/>
      <c r="AF104" s="54"/>
      <c r="AI104" s="53" t="s">
        <v>1329</v>
      </c>
      <c r="AJ104" s="53" t="s">
        <v>1329</v>
      </c>
      <c r="AK104" s="53" t="e">
        <f>VLOOKUP(AJ104,[1]!Posts[#Data],2,FALSE)</f>
        <v>#REF!</v>
      </c>
      <c r="AL104" s="53" t="e">
        <f>VLOOKUP(AJ104,[1]!Posts[#Data],3,FALSE)</f>
        <v>#REF!</v>
      </c>
      <c r="AM104" s="53" t="e">
        <f>VLOOKUP(AJ104,[1]!Posts[#Data],4,FALSE)</f>
        <v>#REF!</v>
      </c>
    </row>
    <row r="105" spans="4:39" ht="30.75" customHeight="1">
      <c r="D105" s="69"/>
      <c r="E105" s="69"/>
      <c r="F105" s="69"/>
      <c r="G105" s="71"/>
      <c r="H105" s="87"/>
      <c r="I105" s="95"/>
      <c r="J105" s="95"/>
      <c r="K105" s="97"/>
      <c r="L105" s="98"/>
      <c r="M105" s="99"/>
      <c r="N105" s="100"/>
      <c r="O105" s="101"/>
      <c r="P105" s="99"/>
      <c r="Q105" s="99"/>
      <c r="R105" s="99"/>
      <c r="S105" s="99"/>
      <c r="T105" s="100"/>
      <c r="U105" s="130"/>
      <c r="V105" s="129"/>
      <c r="W105" s="129"/>
      <c r="X105" s="110"/>
      <c r="Y105" s="110"/>
      <c r="Z105" s="115"/>
      <c r="AA105" s="115"/>
      <c r="AB105" s="116"/>
      <c r="AC105" s="53"/>
      <c r="AF105" s="54"/>
      <c r="AI105" s="53" t="s">
        <v>1330</v>
      </c>
      <c r="AJ105" s="53" t="s">
        <v>1330</v>
      </c>
      <c r="AK105" s="53" t="e">
        <f>VLOOKUP(AJ105,[1]!Posts[#Data],2,FALSE)</f>
        <v>#REF!</v>
      </c>
      <c r="AL105" s="53" t="e">
        <f>VLOOKUP(AJ105,[1]!Posts[#Data],3,FALSE)</f>
        <v>#REF!</v>
      </c>
      <c r="AM105" s="53" t="e">
        <f>VLOOKUP(AJ105,[1]!Posts[#Data],4,FALSE)</f>
        <v>#REF!</v>
      </c>
    </row>
    <row r="106" spans="4:39" ht="30.75" customHeight="1">
      <c r="D106" s="85"/>
      <c r="E106" s="85"/>
      <c r="F106" s="85"/>
      <c r="G106" s="78"/>
      <c r="H106" s="86"/>
      <c r="I106" s="105"/>
      <c r="J106" s="106"/>
      <c r="K106" s="97"/>
      <c r="L106" s="98"/>
      <c r="M106" s="99"/>
      <c r="N106" s="100"/>
      <c r="O106" s="101"/>
      <c r="P106" s="99"/>
      <c r="Q106" s="99"/>
      <c r="R106" s="99"/>
      <c r="S106" s="99"/>
      <c r="T106" s="100"/>
      <c r="U106" s="130"/>
      <c r="V106" s="129"/>
      <c r="W106" s="129"/>
      <c r="X106" s="110"/>
      <c r="Y106" s="110"/>
      <c r="Z106" s="115"/>
      <c r="AA106" s="115"/>
      <c r="AB106" s="116"/>
      <c r="AC106" s="53"/>
      <c r="AF106" s="54"/>
      <c r="AI106" s="53" t="s">
        <v>1331</v>
      </c>
      <c r="AJ106" s="53" t="s">
        <v>1331</v>
      </c>
      <c r="AK106" s="53" t="e">
        <f>VLOOKUP(AJ106,[1]!Posts[#Data],2,FALSE)</f>
        <v>#REF!</v>
      </c>
      <c r="AL106" s="53" t="e">
        <f>VLOOKUP(AJ106,[1]!Posts[#Data],3,FALSE)</f>
        <v>#REF!</v>
      </c>
      <c r="AM106" s="53" t="e">
        <f>VLOOKUP(AJ106,[1]!Posts[#Data],4,FALSE)</f>
        <v>#REF!</v>
      </c>
    </row>
    <row r="107" spans="4:39" ht="30.75" customHeight="1">
      <c r="D107" s="69"/>
      <c r="E107" s="69"/>
      <c r="F107" s="69"/>
      <c r="G107" s="71"/>
      <c r="H107" s="87"/>
      <c r="I107" s="95"/>
      <c r="J107" s="96"/>
      <c r="K107" s="97"/>
      <c r="L107" s="98"/>
      <c r="M107" s="99"/>
      <c r="N107" s="100"/>
      <c r="O107" s="101"/>
      <c r="P107" s="99"/>
      <c r="Q107" s="99"/>
      <c r="R107" s="99"/>
      <c r="S107" s="99"/>
      <c r="T107" s="100"/>
      <c r="U107" s="130"/>
      <c r="V107" s="129"/>
      <c r="W107" s="129"/>
      <c r="X107" s="110"/>
      <c r="Y107" s="110"/>
      <c r="Z107" s="115"/>
      <c r="AA107" s="115"/>
      <c r="AB107" s="116"/>
      <c r="AC107" s="53"/>
      <c r="AF107" s="54"/>
      <c r="AI107" s="53" t="s">
        <v>1332</v>
      </c>
      <c r="AJ107" s="53" t="s">
        <v>1332</v>
      </c>
      <c r="AK107" s="53" t="e">
        <f>VLOOKUP(AJ107,[1]!Posts[#Data],2,FALSE)</f>
        <v>#REF!</v>
      </c>
      <c r="AL107" s="53" t="e">
        <f>VLOOKUP(AJ107,[1]!Posts[#Data],3,FALSE)</f>
        <v>#REF!</v>
      </c>
      <c r="AM107" s="53" t="e">
        <f>VLOOKUP(AJ107,[1]!Posts[#Data],4,FALSE)</f>
        <v>#REF!</v>
      </c>
    </row>
    <row r="108" spans="4:39" ht="30.75" customHeight="1">
      <c r="D108" s="69"/>
      <c r="E108" s="69"/>
      <c r="F108" s="69"/>
      <c r="G108" s="71"/>
      <c r="H108" s="87"/>
      <c r="I108" s="95"/>
      <c r="J108" s="96"/>
      <c r="K108" s="97"/>
      <c r="L108" s="98"/>
      <c r="M108" s="99"/>
      <c r="N108" s="100"/>
      <c r="O108" s="101"/>
      <c r="P108" s="99"/>
      <c r="Q108" s="99"/>
      <c r="R108" s="99"/>
      <c r="S108" s="99"/>
      <c r="T108" s="100"/>
      <c r="U108" s="130"/>
      <c r="V108" s="129"/>
      <c r="W108" s="129"/>
      <c r="X108" s="110"/>
      <c r="Y108" s="110"/>
      <c r="Z108" s="115"/>
      <c r="AA108" s="115"/>
      <c r="AB108" s="116"/>
      <c r="AC108" s="53"/>
      <c r="AF108" s="54"/>
      <c r="AI108" s="53" t="s">
        <v>1333</v>
      </c>
      <c r="AJ108" s="53" t="s">
        <v>1333</v>
      </c>
      <c r="AK108" s="53" t="e">
        <f>VLOOKUP(AJ108,[1]!Posts[#Data],2,FALSE)</f>
        <v>#REF!</v>
      </c>
      <c r="AL108" s="53" t="e">
        <f>VLOOKUP(AJ108,[1]!Posts[#Data],3,FALSE)</f>
        <v>#REF!</v>
      </c>
      <c r="AM108" s="53" t="e">
        <f>VLOOKUP(AJ108,[1]!Posts[#Data],4,FALSE)</f>
        <v>#REF!</v>
      </c>
    </row>
    <row r="109" spans="4:39" ht="30.75" customHeight="1">
      <c r="D109" s="69"/>
      <c r="E109" s="69"/>
      <c r="F109" s="69"/>
      <c r="G109" s="71"/>
      <c r="H109" s="87"/>
      <c r="I109" s="95"/>
      <c r="J109" s="96"/>
      <c r="K109" s="97"/>
      <c r="L109" s="98"/>
      <c r="M109" s="99"/>
      <c r="N109" s="100"/>
      <c r="O109" s="101"/>
      <c r="P109" s="99"/>
      <c r="Q109" s="99"/>
      <c r="R109" s="99"/>
      <c r="S109" s="99"/>
      <c r="T109" s="100"/>
      <c r="U109" s="130"/>
      <c r="V109" s="130"/>
      <c r="W109" s="129"/>
      <c r="X109" s="110"/>
      <c r="Y109" s="110"/>
      <c r="Z109" s="115"/>
      <c r="AA109" s="115"/>
      <c r="AB109" s="116"/>
      <c r="AC109" s="53"/>
      <c r="AF109" s="54"/>
      <c r="AI109" s="53" t="s">
        <v>1334</v>
      </c>
      <c r="AJ109" s="53" t="s">
        <v>1334</v>
      </c>
      <c r="AK109" s="53" t="e">
        <f>VLOOKUP(AJ109,[1]!Posts[#Data],2,FALSE)</f>
        <v>#REF!</v>
      </c>
      <c r="AL109" s="53" t="e">
        <f>VLOOKUP(AJ109,[1]!Posts[#Data],3,FALSE)</f>
        <v>#REF!</v>
      </c>
      <c r="AM109" s="53" t="e">
        <f>VLOOKUP(AJ109,[1]!Posts[#Data],4,FALSE)</f>
        <v>#REF!</v>
      </c>
    </row>
    <row r="110" spans="4:39" ht="30.75" customHeight="1">
      <c r="D110" s="69"/>
      <c r="E110" s="69"/>
      <c r="F110" s="69"/>
      <c r="G110" s="71"/>
      <c r="H110" s="87"/>
      <c r="I110" s="95"/>
      <c r="J110" s="96"/>
      <c r="K110" s="97"/>
      <c r="L110" s="98"/>
      <c r="M110" s="99"/>
      <c r="N110" s="100"/>
      <c r="O110" s="101"/>
      <c r="P110" s="99"/>
      <c r="Q110" s="99"/>
      <c r="R110" s="99"/>
      <c r="S110" s="99"/>
      <c r="T110" s="100"/>
      <c r="U110" s="130"/>
      <c r="V110" s="138"/>
      <c r="W110" s="130"/>
      <c r="X110" s="110"/>
      <c r="Y110" s="110"/>
      <c r="Z110" s="115"/>
      <c r="AA110" s="115"/>
      <c r="AB110" s="116"/>
      <c r="AC110" s="53"/>
      <c r="AF110" s="54"/>
      <c r="AI110" s="53" t="s">
        <v>1335</v>
      </c>
      <c r="AJ110" s="53" t="s">
        <v>1335</v>
      </c>
      <c r="AK110" s="53" t="e">
        <f>VLOOKUP(AJ110,[1]!Posts[#Data],2,FALSE)</f>
        <v>#REF!</v>
      </c>
      <c r="AL110" s="53" t="e">
        <f>VLOOKUP(AJ110,[1]!Posts[#Data],3,FALSE)</f>
        <v>#REF!</v>
      </c>
      <c r="AM110" s="53" t="e">
        <f>VLOOKUP(AJ110,[1]!Posts[#Data],4,FALSE)</f>
        <v>#REF!</v>
      </c>
    </row>
    <row r="111" spans="4:39" ht="30.75" hidden="1" customHeight="1">
      <c r="D111" s="69" t="s">
        <v>480</v>
      </c>
      <c r="E111" s="69" t="s">
        <v>481</v>
      </c>
      <c r="F111" s="69" t="s">
        <v>482</v>
      </c>
      <c r="G111" s="74" t="s">
        <v>483</v>
      </c>
      <c r="H111" s="87" t="s">
        <v>217</v>
      </c>
      <c r="I111" s="95">
        <v>200</v>
      </c>
      <c r="J111" s="96">
        <v>18646028875</v>
      </c>
      <c r="K111" s="97"/>
      <c r="L111" s="98"/>
      <c r="M111" s="99"/>
      <c r="N111" s="100"/>
      <c r="O111" s="101"/>
      <c r="P111" s="99" t="s">
        <v>36</v>
      </c>
      <c r="Q111" s="99">
        <v>7</v>
      </c>
      <c r="R111" s="99">
        <v>7</v>
      </c>
      <c r="S111" s="99"/>
      <c r="T111" s="100"/>
      <c r="U111" s="129"/>
      <c r="V111" s="129"/>
      <c r="W111" s="129"/>
      <c r="X111" s="110"/>
      <c r="Y111" s="110"/>
      <c r="Z111" s="115" t="e">
        <v>#N/A</v>
      </c>
      <c r="AA111" s="115" t="e">
        <v>#N/A</v>
      </c>
      <c r="AB111" s="116" t="e">
        <v>#N/A</v>
      </c>
      <c r="AC111" s="53"/>
      <c r="AF111" s="54" t="s">
        <v>142</v>
      </c>
      <c r="AI111" s="53" t="s">
        <v>1248</v>
      </c>
      <c r="AJ111" s="53" t="s">
        <v>1248</v>
      </c>
      <c r="AK111" s="53" t="e">
        <f>VLOOKUP(AJ111,[1]!Posts[#Data],2,FALSE)</f>
        <v>#REF!</v>
      </c>
      <c r="AL111" s="53" t="e">
        <f>VLOOKUP(AJ111,[1]!Posts[#Data],3,FALSE)</f>
        <v>#REF!</v>
      </c>
      <c r="AM111" s="53" t="e">
        <f>VLOOKUP(AJ111,[1]!Posts[#Data],4,FALSE)</f>
        <v>#REF!</v>
      </c>
    </row>
    <row r="112" spans="4:39" ht="30.75" customHeight="1">
      <c r="D112" s="117"/>
      <c r="E112" s="69"/>
      <c r="F112" s="69"/>
      <c r="G112" s="71"/>
      <c r="H112" s="87"/>
      <c r="I112" s="95"/>
      <c r="J112" s="96"/>
      <c r="K112" s="97"/>
      <c r="L112" s="98"/>
      <c r="M112" s="99"/>
      <c r="N112" s="100"/>
      <c r="O112" s="101"/>
      <c r="P112" s="99"/>
      <c r="Q112" s="99"/>
      <c r="R112" s="99"/>
      <c r="S112" s="99"/>
      <c r="T112" s="100"/>
      <c r="U112" s="128"/>
      <c r="V112" s="130"/>
      <c r="W112" s="129"/>
      <c r="X112" s="110"/>
      <c r="Y112" s="110"/>
      <c r="Z112" s="115"/>
      <c r="AA112" s="115"/>
      <c r="AB112" s="116"/>
      <c r="AC112" s="53"/>
      <c r="AF112" s="54"/>
      <c r="AI112" s="53" t="s">
        <v>1336</v>
      </c>
      <c r="AJ112" s="53" t="s">
        <v>1336</v>
      </c>
      <c r="AK112" s="53" t="e">
        <f>VLOOKUP(AJ112,[1]!Posts[#Data],2,FALSE)</f>
        <v>#REF!</v>
      </c>
      <c r="AL112" s="53" t="e">
        <f>VLOOKUP(AJ112,[1]!Posts[#Data],3,FALSE)</f>
        <v>#REF!</v>
      </c>
      <c r="AM112" s="53" t="e">
        <f>VLOOKUP(AJ112,[1]!Posts[#Data],4,FALSE)</f>
        <v>#REF!</v>
      </c>
    </row>
    <row r="113" spans="4:39" ht="30.75" customHeight="1">
      <c r="D113" s="69"/>
      <c r="E113" s="69"/>
      <c r="F113" s="69"/>
      <c r="G113" s="74"/>
      <c r="H113" s="87"/>
      <c r="I113" s="95"/>
      <c r="J113" s="96"/>
      <c r="K113" s="97"/>
      <c r="L113" s="98"/>
      <c r="M113" s="99"/>
      <c r="N113" s="100"/>
      <c r="O113" s="101"/>
      <c r="P113" s="99"/>
      <c r="Q113" s="99"/>
      <c r="R113" s="99"/>
      <c r="S113" s="99"/>
      <c r="T113" s="100"/>
      <c r="U113" s="130"/>
      <c r="V113" s="129"/>
      <c r="W113" s="129"/>
      <c r="X113" s="110"/>
      <c r="Y113" s="110"/>
      <c r="Z113" s="115"/>
      <c r="AA113" s="115"/>
      <c r="AB113" s="116"/>
      <c r="AC113" s="53"/>
      <c r="AF113" s="54"/>
      <c r="AI113" s="53" t="s">
        <v>1337</v>
      </c>
      <c r="AJ113" s="53" t="s">
        <v>1337</v>
      </c>
      <c r="AK113" s="53" t="e">
        <f>VLOOKUP(AJ113,[1]!Posts[#Data],2,FALSE)</f>
        <v>#REF!</v>
      </c>
      <c r="AL113" s="53" t="e">
        <f>VLOOKUP(AJ113,[1]!Posts[#Data],3,FALSE)</f>
        <v>#REF!</v>
      </c>
      <c r="AM113" s="53" t="e">
        <f>VLOOKUP(AJ113,[1]!Posts[#Data],4,FALSE)</f>
        <v>#REF!</v>
      </c>
    </row>
    <row r="114" spans="4:39" ht="30.75" customHeight="1">
      <c r="D114" s="69"/>
      <c r="E114" s="69"/>
      <c r="F114" s="69"/>
      <c r="G114" s="71"/>
      <c r="H114" s="87"/>
      <c r="I114" s="95"/>
      <c r="J114" s="96"/>
      <c r="K114" s="97"/>
      <c r="L114" s="98"/>
      <c r="M114" s="99"/>
      <c r="N114" s="100"/>
      <c r="O114" s="101"/>
      <c r="P114" s="99"/>
      <c r="Q114" s="99"/>
      <c r="R114" s="99"/>
      <c r="S114" s="99"/>
      <c r="T114" s="100"/>
      <c r="U114" s="130"/>
      <c r="V114" s="130"/>
      <c r="W114" s="129"/>
      <c r="X114" s="110"/>
      <c r="Y114" s="110"/>
      <c r="Z114" s="115"/>
      <c r="AA114" s="115"/>
      <c r="AB114" s="116"/>
      <c r="AC114" s="53"/>
      <c r="AF114" s="54"/>
      <c r="AI114" s="53" t="s">
        <v>1338</v>
      </c>
      <c r="AJ114" s="53" t="s">
        <v>1338</v>
      </c>
      <c r="AK114" s="53" t="e">
        <f>VLOOKUP(AJ114,[1]!Posts[#Data],2,FALSE)</f>
        <v>#REF!</v>
      </c>
      <c r="AL114" s="53" t="e">
        <f>VLOOKUP(AJ114,[1]!Posts[#Data],3,FALSE)</f>
        <v>#REF!</v>
      </c>
      <c r="AM114" s="53" t="e">
        <f>VLOOKUP(AJ114,[1]!Posts[#Data],4,FALSE)</f>
        <v>#REF!</v>
      </c>
    </row>
    <row r="115" spans="4:39" ht="30.75" customHeight="1">
      <c r="D115" s="69"/>
      <c r="E115" s="69"/>
      <c r="F115" s="69"/>
      <c r="G115" s="71"/>
      <c r="H115" s="87"/>
      <c r="I115" s="95"/>
      <c r="J115" s="96"/>
      <c r="K115" s="97"/>
      <c r="L115" s="98"/>
      <c r="M115" s="99"/>
      <c r="N115" s="100"/>
      <c r="O115" s="101"/>
      <c r="P115" s="99"/>
      <c r="Q115" s="99"/>
      <c r="R115" s="99"/>
      <c r="S115" s="99"/>
      <c r="T115" s="100"/>
      <c r="U115" s="130"/>
      <c r="V115" s="130"/>
      <c r="W115" s="129"/>
      <c r="X115" s="110"/>
      <c r="Y115" s="110"/>
      <c r="Z115" s="115"/>
      <c r="AA115" s="115"/>
      <c r="AB115" s="116"/>
      <c r="AC115" s="53"/>
      <c r="AF115" s="54"/>
      <c r="AI115" s="53" t="s">
        <v>1339</v>
      </c>
      <c r="AJ115" s="53" t="s">
        <v>1339</v>
      </c>
      <c r="AK115" s="53" t="e">
        <f>VLOOKUP(AJ115,[1]!Posts[#Data],2,FALSE)</f>
        <v>#REF!</v>
      </c>
      <c r="AL115" s="53" t="e">
        <f>VLOOKUP(AJ115,[1]!Posts[#Data],3,FALSE)</f>
        <v>#REF!</v>
      </c>
      <c r="AM115" s="53" t="e">
        <f>VLOOKUP(AJ115,[1]!Posts[#Data],4,FALSE)</f>
        <v>#REF!</v>
      </c>
    </row>
    <row r="116" spans="4:39" ht="30.75" customHeight="1">
      <c r="D116" s="69"/>
      <c r="E116" s="69"/>
      <c r="F116" s="69"/>
      <c r="G116" s="71"/>
      <c r="H116" s="87"/>
      <c r="I116" s="95"/>
      <c r="J116" s="96"/>
      <c r="K116" s="97"/>
      <c r="L116" s="98"/>
      <c r="M116" s="99"/>
      <c r="N116" s="100"/>
      <c r="O116" s="101"/>
      <c r="P116" s="99"/>
      <c r="Q116" s="99"/>
      <c r="R116" s="99"/>
      <c r="S116" s="99"/>
      <c r="T116" s="100"/>
      <c r="U116" s="130"/>
      <c r="V116" s="129"/>
      <c r="W116" s="129"/>
      <c r="X116" s="110"/>
      <c r="Y116" s="110"/>
      <c r="Z116" s="115"/>
      <c r="AA116" s="115"/>
      <c r="AB116" s="116"/>
      <c r="AC116" s="53"/>
      <c r="AF116" s="54"/>
      <c r="AI116" s="53" t="s">
        <v>1340</v>
      </c>
      <c r="AJ116" s="53" t="s">
        <v>1340</v>
      </c>
      <c r="AK116" s="53" t="e">
        <f>VLOOKUP(AJ116,[1]!Posts[#Data],2,FALSE)</f>
        <v>#REF!</v>
      </c>
      <c r="AL116" s="53" t="e">
        <f>VLOOKUP(AJ116,[1]!Posts[#Data],3,FALSE)</f>
        <v>#REF!</v>
      </c>
      <c r="AM116" s="53" t="e">
        <f>VLOOKUP(AJ116,[1]!Posts[#Data],4,FALSE)</f>
        <v>#REF!</v>
      </c>
    </row>
    <row r="117" spans="4:39" ht="30.75" customHeight="1">
      <c r="D117" s="88"/>
      <c r="E117" s="69"/>
      <c r="F117" s="69"/>
      <c r="G117" s="71"/>
      <c r="H117" s="87"/>
      <c r="I117" s="95"/>
      <c r="J117" s="96"/>
      <c r="K117" s="97"/>
      <c r="L117" s="98"/>
      <c r="M117" s="99"/>
      <c r="N117" s="100"/>
      <c r="O117" s="101"/>
      <c r="P117" s="99"/>
      <c r="Q117" s="99"/>
      <c r="R117" s="99"/>
      <c r="S117" s="99"/>
      <c r="T117" s="100"/>
      <c r="U117" s="130"/>
      <c r="V117" s="129"/>
      <c r="W117" s="129"/>
      <c r="X117" s="110"/>
      <c r="Y117" s="110"/>
      <c r="Z117" s="115"/>
      <c r="AA117" s="115"/>
      <c r="AB117" s="116"/>
      <c r="AC117" s="53"/>
      <c r="AF117" s="54"/>
      <c r="AI117" s="53" t="s">
        <v>1341</v>
      </c>
      <c r="AJ117" s="53" t="s">
        <v>1341</v>
      </c>
      <c r="AK117" s="53" t="e">
        <f>VLOOKUP(AJ117,[1]!Posts[#Data],2,FALSE)</f>
        <v>#REF!</v>
      </c>
      <c r="AL117" s="53" t="e">
        <f>VLOOKUP(AJ117,[1]!Posts[#Data],3,FALSE)</f>
        <v>#REF!</v>
      </c>
      <c r="AM117" s="53" t="e">
        <f>VLOOKUP(AJ117,[1]!Posts[#Data],4,FALSE)</f>
        <v>#REF!</v>
      </c>
    </row>
    <row r="118" spans="4:39" ht="30.75" customHeight="1">
      <c r="D118" s="69"/>
      <c r="E118" s="69"/>
      <c r="F118" s="69"/>
      <c r="G118" s="74"/>
      <c r="H118" s="87"/>
      <c r="I118" s="95"/>
      <c r="J118" s="96"/>
      <c r="K118" s="97"/>
      <c r="L118" s="98"/>
      <c r="M118" s="99"/>
      <c r="N118" s="100"/>
      <c r="O118" s="101"/>
      <c r="P118" s="99"/>
      <c r="Q118" s="99"/>
      <c r="R118" s="99"/>
      <c r="S118" s="99"/>
      <c r="T118" s="100"/>
      <c r="U118" s="130"/>
      <c r="V118" s="130"/>
      <c r="W118" s="129"/>
      <c r="X118" s="110"/>
      <c r="Y118" s="110"/>
      <c r="Z118" s="115"/>
      <c r="AA118" s="115"/>
      <c r="AB118" s="116"/>
      <c r="AC118" s="53"/>
      <c r="AF118" s="54"/>
      <c r="AI118" s="53" t="s">
        <v>1276</v>
      </c>
      <c r="AJ118" s="53" t="s">
        <v>1276</v>
      </c>
      <c r="AK118" s="53" t="e">
        <f>VLOOKUP(AJ118,[1]!Posts[#Data],2,FALSE)</f>
        <v>#REF!</v>
      </c>
      <c r="AL118" s="53" t="e">
        <f>VLOOKUP(AJ118,[1]!Posts[#Data],3,FALSE)</f>
        <v>#REF!</v>
      </c>
      <c r="AM118" s="53" t="e">
        <f>VLOOKUP(AJ118,[1]!Posts[#Data],4,FALSE)</f>
        <v>#REF!</v>
      </c>
    </row>
    <row r="119" spans="4:39" ht="30.75" hidden="1" customHeight="1">
      <c r="D119" s="69" t="s">
        <v>360</v>
      </c>
      <c r="E119" s="69" t="s">
        <v>505</v>
      </c>
      <c r="F119" s="69" t="s">
        <v>506</v>
      </c>
      <c r="G119" s="74" t="s">
        <v>507</v>
      </c>
      <c r="H119" s="87">
        <v>11000</v>
      </c>
      <c r="I119" s="95">
        <v>200</v>
      </c>
      <c r="J119" s="96">
        <v>17758086536</v>
      </c>
      <c r="K119" s="97"/>
      <c r="L119" s="98"/>
      <c r="M119" s="99"/>
      <c r="N119" s="100"/>
      <c r="O119" s="101"/>
      <c r="P119" s="99"/>
      <c r="Q119" s="99"/>
      <c r="R119" s="99"/>
      <c r="S119" s="99"/>
      <c r="T119" s="100"/>
      <c r="U119" s="129"/>
      <c r="V119" s="129"/>
      <c r="W119" s="129"/>
      <c r="X119" s="110"/>
      <c r="Y119" s="110"/>
      <c r="Z119" s="115" t="e">
        <v>#N/A</v>
      </c>
      <c r="AA119" s="115" t="e">
        <v>#N/A</v>
      </c>
      <c r="AB119" s="116" t="e">
        <v>#N/A</v>
      </c>
      <c r="AC119" s="53"/>
      <c r="AF119" s="54" t="s">
        <v>142</v>
      </c>
      <c r="AI119" s="53" t="s">
        <v>1248</v>
      </c>
      <c r="AJ119" s="53" t="s">
        <v>1248</v>
      </c>
      <c r="AK119" s="53" t="e">
        <f>VLOOKUP(AJ119,[1]!Posts[#Data],2,FALSE)</f>
        <v>#REF!</v>
      </c>
      <c r="AL119" s="53" t="e">
        <f>VLOOKUP(AJ119,[1]!Posts[#Data],3,FALSE)</f>
        <v>#REF!</v>
      </c>
      <c r="AM119" s="53" t="e">
        <f>VLOOKUP(AJ119,[1]!Posts[#Data],4,FALSE)</f>
        <v>#REF!</v>
      </c>
    </row>
    <row r="120" spans="4:39" ht="30.75" customHeight="1">
      <c r="D120" s="69"/>
      <c r="E120" s="69"/>
      <c r="F120" s="69"/>
      <c r="G120" s="74"/>
      <c r="H120" s="87"/>
      <c r="I120" s="95"/>
      <c r="J120" s="96"/>
      <c r="K120" s="97"/>
      <c r="L120" s="98"/>
      <c r="M120" s="99"/>
      <c r="N120" s="100"/>
      <c r="O120" s="101"/>
      <c r="P120" s="99"/>
      <c r="Q120" s="99"/>
      <c r="R120" s="99"/>
      <c r="S120" s="99"/>
      <c r="T120" s="100"/>
      <c r="U120" s="130"/>
      <c r="V120" s="130"/>
      <c r="W120" s="129"/>
      <c r="X120" s="110"/>
      <c r="Y120" s="110"/>
      <c r="Z120" s="115"/>
      <c r="AA120" s="115"/>
      <c r="AB120" s="116"/>
      <c r="AC120" s="53"/>
      <c r="AF120" s="54"/>
      <c r="AI120" s="53" t="s">
        <v>1342</v>
      </c>
      <c r="AJ120" s="53" t="s">
        <v>1342</v>
      </c>
      <c r="AK120" s="53" t="e">
        <f>VLOOKUP(AJ120,[1]!Posts[#Data],2,FALSE)</f>
        <v>#REF!</v>
      </c>
      <c r="AL120" s="53" t="e">
        <f>VLOOKUP(AJ120,[1]!Posts[#Data],3,FALSE)</f>
        <v>#REF!</v>
      </c>
      <c r="AM120" s="53" t="e">
        <f>VLOOKUP(AJ120,[1]!Posts[#Data],4,FALSE)</f>
        <v>#REF!</v>
      </c>
    </row>
    <row r="121" spans="4:39" ht="30.75" customHeight="1">
      <c r="D121" s="69"/>
      <c r="E121" s="69"/>
      <c r="F121" s="69"/>
      <c r="G121" s="74"/>
      <c r="H121" s="87"/>
      <c r="I121" s="95"/>
      <c r="J121" s="96"/>
      <c r="K121" s="97"/>
      <c r="L121" s="98"/>
      <c r="M121" s="99"/>
      <c r="N121" s="100"/>
      <c r="O121" s="101"/>
      <c r="P121" s="99"/>
      <c r="Q121" s="99"/>
      <c r="R121" s="99"/>
      <c r="S121" s="99"/>
      <c r="T121" s="100"/>
      <c r="U121" s="130"/>
      <c r="V121" s="129"/>
      <c r="W121" s="129"/>
      <c r="X121" s="110"/>
      <c r="Y121" s="110"/>
      <c r="Z121" s="115"/>
      <c r="AA121" s="115"/>
      <c r="AB121" s="116"/>
      <c r="AC121" s="53"/>
      <c r="AF121" s="54"/>
      <c r="AI121" s="53" t="s">
        <v>1343</v>
      </c>
      <c r="AJ121" s="53" t="s">
        <v>1343</v>
      </c>
      <c r="AK121" s="53" t="e">
        <f>VLOOKUP(AJ121,[1]!Posts[#Data],2,FALSE)</f>
        <v>#REF!</v>
      </c>
      <c r="AL121" s="53" t="e">
        <f>VLOOKUP(AJ121,[1]!Posts[#Data],3,FALSE)</f>
        <v>#REF!</v>
      </c>
      <c r="AM121" s="53" t="e">
        <f>VLOOKUP(AJ121,[1]!Posts[#Data],4,FALSE)</f>
        <v>#REF!</v>
      </c>
    </row>
    <row r="122" spans="4:39" ht="30.75" customHeight="1">
      <c r="D122" s="69"/>
      <c r="E122" s="69"/>
      <c r="F122" s="69"/>
      <c r="G122" s="74"/>
      <c r="H122" s="87"/>
      <c r="I122" s="95"/>
      <c r="J122" s="96"/>
      <c r="K122" s="97"/>
      <c r="L122" s="98"/>
      <c r="M122" s="99"/>
      <c r="N122" s="100"/>
      <c r="O122" s="101"/>
      <c r="P122" s="99"/>
      <c r="Q122" s="99"/>
      <c r="R122" s="99"/>
      <c r="S122" s="99"/>
      <c r="T122" s="100"/>
      <c r="U122" s="130"/>
      <c r="V122" s="129"/>
      <c r="W122" s="129"/>
      <c r="X122" s="110"/>
      <c r="Y122" s="110"/>
      <c r="Z122" s="115"/>
      <c r="AA122" s="115"/>
      <c r="AB122" s="116"/>
      <c r="AC122" s="53"/>
      <c r="AI122" s="53" t="s">
        <v>1344</v>
      </c>
      <c r="AJ122" s="53" t="s">
        <v>1344</v>
      </c>
      <c r="AK122" s="53" t="e">
        <f>VLOOKUP(AJ122,[1]!Posts[#Data],2,FALSE)</f>
        <v>#REF!</v>
      </c>
      <c r="AL122" s="53" t="e">
        <f>VLOOKUP(AJ122,[1]!Posts[#Data],3,FALSE)</f>
        <v>#REF!</v>
      </c>
      <c r="AM122" s="53" t="e">
        <f>VLOOKUP(AJ122,[1]!Posts[#Data],4,FALSE)</f>
        <v>#REF!</v>
      </c>
    </row>
    <row r="123" spans="4:39" ht="30.75" customHeight="1">
      <c r="D123" s="69"/>
      <c r="E123" s="69"/>
      <c r="F123" s="69"/>
      <c r="G123" s="74"/>
      <c r="H123" s="87"/>
      <c r="I123" s="95"/>
      <c r="J123" s="96"/>
      <c r="K123" s="97"/>
      <c r="L123" s="98"/>
      <c r="M123" s="99"/>
      <c r="N123" s="100"/>
      <c r="O123" s="101"/>
      <c r="P123" s="99"/>
      <c r="Q123" s="99"/>
      <c r="R123" s="99"/>
      <c r="S123" s="99"/>
      <c r="T123" s="100"/>
      <c r="U123" s="130"/>
      <c r="V123" s="129"/>
      <c r="W123" s="129"/>
      <c r="X123" s="110"/>
      <c r="Y123" s="110"/>
      <c r="Z123" s="115"/>
      <c r="AA123" s="115"/>
      <c r="AB123" s="116"/>
      <c r="AC123" s="53"/>
      <c r="AI123" s="53" t="s">
        <v>1345</v>
      </c>
      <c r="AJ123" s="53" t="s">
        <v>1345</v>
      </c>
      <c r="AK123" s="53" t="e">
        <f>VLOOKUP(AJ123,[1]!Posts[#Data],2,FALSE)</f>
        <v>#REF!</v>
      </c>
      <c r="AL123" s="53" t="e">
        <f>VLOOKUP(AJ123,[1]!Posts[#Data],3,FALSE)</f>
        <v>#REF!</v>
      </c>
      <c r="AM123" s="53" t="e">
        <f>VLOOKUP(AJ123,[1]!Posts[#Data],4,FALSE)</f>
        <v>#REF!</v>
      </c>
    </row>
    <row r="124" spans="4:39" ht="30.75" hidden="1" customHeight="1">
      <c r="D124" s="99"/>
      <c r="E124" s="99"/>
      <c r="F124" s="99"/>
      <c r="G124" s="99"/>
      <c r="H124" s="118"/>
      <c r="I124" s="118"/>
      <c r="J124" s="97"/>
      <c r="K124" s="97"/>
      <c r="L124" s="98"/>
      <c r="M124" s="99"/>
      <c r="N124" s="100"/>
      <c r="O124" s="101"/>
      <c r="P124" s="99"/>
      <c r="Q124" s="99"/>
      <c r="R124" s="99"/>
      <c r="S124" s="99"/>
      <c r="T124" s="100"/>
      <c r="U124" s="129"/>
      <c r="V124" s="129"/>
      <c r="W124" s="129"/>
      <c r="X124" s="110"/>
      <c r="Y124" s="110"/>
      <c r="Z124" s="115"/>
      <c r="AA124" s="115"/>
      <c r="AB124" s="116"/>
      <c r="AC124" s="53"/>
    </row>
    <row r="125" spans="4:39" ht="30.75" hidden="1" customHeight="1">
      <c r="D125" s="99"/>
      <c r="E125" s="99"/>
      <c r="F125" s="99"/>
      <c r="G125" s="99"/>
      <c r="H125" s="118"/>
      <c r="I125" s="118"/>
      <c r="J125" s="97"/>
      <c r="K125" s="97"/>
      <c r="L125" s="98"/>
      <c r="M125" s="99"/>
      <c r="N125" s="100"/>
      <c r="O125" s="101"/>
      <c r="P125" s="99"/>
      <c r="Q125" s="99"/>
      <c r="R125" s="99"/>
      <c r="S125" s="99"/>
      <c r="T125" s="100"/>
      <c r="U125" s="129"/>
      <c r="V125" s="129"/>
      <c r="W125" s="129"/>
      <c r="X125" s="110"/>
      <c r="Y125" s="110"/>
      <c r="Z125" s="115"/>
      <c r="AA125" s="115"/>
      <c r="AB125" s="116"/>
      <c r="AC125" s="53"/>
    </row>
    <row r="126" spans="4:39" ht="30.75" hidden="1" customHeight="1">
      <c r="D126" s="99"/>
      <c r="E126" s="99"/>
      <c r="F126" s="99"/>
      <c r="G126" s="99"/>
      <c r="H126" s="118"/>
      <c r="I126" s="118"/>
      <c r="J126" s="97"/>
      <c r="K126" s="97"/>
      <c r="L126" s="98"/>
      <c r="M126" s="99"/>
      <c r="N126" s="100"/>
      <c r="O126" s="101"/>
      <c r="P126" s="99"/>
      <c r="Q126" s="99"/>
      <c r="R126" s="99"/>
      <c r="S126" s="99"/>
      <c r="T126" s="100"/>
      <c r="U126" s="129"/>
      <c r="V126" s="129"/>
      <c r="W126" s="129"/>
      <c r="X126" s="110"/>
      <c r="Y126" s="110"/>
      <c r="Z126" s="115"/>
      <c r="AA126" s="115"/>
      <c r="AB126" s="116"/>
      <c r="AC126" s="53"/>
    </row>
    <row r="127" spans="4:39" ht="30.75" hidden="1" customHeight="1">
      <c r="D127" s="99"/>
      <c r="E127" s="99"/>
      <c r="F127" s="99"/>
      <c r="G127" s="99"/>
      <c r="H127" s="118"/>
      <c r="I127" s="118"/>
      <c r="J127" s="97"/>
      <c r="K127" s="97"/>
      <c r="L127" s="98"/>
      <c r="M127" s="99"/>
      <c r="N127" s="100"/>
      <c r="O127" s="101"/>
      <c r="P127" s="99"/>
      <c r="Q127" s="99"/>
      <c r="R127" s="99"/>
      <c r="S127" s="99"/>
      <c r="T127" s="100"/>
      <c r="U127" s="129"/>
      <c r="V127" s="129"/>
      <c r="W127" s="129"/>
      <c r="X127" s="110"/>
      <c r="Y127" s="110"/>
      <c r="Z127" s="115"/>
      <c r="AA127" s="115"/>
      <c r="AB127" s="116"/>
      <c r="AC127" s="53"/>
    </row>
    <row r="128" spans="4:39" ht="30.75" hidden="1" customHeight="1">
      <c r="D128" s="99"/>
      <c r="E128" s="99"/>
      <c r="F128" s="99"/>
      <c r="G128" s="99"/>
      <c r="H128" s="118"/>
      <c r="I128" s="118"/>
      <c r="J128" s="97"/>
      <c r="K128" s="97"/>
      <c r="L128" s="98"/>
      <c r="M128" s="99"/>
      <c r="N128" s="100"/>
      <c r="O128" s="101"/>
      <c r="P128" s="99"/>
      <c r="Q128" s="99"/>
      <c r="R128" s="99"/>
      <c r="S128" s="99"/>
      <c r="T128" s="100"/>
      <c r="U128" s="129"/>
      <c r="V128" s="129"/>
      <c r="W128" s="129"/>
      <c r="X128" s="110"/>
      <c r="Y128" s="110"/>
      <c r="Z128" s="115"/>
      <c r="AA128" s="115"/>
      <c r="AB128" s="116"/>
      <c r="AC128" s="53"/>
    </row>
    <row r="129" spans="4:29" ht="30.75" hidden="1" customHeight="1">
      <c r="D129" s="99"/>
      <c r="E129" s="99"/>
      <c r="F129" s="99"/>
      <c r="G129" s="99"/>
      <c r="H129" s="118"/>
      <c r="I129" s="118"/>
      <c r="J129" s="97"/>
      <c r="K129" s="97"/>
      <c r="L129" s="98"/>
      <c r="M129" s="99"/>
      <c r="N129" s="100"/>
      <c r="O129" s="101"/>
      <c r="P129" s="99"/>
      <c r="Q129" s="99"/>
      <c r="R129" s="99"/>
      <c r="S129" s="99"/>
      <c r="T129" s="100"/>
      <c r="U129" s="129"/>
      <c r="V129" s="129"/>
      <c r="W129" s="129"/>
      <c r="X129" s="110"/>
      <c r="Y129" s="110"/>
      <c r="Z129" s="115"/>
      <c r="AA129" s="115"/>
      <c r="AB129" s="116"/>
      <c r="AC129" s="53"/>
    </row>
    <row r="130" spans="4:29" ht="30.75" hidden="1" customHeight="1">
      <c r="D130" s="99"/>
      <c r="E130" s="99"/>
      <c r="F130" s="99"/>
      <c r="G130" s="99"/>
      <c r="H130" s="118"/>
      <c r="I130" s="118"/>
      <c r="J130" s="97"/>
      <c r="K130" s="97"/>
      <c r="L130" s="98"/>
      <c r="M130" s="99"/>
      <c r="N130" s="100"/>
      <c r="O130" s="101"/>
      <c r="P130" s="99"/>
      <c r="Q130" s="99"/>
      <c r="R130" s="99"/>
      <c r="S130" s="99"/>
      <c r="T130" s="100"/>
      <c r="U130" s="129"/>
      <c r="V130" s="129"/>
      <c r="W130" s="129"/>
      <c r="X130" s="110"/>
      <c r="Y130" s="110"/>
      <c r="Z130" s="115"/>
      <c r="AA130" s="115"/>
      <c r="AB130" s="116"/>
      <c r="AC130" s="53"/>
    </row>
    <row r="131" spans="4:29" ht="30.75" hidden="1" customHeight="1">
      <c r="D131" s="99"/>
      <c r="E131" s="99"/>
      <c r="F131" s="99"/>
      <c r="G131" s="99"/>
      <c r="H131" s="118"/>
      <c r="I131" s="118"/>
      <c r="J131" s="97"/>
      <c r="K131" s="97"/>
      <c r="L131" s="98"/>
      <c r="M131" s="99"/>
      <c r="N131" s="100"/>
      <c r="O131" s="101"/>
      <c r="P131" s="99"/>
      <c r="Q131" s="99"/>
      <c r="R131" s="99"/>
      <c r="S131" s="99"/>
      <c r="T131" s="100"/>
      <c r="U131" s="129"/>
      <c r="V131" s="129"/>
      <c r="W131" s="129"/>
      <c r="X131" s="110"/>
      <c r="Y131" s="110"/>
      <c r="Z131" s="115"/>
      <c r="AA131" s="115"/>
      <c r="AB131" s="116"/>
      <c r="AC131" s="53"/>
    </row>
    <row r="132" spans="4:29" ht="30.75" hidden="1" customHeight="1">
      <c r="D132" s="99"/>
      <c r="E132" s="99"/>
      <c r="F132" s="99"/>
      <c r="G132" s="99"/>
      <c r="H132" s="118"/>
      <c r="I132" s="118"/>
      <c r="J132" s="97"/>
      <c r="K132" s="97"/>
      <c r="L132" s="98"/>
      <c r="M132" s="99"/>
      <c r="N132" s="100"/>
      <c r="O132" s="101"/>
      <c r="P132" s="99"/>
      <c r="Q132" s="99"/>
      <c r="R132" s="99"/>
      <c r="S132" s="99"/>
      <c r="T132" s="100"/>
      <c r="U132" s="129"/>
      <c r="V132" s="129"/>
      <c r="W132" s="129"/>
      <c r="X132" s="110"/>
      <c r="Y132" s="110"/>
      <c r="Z132" s="115"/>
      <c r="AA132" s="115"/>
      <c r="AB132" s="116"/>
      <c r="AC132" s="53"/>
    </row>
    <row r="133" spans="4:29" ht="30.75" hidden="1" customHeight="1">
      <c r="D133" s="99"/>
      <c r="E133" s="99"/>
      <c r="F133" s="99"/>
      <c r="G133" s="99"/>
      <c r="H133" s="118"/>
      <c r="I133" s="118"/>
      <c r="J133" s="97"/>
      <c r="K133" s="97"/>
      <c r="L133" s="98"/>
      <c r="M133" s="99"/>
      <c r="N133" s="100"/>
      <c r="O133" s="101"/>
      <c r="P133" s="99"/>
      <c r="Q133" s="99"/>
      <c r="R133" s="99"/>
      <c r="S133" s="99"/>
      <c r="T133" s="100"/>
      <c r="U133" s="129"/>
      <c r="V133" s="129"/>
      <c r="W133" s="129"/>
      <c r="X133" s="110"/>
      <c r="Y133" s="110"/>
      <c r="Z133" s="115"/>
      <c r="AA133" s="115"/>
      <c r="AB133" s="116"/>
      <c r="AC133" s="53"/>
    </row>
    <row r="134" spans="4:29" ht="30.75" hidden="1" customHeight="1">
      <c r="D134" s="99"/>
      <c r="E134" s="99"/>
      <c r="F134" s="99"/>
      <c r="G134" s="99"/>
      <c r="H134" s="118"/>
      <c r="I134" s="118"/>
      <c r="J134" s="97"/>
      <c r="K134" s="97"/>
      <c r="L134" s="98"/>
      <c r="M134" s="99"/>
      <c r="N134" s="100"/>
      <c r="O134" s="101"/>
      <c r="P134" s="99"/>
      <c r="Q134" s="99"/>
      <c r="R134" s="99"/>
      <c r="S134" s="99"/>
      <c r="T134" s="100"/>
      <c r="U134" s="129"/>
      <c r="V134" s="129"/>
      <c r="W134" s="129"/>
      <c r="X134" s="110"/>
      <c r="Y134" s="110"/>
      <c r="Z134" s="115"/>
      <c r="AA134" s="115"/>
      <c r="AB134" s="116"/>
      <c r="AC134" s="53"/>
    </row>
    <row r="135" spans="4:29" ht="30.75" hidden="1" customHeight="1">
      <c r="D135" s="99"/>
      <c r="E135" s="99"/>
      <c r="F135" s="99"/>
      <c r="G135" s="99"/>
      <c r="H135" s="118"/>
      <c r="I135" s="118"/>
      <c r="J135" s="97"/>
      <c r="K135" s="97"/>
      <c r="L135" s="98"/>
      <c r="M135" s="99"/>
      <c r="N135" s="100"/>
      <c r="O135" s="101"/>
      <c r="P135" s="99"/>
      <c r="Q135" s="99"/>
      <c r="R135" s="99"/>
      <c r="S135" s="99"/>
      <c r="T135" s="100"/>
      <c r="U135" s="129"/>
      <c r="V135" s="129"/>
      <c r="W135" s="129"/>
      <c r="X135" s="110"/>
      <c r="Y135" s="110"/>
      <c r="Z135" s="115"/>
      <c r="AA135" s="115"/>
      <c r="AB135" s="116"/>
      <c r="AC135" s="53"/>
    </row>
    <row r="136" spans="4:29" ht="30.75" hidden="1" customHeight="1">
      <c r="D136" s="99"/>
      <c r="E136" s="99"/>
      <c r="F136" s="99"/>
      <c r="G136" s="99"/>
      <c r="H136" s="118"/>
      <c r="I136" s="118"/>
      <c r="J136" s="97"/>
      <c r="K136" s="97"/>
      <c r="L136" s="98"/>
      <c r="M136" s="99"/>
      <c r="N136" s="100"/>
      <c r="O136" s="101"/>
      <c r="P136" s="99"/>
      <c r="Q136" s="99"/>
      <c r="R136" s="99"/>
      <c r="S136" s="99"/>
      <c r="T136" s="100"/>
      <c r="U136" s="129"/>
      <c r="V136" s="129"/>
      <c r="W136" s="129"/>
      <c r="X136" s="110"/>
      <c r="Y136" s="110"/>
      <c r="Z136" s="115"/>
      <c r="AA136" s="115"/>
      <c r="AB136" s="116"/>
      <c r="AC136" s="53"/>
    </row>
    <row r="137" spans="4:29" ht="30.75" hidden="1" customHeight="1">
      <c r="D137" s="99"/>
      <c r="E137" s="99"/>
      <c r="F137" s="99"/>
      <c r="G137" s="99"/>
      <c r="H137" s="118"/>
      <c r="I137" s="118"/>
      <c r="J137" s="97"/>
      <c r="K137" s="97"/>
      <c r="L137" s="98"/>
      <c r="M137" s="99"/>
      <c r="N137" s="100"/>
      <c r="O137" s="101"/>
      <c r="P137" s="99"/>
      <c r="Q137" s="99"/>
      <c r="R137" s="99"/>
      <c r="S137" s="99"/>
      <c r="T137" s="100"/>
      <c r="U137" s="129"/>
      <c r="V137" s="129"/>
      <c r="W137" s="129"/>
      <c r="X137" s="110"/>
      <c r="Y137" s="110"/>
      <c r="Z137" s="115"/>
      <c r="AA137" s="115"/>
      <c r="AB137" s="116"/>
      <c r="AC137" s="53"/>
    </row>
    <row r="138" spans="4:29" ht="30.75" hidden="1" customHeight="1">
      <c r="D138" s="99"/>
      <c r="E138" s="99"/>
      <c r="F138" s="99"/>
      <c r="G138" s="99"/>
      <c r="H138" s="118"/>
      <c r="I138" s="118"/>
      <c r="J138" s="97"/>
      <c r="K138" s="97"/>
      <c r="L138" s="98"/>
      <c r="M138" s="99"/>
      <c r="N138" s="100"/>
      <c r="O138" s="101"/>
      <c r="P138" s="99"/>
      <c r="Q138" s="99"/>
      <c r="R138" s="99"/>
      <c r="S138" s="99"/>
      <c r="T138" s="100"/>
      <c r="U138" s="129"/>
      <c r="V138" s="129"/>
      <c r="W138" s="129"/>
      <c r="X138" s="110"/>
      <c r="Y138" s="110"/>
      <c r="Z138" s="115"/>
      <c r="AA138" s="115"/>
      <c r="AB138" s="116"/>
      <c r="AC138" s="53"/>
    </row>
    <row r="139" spans="4:29" ht="30.75" hidden="1" customHeight="1">
      <c r="D139" s="99"/>
      <c r="E139" s="99"/>
      <c r="F139" s="99"/>
      <c r="G139" s="99"/>
      <c r="H139" s="118"/>
      <c r="I139" s="118"/>
      <c r="J139" s="97"/>
      <c r="K139" s="97"/>
      <c r="L139" s="98"/>
      <c r="M139" s="99"/>
      <c r="N139" s="100"/>
      <c r="O139" s="101"/>
      <c r="P139" s="99"/>
      <c r="Q139" s="99"/>
      <c r="R139" s="99"/>
      <c r="S139" s="99"/>
      <c r="T139" s="100"/>
      <c r="U139" s="129"/>
      <c r="V139" s="129"/>
      <c r="W139" s="129"/>
      <c r="X139" s="110"/>
      <c r="Y139" s="110"/>
      <c r="Z139" s="115"/>
      <c r="AA139" s="115"/>
      <c r="AB139" s="116"/>
      <c r="AC139" s="53"/>
    </row>
    <row r="140" spans="4:29" ht="30.75" hidden="1" customHeight="1">
      <c r="D140" s="99"/>
      <c r="E140" s="99"/>
      <c r="F140" s="99"/>
      <c r="G140" s="99"/>
      <c r="H140" s="118"/>
      <c r="I140" s="118"/>
      <c r="J140" s="97"/>
      <c r="K140" s="97"/>
      <c r="L140" s="98"/>
      <c r="M140" s="99"/>
      <c r="N140" s="100"/>
      <c r="O140" s="101"/>
      <c r="P140" s="99"/>
      <c r="Q140" s="99"/>
      <c r="R140" s="99"/>
      <c r="S140" s="99"/>
      <c r="T140" s="100"/>
      <c r="U140" s="129"/>
      <c r="V140" s="129"/>
      <c r="W140" s="129"/>
      <c r="X140" s="110"/>
      <c r="Y140" s="110"/>
      <c r="Z140" s="115"/>
      <c r="AA140" s="115"/>
      <c r="AB140" s="116"/>
      <c r="AC140" s="53"/>
    </row>
    <row r="141" spans="4:29" ht="30.75" hidden="1" customHeight="1">
      <c r="D141" s="99"/>
      <c r="E141" s="99"/>
      <c r="F141" s="99"/>
      <c r="G141" s="99"/>
      <c r="H141" s="118"/>
      <c r="I141" s="118"/>
      <c r="J141" s="97"/>
      <c r="K141" s="97"/>
      <c r="L141" s="98"/>
      <c r="M141" s="99"/>
      <c r="N141" s="100"/>
      <c r="O141" s="101"/>
      <c r="P141" s="99"/>
      <c r="Q141" s="99"/>
      <c r="R141" s="99"/>
      <c r="S141" s="99"/>
      <c r="T141" s="100"/>
      <c r="U141" s="129"/>
      <c r="V141" s="129"/>
      <c r="W141" s="129"/>
      <c r="X141" s="110"/>
      <c r="Y141" s="110"/>
      <c r="Z141" s="115"/>
      <c r="AA141" s="115"/>
      <c r="AB141" s="116"/>
      <c r="AC141" s="53"/>
    </row>
    <row r="142" spans="4:29" ht="30.75" hidden="1" customHeight="1">
      <c r="D142" s="99"/>
      <c r="E142" s="99"/>
      <c r="F142" s="99"/>
      <c r="G142" s="99"/>
      <c r="H142" s="118"/>
      <c r="I142" s="118"/>
      <c r="J142" s="97"/>
      <c r="K142" s="97"/>
      <c r="L142" s="98"/>
      <c r="M142" s="99"/>
      <c r="N142" s="100"/>
      <c r="O142" s="101"/>
      <c r="P142" s="99"/>
      <c r="Q142" s="99"/>
      <c r="R142" s="99"/>
      <c r="S142" s="99"/>
      <c r="T142" s="100"/>
      <c r="U142" s="129"/>
      <c r="V142" s="129"/>
      <c r="W142" s="129"/>
      <c r="X142" s="110"/>
      <c r="Y142" s="110"/>
      <c r="Z142" s="115"/>
      <c r="AA142" s="115"/>
      <c r="AB142" s="116"/>
      <c r="AC142" s="53"/>
    </row>
    <row r="143" spans="4:29" ht="30.75" hidden="1" customHeight="1">
      <c r="D143" s="99"/>
      <c r="E143" s="99"/>
      <c r="F143" s="99"/>
      <c r="G143" s="99"/>
      <c r="H143" s="118"/>
      <c r="I143" s="118"/>
      <c r="J143" s="97"/>
      <c r="K143" s="97"/>
      <c r="L143" s="98"/>
      <c r="M143" s="99"/>
      <c r="N143" s="100"/>
      <c r="O143" s="101"/>
      <c r="P143" s="99"/>
      <c r="Q143" s="99"/>
      <c r="R143" s="99"/>
      <c r="S143" s="99"/>
      <c r="T143" s="100"/>
      <c r="U143" s="129"/>
      <c r="V143" s="129"/>
      <c r="W143" s="129"/>
      <c r="X143" s="110"/>
      <c r="Y143" s="110"/>
      <c r="Z143" s="115"/>
      <c r="AA143" s="115"/>
      <c r="AB143" s="116"/>
      <c r="AC143" s="53"/>
    </row>
    <row r="144" spans="4:29" ht="30.75" hidden="1" customHeight="1">
      <c r="D144" s="99"/>
      <c r="E144" s="99"/>
      <c r="F144" s="99"/>
      <c r="G144" s="99"/>
      <c r="H144" s="118"/>
      <c r="I144" s="118"/>
      <c r="J144" s="97"/>
      <c r="K144" s="97"/>
      <c r="L144" s="98"/>
      <c r="M144" s="99"/>
      <c r="N144" s="100"/>
      <c r="O144" s="101"/>
      <c r="P144" s="99"/>
      <c r="Q144" s="99"/>
      <c r="R144" s="99"/>
      <c r="S144" s="99"/>
      <c r="T144" s="100"/>
      <c r="U144" s="129"/>
      <c r="V144" s="129"/>
      <c r="W144" s="129"/>
      <c r="X144" s="110"/>
      <c r="Y144" s="110"/>
      <c r="Z144" s="115"/>
      <c r="AA144" s="115"/>
      <c r="AB144" s="116"/>
      <c r="AC144" s="53"/>
    </row>
    <row r="145" spans="4:29" ht="30.75" hidden="1" customHeight="1">
      <c r="D145" s="99"/>
      <c r="E145" s="99"/>
      <c r="F145" s="99"/>
      <c r="G145" s="99"/>
      <c r="H145" s="118"/>
      <c r="I145" s="118"/>
      <c r="J145" s="97"/>
      <c r="K145" s="97"/>
      <c r="L145" s="98"/>
      <c r="M145" s="99"/>
      <c r="N145" s="100"/>
      <c r="O145" s="101"/>
      <c r="P145" s="99"/>
      <c r="Q145" s="99"/>
      <c r="R145" s="99"/>
      <c r="S145" s="99"/>
      <c r="T145" s="100"/>
      <c r="U145" s="129"/>
      <c r="V145" s="129"/>
      <c r="W145" s="129"/>
      <c r="X145" s="110"/>
      <c r="Y145" s="110"/>
      <c r="Z145" s="115"/>
      <c r="AA145" s="115"/>
      <c r="AB145" s="116"/>
      <c r="AC145" s="53"/>
    </row>
    <row r="146" spans="4:29" ht="30.75" hidden="1" customHeight="1">
      <c r="D146" s="99"/>
      <c r="E146" s="99"/>
      <c r="F146" s="99"/>
      <c r="G146" s="99"/>
      <c r="H146" s="118"/>
      <c r="I146" s="118"/>
      <c r="J146" s="97"/>
      <c r="K146" s="97"/>
      <c r="L146" s="98"/>
      <c r="M146" s="99"/>
      <c r="N146" s="100"/>
      <c r="O146" s="101"/>
      <c r="P146" s="99"/>
      <c r="Q146" s="99"/>
      <c r="R146" s="99"/>
      <c r="S146" s="99"/>
      <c r="T146" s="100"/>
      <c r="U146" s="129"/>
      <c r="V146" s="129"/>
      <c r="W146" s="129"/>
      <c r="X146" s="110"/>
      <c r="Y146" s="110"/>
      <c r="Z146" s="115"/>
      <c r="AA146" s="115"/>
      <c r="AB146" s="116"/>
      <c r="AC146" s="53"/>
    </row>
    <row r="147" spans="4:29" ht="30.75" hidden="1" customHeight="1">
      <c r="D147" s="99"/>
      <c r="E147" s="99"/>
      <c r="F147" s="99"/>
      <c r="G147" s="99"/>
      <c r="H147" s="118"/>
      <c r="I147" s="118"/>
      <c r="J147" s="97"/>
      <c r="K147" s="97"/>
      <c r="L147" s="98"/>
      <c r="M147" s="99"/>
      <c r="N147" s="100"/>
      <c r="O147" s="101"/>
      <c r="P147" s="99"/>
      <c r="Q147" s="99"/>
      <c r="R147" s="99"/>
      <c r="S147" s="99"/>
      <c r="T147" s="100"/>
      <c r="U147" s="129"/>
      <c r="V147" s="129"/>
      <c r="W147" s="129"/>
      <c r="X147" s="110"/>
      <c r="Y147" s="110"/>
      <c r="Z147" s="115"/>
      <c r="AA147" s="115"/>
      <c r="AB147" s="116"/>
      <c r="AC147" s="53"/>
    </row>
    <row r="148" spans="4:29" ht="30.75" hidden="1" customHeight="1">
      <c r="D148" s="99"/>
      <c r="E148" s="99"/>
      <c r="F148" s="99"/>
      <c r="G148" s="99"/>
      <c r="H148" s="118"/>
      <c r="I148" s="118"/>
      <c r="J148" s="97"/>
      <c r="K148" s="97"/>
      <c r="L148" s="98"/>
      <c r="M148" s="99"/>
      <c r="N148" s="100"/>
      <c r="O148" s="101"/>
      <c r="P148" s="99"/>
      <c r="Q148" s="99"/>
      <c r="R148" s="99"/>
      <c r="S148" s="99"/>
      <c r="T148" s="100"/>
      <c r="U148" s="129"/>
      <c r="V148" s="129"/>
      <c r="W148" s="129"/>
      <c r="X148" s="110"/>
      <c r="Y148" s="110"/>
      <c r="Z148" s="115"/>
      <c r="AA148" s="115"/>
      <c r="AB148" s="116"/>
      <c r="AC148" s="53"/>
    </row>
    <row r="149" spans="4:29" ht="30.75" hidden="1" customHeight="1">
      <c r="D149" s="99"/>
      <c r="E149" s="99"/>
      <c r="F149" s="99"/>
      <c r="G149" s="99"/>
      <c r="H149" s="118"/>
      <c r="I149" s="118"/>
      <c r="J149" s="97"/>
      <c r="K149" s="97"/>
      <c r="L149" s="98"/>
      <c r="M149" s="99"/>
      <c r="N149" s="100"/>
      <c r="O149" s="101"/>
      <c r="P149" s="99"/>
      <c r="Q149" s="99"/>
      <c r="R149" s="99"/>
      <c r="S149" s="99"/>
      <c r="T149" s="100"/>
      <c r="U149" s="129"/>
      <c r="V149" s="129"/>
      <c r="W149" s="129"/>
      <c r="X149" s="110"/>
      <c r="Y149" s="110"/>
      <c r="Z149" s="115"/>
      <c r="AA149" s="115"/>
      <c r="AB149" s="116"/>
      <c r="AC149" s="53"/>
    </row>
    <row r="150" spans="4:29" ht="30.75" hidden="1" customHeight="1">
      <c r="D150" s="99"/>
      <c r="E150" s="99"/>
      <c r="F150" s="99"/>
      <c r="G150" s="99"/>
      <c r="H150" s="118"/>
      <c r="I150" s="118"/>
      <c r="J150" s="97"/>
      <c r="K150" s="97"/>
      <c r="L150" s="98"/>
      <c r="M150" s="99"/>
      <c r="N150" s="100"/>
      <c r="O150" s="101"/>
      <c r="P150" s="99"/>
      <c r="Q150" s="99"/>
      <c r="R150" s="99"/>
      <c r="S150" s="99"/>
      <c r="T150" s="100"/>
      <c r="U150" s="129"/>
      <c r="V150" s="129"/>
      <c r="W150" s="129"/>
      <c r="X150" s="110"/>
      <c r="Y150" s="110"/>
      <c r="Z150" s="115"/>
      <c r="AA150" s="115"/>
      <c r="AB150" s="116"/>
      <c r="AC150" s="53"/>
    </row>
    <row r="151" spans="4:29" ht="30.75" hidden="1" customHeight="1">
      <c r="D151" s="99"/>
      <c r="E151" s="99"/>
      <c r="F151" s="99"/>
      <c r="G151" s="99"/>
      <c r="H151" s="118"/>
      <c r="I151" s="118"/>
      <c r="J151" s="97"/>
      <c r="K151" s="97"/>
      <c r="L151" s="98"/>
      <c r="M151" s="99"/>
      <c r="N151" s="100"/>
      <c r="O151" s="101"/>
      <c r="P151" s="99"/>
      <c r="Q151" s="99"/>
      <c r="R151" s="99"/>
      <c r="S151" s="99"/>
      <c r="T151" s="100"/>
      <c r="U151" s="129"/>
      <c r="V151" s="129"/>
      <c r="W151" s="129"/>
      <c r="X151" s="110"/>
      <c r="Y151" s="110"/>
      <c r="Z151" s="115"/>
      <c r="AA151" s="115"/>
      <c r="AB151" s="116"/>
      <c r="AC151" s="53"/>
    </row>
    <row r="152" spans="4:29" ht="30.75" hidden="1" customHeight="1">
      <c r="D152" s="99"/>
      <c r="E152" s="99"/>
      <c r="F152" s="99"/>
      <c r="G152" s="99"/>
      <c r="H152" s="118"/>
      <c r="I152" s="118"/>
      <c r="J152" s="97"/>
      <c r="K152" s="97"/>
      <c r="L152" s="98"/>
      <c r="M152" s="99"/>
      <c r="N152" s="100"/>
      <c r="O152" s="101"/>
      <c r="P152" s="99"/>
      <c r="Q152" s="99"/>
      <c r="R152" s="99"/>
      <c r="S152" s="99"/>
      <c r="T152" s="100"/>
      <c r="U152" s="129"/>
      <c r="V152" s="129"/>
      <c r="W152" s="129"/>
      <c r="X152" s="110"/>
      <c r="Y152" s="110"/>
      <c r="Z152" s="115"/>
      <c r="AA152" s="115"/>
      <c r="AB152" s="116"/>
      <c r="AC152" s="53"/>
    </row>
    <row r="153" spans="4:29" ht="30.75" hidden="1" customHeight="1">
      <c r="D153" s="99"/>
      <c r="E153" s="99"/>
      <c r="F153" s="99"/>
      <c r="G153" s="99"/>
      <c r="H153" s="118"/>
      <c r="I153" s="118"/>
      <c r="J153" s="97"/>
      <c r="K153" s="97"/>
      <c r="L153" s="98"/>
      <c r="M153" s="99"/>
      <c r="N153" s="100"/>
      <c r="O153" s="101"/>
      <c r="P153" s="99"/>
      <c r="Q153" s="99"/>
      <c r="R153" s="99"/>
      <c r="S153" s="99"/>
      <c r="T153" s="100"/>
      <c r="U153" s="129"/>
      <c r="V153" s="129"/>
      <c r="W153" s="129"/>
      <c r="X153" s="110"/>
      <c r="Y153" s="110"/>
      <c r="Z153" s="115"/>
      <c r="AA153" s="115"/>
      <c r="AB153" s="116"/>
      <c r="AC153" s="53"/>
    </row>
    <row r="154" spans="4:29" ht="30.75" hidden="1" customHeight="1">
      <c r="D154" s="99"/>
      <c r="E154" s="99"/>
      <c r="F154" s="99"/>
      <c r="G154" s="99"/>
      <c r="H154" s="118"/>
      <c r="I154" s="118"/>
      <c r="J154" s="97"/>
      <c r="K154" s="97"/>
      <c r="L154" s="98"/>
      <c r="M154" s="99"/>
      <c r="N154" s="100"/>
      <c r="O154" s="101"/>
      <c r="P154" s="99"/>
      <c r="Q154" s="99"/>
      <c r="R154" s="99"/>
      <c r="S154" s="99"/>
      <c r="T154" s="100"/>
      <c r="U154" s="129"/>
      <c r="V154" s="129"/>
      <c r="W154" s="129"/>
      <c r="X154" s="110"/>
      <c r="Y154" s="110"/>
      <c r="Z154" s="115"/>
      <c r="AA154" s="115"/>
      <c r="AB154" s="116"/>
      <c r="AC154" s="53"/>
    </row>
    <row r="155" spans="4:29" ht="30.75" hidden="1" customHeight="1">
      <c r="D155" s="99"/>
      <c r="E155" s="99"/>
      <c r="F155" s="99"/>
      <c r="G155" s="99"/>
      <c r="H155" s="118"/>
      <c r="I155" s="118"/>
      <c r="J155" s="97"/>
      <c r="K155" s="97"/>
      <c r="L155" s="98"/>
      <c r="M155" s="99"/>
      <c r="N155" s="100"/>
      <c r="O155" s="101"/>
      <c r="P155" s="99"/>
      <c r="Q155" s="99"/>
      <c r="R155" s="99"/>
      <c r="S155" s="99"/>
      <c r="T155" s="100"/>
      <c r="U155" s="129"/>
      <c r="V155" s="129"/>
      <c r="W155" s="129"/>
      <c r="X155" s="110"/>
      <c r="Y155" s="110"/>
      <c r="Z155" s="115"/>
      <c r="AA155" s="115"/>
      <c r="AB155" s="116"/>
      <c r="AC155" s="53"/>
    </row>
    <row r="156" spans="4:29" ht="30.75" hidden="1" customHeight="1">
      <c r="D156" s="99"/>
      <c r="E156" s="99"/>
      <c r="F156" s="99"/>
      <c r="G156" s="99"/>
      <c r="H156" s="118"/>
      <c r="I156" s="118"/>
      <c r="J156" s="97"/>
      <c r="K156" s="97"/>
      <c r="L156" s="98"/>
      <c r="M156" s="99"/>
      <c r="N156" s="100"/>
      <c r="O156" s="101"/>
      <c r="P156" s="99"/>
      <c r="Q156" s="99"/>
      <c r="R156" s="99"/>
      <c r="S156" s="99"/>
      <c r="T156" s="100"/>
      <c r="U156" s="129"/>
      <c r="V156" s="129"/>
      <c r="W156" s="129"/>
      <c r="X156" s="110"/>
      <c r="Y156" s="110"/>
      <c r="Z156" s="115"/>
      <c r="AA156" s="115"/>
      <c r="AB156" s="116"/>
      <c r="AC156" s="53"/>
    </row>
    <row r="157" spans="4:29" ht="30.75" hidden="1" customHeight="1">
      <c r="D157" s="99"/>
      <c r="E157" s="99"/>
      <c r="F157" s="99"/>
      <c r="G157" s="99"/>
      <c r="H157" s="118"/>
      <c r="I157" s="118"/>
      <c r="J157" s="97"/>
      <c r="K157" s="97"/>
      <c r="L157" s="98"/>
      <c r="M157" s="99"/>
      <c r="N157" s="100"/>
      <c r="O157" s="101"/>
      <c r="P157" s="99"/>
      <c r="Q157" s="99"/>
      <c r="R157" s="99"/>
      <c r="S157" s="99"/>
      <c r="T157" s="100"/>
      <c r="U157" s="129"/>
      <c r="V157" s="129"/>
      <c r="W157" s="129"/>
      <c r="X157" s="110"/>
      <c r="Y157" s="110"/>
      <c r="Z157" s="115"/>
      <c r="AA157" s="115"/>
      <c r="AB157" s="116"/>
      <c r="AC157" s="53"/>
    </row>
    <row r="158" spans="4:29" ht="30.75" hidden="1" customHeight="1">
      <c r="D158" s="99"/>
      <c r="E158" s="99"/>
      <c r="F158" s="99"/>
      <c r="G158" s="99"/>
      <c r="H158" s="118"/>
      <c r="I158" s="118"/>
      <c r="J158" s="97"/>
      <c r="K158" s="97"/>
      <c r="L158" s="98"/>
      <c r="M158" s="99"/>
      <c r="N158" s="100"/>
      <c r="O158" s="101"/>
      <c r="P158" s="99"/>
      <c r="Q158" s="99"/>
      <c r="R158" s="99"/>
      <c r="S158" s="99"/>
      <c r="T158" s="100"/>
      <c r="U158" s="129"/>
      <c r="V158" s="129"/>
      <c r="W158" s="129"/>
      <c r="X158" s="110"/>
      <c r="Y158" s="110"/>
      <c r="Z158" s="115"/>
      <c r="AA158" s="115"/>
      <c r="AB158" s="116"/>
      <c r="AC158" s="53"/>
    </row>
    <row r="159" spans="4:29" ht="30.75" hidden="1" customHeight="1">
      <c r="D159" s="99"/>
      <c r="E159" s="99"/>
      <c r="F159" s="99"/>
      <c r="G159" s="99"/>
      <c r="H159" s="118"/>
      <c r="I159" s="118"/>
      <c r="J159" s="97"/>
      <c r="K159" s="97"/>
      <c r="L159" s="98"/>
      <c r="M159" s="99"/>
      <c r="N159" s="100"/>
      <c r="O159" s="101"/>
      <c r="P159" s="99"/>
      <c r="Q159" s="99"/>
      <c r="R159" s="99"/>
      <c r="S159" s="99"/>
      <c r="T159" s="100"/>
      <c r="U159" s="129"/>
      <c r="V159" s="129"/>
      <c r="W159" s="129"/>
      <c r="X159" s="110"/>
      <c r="Y159" s="110"/>
      <c r="Z159" s="115"/>
      <c r="AA159" s="115"/>
      <c r="AB159" s="116"/>
      <c r="AC159" s="53"/>
    </row>
    <row r="160" spans="4:29" ht="30.75" hidden="1" customHeight="1">
      <c r="D160" s="99"/>
      <c r="E160" s="99"/>
      <c r="F160" s="99"/>
      <c r="G160" s="99"/>
      <c r="H160" s="118"/>
      <c r="I160" s="118"/>
      <c r="J160" s="97"/>
      <c r="K160" s="97"/>
      <c r="L160" s="98"/>
      <c r="M160" s="99"/>
      <c r="N160" s="100"/>
      <c r="O160" s="101"/>
      <c r="P160" s="99"/>
      <c r="Q160" s="99"/>
      <c r="R160" s="99"/>
      <c r="S160" s="99"/>
      <c r="T160" s="100"/>
      <c r="U160" s="129"/>
      <c r="V160" s="129"/>
      <c r="W160" s="129"/>
      <c r="X160" s="110"/>
      <c r="Y160" s="110"/>
      <c r="Z160" s="115"/>
      <c r="AA160" s="115"/>
      <c r="AB160" s="116"/>
      <c r="AC160" s="53"/>
    </row>
    <row r="161" spans="4:29" ht="30.75" hidden="1" customHeight="1">
      <c r="D161" s="99"/>
      <c r="E161" s="99"/>
      <c r="F161" s="99"/>
      <c r="G161" s="99"/>
      <c r="H161" s="118"/>
      <c r="I161" s="118"/>
      <c r="J161" s="97"/>
      <c r="K161" s="97"/>
      <c r="L161" s="98"/>
      <c r="M161" s="99"/>
      <c r="N161" s="100"/>
      <c r="O161" s="101"/>
      <c r="P161" s="99"/>
      <c r="Q161" s="99"/>
      <c r="R161" s="99"/>
      <c r="S161" s="99"/>
      <c r="T161" s="100"/>
      <c r="U161" s="129"/>
      <c r="V161" s="129"/>
      <c r="W161" s="129"/>
      <c r="X161" s="110"/>
      <c r="Y161" s="110"/>
      <c r="Z161" s="115"/>
      <c r="AA161" s="115"/>
      <c r="AB161" s="116"/>
      <c r="AC161" s="53"/>
    </row>
    <row r="162" spans="4:29" ht="30.75" hidden="1" customHeight="1">
      <c r="D162" s="99"/>
      <c r="E162" s="99"/>
      <c r="F162" s="99"/>
      <c r="G162" s="99"/>
      <c r="H162" s="118"/>
      <c r="I162" s="118"/>
      <c r="J162" s="97"/>
      <c r="K162" s="97"/>
      <c r="L162" s="98"/>
      <c r="M162" s="99"/>
      <c r="N162" s="100"/>
      <c r="O162" s="101"/>
      <c r="P162" s="99"/>
      <c r="Q162" s="99"/>
      <c r="R162" s="99"/>
      <c r="S162" s="99"/>
      <c r="T162" s="100"/>
      <c r="U162" s="129"/>
      <c r="V162" s="129"/>
      <c r="W162" s="129"/>
      <c r="X162" s="110"/>
      <c r="Y162" s="110"/>
      <c r="Z162" s="115"/>
      <c r="AA162" s="115"/>
      <c r="AB162" s="116"/>
      <c r="AC162" s="53"/>
    </row>
    <row r="163" spans="4:29" ht="30.75" hidden="1" customHeight="1">
      <c r="D163" s="99"/>
      <c r="E163" s="99"/>
      <c r="F163" s="99"/>
      <c r="G163" s="99"/>
      <c r="H163" s="118"/>
      <c r="I163" s="118"/>
      <c r="J163" s="97"/>
      <c r="K163" s="97"/>
      <c r="L163" s="98"/>
      <c r="M163" s="99"/>
      <c r="N163" s="100"/>
      <c r="O163" s="101"/>
      <c r="P163" s="99"/>
      <c r="Q163" s="99"/>
      <c r="R163" s="99"/>
      <c r="S163" s="99"/>
      <c r="T163" s="100"/>
      <c r="U163" s="129"/>
      <c r="V163" s="129"/>
      <c r="W163" s="129"/>
      <c r="X163" s="110"/>
      <c r="Y163" s="110"/>
      <c r="Z163" s="115"/>
      <c r="AA163" s="115"/>
      <c r="AB163" s="116"/>
      <c r="AC163" s="53"/>
    </row>
    <row r="164" spans="4:29" ht="30.75" hidden="1" customHeight="1">
      <c r="D164" s="99"/>
      <c r="E164" s="99"/>
      <c r="F164" s="99"/>
      <c r="G164" s="99"/>
      <c r="H164" s="118"/>
      <c r="I164" s="118"/>
      <c r="J164" s="97"/>
      <c r="K164" s="97"/>
      <c r="L164" s="98"/>
      <c r="M164" s="99"/>
      <c r="N164" s="100"/>
      <c r="O164" s="101"/>
      <c r="P164" s="99"/>
      <c r="Q164" s="99"/>
      <c r="R164" s="99"/>
      <c r="S164" s="99"/>
      <c r="T164" s="100"/>
      <c r="U164" s="129"/>
      <c r="V164" s="129"/>
      <c r="W164" s="129"/>
      <c r="X164" s="110"/>
      <c r="Y164" s="110"/>
      <c r="Z164" s="115"/>
      <c r="AA164" s="115"/>
      <c r="AB164" s="116"/>
      <c r="AC164" s="53"/>
    </row>
    <row r="165" spans="4:29" ht="30.75" hidden="1" customHeight="1">
      <c r="D165" s="99"/>
      <c r="E165" s="99"/>
      <c r="F165" s="99"/>
      <c r="G165" s="99"/>
      <c r="H165" s="118"/>
      <c r="I165" s="118"/>
      <c r="J165" s="97"/>
      <c r="K165" s="97"/>
      <c r="L165" s="98"/>
      <c r="M165" s="99"/>
      <c r="N165" s="100"/>
      <c r="O165" s="101"/>
      <c r="P165" s="99"/>
      <c r="Q165" s="99"/>
      <c r="R165" s="99"/>
      <c r="S165" s="99"/>
      <c r="T165" s="100"/>
      <c r="U165" s="129"/>
      <c r="V165" s="129"/>
      <c r="W165" s="129"/>
      <c r="X165" s="110"/>
      <c r="Y165" s="110"/>
      <c r="Z165" s="115"/>
      <c r="AA165" s="115"/>
      <c r="AB165" s="116"/>
      <c r="AC165" s="53"/>
    </row>
    <row r="166" spans="4:29" ht="30.75" hidden="1" customHeight="1">
      <c r="D166" s="99"/>
      <c r="E166" s="99"/>
      <c r="F166" s="99"/>
      <c r="G166" s="99"/>
      <c r="H166" s="118"/>
      <c r="I166" s="118"/>
      <c r="J166" s="97"/>
      <c r="K166" s="97"/>
      <c r="L166" s="98"/>
      <c r="M166" s="99"/>
      <c r="N166" s="100"/>
      <c r="O166" s="101"/>
      <c r="P166" s="99"/>
      <c r="Q166" s="99"/>
      <c r="R166" s="99"/>
      <c r="S166" s="99"/>
      <c r="T166" s="100"/>
      <c r="U166" s="129"/>
      <c r="V166" s="129"/>
      <c r="W166" s="129"/>
      <c r="X166" s="110"/>
      <c r="Y166" s="110"/>
      <c r="Z166" s="115"/>
      <c r="AA166" s="115"/>
      <c r="AB166" s="116"/>
      <c r="AC166" s="53"/>
    </row>
    <row r="167" spans="4:29" ht="30.75" hidden="1" customHeight="1">
      <c r="D167" s="99"/>
      <c r="E167" s="99"/>
      <c r="F167" s="99"/>
      <c r="G167" s="99"/>
      <c r="H167" s="118"/>
      <c r="I167" s="118"/>
      <c r="J167" s="97"/>
      <c r="K167" s="97"/>
      <c r="L167" s="98"/>
      <c r="M167" s="99"/>
      <c r="N167" s="100"/>
      <c r="O167" s="101"/>
      <c r="P167" s="99"/>
      <c r="Q167" s="99"/>
      <c r="R167" s="99"/>
      <c r="S167" s="99"/>
      <c r="T167" s="100"/>
      <c r="U167" s="129"/>
      <c r="V167" s="129"/>
      <c r="W167" s="129"/>
      <c r="X167" s="110"/>
      <c r="Y167" s="110"/>
      <c r="Z167" s="115"/>
      <c r="AA167" s="115"/>
      <c r="AB167" s="116"/>
      <c r="AC167" s="53"/>
    </row>
    <row r="168" spans="4:29" ht="30.75" hidden="1" customHeight="1">
      <c r="D168" s="99"/>
      <c r="E168" s="99"/>
      <c r="F168" s="99"/>
      <c r="G168" s="99"/>
      <c r="H168" s="118"/>
      <c r="I168" s="118"/>
      <c r="J168" s="97"/>
      <c r="K168" s="97"/>
      <c r="L168" s="98"/>
      <c r="M168" s="99"/>
      <c r="N168" s="100"/>
      <c r="O168" s="101"/>
      <c r="P168" s="99"/>
      <c r="Q168" s="99"/>
      <c r="R168" s="99"/>
      <c r="S168" s="99"/>
      <c r="T168" s="100"/>
      <c r="U168" s="129"/>
      <c r="V168" s="129"/>
      <c r="W168" s="129"/>
      <c r="X168" s="110"/>
      <c r="Y168" s="110"/>
      <c r="Z168" s="115"/>
      <c r="AA168" s="115"/>
      <c r="AB168" s="116"/>
      <c r="AC168" s="53"/>
    </row>
    <row r="169" spans="4:29" ht="30.75" hidden="1" customHeight="1">
      <c r="D169" s="99"/>
      <c r="E169" s="99"/>
      <c r="F169" s="99"/>
      <c r="G169" s="99"/>
      <c r="H169" s="118"/>
      <c r="I169" s="118"/>
      <c r="J169" s="97"/>
      <c r="K169" s="97"/>
      <c r="L169" s="98"/>
      <c r="M169" s="99"/>
      <c r="N169" s="100"/>
      <c r="O169" s="101"/>
      <c r="P169" s="99"/>
      <c r="Q169" s="99"/>
      <c r="R169" s="99"/>
      <c r="S169" s="99"/>
      <c r="T169" s="100"/>
      <c r="U169" s="129"/>
      <c r="V169" s="129"/>
      <c r="W169" s="129"/>
      <c r="X169" s="110"/>
      <c r="Y169" s="110"/>
      <c r="Z169" s="115"/>
      <c r="AA169" s="115"/>
      <c r="AB169" s="116"/>
      <c r="AC169" s="53"/>
    </row>
    <row r="170" spans="4:29" ht="30.75" hidden="1" customHeight="1">
      <c r="D170" s="99"/>
      <c r="E170" s="99"/>
      <c r="F170" s="99"/>
      <c r="G170" s="99"/>
      <c r="H170" s="118"/>
      <c r="I170" s="118"/>
      <c r="J170" s="97"/>
      <c r="K170" s="97"/>
      <c r="L170" s="98"/>
      <c r="M170" s="99"/>
      <c r="N170" s="100"/>
      <c r="O170" s="101"/>
      <c r="P170" s="99"/>
      <c r="Q170" s="99"/>
      <c r="R170" s="99"/>
      <c r="S170" s="99"/>
      <c r="T170" s="100"/>
      <c r="U170" s="129"/>
      <c r="V170" s="129"/>
      <c r="W170" s="129"/>
      <c r="X170" s="110"/>
      <c r="Y170" s="110"/>
      <c r="Z170" s="115"/>
      <c r="AA170" s="115"/>
      <c r="AB170" s="116"/>
      <c r="AC170" s="53"/>
    </row>
    <row r="171" spans="4:29" ht="30.75" hidden="1" customHeight="1">
      <c r="D171" s="99"/>
      <c r="E171" s="99"/>
      <c r="F171" s="99"/>
      <c r="G171" s="99"/>
      <c r="H171" s="118"/>
      <c r="I171" s="118"/>
      <c r="J171" s="97"/>
      <c r="K171" s="97"/>
      <c r="L171" s="98"/>
      <c r="M171" s="99"/>
      <c r="N171" s="100"/>
      <c r="O171" s="101"/>
      <c r="P171" s="99"/>
      <c r="Q171" s="99"/>
      <c r="R171" s="99"/>
      <c r="S171" s="99"/>
      <c r="T171" s="100"/>
      <c r="U171" s="129"/>
      <c r="V171" s="129"/>
      <c r="W171" s="129"/>
      <c r="X171" s="110"/>
      <c r="Y171" s="110"/>
      <c r="Z171" s="115"/>
      <c r="AA171" s="115"/>
      <c r="AB171" s="116"/>
      <c r="AC171" s="53"/>
    </row>
    <row r="172" spans="4:29" ht="30.75" hidden="1" customHeight="1">
      <c r="D172" s="99"/>
      <c r="E172" s="99"/>
      <c r="F172" s="99"/>
      <c r="G172" s="99"/>
      <c r="H172" s="118"/>
      <c r="I172" s="118"/>
      <c r="J172" s="97"/>
      <c r="K172" s="97"/>
      <c r="L172" s="98"/>
      <c r="M172" s="99"/>
      <c r="N172" s="100"/>
      <c r="O172" s="101"/>
      <c r="P172" s="99"/>
      <c r="Q172" s="99"/>
      <c r="R172" s="99"/>
      <c r="S172" s="99"/>
      <c r="T172" s="100"/>
      <c r="U172" s="129"/>
      <c r="V172" s="129"/>
      <c r="W172" s="129"/>
      <c r="X172" s="110"/>
      <c r="Y172" s="110"/>
      <c r="Z172" s="115"/>
      <c r="AA172" s="115"/>
      <c r="AB172" s="116"/>
      <c r="AC172" s="53"/>
    </row>
    <row r="173" spans="4:29" ht="30.75" hidden="1" customHeight="1">
      <c r="D173" s="99"/>
      <c r="E173" s="99"/>
      <c r="F173" s="99"/>
      <c r="G173" s="99"/>
      <c r="H173" s="118"/>
      <c r="I173" s="118"/>
      <c r="J173" s="97"/>
      <c r="K173" s="97"/>
      <c r="L173" s="98"/>
      <c r="M173" s="99"/>
      <c r="N173" s="100"/>
      <c r="O173" s="101"/>
      <c r="P173" s="99"/>
      <c r="Q173" s="99"/>
      <c r="R173" s="99"/>
      <c r="S173" s="99"/>
      <c r="T173" s="100"/>
      <c r="U173" s="129"/>
      <c r="V173" s="129"/>
      <c r="W173" s="129"/>
      <c r="X173" s="110"/>
      <c r="Y173" s="110"/>
      <c r="Z173" s="115"/>
      <c r="AA173" s="115"/>
      <c r="AB173" s="116"/>
      <c r="AC173" s="53"/>
    </row>
    <row r="174" spans="4:29" ht="30.75" hidden="1" customHeight="1">
      <c r="D174" s="99"/>
      <c r="E174" s="99"/>
      <c r="F174" s="99"/>
      <c r="G174" s="99"/>
      <c r="H174" s="118"/>
      <c r="I174" s="118"/>
      <c r="J174" s="97"/>
      <c r="K174" s="97"/>
      <c r="L174" s="98"/>
      <c r="M174" s="99"/>
      <c r="N174" s="100"/>
      <c r="O174" s="101"/>
      <c r="P174" s="99"/>
      <c r="Q174" s="99"/>
      <c r="R174" s="99"/>
      <c r="S174" s="99"/>
      <c r="T174" s="100"/>
      <c r="U174" s="129"/>
      <c r="V174" s="129"/>
      <c r="W174" s="129"/>
      <c r="X174" s="110"/>
      <c r="Y174" s="110"/>
      <c r="Z174" s="115"/>
      <c r="AA174" s="115"/>
      <c r="AB174" s="116"/>
      <c r="AC174" s="53"/>
    </row>
    <row r="175" spans="4:29" ht="30.75" hidden="1" customHeight="1">
      <c r="D175" s="99"/>
      <c r="E175" s="99"/>
      <c r="F175" s="99"/>
      <c r="G175" s="99"/>
      <c r="H175" s="118"/>
      <c r="I175" s="118"/>
      <c r="J175" s="97"/>
      <c r="K175" s="97"/>
      <c r="L175" s="98"/>
      <c r="M175" s="99"/>
      <c r="N175" s="100"/>
      <c r="O175" s="101">
        <f>tbl邀请[[#This Row],[拍单日期]]+5+tbl邀请[[#This Row],[收货后出稿时间]]</f>
        <v>5</v>
      </c>
      <c r="P175" s="99"/>
      <c r="Q175" s="99"/>
      <c r="R175" s="99"/>
      <c r="S175" s="99"/>
      <c r="T175" s="100"/>
      <c r="U175" s="129"/>
      <c r="V175" s="129"/>
      <c r="W175" s="129"/>
      <c r="X175" s="110"/>
      <c r="Y175" s="110"/>
      <c r="Z175" s="115"/>
      <c r="AA175" s="115"/>
      <c r="AB175" s="116"/>
      <c r="AC175" s="53"/>
    </row>
    <row r="176" spans="4:29" ht="30.75" hidden="1" customHeight="1">
      <c r="D176" s="99"/>
      <c r="E176" s="99"/>
      <c r="F176" s="99"/>
      <c r="G176" s="99"/>
      <c r="H176" s="118"/>
      <c r="I176" s="118"/>
      <c r="J176" s="97"/>
      <c r="K176" s="97"/>
      <c r="L176" s="98"/>
      <c r="M176" s="99"/>
      <c r="N176" s="100"/>
      <c r="O176" s="101">
        <f>tbl邀请[[#This Row],[拍单日期]]+5+tbl邀请[[#This Row],[收货后出稿时间]]</f>
        <v>5</v>
      </c>
      <c r="P176" s="99"/>
      <c r="Q176" s="99"/>
      <c r="R176" s="99"/>
      <c r="S176" s="99"/>
      <c r="T176" s="100"/>
      <c r="U176" s="129"/>
      <c r="V176" s="129"/>
      <c r="W176" s="129"/>
      <c r="X176" s="110"/>
      <c r="Y176" s="110"/>
      <c r="Z176" s="115"/>
      <c r="AA176" s="115"/>
      <c r="AB176" s="116"/>
      <c r="AC176" s="53"/>
    </row>
    <row r="177" spans="4:33" ht="30.75" hidden="1" customHeight="1">
      <c r="D177" s="99"/>
      <c r="E177" s="99"/>
      <c r="F177" s="99"/>
      <c r="G177" s="99"/>
      <c r="H177" s="118"/>
      <c r="I177" s="118"/>
      <c r="J177" s="97"/>
      <c r="K177" s="97"/>
      <c r="L177" s="98"/>
      <c r="M177" s="99"/>
      <c r="N177" s="100"/>
      <c r="O177" s="101">
        <f>tbl邀请[[#This Row],[拍单日期]]+5+tbl邀请[[#This Row],[收货后出稿时间]]</f>
        <v>5</v>
      </c>
      <c r="P177" s="99"/>
      <c r="Q177" s="99"/>
      <c r="R177" s="99"/>
      <c r="S177" s="99"/>
      <c r="T177" s="100"/>
      <c r="U177" s="129"/>
      <c r="V177" s="129"/>
      <c r="W177" s="129"/>
      <c r="X177" s="110"/>
      <c r="Y177" s="110"/>
      <c r="Z177" s="115"/>
      <c r="AA177" s="115"/>
      <c r="AB177" s="116"/>
      <c r="AC177" s="53"/>
    </row>
    <row r="178" spans="4:33" ht="30.75" hidden="1" customHeight="1">
      <c r="D178" s="99"/>
      <c r="E178" s="99"/>
      <c r="F178" s="99"/>
      <c r="G178" s="99"/>
      <c r="H178" s="118"/>
      <c r="I178" s="118"/>
      <c r="J178" s="97"/>
      <c r="K178" s="97"/>
      <c r="L178" s="98"/>
      <c r="M178" s="99"/>
      <c r="N178" s="100"/>
      <c r="O178" s="101">
        <f>tbl邀请[[#This Row],[拍单日期]]+5+tbl邀请[[#This Row],[收货后出稿时间]]</f>
        <v>5</v>
      </c>
      <c r="P178" s="99"/>
      <c r="Q178" s="99"/>
      <c r="R178" s="99"/>
      <c r="S178" s="99"/>
      <c r="T178" s="100"/>
      <c r="U178" s="129"/>
      <c r="V178" s="129"/>
      <c r="W178" s="129"/>
      <c r="X178" s="110"/>
      <c r="Y178" s="110"/>
      <c r="Z178" s="115"/>
      <c r="AA178" s="115"/>
      <c r="AB178" s="116"/>
      <c r="AC178" s="53"/>
    </row>
    <row r="179" spans="4:33" ht="30.75" hidden="1" customHeight="1">
      <c r="D179" s="99"/>
      <c r="E179" s="99"/>
      <c r="F179" s="99"/>
      <c r="G179" s="99"/>
      <c r="H179" s="118"/>
      <c r="I179" s="118"/>
      <c r="J179" s="97"/>
      <c r="K179" s="97"/>
      <c r="L179" s="98"/>
      <c r="M179" s="99"/>
      <c r="N179" s="100"/>
      <c r="O179" s="101">
        <f>tbl邀请[[#This Row],[拍单日期]]+5+tbl邀请[[#This Row],[收货后出稿时间]]</f>
        <v>5</v>
      </c>
      <c r="P179" s="99"/>
      <c r="Q179" s="99"/>
      <c r="R179" s="99"/>
      <c r="S179" s="99"/>
      <c r="T179" s="100"/>
      <c r="U179" s="129"/>
      <c r="V179" s="129"/>
      <c r="W179" s="129"/>
      <c r="X179" s="110"/>
      <c r="Y179" s="110"/>
      <c r="Z179" s="115"/>
      <c r="AA179" s="115"/>
      <c r="AB179" s="116"/>
      <c r="AC179" s="53"/>
    </row>
    <row r="180" spans="4:33" ht="30.75" hidden="1" customHeight="1">
      <c r="D180" s="99"/>
      <c r="E180" s="99"/>
      <c r="F180" s="99"/>
      <c r="G180" s="99"/>
      <c r="H180" s="118"/>
      <c r="I180" s="118"/>
      <c r="J180" s="97"/>
      <c r="K180" s="97"/>
      <c r="L180" s="98"/>
      <c r="M180" s="99"/>
      <c r="N180" s="100"/>
      <c r="O180" s="101">
        <f>tbl邀请[[#This Row],[拍单日期]]+5+tbl邀请[[#This Row],[收货后出稿时间]]</f>
        <v>5</v>
      </c>
      <c r="P180" s="99"/>
      <c r="Q180" s="99"/>
      <c r="R180" s="99"/>
      <c r="S180" s="99"/>
      <c r="T180" s="100"/>
      <c r="U180" s="129"/>
      <c r="V180" s="129"/>
      <c r="W180" s="129"/>
      <c r="X180" s="110"/>
      <c r="Y180" s="110"/>
      <c r="Z180" s="115"/>
      <c r="AA180" s="115"/>
      <c r="AB180" s="116"/>
      <c r="AC180" s="53"/>
    </row>
    <row r="181" spans="4:33" ht="30.75" hidden="1" customHeight="1">
      <c r="D181" s="99"/>
      <c r="E181" s="99"/>
      <c r="F181" s="99"/>
      <c r="G181" s="99"/>
      <c r="H181" s="118"/>
      <c r="I181" s="118"/>
      <c r="J181" s="97"/>
      <c r="K181" s="97"/>
      <c r="L181" s="98"/>
      <c r="M181" s="99"/>
      <c r="N181" s="100"/>
      <c r="O181" s="101">
        <f>tbl邀请[[#This Row],[拍单日期]]+5+tbl邀请[[#This Row],[收货后出稿时间]]</f>
        <v>5</v>
      </c>
      <c r="P181" s="99"/>
      <c r="Q181" s="99"/>
      <c r="R181" s="99"/>
      <c r="S181" s="99"/>
      <c r="T181" s="99"/>
      <c r="U181" s="99"/>
      <c r="V181" s="99"/>
      <c r="W181" s="129"/>
      <c r="X181" s="110"/>
      <c r="Y181" s="110"/>
      <c r="Z181" s="115"/>
      <c r="AA181" s="115"/>
      <c r="AB181" s="116"/>
      <c r="AC181" s="53"/>
    </row>
    <row r="182" spans="4:33" ht="30.75" customHeight="1">
      <c r="D182" s="119" t="s">
        <v>521</v>
      </c>
      <c r="E182" s="162"/>
      <c r="F182" s="120">
        <f>COUNTA(合作跟踪表!$F$3:$F$181)</f>
        <v>31</v>
      </c>
      <c r="G182" s="120">
        <f>SUBTOTAL(109,tbl邀请[小红书链接])</f>
        <v>0</v>
      </c>
      <c r="H182" s="121"/>
      <c r="I182" s="122">
        <f>SUM(tbl邀请[笔记报价])</f>
        <v>10250</v>
      </c>
      <c r="J182" s="123"/>
      <c r="K182" s="123"/>
      <c r="L182" s="120">
        <f>COUNTA(合作跟踪表!$L$3:$L$181)</f>
        <v>10</v>
      </c>
      <c r="M182" s="124"/>
      <c r="N182" s="122">
        <f>SUM(tbl邀请[拍单金额])</f>
        <v>2882</v>
      </c>
      <c r="O182" s="120"/>
      <c r="P182" s="120">
        <f>COUNTIF(合作跟踪表!$P$3:$P$181,"是")</f>
        <v>26</v>
      </c>
      <c r="Q182" s="120"/>
      <c r="R182" s="120"/>
      <c r="S182" s="120">
        <f>COUNTIF(合作跟踪表!$S$3:$S$181,"是")</f>
        <v>10</v>
      </c>
      <c r="T182" s="122">
        <f>SUM(tbl邀请[结算金额])</f>
        <v>4350</v>
      </c>
      <c r="U182" s="132"/>
      <c r="V182" s="132"/>
      <c r="W182" s="132"/>
      <c r="X182" s="125"/>
      <c r="Y182" s="125"/>
      <c r="Z182" s="126"/>
      <c r="AA182" s="126"/>
      <c r="AB182" s="126"/>
      <c r="AC182" s="163"/>
      <c r="AD182" s="163"/>
      <c r="AE182" s="162"/>
      <c r="AF182" s="163"/>
      <c r="AG182" s="162"/>
    </row>
  </sheetData>
  <phoneticPr fontId="11" type="noConversion"/>
  <dataValidations count="13">
    <dataValidation type="list" errorStyle="information" allowBlank="1" showInputMessage="1" showErrorMessage="1" errorTitle="请下拉选择" error="请下拉选择" prompt="请下拉选择" sqref="S3:S181 P3:P181" xr:uid="{00000000-0002-0000-0000-000000000000}">
      <formula1>"是,否"</formula1>
    </dataValidation>
    <dataValidation allowBlank="1" showErrorMessage="1" sqref="D1" xr:uid="{00000000-0002-0000-0000-000001000000}"/>
    <dataValidation type="list" allowBlank="1" showInputMessage="1" showErrorMessage="1" sqref="AE13:AE181" xr:uid="{00000000-0002-0000-0000-000002000000}">
      <formula1>"是"</formula1>
    </dataValidation>
    <dataValidation type="list" errorStyle="warning" allowBlank="1" showInputMessage="1" showErrorMessage="1" error="从此列表中进行选择。选择“取消”，按 Alt+向下键可显现选项，然后按向下键和 Enter 做出选择" sqref="F124:F181" xr:uid="{00000000-0002-0000-0000-000003000000}">
      <formula1>"是,否,待定"</formula1>
    </dataValidation>
    <dataValidation type="list" errorStyle="warning" allowBlank="1" showInputMessage="1" showErrorMessage="1" error="从此列表中选择“是”或“否”。选择“取消”，按 Alt+向下键可显现选项，然后按向下键和 Enter 做出选择" sqref="E124:E181" xr:uid="{00000000-0002-0000-0000-000004000000}">
      <formula1>"是,否"</formula1>
    </dataValidation>
    <dataValidation type="list" allowBlank="1" showInputMessage="1" showErrorMessage="1" sqref="AF3:AF181" xr:uid="{00000000-0002-0000-0000-000005000000}">
      <formula1>"视频,图文"</formula1>
    </dataValidation>
    <dataValidation allowBlank="1" showInputMessage="1" showErrorMessage="1" prompt="公式自动计算" sqref="O3:O181" xr:uid="{00000000-0002-0000-0000-000006000000}"/>
    <dataValidation errorStyle="information" allowBlank="1" showInputMessage="1" showErrorMessage="1" errorTitle="请下拉选择" error="请下拉选择" sqref="U181:V181" xr:uid="{00000000-0002-0000-0000-000007000000}"/>
    <dataValidation allowBlank="1" showInputMessage="1" showErrorMessage="1" prompt="直接输入拍单日期" sqref="L3:L181" xr:uid="{00000000-0002-0000-0000-000008000000}"/>
    <dataValidation errorStyle="information" allowBlank="1" showInputMessage="1" showErrorMessage="1" errorTitle="请下拉选择" error="请下拉选择" prompt="输入支付金额" sqref="T7:T181" xr:uid="{00000000-0002-0000-0000-000009000000}"/>
    <dataValidation type="list" allowBlank="1" showInputMessage="1" showErrorMessage="1" sqref="AD3:AD180" xr:uid="{00000000-0002-0000-0000-00000A000000}">
      <formula1>"已发"</formula1>
    </dataValidation>
    <dataValidation type="whole" errorStyle="information" allowBlank="1" showInputMessage="1" showErrorMessage="1" errorTitle="请填0-10整数" error="请填0-10整数" sqref="Q3:R181" xr:uid="{00000000-0002-0000-0000-00000B000000}">
      <formula1>0</formula1>
      <formula2>10</formula2>
    </dataValidation>
    <dataValidation errorStyle="warning" allowBlank="1" showInputMessage="1" showErrorMessage="1" error="从此列表中选择宾客。选择“取消”，按 Alt+向下键可显现选项，然后按向下键和 Enter 做出选择" sqref="H124:I181" xr:uid="{00000000-0002-0000-0000-00000C000000}"/>
  </dataValidations>
  <hyperlinks>
    <hyperlink ref="G21" r:id="rId1" xr:uid="{00000000-0004-0000-0000-000004000000}"/>
    <hyperlink ref="G23" r:id="rId2" xr:uid="{00000000-0004-0000-0000-000008000000}"/>
    <hyperlink ref="G13" r:id="rId3" xr:uid="{00000000-0004-0000-0000-00000E000000}"/>
    <hyperlink ref="G14" r:id="rId4" xr:uid="{00000000-0004-0000-0000-00000F000000}"/>
    <hyperlink ref="G15" r:id="rId5" xr:uid="{00000000-0004-0000-0000-000010000000}"/>
    <hyperlink ref="G19" r:id="rId6" xr:uid="{00000000-0004-0000-0000-000012000000}"/>
    <hyperlink ref="G27" r:id="rId7" xr:uid="{00000000-0004-0000-0000-000016000000}"/>
    <hyperlink ref="G28" r:id="rId8" xr:uid="{00000000-0004-0000-0000-000017000000}"/>
    <hyperlink ref="G38" r:id="rId9" xr:uid="{00000000-0004-0000-0000-000021000000}"/>
    <hyperlink ref="G41" r:id="rId10" xr:uid="{00000000-0004-0000-0000-000024000000}"/>
    <hyperlink ref="G49" r:id="rId11" xr:uid="{00000000-0004-0000-0000-00002C000000}"/>
    <hyperlink ref="G52" r:id="rId12" xr:uid="{00000000-0004-0000-0000-00002F000000}"/>
    <hyperlink ref="G57" r:id="rId13" xr:uid="{00000000-0004-0000-0000-000034000000}"/>
    <hyperlink ref="G69" r:id="rId14" xr:uid="{00000000-0004-0000-0000-000040000000}"/>
    <hyperlink ref="G79" r:id="rId15" xr:uid="{00000000-0004-0000-0000-00004A000000}"/>
    <hyperlink ref="G84" r:id="rId16" xr:uid="{00000000-0004-0000-0000-00004F000000}"/>
    <hyperlink ref="G92" r:id="rId17" xr:uid="{00000000-0004-0000-0000-000057000000}"/>
    <hyperlink ref="G100" r:id="rId18" xr:uid="{00000000-0004-0000-0000-00005F000000}"/>
    <hyperlink ref="G101" r:id="rId19" xr:uid="{00000000-0004-0000-0000-000060000000}"/>
    <hyperlink ref="G111" r:id="rId20" xr:uid="{00000000-0004-0000-0000-00006A000000}"/>
    <hyperlink ref="G119" r:id="rId21" xr:uid="{00000000-0004-0000-0000-000072000000}"/>
    <hyperlink ref="V4" r:id="rId22" xr:uid="{00000000-0004-0000-0000-0000F0000000}"/>
    <hyperlink ref="W9" r:id="rId23" xr:uid="{00000000-0004-0000-0000-0000EE000000}"/>
    <hyperlink ref="V9" r:id="rId24" xr:uid="{00000000-0004-0000-0000-0000ED000000}"/>
    <hyperlink ref="V8" r:id="rId25" xr:uid="{00000000-0004-0000-0000-0000EC000000}"/>
    <hyperlink ref="V12" r:id="rId26" xr:uid="{00000000-0004-0000-0000-0000D3000000}"/>
    <hyperlink ref="V7" r:id="rId27" xr:uid="{00000000-0004-0000-0000-0000C1000000}"/>
    <hyperlink ref="V3" r:id="rId28" xr:uid="{00000000-0004-0000-0000-0000BD000000}"/>
    <hyperlink ref="V6" r:id="rId29" xr:uid="{00000000-0004-0000-0000-0000A7000000}"/>
    <hyperlink ref="U5" r:id="rId30" tooltip="https://www.xiaohongshu.com/discovery/item/5e58e7e70000000001008c5c?xhsshare=SinaWeibo&amp;appuid=5a7c07ce11be10572f4b3f8b&amp;apptime=1582886269" xr:uid="{F73D36B2-FE55-43D1-96B6-925650C69953}"/>
    <hyperlink ref="U8" r:id="rId31" xr:uid="{67230387-1CD7-4CD8-B76C-CCA412226407}"/>
    <hyperlink ref="U6" r:id="rId32" xr:uid="{F2792A28-924E-41A3-97FE-43394B00B231}"/>
    <hyperlink ref="U3" r:id="rId33" tooltip="https://www.xiaohongshu.com/discovery/item/5e60bc36000000000100421a?xhsshare=CopyLink&amp;appuid=5b9fa5467201d90001272524&amp;apptime=1583410339" xr:uid="{39C932D5-FE13-4482-AEEB-2E0ADA468B0C}"/>
    <hyperlink ref="U9" r:id="rId34" xr:uid="{28061DD3-577C-4457-B9C4-B99686DD1CB9}"/>
    <hyperlink ref="U4" r:id="rId35" tooltip="https://www.xiaohongshu.com/discovery/item/5e60e41d0000000001000005?xhsshare=SinaWeibo&amp;appuid=5bf56ff52a46670001db7022&amp;apptime=1583410210" xr:uid="{FE1F90F0-5898-4CC4-BBDE-143603252F50}"/>
    <hyperlink ref="U7" r:id="rId36" xr:uid="{1D6A4E11-D2A6-491C-A257-CBB9FE466FB4}"/>
    <hyperlink ref="U11" r:id="rId37" xr:uid="{B2AD28A8-8C18-4587-B553-CA047D7A5F7A}"/>
    <hyperlink ref="U10" r:id="rId38" xr:uid="{FFB1180F-1122-4AAC-9374-D0957C8B4B67}"/>
    <hyperlink ref="U12" r:id="rId39" xr:uid="{54C0BE93-B725-446F-BB31-53E979F871D2}"/>
  </hyperlinks>
  <printOptions horizontalCentered="1"/>
  <pageMargins left="0.25" right="0.25" top="1" bottom="0.75" header="0.3" footer="0.3"/>
  <pageSetup paperSize="9" fitToHeight="0" orientation="landscape"/>
  <headerFooter differentFirst="1">
    <oddFooter>&amp;CPage &amp;P of &amp;N</oddFooter>
  </headerFooter>
  <tableParts count="1">
    <tablePart r:id="rId4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21"/>
  <sheetViews>
    <sheetView topLeftCell="A29" workbookViewId="0">
      <selection activeCell="B29" sqref="B29"/>
    </sheetView>
  </sheetViews>
  <sheetFormatPr baseColWidth="10" defaultColWidth="8" defaultRowHeight="15"/>
  <cols>
    <col min="1" max="3" width="8" style="1"/>
    <col min="4" max="4" width="16.44140625" style="1" customWidth="1"/>
    <col min="5" max="5" width="8" style="1"/>
    <col min="6" max="6" width="8" style="26" customWidth="1"/>
    <col min="7" max="7" width="8" style="1"/>
    <col min="8" max="8" width="15" style="7" customWidth="1"/>
    <col min="9" max="10" width="8" style="1"/>
    <col min="11" max="11" width="8" style="26" customWidth="1"/>
    <col min="12" max="12" width="8" style="1"/>
    <col min="13" max="13" width="8.33203125" style="7" customWidth="1"/>
    <col min="14" max="16384" width="8" style="1"/>
  </cols>
  <sheetData>
    <row r="1" spans="1:30" s="24" customFormat="1" ht="18" customHeight="1">
      <c r="A1" s="24" t="s">
        <v>522</v>
      </c>
      <c r="B1" s="24" t="s">
        <v>2</v>
      </c>
      <c r="C1" s="24" t="s">
        <v>3</v>
      </c>
      <c r="D1" s="24" t="s">
        <v>4</v>
      </c>
      <c r="E1" s="24" t="s">
        <v>5</v>
      </c>
      <c r="F1" s="27" t="s">
        <v>6</v>
      </c>
      <c r="G1" s="24" t="s">
        <v>523</v>
      </c>
      <c r="H1" s="28" t="s">
        <v>8</v>
      </c>
      <c r="I1" s="30" t="s">
        <v>524</v>
      </c>
      <c r="J1" s="24" t="s">
        <v>525</v>
      </c>
      <c r="K1" s="27" t="s">
        <v>526</v>
      </c>
      <c r="L1" s="31" t="s">
        <v>527</v>
      </c>
      <c r="M1" s="32" t="s">
        <v>528</v>
      </c>
      <c r="N1" s="33" t="s">
        <v>529</v>
      </c>
      <c r="O1" s="33" t="s">
        <v>530</v>
      </c>
      <c r="P1" s="33" t="s">
        <v>531</v>
      </c>
      <c r="Q1" s="24" t="s">
        <v>532</v>
      </c>
      <c r="R1" s="24" t="s">
        <v>533</v>
      </c>
      <c r="S1" s="24" t="s">
        <v>534</v>
      </c>
      <c r="T1" s="24" t="s">
        <v>535</v>
      </c>
      <c r="U1" s="24" t="s">
        <v>536</v>
      </c>
      <c r="V1" s="24" t="s">
        <v>537</v>
      </c>
      <c r="W1" s="24" t="s">
        <v>538</v>
      </c>
      <c r="X1" s="24" t="s">
        <v>539</v>
      </c>
      <c r="Y1" s="24" t="s">
        <v>540</v>
      </c>
      <c r="Z1" s="24" t="s">
        <v>541</v>
      </c>
      <c r="AA1" s="24" t="s">
        <v>542</v>
      </c>
      <c r="AB1" s="24" t="s">
        <v>543</v>
      </c>
      <c r="AC1" s="24" t="s">
        <v>544</v>
      </c>
      <c r="AD1" s="24" t="s">
        <v>545</v>
      </c>
    </row>
    <row r="2" spans="1:30" ht="16.5">
      <c r="A2" s="11" t="s">
        <v>546</v>
      </c>
      <c r="B2" s="11" t="s">
        <v>547</v>
      </c>
      <c r="C2" s="11" t="s">
        <v>138</v>
      </c>
      <c r="D2" s="11" t="s">
        <v>139</v>
      </c>
      <c r="E2" s="15" t="s">
        <v>140</v>
      </c>
      <c r="F2" s="29" t="s">
        <v>141</v>
      </c>
      <c r="G2" s="11">
        <v>300</v>
      </c>
      <c r="H2" s="12">
        <v>18125138915</v>
      </c>
      <c r="I2" s="7" t="s">
        <v>548</v>
      </c>
      <c r="J2" s="20" t="s">
        <v>36</v>
      </c>
      <c r="K2" s="29" t="s">
        <v>549</v>
      </c>
      <c r="M2" s="7" t="e">
        <v>#N/A</v>
      </c>
      <c r="N2" s="34">
        <v>120</v>
      </c>
      <c r="O2" s="34">
        <v>0.01</v>
      </c>
      <c r="P2" s="34">
        <v>8.3333333333333303E-5</v>
      </c>
      <c r="Q2" s="11" t="s">
        <v>550</v>
      </c>
      <c r="R2" s="11" t="s">
        <v>551</v>
      </c>
      <c r="S2" s="11" t="s">
        <v>552</v>
      </c>
      <c r="T2" s="11" t="s">
        <v>553</v>
      </c>
      <c r="U2" s="11" t="s">
        <v>36</v>
      </c>
      <c r="V2" s="11" t="s">
        <v>554</v>
      </c>
      <c r="W2" s="11" t="s">
        <v>555</v>
      </c>
      <c r="X2" s="11" t="s">
        <v>556</v>
      </c>
      <c r="Y2" s="11" t="s">
        <v>557</v>
      </c>
      <c r="Z2" s="11"/>
      <c r="AA2" s="11"/>
      <c r="AB2" s="11"/>
      <c r="AC2" s="11" t="s">
        <v>558</v>
      </c>
      <c r="AD2" s="11" t="s">
        <v>558</v>
      </c>
    </row>
    <row r="3" spans="1:30" ht="16.5">
      <c r="A3" s="1" t="s">
        <v>559</v>
      </c>
      <c r="B3" s="1" t="s">
        <v>143</v>
      </c>
      <c r="C3" s="1" t="s">
        <v>144</v>
      </c>
      <c r="D3" s="1" t="s">
        <v>145</v>
      </c>
      <c r="E3" s="8" t="s">
        <v>146</v>
      </c>
      <c r="F3" s="26" t="s">
        <v>147</v>
      </c>
      <c r="G3" s="1">
        <v>200</v>
      </c>
      <c r="H3" s="5">
        <v>13680314040</v>
      </c>
      <c r="I3" s="7" t="s">
        <v>548</v>
      </c>
      <c r="J3" s="20" t="s">
        <v>36</v>
      </c>
      <c r="K3" s="26" t="s">
        <v>560</v>
      </c>
      <c r="M3" s="7">
        <v>0</v>
      </c>
      <c r="N3" s="34">
        <v>75.294117647058798</v>
      </c>
      <c r="O3" s="34">
        <v>1.1764705882352899E-2</v>
      </c>
      <c r="P3" s="34">
        <v>1.5625E-4</v>
      </c>
      <c r="Q3" s="1" t="s">
        <v>561</v>
      </c>
      <c r="R3" s="1" t="s">
        <v>562</v>
      </c>
      <c r="S3" s="1" t="s">
        <v>563</v>
      </c>
      <c r="T3" s="1" t="s">
        <v>564</v>
      </c>
      <c r="U3" s="1" t="s">
        <v>565</v>
      </c>
      <c r="V3" s="1" t="s">
        <v>566</v>
      </c>
      <c r="W3" s="1" t="s">
        <v>567</v>
      </c>
      <c r="X3" s="1" t="s">
        <v>556</v>
      </c>
      <c r="Y3" s="1" t="s">
        <v>557</v>
      </c>
      <c r="AC3" s="1" t="s">
        <v>568</v>
      </c>
      <c r="AD3" s="1" t="s">
        <v>568</v>
      </c>
    </row>
    <row r="4" spans="1:30" ht="16.5">
      <c r="A4" s="1" t="s">
        <v>569</v>
      </c>
      <c r="B4" s="1" t="s">
        <v>148</v>
      </c>
      <c r="C4" s="1" t="s">
        <v>149</v>
      </c>
      <c r="D4" s="1" t="s">
        <v>150</v>
      </c>
      <c r="E4" s="8" t="s">
        <v>151</v>
      </c>
      <c r="F4" s="26" t="s">
        <v>152</v>
      </c>
      <c r="G4" s="1">
        <v>200</v>
      </c>
      <c r="H4" s="5">
        <v>13048170602</v>
      </c>
      <c r="I4" s="7" t="s">
        <v>548</v>
      </c>
      <c r="J4" s="20" t="s">
        <v>36</v>
      </c>
      <c r="K4" s="26" t="s">
        <v>570</v>
      </c>
      <c r="M4" s="7">
        <v>0</v>
      </c>
      <c r="N4" s="34">
        <v>41.818181818181799</v>
      </c>
      <c r="O4" s="34">
        <v>1.8181818181818198E-2</v>
      </c>
      <c r="P4" s="34">
        <v>4.3478260869565197E-4</v>
      </c>
      <c r="Q4" s="1" t="s">
        <v>550</v>
      </c>
      <c r="R4" s="1" t="s">
        <v>571</v>
      </c>
      <c r="S4" s="1" t="s">
        <v>567</v>
      </c>
      <c r="T4" s="1" t="s">
        <v>330</v>
      </c>
      <c r="U4" s="1" t="s">
        <v>565</v>
      </c>
      <c r="V4" s="1" t="s">
        <v>566</v>
      </c>
      <c r="W4" s="1" t="s">
        <v>555</v>
      </c>
      <c r="X4" s="1" t="s">
        <v>556</v>
      </c>
      <c r="Y4" s="1" t="s">
        <v>557</v>
      </c>
      <c r="AC4" s="1" t="s">
        <v>572</v>
      </c>
      <c r="AD4" s="1" t="s">
        <v>572</v>
      </c>
    </row>
    <row r="5" spans="1:30" ht="16.5">
      <c r="A5" s="11" t="s">
        <v>573</v>
      </c>
      <c r="B5" s="11" t="s">
        <v>153</v>
      </c>
      <c r="C5" s="11" t="s">
        <v>154</v>
      </c>
      <c r="D5" s="11" t="s">
        <v>153</v>
      </c>
      <c r="E5" s="15" t="s">
        <v>155</v>
      </c>
      <c r="F5" s="29" t="s">
        <v>156</v>
      </c>
      <c r="G5" s="11">
        <v>200</v>
      </c>
      <c r="H5" s="12">
        <v>15324423112</v>
      </c>
      <c r="I5" s="7" t="s">
        <v>548</v>
      </c>
      <c r="J5" s="20" t="s">
        <v>36</v>
      </c>
      <c r="K5" s="29" t="s">
        <v>574</v>
      </c>
      <c r="M5" s="7" t="e">
        <v>#N/A</v>
      </c>
      <c r="N5" s="34">
        <v>16.350000000000001</v>
      </c>
      <c r="O5" s="34">
        <v>0.01</v>
      </c>
      <c r="P5" s="34">
        <v>6.1162079510703403E-4</v>
      </c>
      <c r="Q5" s="11" t="s">
        <v>550</v>
      </c>
      <c r="R5" s="11" t="s">
        <v>575</v>
      </c>
      <c r="S5" s="11" t="s">
        <v>552</v>
      </c>
      <c r="T5" s="11" t="s">
        <v>553</v>
      </c>
      <c r="U5" s="11" t="s">
        <v>565</v>
      </c>
      <c r="V5" s="11" t="s">
        <v>566</v>
      </c>
      <c r="W5" s="11" t="s">
        <v>555</v>
      </c>
      <c r="X5" s="11" t="s">
        <v>556</v>
      </c>
      <c r="Y5" s="11" t="s">
        <v>557</v>
      </c>
      <c r="Z5" s="11"/>
      <c r="AA5" s="11"/>
      <c r="AB5" s="11"/>
      <c r="AC5" s="11" t="s">
        <v>576</v>
      </c>
      <c r="AD5" s="11" t="s">
        <v>576</v>
      </c>
    </row>
    <row r="6" spans="1:30" ht="16.5">
      <c r="A6" s="1" t="s">
        <v>577</v>
      </c>
      <c r="B6" s="1" t="s">
        <v>157</v>
      </c>
      <c r="C6" s="1" t="s">
        <v>158</v>
      </c>
      <c r="D6" s="1" t="s">
        <v>159</v>
      </c>
      <c r="E6" s="8" t="s">
        <v>160</v>
      </c>
      <c r="F6" s="26" t="s">
        <v>161</v>
      </c>
      <c r="G6" s="1">
        <v>200</v>
      </c>
      <c r="H6" s="5">
        <v>13202797328</v>
      </c>
      <c r="I6" s="7" t="s">
        <v>548</v>
      </c>
      <c r="J6" s="20" t="s">
        <v>36</v>
      </c>
      <c r="K6" s="26" t="s">
        <v>578</v>
      </c>
      <c r="M6" s="7">
        <v>0</v>
      </c>
      <c r="N6" s="34">
        <v>17.3333333333333</v>
      </c>
      <c r="O6" s="34">
        <v>1.1111111111111099E-2</v>
      </c>
      <c r="P6" s="34">
        <v>6.4102564102564103E-4</v>
      </c>
      <c r="Q6" s="1" t="s">
        <v>579</v>
      </c>
      <c r="R6" s="1" t="s">
        <v>580</v>
      </c>
      <c r="S6" s="1" t="s">
        <v>567</v>
      </c>
      <c r="T6" s="1" t="s">
        <v>564</v>
      </c>
      <c r="U6" s="1" t="s">
        <v>565</v>
      </c>
      <c r="V6" s="1" t="s">
        <v>566</v>
      </c>
      <c r="W6" s="1" t="s">
        <v>555</v>
      </c>
      <c r="X6" s="1" t="s">
        <v>556</v>
      </c>
      <c r="Y6" s="1" t="s">
        <v>557</v>
      </c>
      <c r="AC6" s="1" t="s">
        <v>581</v>
      </c>
      <c r="AD6" s="1" t="s">
        <v>581</v>
      </c>
    </row>
    <row r="7" spans="1:30" ht="16.5">
      <c r="A7" s="11" t="s">
        <v>582</v>
      </c>
      <c r="B7" s="11" t="s">
        <v>583</v>
      </c>
      <c r="C7" s="11" t="s">
        <v>162</v>
      </c>
      <c r="D7" s="11" t="s">
        <v>163</v>
      </c>
      <c r="E7" s="15" t="s">
        <v>164</v>
      </c>
      <c r="F7" s="29" t="s">
        <v>152</v>
      </c>
      <c r="G7" s="11">
        <v>200</v>
      </c>
      <c r="H7" s="12">
        <v>19830160037</v>
      </c>
      <c r="I7" s="7" t="s">
        <v>548</v>
      </c>
      <c r="J7" s="20" t="s">
        <v>584</v>
      </c>
      <c r="K7" s="29" t="s">
        <v>585</v>
      </c>
      <c r="M7" s="7" t="e">
        <v>#N/A</v>
      </c>
      <c r="N7" s="34">
        <v>27.727272727272702</v>
      </c>
      <c r="O7" s="34">
        <v>1.8181818181818198E-2</v>
      </c>
      <c r="P7" s="34">
        <v>6.55737704918033E-4</v>
      </c>
      <c r="Q7" s="11" t="s">
        <v>550</v>
      </c>
      <c r="R7" s="11" t="s">
        <v>586</v>
      </c>
      <c r="S7" s="11" t="s">
        <v>587</v>
      </c>
      <c r="T7" s="11" t="s">
        <v>564</v>
      </c>
      <c r="U7" s="11" t="s">
        <v>565</v>
      </c>
      <c r="V7" s="11" t="s">
        <v>566</v>
      </c>
      <c r="W7" s="11" t="s">
        <v>567</v>
      </c>
      <c r="X7" s="11" t="s">
        <v>556</v>
      </c>
      <c r="Y7" s="11" t="s">
        <v>557</v>
      </c>
      <c r="Z7" s="11"/>
      <c r="AA7" s="11"/>
      <c r="AB7" s="11"/>
      <c r="AC7" s="11" t="s">
        <v>588</v>
      </c>
      <c r="AD7" s="11" t="s">
        <v>588</v>
      </c>
    </row>
    <row r="8" spans="1:30" ht="16.5">
      <c r="A8" s="1" t="s">
        <v>589</v>
      </c>
      <c r="B8" s="1" t="s">
        <v>165</v>
      </c>
      <c r="C8" s="1" t="s">
        <v>166</v>
      </c>
      <c r="D8" s="1" t="s">
        <v>165</v>
      </c>
      <c r="E8" s="8" t="s">
        <v>167</v>
      </c>
      <c r="F8" s="26" t="s">
        <v>168</v>
      </c>
      <c r="G8" s="1">
        <v>300</v>
      </c>
      <c r="H8" s="5">
        <v>13430387853</v>
      </c>
      <c r="I8" s="7" t="s">
        <v>548</v>
      </c>
      <c r="J8" s="20" t="s">
        <v>36</v>
      </c>
      <c r="K8" s="26" t="s">
        <v>590</v>
      </c>
      <c r="M8" s="7">
        <v>0</v>
      </c>
      <c r="N8" s="34">
        <v>6.1267605633802802</v>
      </c>
      <c r="O8" s="34">
        <v>4.2253521126760602E-3</v>
      </c>
      <c r="P8" s="34">
        <v>6.8965517241379305E-4</v>
      </c>
      <c r="Q8" s="1" t="s">
        <v>591</v>
      </c>
      <c r="R8" s="1" t="s">
        <v>592</v>
      </c>
      <c r="S8" s="1" t="s">
        <v>593</v>
      </c>
      <c r="T8" s="1" t="s">
        <v>564</v>
      </c>
      <c r="U8" s="1" t="s">
        <v>565</v>
      </c>
      <c r="V8" s="1" t="s">
        <v>566</v>
      </c>
      <c r="W8" s="1" t="s">
        <v>594</v>
      </c>
      <c r="X8" s="1" t="s">
        <v>556</v>
      </c>
      <c r="Y8" s="1" t="s">
        <v>557</v>
      </c>
      <c r="AC8" s="1" t="s">
        <v>595</v>
      </c>
      <c r="AD8" s="1" t="s">
        <v>595</v>
      </c>
    </row>
    <row r="9" spans="1:30" ht="16.5">
      <c r="A9" s="1" t="s">
        <v>596</v>
      </c>
      <c r="B9" s="1" t="s">
        <v>169</v>
      </c>
      <c r="C9" s="1" t="s">
        <v>170</v>
      </c>
      <c r="D9" s="1" t="s">
        <v>171</v>
      </c>
      <c r="E9" s="8" t="s">
        <v>172</v>
      </c>
      <c r="F9" s="26" t="s">
        <v>173</v>
      </c>
      <c r="G9" s="1">
        <v>200</v>
      </c>
      <c r="H9" s="5">
        <v>18259539026</v>
      </c>
      <c r="I9" s="7" t="s">
        <v>548</v>
      </c>
      <c r="J9" s="20" t="s">
        <v>36</v>
      </c>
      <c r="K9" s="26" t="s">
        <v>597</v>
      </c>
      <c r="M9" s="7">
        <v>0</v>
      </c>
      <c r="N9" s="34">
        <v>10</v>
      </c>
      <c r="O9" s="34">
        <v>7.14285714285714E-3</v>
      </c>
      <c r="P9" s="34">
        <v>7.1428571428571396E-4</v>
      </c>
      <c r="Q9" s="1" t="s">
        <v>550</v>
      </c>
      <c r="R9" s="1" t="s">
        <v>598</v>
      </c>
      <c r="S9" s="1" t="s">
        <v>587</v>
      </c>
      <c r="T9" s="1" t="s">
        <v>553</v>
      </c>
      <c r="U9" s="1" t="s">
        <v>36</v>
      </c>
      <c r="V9" s="1" t="s">
        <v>599</v>
      </c>
      <c r="W9" s="1" t="s">
        <v>555</v>
      </c>
      <c r="X9" s="1" t="s">
        <v>556</v>
      </c>
      <c r="Y9" s="1" t="s">
        <v>557</v>
      </c>
      <c r="AC9" s="1" t="s">
        <v>600</v>
      </c>
      <c r="AD9" s="1" t="s">
        <v>600</v>
      </c>
    </row>
    <row r="10" spans="1:30" ht="16.5">
      <c r="A10" s="1" t="s">
        <v>601</v>
      </c>
      <c r="B10" s="1" t="s">
        <v>602</v>
      </c>
      <c r="C10" s="1" t="s">
        <v>174</v>
      </c>
      <c r="D10" s="1" t="s">
        <v>175</v>
      </c>
      <c r="E10" s="8" t="s">
        <v>176</v>
      </c>
      <c r="F10" s="26" t="s">
        <v>177</v>
      </c>
      <c r="G10" s="1">
        <v>300</v>
      </c>
      <c r="H10" s="5">
        <v>19898197612</v>
      </c>
      <c r="I10" s="7" t="s">
        <v>548</v>
      </c>
      <c r="J10" s="20" t="s">
        <v>584</v>
      </c>
      <c r="K10" s="26" t="s">
        <v>603</v>
      </c>
      <c r="M10" s="7">
        <v>0</v>
      </c>
      <c r="N10" s="34">
        <v>12.5</v>
      </c>
      <c r="O10" s="34">
        <v>9.3749999999999997E-3</v>
      </c>
      <c r="P10" s="34">
        <v>7.5000000000000002E-4</v>
      </c>
      <c r="Q10" s="1" t="s">
        <v>550</v>
      </c>
      <c r="R10" s="1" t="s">
        <v>604</v>
      </c>
      <c r="S10" s="1" t="s">
        <v>563</v>
      </c>
      <c r="T10" s="1" t="s">
        <v>605</v>
      </c>
      <c r="U10" s="1" t="s">
        <v>565</v>
      </c>
      <c r="V10" s="1" t="s">
        <v>566</v>
      </c>
      <c r="W10" s="1" t="s">
        <v>594</v>
      </c>
      <c r="X10" s="1" t="s">
        <v>556</v>
      </c>
      <c r="Y10" s="1" t="s">
        <v>557</v>
      </c>
      <c r="AC10" s="1" t="s">
        <v>606</v>
      </c>
      <c r="AD10" s="1" t="s">
        <v>606</v>
      </c>
    </row>
    <row r="11" spans="1:30" ht="16.5">
      <c r="A11" s="1" t="s">
        <v>607</v>
      </c>
      <c r="B11" s="1" t="s">
        <v>178</v>
      </c>
      <c r="C11" s="1" t="s">
        <v>179</v>
      </c>
      <c r="D11" s="1" t="s">
        <v>180</v>
      </c>
      <c r="E11" s="8" t="s">
        <v>181</v>
      </c>
      <c r="F11" s="26" t="s">
        <v>182</v>
      </c>
      <c r="G11" s="1">
        <v>200</v>
      </c>
      <c r="H11" s="5">
        <v>18925452813</v>
      </c>
      <c r="I11" s="7" t="s">
        <v>548</v>
      </c>
      <c r="J11" s="20" t="s">
        <v>36</v>
      </c>
      <c r="K11" s="26" t="s">
        <v>608</v>
      </c>
      <c r="M11" s="7">
        <v>0</v>
      </c>
      <c r="N11" s="34">
        <v>10.192307692307701</v>
      </c>
      <c r="O11" s="34">
        <v>7.6923076923076901E-3</v>
      </c>
      <c r="P11" s="34">
        <v>7.54716981132075E-4</v>
      </c>
      <c r="Q11" s="1" t="s">
        <v>561</v>
      </c>
      <c r="R11" s="1" t="s">
        <v>609</v>
      </c>
      <c r="S11" s="1" t="s">
        <v>610</v>
      </c>
      <c r="T11" s="1" t="s">
        <v>553</v>
      </c>
      <c r="U11" s="1" t="s">
        <v>565</v>
      </c>
      <c r="V11" s="1" t="s">
        <v>566</v>
      </c>
      <c r="W11" s="1" t="s">
        <v>555</v>
      </c>
      <c r="X11" s="1" t="s">
        <v>556</v>
      </c>
      <c r="Y11" s="1" t="s">
        <v>557</v>
      </c>
      <c r="AC11" s="1" t="s">
        <v>611</v>
      </c>
      <c r="AD11" s="1" t="s">
        <v>611</v>
      </c>
    </row>
    <row r="12" spans="1:30" ht="16.5">
      <c r="A12" s="1" t="s">
        <v>612</v>
      </c>
      <c r="B12" s="1" t="s">
        <v>183</v>
      </c>
      <c r="C12" s="1" t="s">
        <v>184</v>
      </c>
      <c r="D12" s="1" t="s">
        <v>183</v>
      </c>
      <c r="E12" s="8" t="s">
        <v>185</v>
      </c>
      <c r="F12" s="26" t="s">
        <v>186</v>
      </c>
      <c r="G12" s="1">
        <v>300</v>
      </c>
      <c r="H12" s="5">
        <v>15986303486</v>
      </c>
      <c r="I12" s="7" t="s">
        <v>548</v>
      </c>
      <c r="J12" s="20" t="s">
        <v>36</v>
      </c>
      <c r="K12" s="26" t="s">
        <v>613</v>
      </c>
      <c r="M12" s="7">
        <v>0</v>
      </c>
      <c r="N12" s="34">
        <v>10.3055555555556</v>
      </c>
      <c r="O12" s="34">
        <v>8.3333333333333297E-3</v>
      </c>
      <c r="P12" s="34">
        <v>8.0862533692722396E-4</v>
      </c>
      <c r="Q12" s="1" t="s">
        <v>614</v>
      </c>
      <c r="R12" s="1" t="s">
        <v>604</v>
      </c>
      <c r="S12" s="1" t="s">
        <v>563</v>
      </c>
      <c r="T12" s="1" t="s">
        <v>330</v>
      </c>
      <c r="U12" s="1" t="s">
        <v>565</v>
      </c>
      <c r="V12" s="1" t="s">
        <v>554</v>
      </c>
      <c r="W12" s="1" t="s">
        <v>185</v>
      </c>
      <c r="X12" s="1" t="s">
        <v>556</v>
      </c>
      <c r="Y12" s="1" t="s">
        <v>557</v>
      </c>
      <c r="AC12" s="1" t="s">
        <v>615</v>
      </c>
      <c r="AD12" s="1" t="s">
        <v>615</v>
      </c>
    </row>
    <row r="13" spans="1:30" ht="16.5">
      <c r="A13" s="1" t="s">
        <v>616</v>
      </c>
      <c r="B13" s="1" t="s">
        <v>187</v>
      </c>
      <c r="C13" s="1" t="s">
        <v>188</v>
      </c>
      <c r="D13" s="1" t="s">
        <v>189</v>
      </c>
      <c r="E13" s="8" t="s">
        <v>190</v>
      </c>
      <c r="F13" s="26" t="s">
        <v>191</v>
      </c>
      <c r="G13" s="1">
        <v>200</v>
      </c>
      <c r="H13" s="5">
        <v>13880555981</v>
      </c>
      <c r="I13" s="7" t="s">
        <v>548</v>
      </c>
      <c r="J13" s="20" t="s">
        <v>36</v>
      </c>
      <c r="K13" s="26" t="s">
        <v>617</v>
      </c>
      <c r="M13" s="7">
        <v>0</v>
      </c>
      <c r="N13" s="34">
        <v>11.036639857015199</v>
      </c>
      <c r="O13" s="34">
        <v>8.9365504915102801E-3</v>
      </c>
      <c r="P13" s="34">
        <v>8.0971659919028304E-4</v>
      </c>
      <c r="Q13" s="1" t="s">
        <v>614</v>
      </c>
      <c r="R13" s="1" t="s">
        <v>618</v>
      </c>
      <c r="S13" s="1" t="s">
        <v>594</v>
      </c>
      <c r="T13" s="1" t="s">
        <v>619</v>
      </c>
      <c r="U13" s="1" t="s">
        <v>565</v>
      </c>
      <c r="V13" s="1" t="s">
        <v>566</v>
      </c>
      <c r="W13" s="1" t="s">
        <v>620</v>
      </c>
      <c r="X13" s="1" t="s">
        <v>556</v>
      </c>
      <c r="Y13" s="1" t="s">
        <v>557</v>
      </c>
      <c r="AC13" s="1" t="s">
        <v>621</v>
      </c>
      <c r="AD13" s="1" t="s">
        <v>621</v>
      </c>
    </row>
    <row r="14" spans="1:30" ht="16.5">
      <c r="A14" s="1" t="s">
        <v>622</v>
      </c>
      <c r="B14" s="1" t="s">
        <v>192</v>
      </c>
      <c r="C14" s="1" t="s">
        <v>193</v>
      </c>
      <c r="D14" s="1" t="s">
        <v>194</v>
      </c>
      <c r="E14" s="8" t="s">
        <v>195</v>
      </c>
      <c r="F14" s="26" t="s">
        <v>196</v>
      </c>
      <c r="G14" s="1">
        <v>200</v>
      </c>
      <c r="H14" s="7">
        <v>13416182288</v>
      </c>
      <c r="I14" s="7" t="s">
        <v>548</v>
      </c>
      <c r="J14" s="20" t="s">
        <v>36</v>
      </c>
      <c r="K14" s="26" t="s">
        <v>623</v>
      </c>
      <c r="M14" s="7">
        <v>0</v>
      </c>
      <c r="N14" s="34">
        <v>18.461538461538499</v>
      </c>
      <c r="O14" s="34">
        <v>1.5384615384615399E-2</v>
      </c>
      <c r="P14" s="34">
        <v>8.3333333333333295E-4</v>
      </c>
      <c r="Q14" s="1" t="s">
        <v>550</v>
      </c>
      <c r="R14" s="1" t="s">
        <v>604</v>
      </c>
      <c r="S14" s="1" t="s">
        <v>624</v>
      </c>
      <c r="T14" s="1" t="s">
        <v>564</v>
      </c>
      <c r="U14" s="1" t="s">
        <v>565</v>
      </c>
      <c r="W14" s="1" t="s">
        <v>555</v>
      </c>
      <c r="X14" s="1" t="s">
        <v>556</v>
      </c>
      <c r="Y14" s="1" t="s">
        <v>557</v>
      </c>
      <c r="AC14" s="1" t="s">
        <v>625</v>
      </c>
      <c r="AD14" s="1" t="s">
        <v>625</v>
      </c>
    </row>
    <row r="15" spans="1:30" ht="16.5">
      <c r="A15" s="1" t="s">
        <v>626</v>
      </c>
      <c r="B15" s="1" t="s">
        <v>197</v>
      </c>
      <c r="C15" s="1" t="s">
        <v>198</v>
      </c>
      <c r="D15" s="1" t="s">
        <v>197</v>
      </c>
      <c r="E15" s="8" t="s">
        <v>199</v>
      </c>
      <c r="F15" s="26" t="s">
        <v>200</v>
      </c>
      <c r="G15" s="1">
        <v>200</v>
      </c>
      <c r="H15" s="5">
        <v>17843350664</v>
      </c>
      <c r="I15" s="7" t="s">
        <v>548</v>
      </c>
      <c r="J15" s="20" t="s">
        <v>36</v>
      </c>
      <c r="K15" s="26" t="s">
        <v>627</v>
      </c>
      <c r="M15" s="7">
        <v>0</v>
      </c>
      <c r="N15" s="34">
        <v>7.5862068965517198</v>
      </c>
      <c r="O15" s="34">
        <v>6.8965517241379301E-3</v>
      </c>
      <c r="P15" s="34">
        <v>9.0909090909090898E-4</v>
      </c>
      <c r="Q15" s="1" t="s">
        <v>561</v>
      </c>
      <c r="R15" s="1" t="s">
        <v>628</v>
      </c>
      <c r="S15" s="1" t="s">
        <v>629</v>
      </c>
      <c r="T15" s="1" t="s">
        <v>564</v>
      </c>
      <c r="U15" s="1" t="s">
        <v>36</v>
      </c>
      <c r="V15" s="1" t="s">
        <v>599</v>
      </c>
      <c r="W15" s="1" t="s">
        <v>630</v>
      </c>
      <c r="X15" s="1" t="s">
        <v>556</v>
      </c>
      <c r="Y15" s="1" t="s">
        <v>557</v>
      </c>
      <c r="AC15" s="1" t="s">
        <v>631</v>
      </c>
      <c r="AD15" s="1" t="s">
        <v>631</v>
      </c>
    </row>
    <row r="16" spans="1:30" ht="16.5">
      <c r="A16" s="1" t="s">
        <v>632</v>
      </c>
      <c r="B16" s="1" t="s">
        <v>633</v>
      </c>
      <c r="C16" s="1" t="s">
        <v>634</v>
      </c>
      <c r="D16" s="1" t="s">
        <v>635</v>
      </c>
      <c r="E16" s="8" t="s">
        <v>636</v>
      </c>
      <c r="F16" s="26" t="s">
        <v>196</v>
      </c>
      <c r="G16" s="1">
        <v>200</v>
      </c>
      <c r="H16" s="5">
        <v>13110235585</v>
      </c>
      <c r="I16" s="7" t="s">
        <v>548</v>
      </c>
      <c r="J16" s="20" t="e">
        <v>#N/A</v>
      </c>
      <c r="K16" s="26" t="s">
        <v>637</v>
      </c>
      <c r="M16" s="7">
        <v>0</v>
      </c>
      <c r="N16" s="34">
        <v>15.7692307692308</v>
      </c>
      <c r="O16" s="34">
        <v>1.5384615384615399E-2</v>
      </c>
      <c r="P16" s="34">
        <v>9.7560975609756097E-4</v>
      </c>
      <c r="Q16" s="1" t="s">
        <v>579</v>
      </c>
      <c r="R16" s="1" t="s">
        <v>638</v>
      </c>
      <c r="S16" s="1" t="s">
        <v>593</v>
      </c>
      <c r="T16" s="1" t="s">
        <v>639</v>
      </c>
      <c r="U16" s="1" t="s">
        <v>565</v>
      </c>
      <c r="V16" s="1" t="s">
        <v>566</v>
      </c>
      <c r="W16" s="1" t="s">
        <v>555</v>
      </c>
      <c r="X16" s="1" t="s">
        <v>556</v>
      </c>
      <c r="Y16" s="1" t="s">
        <v>557</v>
      </c>
      <c r="AC16" s="1" t="s">
        <v>640</v>
      </c>
      <c r="AD16" s="1" t="s">
        <v>640</v>
      </c>
    </row>
    <row r="17" spans="1:30" ht="16.5">
      <c r="A17" s="1" t="s">
        <v>641</v>
      </c>
      <c r="B17" s="1" t="s">
        <v>642</v>
      </c>
      <c r="C17" s="1" t="s">
        <v>643</v>
      </c>
      <c r="D17" s="1" t="s">
        <v>644</v>
      </c>
      <c r="E17" s="8" t="s">
        <v>645</v>
      </c>
      <c r="F17" s="26" t="s">
        <v>182</v>
      </c>
      <c r="G17" s="1">
        <v>200</v>
      </c>
      <c r="H17" s="5">
        <v>17816541734</v>
      </c>
      <c r="I17" s="7" t="s">
        <v>548</v>
      </c>
      <c r="J17" s="20" t="e">
        <v>#N/A</v>
      </c>
      <c r="K17" s="26" t="s">
        <v>637</v>
      </c>
      <c r="M17" s="7">
        <v>0</v>
      </c>
      <c r="N17" s="34">
        <v>7.8846153846153904</v>
      </c>
      <c r="O17" s="34">
        <v>7.6923076923076901E-3</v>
      </c>
      <c r="P17" s="34">
        <v>9.7560975609756097E-4</v>
      </c>
      <c r="Q17" s="1" t="s">
        <v>646</v>
      </c>
      <c r="R17" s="1" t="s">
        <v>647</v>
      </c>
      <c r="S17" s="1" t="s">
        <v>563</v>
      </c>
      <c r="T17" s="1" t="s">
        <v>648</v>
      </c>
      <c r="U17" s="1" t="s">
        <v>36</v>
      </c>
      <c r="V17" s="1" t="s">
        <v>599</v>
      </c>
      <c r="W17" s="1" t="s">
        <v>567</v>
      </c>
      <c r="X17" s="1" t="s">
        <v>556</v>
      </c>
      <c r="Y17" s="1" t="s">
        <v>557</v>
      </c>
      <c r="AC17" s="1" t="s">
        <v>649</v>
      </c>
      <c r="AD17" s="1" t="s">
        <v>649</v>
      </c>
    </row>
    <row r="18" spans="1:30" ht="16.5">
      <c r="A18" s="1" t="s">
        <v>650</v>
      </c>
      <c r="B18" s="1" t="s">
        <v>201</v>
      </c>
      <c r="C18" s="1" t="s">
        <v>202</v>
      </c>
      <c r="D18" s="1" t="s">
        <v>203</v>
      </c>
      <c r="E18" s="8" t="s">
        <v>204</v>
      </c>
      <c r="F18" s="26" t="s">
        <v>152</v>
      </c>
      <c r="G18" s="1">
        <v>200</v>
      </c>
      <c r="H18" s="5">
        <v>15220088161</v>
      </c>
      <c r="I18" s="7" t="s">
        <v>548</v>
      </c>
      <c r="J18" s="20" t="s">
        <v>36</v>
      </c>
      <c r="K18" s="26" t="s">
        <v>651</v>
      </c>
      <c r="M18" s="7" t="s">
        <v>548</v>
      </c>
      <c r="N18" s="34">
        <v>18.545454545454501</v>
      </c>
      <c r="O18" s="34">
        <v>1.8181818181818198E-2</v>
      </c>
      <c r="P18" s="34">
        <v>9.8039215686274508E-4</v>
      </c>
      <c r="Q18" s="1" t="s">
        <v>550</v>
      </c>
      <c r="R18" s="1" t="s">
        <v>592</v>
      </c>
      <c r="S18" s="1" t="s">
        <v>552</v>
      </c>
      <c r="T18" s="1" t="s">
        <v>652</v>
      </c>
      <c r="U18" s="1" t="s">
        <v>36</v>
      </c>
      <c r="V18" s="1" t="s">
        <v>599</v>
      </c>
      <c r="W18" s="1" t="s">
        <v>653</v>
      </c>
      <c r="X18" s="1" t="s">
        <v>556</v>
      </c>
      <c r="Y18" s="1" t="s">
        <v>557</v>
      </c>
      <c r="AC18" s="1" t="s">
        <v>654</v>
      </c>
      <c r="AD18" s="1" t="s">
        <v>654</v>
      </c>
    </row>
    <row r="19" spans="1:30" ht="16.5">
      <c r="A19" s="1" t="s">
        <v>655</v>
      </c>
      <c r="B19" s="1" t="s">
        <v>205</v>
      </c>
      <c r="C19" s="1" t="s">
        <v>206</v>
      </c>
      <c r="D19" s="1" t="s">
        <v>207</v>
      </c>
      <c r="E19" s="8" t="s">
        <v>208</v>
      </c>
      <c r="F19" s="26" t="s">
        <v>209</v>
      </c>
      <c r="G19" s="1">
        <v>200</v>
      </c>
      <c r="H19" s="5">
        <v>15920845942</v>
      </c>
      <c r="I19" s="7" t="s">
        <v>548</v>
      </c>
      <c r="J19" s="20" t="s">
        <v>36</v>
      </c>
      <c r="K19" s="26" t="s">
        <v>651</v>
      </c>
      <c r="M19" s="7">
        <v>0</v>
      </c>
      <c r="N19" s="34">
        <v>13.6</v>
      </c>
      <c r="O19" s="34">
        <v>1.3333333333333299E-2</v>
      </c>
      <c r="P19" s="34">
        <v>9.8039215686274508E-4</v>
      </c>
      <c r="Q19" s="1" t="s">
        <v>579</v>
      </c>
      <c r="R19" s="1" t="s">
        <v>656</v>
      </c>
      <c r="S19" s="1" t="s">
        <v>563</v>
      </c>
      <c r="T19" s="1" t="s">
        <v>553</v>
      </c>
      <c r="U19" s="1" t="s">
        <v>565</v>
      </c>
      <c r="V19" s="1" t="s">
        <v>566</v>
      </c>
      <c r="W19" s="1" t="s">
        <v>555</v>
      </c>
      <c r="X19" s="1" t="s">
        <v>556</v>
      </c>
      <c r="Y19" s="1" t="s">
        <v>557</v>
      </c>
      <c r="AC19" s="1" t="s">
        <v>657</v>
      </c>
      <c r="AD19" s="1" t="s">
        <v>657</v>
      </c>
    </row>
    <row r="20" spans="1:30" ht="16.5">
      <c r="A20" s="11" t="s">
        <v>658</v>
      </c>
      <c r="B20" s="11" t="s">
        <v>210</v>
      </c>
      <c r="C20" s="11" t="s">
        <v>211</v>
      </c>
      <c r="D20" s="11" t="s">
        <v>210</v>
      </c>
      <c r="E20" s="15" t="s">
        <v>212</v>
      </c>
      <c r="F20" s="29" t="s">
        <v>213</v>
      </c>
      <c r="G20" s="11">
        <v>300</v>
      </c>
      <c r="H20" s="12">
        <v>18256179609</v>
      </c>
      <c r="I20" s="7" t="s">
        <v>548</v>
      </c>
      <c r="J20" s="20" t="s">
        <v>36</v>
      </c>
      <c r="K20" s="29" t="s">
        <v>659</v>
      </c>
      <c r="M20" s="7" t="e">
        <v>#N/A</v>
      </c>
      <c r="N20" s="34">
        <v>5.5769230769230802</v>
      </c>
      <c r="O20" s="34">
        <v>5.7692307692307704E-3</v>
      </c>
      <c r="P20" s="34">
        <v>1.0344827586206899E-3</v>
      </c>
      <c r="Q20" s="11" t="s">
        <v>550</v>
      </c>
      <c r="R20" s="11" t="s">
        <v>660</v>
      </c>
      <c r="S20" s="11" t="s">
        <v>563</v>
      </c>
      <c r="T20" s="11" t="s">
        <v>661</v>
      </c>
      <c r="U20" s="11" t="s">
        <v>565</v>
      </c>
      <c r="V20" s="11" t="s">
        <v>566</v>
      </c>
      <c r="W20" s="11" t="s">
        <v>555</v>
      </c>
      <c r="X20" s="11" t="s">
        <v>556</v>
      </c>
      <c r="Y20" s="11" t="s">
        <v>557</v>
      </c>
      <c r="Z20" s="11"/>
      <c r="AA20" s="11"/>
      <c r="AB20" s="11"/>
      <c r="AC20" s="11" t="s">
        <v>662</v>
      </c>
      <c r="AD20" s="11" t="s">
        <v>662</v>
      </c>
    </row>
    <row r="21" spans="1:30" ht="16.5">
      <c r="A21" s="1" t="s">
        <v>663</v>
      </c>
      <c r="B21" s="1" t="s">
        <v>214</v>
      </c>
      <c r="C21" s="1" t="s">
        <v>215</v>
      </c>
      <c r="D21" s="1" t="s">
        <v>214</v>
      </c>
      <c r="E21" s="8" t="s">
        <v>216</v>
      </c>
      <c r="F21" s="26" t="s">
        <v>217</v>
      </c>
      <c r="G21" s="1">
        <v>200</v>
      </c>
      <c r="H21" s="5">
        <v>13602469069</v>
      </c>
      <c r="I21" s="7" t="s">
        <v>548</v>
      </c>
      <c r="J21" s="20" t="s">
        <v>36</v>
      </c>
      <c r="K21" s="26" t="s">
        <v>664</v>
      </c>
      <c r="M21" s="7">
        <v>0</v>
      </c>
      <c r="N21" s="34">
        <v>11.9375</v>
      </c>
      <c r="O21" s="34">
        <v>1.2500000000000001E-2</v>
      </c>
      <c r="P21" s="34">
        <v>1.04712041884817E-3</v>
      </c>
      <c r="Q21" s="1" t="s">
        <v>561</v>
      </c>
      <c r="R21" s="1" t="s">
        <v>665</v>
      </c>
      <c r="S21" s="1" t="s">
        <v>666</v>
      </c>
      <c r="T21" s="1" t="s">
        <v>564</v>
      </c>
      <c r="U21" s="1" t="s">
        <v>565</v>
      </c>
      <c r="V21" s="1" t="s">
        <v>566</v>
      </c>
      <c r="W21" s="1" t="s">
        <v>555</v>
      </c>
      <c r="X21" s="1" t="s">
        <v>556</v>
      </c>
      <c r="Y21" s="1" t="s">
        <v>557</v>
      </c>
      <c r="AC21" s="1" t="s">
        <v>667</v>
      </c>
      <c r="AD21" s="1" t="s">
        <v>667</v>
      </c>
    </row>
    <row r="22" spans="1:30" ht="16.5">
      <c r="A22" s="1" t="s">
        <v>668</v>
      </c>
      <c r="B22" s="1" t="s">
        <v>218</v>
      </c>
      <c r="C22" s="1" t="s">
        <v>219</v>
      </c>
      <c r="D22" s="1" t="s">
        <v>220</v>
      </c>
      <c r="E22" s="8" t="s">
        <v>221</v>
      </c>
      <c r="F22" s="26" t="s">
        <v>222</v>
      </c>
      <c r="G22" s="1">
        <v>200</v>
      </c>
      <c r="H22" s="5">
        <v>15521021128</v>
      </c>
      <c r="I22" s="7" t="s">
        <v>548</v>
      </c>
      <c r="J22" s="20" t="s">
        <v>36</v>
      </c>
      <c r="K22" s="26" t="s">
        <v>669</v>
      </c>
      <c r="M22" s="7">
        <v>0</v>
      </c>
      <c r="N22" s="34">
        <v>7.0370370370370399</v>
      </c>
      <c r="O22" s="34">
        <v>7.4074074074074103E-3</v>
      </c>
      <c r="P22" s="34">
        <v>1.0526315789473699E-3</v>
      </c>
      <c r="Q22" s="1" t="s">
        <v>550</v>
      </c>
      <c r="R22" s="1" t="s">
        <v>604</v>
      </c>
      <c r="S22" s="1" t="s">
        <v>552</v>
      </c>
      <c r="T22" s="1" t="s">
        <v>553</v>
      </c>
      <c r="U22" s="1" t="s">
        <v>565</v>
      </c>
      <c r="V22" s="1" t="s">
        <v>566</v>
      </c>
      <c r="W22" s="1" t="s">
        <v>555</v>
      </c>
      <c r="X22" s="1" t="s">
        <v>556</v>
      </c>
      <c r="Y22" s="1" t="s">
        <v>557</v>
      </c>
      <c r="AC22" s="1" t="s">
        <v>670</v>
      </c>
      <c r="AD22" s="1" t="s">
        <v>670</v>
      </c>
    </row>
    <row r="23" spans="1:30" ht="16.5">
      <c r="A23" s="11" t="s">
        <v>671</v>
      </c>
      <c r="B23" s="11" t="s">
        <v>223</v>
      </c>
      <c r="C23" s="11" t="s">
        <v>224</v>
      </c>
      <c r="D23" s="11" t="s">
        <v>225</v>
      </c>
      <c r="E23" s="15" t="s">
        <v>226</v>
      </c>
      <c r="F23" s="29" t="s">
        <v>227</v>
      </c>
      <c r="G23" s="11">
        <v>300</v>
      </c>
      <c r="H23" s="12">
        <v>17600210939</v>
      </c>
      <c r="I23" s="7" t="s">
        <v>548</v>
      </c>
      <c r="J23" s="20" t="s">
        <v>36</v>
      </c>
      <c r="K23" s="29" t="s">
        <v>672</v>
      </c>
      <c r="M23" s="7" t="e">
        <v>#N/A</v>
      </c>
      <c r="N23" s="34">
        <v>8.5454545454545396</v>
      </c>
      <c r="O23" s="34">
        <v>9.0909090909090905E-3</v>
      </c>
      <c r="P23" s="34">
        <v>1.06382978723404E-3</v>
      </c>
      <c r="Q23" s="11" t="s">
        <v>550</v>
      </c>
      <c r="R23" s="11" t="s">
        <v>673</v>
      </c>
      <c r="S23" s="11" t="s">
        <v>563</v>
      </c>
      <c r="T23" s="11" t="s">
        <v>661</v>
      </c>
      <c r="U23" s="11" t="s">
        <v>565</v>
      </c>
      <c r="V23" s="11" t="s">
        <v>566</v>
      </c>
      <c r="W23" s="11" t="s">
        <v>555</v>
      </c>
      <c r="X23" s="11" t="s">
        <v>556</v>
      </c>
      <c r="Y23" s="11" t="s">
        <v>557</v>
      </c>
      <c r="Z23" s="11"/>
      <c r="AA23" s="11"/>
      <c r="AB23" s="11"/>
      <c r="AC23" s="11" t="s">
        <v>674</v>
      </c>
      <c r="AD23" s="11" t="s">
        <v>674</v>
      </c>
    </row>
    <row r="24" spans="1:30" ht="16.5">
      <c r="A24" s="1" t="s">
        <v>675</v>
      </c>
      <c r="B24" s="1" t="s">
        <v>228</v>
      </c>
      <c r="C24" s="1" t="s">
        <v>229</v>
      </c>
      <c r="D24" s="1" t="s">
        <v>228</v>
      </c>
      <c r="E24" s="8" t="s">
        <v>230</v>
      </c>
      <c r="F24" s="26" t="s">
        <v>231</v>
      </c>
      <c r="G24" s="1">
        <v>300</v>
      </c>
      <c r="H24" s="5">
        <v>13430228887</v>
      </c>
      <c r="I24" s="7" t="s">
        <v>548</v>
      </c>
      <c r="J24" s="20" t="s">
        <v>36</v>
      </c>
      <c r="K24" s="26" t="s">
        <v>672</v>
      </c>
      <c r="M24" s="7">
        <v>0</v>
      </c>
      <c r="N24" s="34">
        <v>6.4090909090909101</v>
      </c>
      <c r="O24" s="34">
        <v>6.8181818181818196E-3</v>
      </c>
      <c r="P24" s="34">
        <v>1.06382978723404E-3</v>
      </c>
      <c r="Q24" s="1" t="s">
        <v>561</v>
      </c>
      <c r="R24" s="1" t="s">
        <v>676</v>
      </c>
      <c r="S24" s="1" t="s">
        <v>563</v>
      </c>
      <c r="T24" s="1" t="s">
        <v>553</v>
      </c>
      <c r="U24" s="1" t="s">
        <v>565</v>
      </c>
      <c r="V24" s="1" t="s">
        <v>566</v>
      </c>
      <c r="W24" s="1" t="s">
        <v>555</v>
      </c>
      <c r="X24" s="1" t="s">
        <v>556</v>
      </c>
      <c r="Y24" s="1" t="s">
        <v>557</v>
      </c>
      <c r="AC24" s="1" t="s">
        <v>677</v>
      </c>
      <c r="AD24" s="1" t="s">
        <v>677</v>
      </c>
    </row>
    <row r="25" spans="1:30" ht="16.5">
      <c r="A25" s="1" t="s">
        <v>678</v>
      </c>
      <c r="B25" s="1" t="s">
        <v>232</v>
      </c>
      <c r="C25" s="1" t="s">
        <v>233</v>
      </c>
      <c r="D25" s="1" t="s">
        <v>234</v>
      </c>
      <c r="E25" s="8" t="s">
        <v>235</v>
      </c>
      <c r="F25" s="26" t="s">
        <v>236</v>
      </c>
      <c r="G25" s="1">
        <v>200</v>
      </c>
      <c r="H25" s="5">
        <v>18033341851</v>
      </c>
      <c r="I25" s="7" t="s">
        <v>548</v>
      </c>
      <c r="J25" s="20" t="s">
        <v>36</v>
      </c>
      <c r="K25" s="26" t="s">
        <v>679</v>
      </c>
      <c r="M25" s="7">
        <v>0</v>
      </c>
      <c r="N25" s="34">
        <v>15.5833333333333</v>
      </c>
      <c r="O25" s="34">
        <v>1.6666666666666701E-2</v>
      </c>
      <c r="P25" s="34">
        <v>1.0695187165775399E-3</v>
      </c>
      <c r="Q25" s="1" t="s">
        <v>561</v>
      </c>
      <c r="R25" s="1" t="s">
        <v>680</v>
      </c>
      <c r="S25" s="1" t="s">
        <v>552</v>
      </c>
      <c r="T25" s="1" t="s">
        <v>553</v>
      </c>
      <c r="U25" s="1" t="s">
        <v>565</v>
      </c>
      <c r="V25" s="1" t="s">
        <v>566</v>
      </c>
      <c r="W25" s="1" t="s">
        <v>555</v>
      </c>
      <c r="X25" s="1" t="s">
        <v>556</v>
      </c>
      <c r="Y25" s="1" t="s">
        <v>557</v>
      </c>
      <c r="AC25" s="1" t="s">
        <v>681</v>
      </c>
      <c r="AD25" s="1" t="s">
        <v>681</v>
      </c>
    </row>
    <row r="26" spans="1:30" ht="16.5">
      <c r="A26" s="11" t="s">
        <v>682</v>
      </c>
      <c r="B26" s="11" t="s">
        <v>237</v>
      </c>
      <c r="C26" s="11" t="s">
        <v>238</v>
      </c>
      <c r="D26" s="11" t="s">
        <v>237</v>
      </c>
      <c r="E26" s="15" t="s">
        <v>239</v>
      </c>
      <c r="F26" s="29" t="s">
        <v>222</v>
      </c>
      <c r="G26" s="11">
        <v>200</v>
      </c>
      <c r="H26" s="12">
        <v>13437816931</v>
      </c>
      <c r="I26" s="7" t="s">
        <v>548</v>
      </c>
      <c r="J26" s="20" t="s">
        <v>36</v>
      </c>
      <c r="K26" s="29" t="s">
        <v>683</v>
      </c>
      <c r="M26" s="7" t="e">
        <v>#N/A</v>
      </c>
      <c r="N26" s="34">
        <v>6.8888888888888902</v>
      </c>
      <c r="O26" s="34">
        <v>7.4074074074074103E-3</v>
      </c>
      <c r="P26" s="34">
        <v>1.0752688172043E-3</v>
      </c>
      <c r="Q26" s="11" t="s">
        <v>561</v>
      </c>
      <c r="R26" s="11" t="s">
        <v>684</v>
      </c>
      <c r="S26" s="11" t="s">
        <v>629</v>
      </c>
      <c r="T26" s="11" t="s">
        <v>564</v>
      </c>
      <c r="U26" s="11" t="s">
        <v>565</v>
      </c>
      <c r="V26" s="11" t="s">
        <v>566</v>
      </c>
      <c r="W26" s="11" t="s">
        <v>555</v>
      </c>
      <c r="X26" s="11" t="s">
        <v>556</v>
      </c>
      <c r="Y26" s="11" t="s">
        <v>557</v>
      </c>
      <c r="Z26" s="11"/>
      <c r="AA26" s="11"/>
      <c r="AB26" s="11"/>
      <c r="AC26" s="11" t="s">
        <v>685</v>
      </c>
      <c r="AD26" s="11" t="s">
        <v>685</v>
      </c>
    </row>
    <row r="27" spans="1:30" ht="16.5">
      <c r="A27" s="1" t="s">
        <v>686</v>
      </c>
      <c r="B27" s="1" t="s">
        <v>240</v>
      </c>
      <c r="C27" s="1" t="s">
        <v>241</v>
      </c>
      <c r="D27" s="1" t="s">
        <v>242</v>
      </c>
      <c r="E27" s="8" t="s">
        <v>243</v>
      </c>
      <c r="F27" s="26" t="s">
        <v>156</v>
      </c>
      <c r="G27" s="1">
        <v>200</v>
      </c>
      <c r="H27" s="5">
        <v>15007611462</v>
      </c>
      <c r="I27" s="7" t="s">
        <v>548</v>
      </c>
      <c r="J27" s="20" t="s">
        <v>36</v>
      </c>
      <c r="K27" s="26" t="s">
        <v>687</v>
      </c>
      <c r="M27" s="7">
        <v>0</v>
      </c>
      <c r="N27" s="34">
        <v>9.15</v>
      </c>
      <c r="O27" s="34">
        <v>0.01</v>
      </c>
      <c r="P27" s="34">
        <v>1.0928961748633899E-3</v>
      </c>
      <c r="Q27" s="1" t="s">
        <v>550</v>
      </c>
      <c r="R27" s="1" t="s">
        <v>604</v>
      </c>
      <c r="S27" s="1" t="s">
        <v>563</v>
      </c>
      <c r="T27" s="1" t="s">
        <v>553</v>
      </c>
      <c r="U27" s="1" t="s">
        <v>565</v>
      </c>
      <c r="V27" s="1" t="s">
        <v>566</v>
      </c>
      <c r="W27" s="1" t="s">
        <v>688</v>
      </c>
      <c r="X27" s="1" t="s">
        <v>556</v>
      </c>
      <c r="Y27" s="1" t="s">
        <v>557</v>
      </c>
      <c r="AC27" s="1" t="s">
        <v>689</v>
      </c>
      <c r="AD27" s="1" t="s">
        <v>689</v>
      </c>
    </row>
    <row r="28" spans="1:30" ht="16.5">
      <c r="A28" s="1" t="s">
        <v>690</v>
      </c>
      <c r="B28" s="1" t="s">
        <v>691</v>
      </c>
      <c r="C28" s="1" t="s">
        <v>692</v>
      </c>
      <c r="D28" s="1" t="s">
        <v>693</v>
      </c>
      <c r="E28" s="8" t="s">
        <v>694</v>
      </c>
      <c r="F28" s="26" t="s">
        <v>236</v>
      </c>
      <c r="G28" s="1">
        <v>80</v>
      </c>
      <c r="H28" s="5">
        <v>13148900096</v>
      </c>
      <c r="I28" s="7" t="s">
        <v>548</v>
      </c>
      <c r="J28" s="20" t="e">
        <v>#N/A</v>
      </c>
      <c r="K28" s="26" t="s">
        <v>168</v>
      </c>
      <c r="M28" s="7">
        <v>0</v>
      </c>
      <c r="N28" s="34">
        <v>5.9166666666666696</v>
      </c>
      <c r="O28" s="34">
        <v>6.6666666666666697E-3</v>
      </c>
      <c r="P28" s="34">
        <v>1.12676056338028E-3</v>
      </c>
      <c r="Q28" s="1" t="s">
        <v>550</v>
      </c>
      <c r="R28" s="1" t="s">
        <v>551</v>
      </c>
      <c r="S28" s="1" t="s">
        <v>695</v>
      </c>
      <c r="T28" s="1" t="s">
        <v>564</v>
      </c>
      <c r="U28" s="1" t="s">
        <v>565</v>
      </c>
      <c r="V28" s="1" t="s">
        <v>566</v>
      </c>
      <c r="W28" s="1" t="s">
        <v>555</v>
      </c>
      <c r="X28" s="1" t="s">
        <v>556</v>
      </c>
      <c r="Y28" s="1" t="s">
        <v>557</v>
      </c>
      <c r="AC28" s="1" t="s">
        <v>696</v>
      </c>
      <c r="AD28" s="1" t="s">
        <v>696</v>
      </c>
    </row>
    <row r="29" spans="1:30" ht="16.5">
      <c r="A29" s="11" t="s">
        <v>697</v>
      </c>
      <c r="B29" s="11" t="s">
        <v>244</v>
      </c>
      <c r="C29" s="11" t="s">
        <v>245</v>
      </c>
      <c r="D29" s="11" t="s">
        <v>244</v>
      </c>
      <c r="E29" s="15" t="s">
        <v>246</v>
      </c>
      <c r="F29" s="29" t="s">
        <v>182</v>
      </c>
      <c r="G29" s="11">
        <v>200</v>
      </c>
      <c r="H29" s="12">
        <v>17604209707</v>
      </c>
      <c r="I29" s="7" t="s">
        <v>548</v>
      </c>
      <c r="J29" s="20" t="s">
        <v>36</v>
      </c>
      <c r="K29" s="29" t="s">
        <v>698</v>
      </c>
      <c r="M29" s="7" t="e">
        <v>#N/A</v>
      </c>
      <c r="N29" s="34">
        <v>6.7692307692307701</v>
      </c>
      <c r="O29" s="34">
        <v>7.6923076923076901E-3</v>
      </c>
      <c r="P29" s="34">
        <v>1.13636363636364E-3</v>
      </c>
      <c r="Q29" s="11" t="s">
        <v>699</v>
      </c>
      <c r="R29" s="11" t="s">
        <v>700</v>
      </c>
      <c r="S29" s="11" t="s">
        <v>563</v>
      </c>
      <c r="T29" s="11" t="s">
        <v>564</v>
      </c>
      <c r="U29" s="11" t="s">
        <v>565</v>
      </c>
      <c r="V29" s="11" t="s">
        <v>566</v>
      </c>
      <c r="W29" s="11" t="s">
        <v>701</v>
      </c>
      <c r="X29" s="11" t="s">
        <v>556</v>
      </c>
      <c r="Y29" s="11" t="s">
        <v>557</v>
      </c>
      <c r="Z29" s="11"/>
      <c r="AA29" s="11"/>
      <c r="AB29" s="11"/>
      <c r="AC29" s="11" t="s">
        <v>702</v>
      </c>
      <c r="AD29" s="11" t="s">
        <v>702</v>
      </c>
    </row>
    <row r="30" spans="1:30" ht="16.5" customHeight="1">
      <c r="A30" s="11" t="s">
        <v>703</v>
      </c>
      <c r="B30" s="11" t="s">
        <v>704</v>
      </c>
      <c r="C30" s="11" t="s">
        <v>705</v>
      </c>
      <c r="D30" s="11" t="s">
        <v>706</v>
      </c>
      <c r="E30" s="15" t="s">
        <v>707</v>
      </c>
      <c r="F30" s="29" t="s">
        <v>337</v>
      </c>
      <c r="G30" s="11">
        <v>300</v>
      </c>
      <c r="H30" s="12">
        <v>18127356826</v>
      </c>
      <c r="I30" s="7" t="s">
        <v>548</v>
      </c>
      <c r="J30" s="20" t="e">
        <v>#N/A</v>
      </c>
      <c r="K30" s="29" t="s">
        <v>708</v>
      </c>
      <c r="M30" s="7" t="e">
        <v>#N/A</v>
      </c>
      <c r="N30" s="34">
        <v>7.6470588235294104</v>
      </c>
      <c r="O30" s="34">
        <v>8.8235294117647092E-3</v>
      </c>
      <c r="P30" s="34">
        <v>1.1538461538461501E-3</v>
      </c>
      <c r="Q30" s="11" t="s">
        <v>709</v>
      </c>
      <c r="R30" s="11" t="s">
        <v>710</v>
      </c>
      <c r="S30" s="11" t="s">
        <v>711</v>
      </c>
      <c r="T30" s="11" t="s">
        <v>553</v>
      </c>
      <c r="U30" s="11" t="s">
        <v>565</v>
      </c>
      <c r="V30" s="11" t="s">
        <v>566</v>
      </c>
      <c r="W30" s="11" t="s">
        <v>555</v>
      </c>
      <c r="X30" s="11" t="s">
        <v>556</v>
      </c>
      <c r="Y30" s="11" t="s">
        <v>557</v>
      </c>
      <c r="Z30" s="11"/>
      <c r="AA30" s="11"/>
      <c r="AB30" s="11"/>
      <c r="AC30" s="11" t="s">
        <v>712</v>
      </c>
      <c r="AD30" s="11" t="s">
        <v>712</v>
      </c>
    </row>
    <row r="31" spans="1:30" ht="16.5" customHeight="1">
      <c r="A31" s="1" t="s">
        <v>713</v>
      </c>
      <c r="B31" s="1" t="s">
        <v>247</v>
      </c>
      <c r="C31" s="1" t="s">
        <v>248</v>
      </c>
      <c r="D31" s="1" t="s">
        <v>249</v>
      </c>
      <c r="E31" s="8" t="s">
        <v>250</v>
      </c>
      <c r="F31" s="26" t="s">
        <v>200</v>
      </c>
      <c r="G31" s="1">
        <v>200</v>
      </c>
      <c r="H31" s="5">
        <v>13422299047</v>
      </c>
      <c r="I31" s="7" t="s">
        <v>548</v>
      </c>
      <c r="J31" s="20" t="s">
        <v>36</v>
      </c>
      <c r="K31" s="26" t="s">
        <v>714</v>
      </c>
      <c r="M31" s="7">
        <v>0</v>
      </c>
      <c r="N31" s="34">
        <v>5.9310344827586201</v>
      </c>
      <c r="O31" s="34">
        <v>6.8965517241379301E-3</v>
      </c>
      <c r="P31" s="34">
        <v>1.1627906976744201E-3</v>
      </c>
      <c r="Q31" s="1" t="s">
        <v>561</v>
      </c>
      <c r="R31" s="1" t="s">
        <v>604</v>
      </c>
      <c r="S31" s="1" t="s">
        <v>594</v>
      </c>
      <c r="T31" s="1" t="s">
        <v>564</v>
      </c>
      <c r="U31" s="1" t="s">
        <v>565</v>
      </c>
      <c r="V31" s="1" t="s">
        <v>566</v>
      </c>
      <c r="W31" s="1" t="s">
        <v>555</v>
      </c>
      <c r="X31" s="1" t="s">
        <v>556</v>
      </c>
      <c r="Y31" s="1" t="s">
        <v>557</v>
      </c>
      <c r="AC31" s="1" t="s">
        <v>715</v>
      </c>
      <c r="AD31" s="1" t="s">
        <v>715</v>
      </c>
    </row>
    <row r="32" spans="1:30" ht="16.5">
      <c r="A32" s="11" t="s">
        <v>716</v>
      </c>
      <c r="B32" s="11" t="s">
        <v>717</v>
      </c>
      <c r="C32" s="11" t="s">
        <v>718</v>
      </c>
      <c r="D32" s="11" t="s">
        <v>719</v>
      </c>
      <c r="E32" s="15" t="s">
        <v>720</v>
      </c>
      <c r="F32" s="29" t="s">
        <v>217</v>
      </c>
      <c r="G32" s="11">
        <v>200</v>
      </c>
      <c r="H32" s="12">
        <v>18236180348</v>
      </c>
      <c r="I32" s="7" t="s">
        <v>548</v>
      </c>
      <c r="J32" s="20" t="e">
        <v>#N/A</v>
      </c>
      <c r="K32" s="29" t="s">
        <v>721</v>
      </c>
      <c r="M32" s="7" t="e">
        <v>#N/A</v>
      </c>
      <c r="N32" s="34">
        <v>10.625</v>
      </c>
      <c r="O32" s="34">
        <v>1.2500000000000001E-2</v>
      </c>
      <c r="P32" s="34">
        <v>1.1764705882352899E-3</v>
      </c>
      <c r="Q32" s="11" t="s">
        <v>561</v>
      </c>
      <c r="R32" s="11" t="s">
        <v>722</v>
      </c>
      <c r="S32" s="11" t="s">
        <v>552</v>
      </c>
      <c r="T32" s="11" t="s">
        <v>553</v>
      </c>
      <c r="U32" s="11" t="s">
        <v>36</v>
      </c>
      <c r="V32" s="11" t="s">
        <v>566</v>
      </c>
      <c r="W32" s="11" t="s">
        <v>555</v>
      </c>
      <c r="X32" s="11" t="s">
        <v>556</v>
      </c>
      <c r="Y32" s="11" t="s">
        <v>557</v>
      </c>
      <c r="Z32" s="11"/>
      <c r="AA32" s="11"/>
      <c r="AB32" s="11"/>
      <c r="AC32" s="11" t="s">
        <v>723</v>
      </c>
      <c r="AD32" s="11" t="s">
        <v>723</v>
      </c>
    </row>
    <row r="33" spans="1:30" ht="16.5">
      <c r="A33" s="1" t="s">
        <v>724</v>
      </c>
      <c r="B33" s="1" t="s">
        <v>251</v>
      </c>
      <c r="C33" s="1" t="s">
        <v>252</v>
      </c>
      <c r="D33" s="1" t="s">
        <v>253</v>
      </c>
      <c r="E33" s="8" t="s">
        <v>254</v>
      </c>
      <c r="F33" s="26" t="s">
        <v>255</v>
      </c>
      <c r="G33" s="1">
        <v>200</v>
      </c>
      <c r="H33" s="5">
        <v>18022822435</v>
      </c>
      <c r="I33" s="7" t="s">
        <v>548</v>
      </c>
      <c r="J33" s="20" t="s">
        <v>36</v>
      </c>
      <c r="K33" s="26" t="s">
        <v>721</v>
      </c>
      <c r="M33" s="7">
        <v>0</v>
      </c>
      <c r="N33" s="34">
        <v>9.2592592592592595</v>
      </c>
      <c r="O33" s="34">
        <v>1.08932461873638E-2</v>
      </c>
      <c r="P33" s="34">
        <v>1.1764705882352899E-3</v>
      </c>
      <c r="Q33" s="1" t="s">
        <v>579</v>
      </c>
      <c r="R33" s="1" t="s">
        <v>725</v>
      </c>
      <c r="S33" s="1" t="s">
        <v>726</v>
      </c>
      <c r="T33" s="1" t="s">
        <v>564</v>
      </c>
      <c r="U33" s="1" t="s">
        <v>565</v>
      </c>
      <c r="V33" s="1" t="s">
        <v>566</v>
      </c>
      <c r="W33" s="1" t="s">
        <v>727</v>
      </c>
      <c r="X33" s="1" t="s">
        <v>556</v>
      </c>
      <c r="Y33" s="1" t="s">
        <v>557</v>
      </c>
      <c r="AC33" s="1" t="s">
        <v>728</v>
      </c>
      <c r="AD33" s="1" t="s">
        <v>728</v>
      </c>
    </row>
    <row r="34" spans="1:30" ht="16.5">
      <c r="A34" s="11" t="s">
        <v>729</v>
      </c>
      <c r="B34" s="11" t="s">
        <v>256</v>
      </c>
      <c r="C34" s="11" t="s">
        <v>257</v>
      </c>
      <c r="D34" s="11" t="s">
        <v>256</v>
      </c>
      <c r="E34" s="15" t="s">
        <v>258</v>
      </c>
      <c r="F34" s="29" t="s">
        <v>182</v>
      </c>
      <c r="G34" s="11">
        <v>200</v>
      </c>
      <c r="H34" s="12">
        <v>18112557851</v>
      </c>
      <c r="I34" s="7" t="s">
        <v>548</v>
      </c>
      <c r="J34" s="20" t="s">
        <v>36</v>
      </c>
      <c r="K34" s="29" t="s">
        <v>730</v>
      </c>
      <c r="M34" s="7" t="e">
        <v>#N/A</v>
      </c>
      <c r="N34" s="34">
        <v>6.4230769230769198</v>
      </c>
      <c r="O34" s="34">
        <v>7.6923076923076901E-3</v>
      </c>
      <c r="P34" s="34">
        <v>1.1976047904191599E-3</v>
      </c>
      <c r="Q34" s="11" t="s">
        <v>646</v>
      </c>
      <c r="R34" s="11" t="s">
        <v>731</v>
      </c>
      <c r="S34" s="11" t="s">
        <v>563</v>
      </c>
      <c r="T34" s="11" t="s">
        <v>553</v>
      </c>
      <c r="U34" s="11" t="s">
        <v>565</v>
      </c>
      <c r="V34" s="11" t="s">
        <v>566</v>
      </c>
      <c r="W34" s="11" t="s">
        <v>567</v>
      </c>
      <c r="X34" s="11" t="s">
        <v>556</v>
      </c>
      <c r="Y34" s="11" t="s">
        <v>557</v>
      </c>
      <c r="Z34" s="11"/>
      <c r="AA34" s="11"/>
      <c r="AB34" s="11"/>
      <c r="AC34" s="11" t="s">
        <v>732</v>
      </c>
      <c r="AD34" s="11" t="s">
        <v>732</v>
      </c>
    </row>
    <row r="35" spans="1:30" ht="16.5">
      <c r="A35" s="1" t="s">
        <v>733</v>
      </c>
      <c r="B35" s="1" t="s">
        <v>734</v>
      </c>
      <c r="C35" s="1" t="s">
        <v>514</v>
      </c>
      <c r="D35" s="1" t="s">
        <v>515</v>
      </c>
      <c r="E35" s="8" t="s">
        <v>516</v>
      </c>
      <c r="F35" s="26" t="s">
        <v>222</v>
      </c>
      <c r="G35" s="1">
        <v>200</v>
      </c>
      <c r="H35" s="5">
        <v>15256573192</v>
      </c>
      <c r="I35" s="7" t="s">
        <v>548</v>
      </c>
      <c r="J35" s="20" t="s">
        <v>36</v>
      </c>
      <c r="K35" s="26" t="s">
        <v>735</v>
      </c>
      <c r="M35" s="7" t="s">
        <v>548</v>
      </c>
      <c r="N35" s="34">
        <v>6.1111111111111098</v>
      </c>
      <c r="O35" s="34">
        <v>7.4074074074074103E-3</v>
      </c>
      <c r="P35" s="34">
        <v>1.21212121212121E-3</v>
      </c>
      <c r="Q35" s="1" t="s">
        <v>561</v>
      </c>
      <c r="R35" s="1" t="s">
        <v>736</v>
      </c>
      <c r="S35" s="1" t="s">
        <v>567</v>
      </c>
      <c r="T35" s="1" t="s">
        <v>652</v>
      </c>
      <c r="U35" s="1" t="s">
        <v>36</v>
      </c>
      <c r="V35" s="1" t="s">
        <v>599</v>
      </c>
      <c r="W35" s="1" t="s">
        <v>737</v>
      </c>
      <c r="X35" s="1" t="s">
        <v>556</v>
      </c>
      <c r="Y35" s="1" t="s">
        <v>557</v>
      </c>
      <c r="AC35" s="1" t="s">
        <v>738</v>
      </c>
      <c r="AD35" s="1" t="s">
        <v>738</v>
      </c>
    </row>
    <row r="36" spans="1:30" ht="16.5">
      <c r="A36" s="1" t="s">
        <v>739</v>
      </c>
      <c r="B36" s="1" t="s">
        <v>259</v>
      </c>
      <c r="C36" s="1" t="s">
        <v>260</v>
      </c>
      <c r="D36" s="1" t="s">
        <v>261</v>
      </c>
      <c r="E36" s="8" t="s">
        <v>262</v>
      </c>
      <c r="F36" s="26" t="s">
        <v>186</v>
      </c>
      <c r="G36" s="1">
        <v>300</v>
      </c>
      <c r="H36" s="5">
        <v>15680126703</v>
      </c>
      <c r="I36" s="7" t="s">
        <v>548</v>
      </c>
      <c r="J36" s="20" t="s">
        <v>36</v>
      </c>
      <c r="K36" s="26" t="s">
        <v>740</v>
      </c>
      <c r="M36" s="7">
        <v>0</v>
      </c>
      <c r="N36" s="34">
        <v>6.8055555555555598</v>
      </c>
      <c r="O36" s="34">
        <v>8.3333333333333297E-3</v>
      </c>
      <c r="P36" s="34">
        <v>1.2244897959183701E-3</v>
      </c>
      <c r="Q36" s="1" t="s">
        <v>550</v>
      </c>
      <c r="R36" s="1" t="s">
        <v>592</v>
      </c>
      <c r="S36" s="1" t="s">
        <v>610</v>
      </c>
      <c r="T36" s="1" t="s">
        <v>564</v>
      </c>
      <c r="U36" s="1" t="s">
        <v>565</v>
      </c>
      <c r="V36" s="1" t="s">
        <v>566</v>
      </c>
      <c r="W36" s="1" t="s">
        <v>555</v>
      </c>
      <c r="X36" s="1" t="s">
        <v>556</v>
      </c>
      <c r="Y36" s="1" t="s">
        <v>557</v>
      </c>
      <c r="AC36" s="1" t="s">
        <v>741</v>
      </c>
      <c r="AD36" s="1" t="s">
        <v>741</v>
      </c>
    </row>
    <row r="37" spans="1:30" ht="16.5">
      <c r="A37" s="1" t="s">
        <v>742</v>
      </c>
      <c r="B37" s="1" t="s">
        <v>743</v>
      </c>
      <c r="C37" s="1" t="s">
        <v>264</v>
      </c>
      <c r="D37" s="1" t="s">
        <v>265</v>
      </c>
      <c r="E37" s="8" t="s">
        <v>266</v>
      </c>
      <c r="F37" s="26" t="s">
        <v>236</v>
      </c>
      <c r="G37" s="1">
        <v>200</v>
      </c>
      <c r="H37" s="5">
        <v>13076890949</v>
      </c>
      <c r="I37" s="7" t="s">
        <v>548</v>
      </c>
      <c r="J37" s="20" t="s">
        <v>36</v>
      </c>
      <c r="K37" s="26" t="s">
        <v>744</v>
      </c>
      <c r="M37" s="7">
        <v>0</v>
      </c>
      <c r="N37" s="34">
        <v>13.3333333333333</v>
      </c>
      <c r="O37" s="34">
        <v>1.6666666666666701E-2</v>
      </c>
      <c r="P37" s="34">
        <v>1.25E-3</v>
      </c>
      <c r="Q37" s="1" t="s">
        <v>550</v>
      </c>
      <c r="R37" s="1" t="s">
        <v>745</v>
      </c>
      <c r="S37" s="1" t="s">
        <v>563</v>
      </c>
      <c r="T37" s="1" t="s">
        <v>564</v>
      </c>
      <c r="U37" s="1" t="s">
        <v>565</v>
      </c>
      <c r="V37" s="1" t="s">
        <v>566</v>
      </c>
      <c r="W37" s="1" t="s">
        <v>555</v>
      </c>
      <c r="X37" s="1" t="s">
        <v>556</v>
      </c>
      <c r="Y37" s="1" t="s">
        <v>557</v>
      </c>
      <c r="AC37" s="1" t="s">
        <v>746</v>
      </c>
      <c r="AD37" s="1" t="s">
        <v>746</v>
      </c>
    </row>
    <row r="38" spans="1:30" ht="16.5">
      <c r="A38" s="1" t="s">
        <v>747</v>
      </c>
      <c r="B38" s="1" t="s">
        <v>267</v>
      </c>
      <c r="C38" s="1" t="s">
        <v>268</v>
      </c>
      <c r="D38" s="1" t="s">
        <v>269</v>
      </c>
      <c r="E38" s="8" t="s">
        <v>270</v>
      </c>
      <c r="F38" s="26" t="s">
        <v>271</v>
      </c>
      <c r="G38" s="1">
        <v>300</v>
      </c>
      <c r="H38" s="5">
        <v>13526133050</v>
      </c>
      <c r="I38" s="7" t="s">
        <v>548</v>
      </c>
      <c r="J38" s="20" t="s">
        <v>36</v>
      </c>
      <c r="K38" s="26" t="s">
        <v>623</v>
      </c>
      <c r="M38" s="7">
        <v>0</v>
      </c>
      <c r="N38" s="34">
        <v>7.7419354838709697</v>
      </c>
      <c r="O38" s="34">
        <v>9.6774193548387101E-3</v>
      </c>
      <c r="P38" s="34">
        <v>1.25E-3</v>
      </c>
      <c r="Q38" s="1" t="s">
        <v>550</v>
      </c>
      <c r="R38" s="1" t="s">
        <v>748</v>
      </c>
      <c r="S38" s="1" t="s">
        <v>563</v>
      </c>
      <c r="T38" s="1" t="s">
        <v>652</v>
      </c>
      <c r="U38" s="1" t="s">
        <v>36</v>
      </c>
      <c r="V38" s="1" t="s">
        <v>554</v>
      </c>
      <c r="W38" s="1" t="s">
        <v>749</v>
      </c>
      <c r="X38" s="1" t="s">
        <v>556</v>
      </c>
      <c r="Y38" s="1" t="s">
        <v>557</v>
      </c>
      <c r="AC38" s="1" t="s">
        <v>750</v>
      </c>
      <c r="AD38" s="1" t="s">
        <v>750</v>
      </c>
    </row>
    <row r="39" spans="1:30" ht="16.5">
      <c r="A39" s="1" t="s">
        <v>751</v>
      </c>
      <c r="B39" s="1" t="s">
        <v>272</v>
      </c>
      <c r="C39" s="1" t="s">
        <v>273</v>
      </c>
      <c r="D39" s="1" t="s">
        <v>272</v>
      </c>
      <c r="E39" s="8" t="s">
        <v>274</v>
      </c>
      <c r="F39" s="26" t="s">
        <v>271</v>
      </c>
      <c r="G39" s="1">
        <v>300</v>
      </c>
      <c r="H39" s="5">
        <v>18715615871</v>
      </c>
      <c r="I39" s="7" t="s">
        <v>548</v>
      </c>
      <c r="J39" s="20" t="s">
        <v>36</v>
      </c>
      <c r="K39" s="26" t="s">
        <v>752</v>
      </c>
      <c r="M39" s="7">
        <v>0</v>
      </c>
      <c r="N39" s="34">
        <v>7.6451612903225801</v>
      </c>
      <c r="O39" s="34">
        <v>9.6774193548387101E-3</v>
      </c>
      <c r="P39" s="34">
        <v>1.2658227848101301E-3</v>
      </c>
      <c r="Q39" s="1" t="s">
        <v>550</v>
      </c>
      <c r="R39" s="1" t="s">
        <v>753</v>
      </c>
      <c r="S39" s="1" t="s">
        <v>754</v>
      </c>
      <c r="T39" s="1" t="s">
        <v>564</v>
      </c>
      <c r="U39" s="1" t="s">
        <v>565</v>
      </c>
      <c r="V39" s="1" t="s">
        <v>566</v>
      </c>
      <c r="W39" s="1" t="s">
        <v>555</v>
      </c>
      <c r="X39" s="1" t="s">
        <v>556</v>
      </c>
      <c r="Y39" s="1" t="s">
        <v>557</v>
      </c>
      <c r="AC39" s="1" t="s">
        <v>755</v>
      </c>
      <c r="AD39" s="1" t="s">
        <v>755</v>
      </c>
    </row>
    <row r="40" spans="1:30" ht="16.5">
      <c r="A40" s="1" t="s">
        <v>756</v>
      </c>
      <c r="B40" s="1" t="s">
        <v>275</v>
      </c>
      <c r="C40" s="1" t="s">
        <v>276</v>
      </c>
      <c r="D40" s="1" t="s">
        <v>275</v>
      </c>
      <c r="E40" s="8" t="s">
        <v>277</v>
      </c>
      <c r="F40" s="26" t="s">
        <v>278</v>
      </c>
      <c r="G40" s="1">
        <v>200</v>
      </c>
      <c r="H40" s="5">
        <v>13246544876</v>
      </c>
      <c r="I40" s="7" t="s">
        <v>548</v>
      </c>
      <c r="J40" s="20" t="s">
        <v>36</v>
      </c>
      <c r="K40" s="26" t="s">
        <v>757</v>
      </c>
      <c r="M40" s="7">
        <v>0</v>
      </c>
      <c r="N40" s="34">
        <v>7.1818181818181799</v>
      </c>
      <c r="O40" s="34">
        <v>9.0909090909090905E-3</v>
      </c>
      <c r="P40" s="34">
        <v>1.2658227848101301E-3</v>
      </c>
      <c r="Q40" s="1" t="s">
        <v>579</v>
      </c>
      <c r="R40" s="1" t="s">
        <v>758</v>
      </c>
      <c r="S40" s="1" t="s">
        <v>563</v>
      </c>
      <c r="T40" s="1" t="s">
        <v>553</v>
      </c>
      <c r="U40" s="1" t="s">
        <v>565</v>
      </c>
      <c r="V40" s="1" t="s">
        <v>566</v>
      </c>
      <c r="W40" s="1" t="s">
        <v>555</v>
      </c>
      <c r="X40" s="1" t="s">
        <v>556</v>
      </c>
      <c r="Y40" s="1" t="s">
        <v>557</v>
      </c>
      <c r="AC40" s="1" t="s">
        <v>657</v>
      </c>
      <c r="AD40" s="1" t="s">
        <v>657</v>
      </c>
    </row>
    <row r="41" spans="1:30" ht="16.5">
      <c r="A41" s="1" t="s">
        <v>759</v>
      </c>
      <c r="B41" s="1" t="s">
        <v>279</v>
      </c>
      <c r="C41" s="1" t="s">
        <v>280</v>
      </c>
      <c r="D41" s="1" t="s">
        <v>281</v>
      </c>
      <c r="E41" s="8" t="s">
        <v>282</v>
      </c>
      <c r="F41" s="26" t="s">
        <v>196</v>
      </c>
      <c r="G41" s="1">
        <v>200</v>
      </c>
      <c r="H41" s="5">
        <v>17780545711</v>
      </c>
      <c r="I41" s="7" t="s">
        <v>548</v>
      </c>
      <c r="J41" s="20" t="s">
        <v>36</v>
      </c>
      <c r="K41" s="26" t="s">
        <v>760</v>
      </c>
      <c r="M41" s="7">
        <v>0</v>
      </c>
      <c r="N41" s="34">
        <v>12</v>
      </c>
      <c r="O41" s="34">
        <v>1.5384615384615399E-2</v>
      </c>
      <c r="P41" s="34">
        <v>1.2820512820512801E-3</v>
      </c>
      <c r="Q41" s="1" t="s">
        <v>561</v>
      </c>
      <c r="R41" s="1" t="s">
        <v>761</v>
      </c>
      <c r="S41" s="1" t="s">
        <v>629</v>
      </c>
      <c r="T41" s="1" t="s">
        <v>564</v>
      </c>
      <c r="U41" s="1" t="s">
        <v>565</v>
      </c>
      <c r="V41" s="1" t="s">
        <v>566</v>
      </c>
      <c r="W41" s="1" t="s">
        <v>555</v>
      </c>
      <c r="X41" s="1" t="s">
        <v>556</v>
      </c>
      <c r="Y41" s="1" t="s">
        <v>557</v>
      </c>
      <c r="AC41" s="1" t="s">
        <v>762</v>
      </c>
      <c r="AD41" s="1" t="s">
        <v>762</v>
      </c>
    </row>
    <row r="42" spans="1:30" ht="16.5">
      <c r="A42" s="11" t="s">
        <v>763</v>
      </c>
      <c r="B42" s="11" t="s">
        <v>283</v>
      </c>
      <c r="C42" s="11" t="s">
        <v>284</v>
      </c>
      <c r="D42" s="11" t="s">
        <v>285</v>
      </c>
      <c r="E42" s="15" t="s">
        <v>286</v>
      </c>
      <c r="F42" s="29" t="s">
        <v>287</v>
      </c>
      <c r="G42" s="11">
        <v>200</v>
      </c>
      <c r="H42" s="12">
        <v>18826566614</v>
      </c>
      <c r="I42" s="7" t="s">
        <v>548</v>
      </c>
      <c r="J42" s="20" t="s">
        <v>36</v>
      </c>
      <c r="K42" s="29" t="s">
        <v>764</v>
      </c>
      <c r="M42" s="7" t="e">
        <v>#N/A</v>
      </c>
      <c r="N42" s="34">
        <v>8.9441481736338098</v>
      </c>
      <c r="O42" s="34">
        <v>1.1468547508458099E-2</v>
      </c>
      <c r="P42" s="34">
        <v>1.2822403303051099E-3</v>
      </c>
      <c r="Q42" s="11" t="s">
        <v>646</v>
      </c>
      <c r="R42" s="11" t="s">
        <v>765</v>
      </c>
      <c r="S42" s="11" t="s">
        <v>567</v>
      </c>
      <c r="T42" s="11" t="s">
        <v>661</v>
      </c>
      <c r="U42" s="11" t="s">
        <v>565</v>
      </c>
      <c r="V42" s="11" t="s">
        <v>566</v>
      </c>
      <c r="W42" s="11" t="s">
        <v>555</v>
      </c>
      <c r="X42" s="11" t="s">
        <v>556</v>
      </c>
      <c r="Y42" s="11" t="s">
        <v>557</v>
      </c>
      <c r="Z42" s="11"/>
      <c r="AA42" s="11"/>
      <c r="AB42" s="11"/>
      <c r="AC42" s="11" t="s">
        <v>766</v>
      </c>
      <c r="AD42" s="11" t="s">
        <v>766</v>
      </c>
    </row>
    <row r="43" spans="1:30" ht="16.5">
      <c r="A43" s="1" t="s">
        <v>767</v>
      </c>
      <c r="B43" s="1" t="s">
        <v>288</v>
      </c>
      <c r="C43" s="1" t="s">
        <v>288</v>
      </c>
      <c r="D43" s="1" t="s">
        <v>289</v>
      </c>
      <c r="E43" s="8" t="s">
        <v>290</v>
      </c>
      <c r="F43" s="26" t="s">
        <v>291</v>
      </c>
      <c r="G43" s="1">
        <v>200</v>
      </c>
      <c r="H43" s="5">
        <v>18219200207</v>
      </c>
      <c r="I43" s="7" t="s">
        <v>548</v>
      </c>
      <c r="J43" s="20" t="s">
        <v>36</v>
      </c>
      <c r="K43" s="26" t="s">
        <v>768</v>
      </c>
      <c r="M43" s="7">
        <v>0</v>
      </c>
      <c r="N43" s="34">
        <v>7.5609756097560998</v>
      </c>
      <c r="O43" s="34">
        <v>9.7560975609756097E-3</v>
      </c>
      <c r="P43" s="34">
        <v>1.29032258064516E-3</v>
      </c>
      <c r="Q43" s="1" t="s">
        <v>550</v>
      </c>
      <c r="R43" s="1" t="s">
        <v>592</v>
      </c>
      <c r="S43" s="1" t="s">
        <v>36</v>
      </c>
      <c r="T43" s="1" t="s">
        <v>661</v>
      </c>
      <c r="U43" s="1" t="s">
        <v>36</v>
      </c>
      <c r="V43" s="1" t="s">
        <v>599</v>
      </c>
      <c r="W43" s="1" t="s">
        <v>769</v>
      </c>
      <c r="X43" s="1" t="s">
        <v>556</v>
      </c>
      <c r="Y43" s="1" t="s">
        <v>557</v>
      </c>
      <c r="AC43" s="1" t="s">
        <v>770</v>
      </c>
      <c r="AD43" s="1" t="s">
        <v>770</v>
      </c>
    </row>
    <row r="44" spans="1:30" ht="16.5">
      <c r="A44" s="1" t="s">
        <v>771</v>
      </c>
      <c r="B44" s="1" t="s">
        <v>292</v>
      </c>
      <c r="C44" s="1" t="s">
        <v>293</v>
      </c>
      <c r="D44" s="1" t="s">
        <v>294</v>
      </c>
      <c r="E44" s="8" t="s">
        <v>295</v>
      </c>
      <c r="F44" s="26" t="s">
        <v>296</v>
      </c>
      <c r="G44" s="1">
        <v>300</v>
      </c>
      <c r="H44" s="5">
        <v>13225611059</v>
      </c>
      <c r="I44" s="7" t="s">
        <v>548</v>
      </c>
      <c r="J44" s="20" t="s">
        <v>36</v>
      </c>
      <c r="K44" s="26" t="s">
        <v>772</v>
      </c>
      <c r="M44" s="7">
        <v>0</v>
      </c>
      <c r="N44" s="34">
        <v>5.67901234567901</v>
      </c>
      <c r="O44" s="34">
        <v>7.4074074074074103E-3</v>
      </c>
      <c r="P44" s="34">
        <v>1.3043478260869601E-3</v>
      </c>
      <c r="Q44" s="1" t="s">
        <v>561</v>
      </c>
      <c r="R44" s="1" t="s">
        <v>773</v>
      </c>
      <c r="S44" s="1" t="s">
        <v>610</v>
      </c>
      <c r="T44" s="1" t="s">
        <v>553</v>
      </c>
      <c r="U44" s="1" t="s">
        <v>565</v>
      </c>
      <c r="V44" s="1" t="s">
        <v>566</v>
      </c>
      <c r="W44" s="1" t="s">
        <v>555</v>
      </c>
      <c r="X44" s="1" t="s">
        <v>556</v>
      </c>
      <c r="Y44" s="1" t="s">
        <v>557</v>
      </c>
      <c r="AC44" s="1" t="s">
        <v>774</v>
      </c>
      <c r="AD44" s="1" t="s">
        <v>774</v>
      </c>
    </row>
    <row r="45" spans="1:30" ht="16.5">
      <c r="A45" s="1" t="s">
        <v>775</v>
      </c>
      <c r="B45" s="1" t="s">
        <v>297</v>
      </c>
      <c r="C45" s="1" t="s">
        <v>298</v>
      </c>
      <c r="D45" s="1" t="s">
        <v>299</v>
      </c>
      <c r="E45" s="8" t="s">
        <v>300</v>
      </c>
      <c r="F45" s="26" t="s">
        <v>231</v>
      </c>
      <c r="G45" s="1">
        <v>300</v>
      </c>
      <c r="H45" s="5">
        <v>17305430631</v>
      </c>
      <c r="I45" s="7" t="s">
        <v>548</v>
      </c>
      <c r="J45" s="20" t="s">
        <v>36</v>
      </c>
      <c r="K45" s="26" t="s">
        <v>772</v>
      </c>
      <c r="M45" s="7">
        <v>0</v>
      </c>
      <c r="N45" s="34">
        <v>5.2272727272727302</v>
      </c>
      <c r="O45" s="34">
        <v>6.8181818181818196E-3</v>
      </c>
      <c r="P45" s="34">
        <v>1.3043478260869601E-3</v>
      </c>
      <c r="Q45" s="1" t="s">
        <v>561</v>
      </c>
      <c r="R45" s="1" t="s">
        <v>776</v>
      </c>
      <c r="S45" s="1" t="s">
        <v>610</v>
      </c>
      <c r="T45" s="1" t="s">
        <v>553</v>
      </c>
      <c r="U45" s="1" t="s">
        <v>36</v>
      </c>
      <c r="V45" s="1" t="s">
        <v>554</v>
      </c>
      <c r="W45" s="1" t="s">
        <v>777</v>
      </c>
      <c r="X45" s="1" t="s">
        <v>556</v>
      </c>
      <c r="Y45" s="1" t="s">
        <v>557</v>
      </c>
      <c r="AC45" s="1" t="s">
        <v>778</v>
      </c>
      <c r="AD45" s="1" t="s">
        <v>778</v>
      </c>
    </row>
    <row r="46" spans="1:30" ht="16.5">
      <c r="A46" s="1" t="s">
        <v>779</v>
      </c>
      <c r="B46" s="1" t="s">
        <v>780</v>
      </c>
      <c r="C46" s="1" t="s">
        <v>301</v>
      </c>
      <c r="D46" s="1" t="s">
        <v>302</v>
      </c>
      <c r="E46" s="8" t="s">
        <v>303</v>
      </c>
      <c r="F46" s="26" t="s">
        <v>209</v>
      </c>
      <c r="G46" s="1">
        <v>200</v>
      </c>
      <c r="H46" s="5">
        <v>13670262808</v>
      </c>
      <c r="I46" s="7" t="s">
        <v>548</v>
      </c>
      <c r="J46" s="20" t="s">
        <v>36</v>
      </c>
      <c r="K46" s="26" t="s">
        <v>781</v>
      </c>
      <c r="M46" s="7">
        <v>0</v>
      </c>
      <c r="N46" s="34">
        <v>10</v>
      </c>
      <c r="O46" s="34">
        <v>1.3333333333333299E-2</v>
      </c>
      <c r="P46" s="34">
        <v>1.33333333333333E-3</v>
      </c>
      <c r="Q46" s="1" t="s">
        <v>561</v>
      </c>
      <c r="R46" s="1" t="s">
        <v>592</v>
      </c>
      <c r="S46" s="1" t="s">
        <v>563</v>
      </c>
      <c r="T46" s="1" t="s">
        <v>564</v>
      </c>
      <c r="U46" s="1" t="s">
        <v>565</v>
      </c>
      <c r="V46" s="1" t="s">
        <v>566</v>
      </c>
      <c r="W46" s="1" t="s">
        <v>555</v>
      </c>
      <c r="X46" s="1" t="s">
        <v>556</v>
      </c>
      <c r="Y46" s="1" t="s">
        <v>557</v>
      </c>
      <c r="AC46" s="1" t="s">
        <v>782</v>
      </c>
      <c r="AD46" s="1" t="s">
        <v>782</v>
      </c>
    </row>
    <row r="47" spans="1:30" ht="16.5">
      <c r="A47" s="1" t="s">
        <v>783</v>
      </c>
      <c r="B47" s="1" t="s">
        <v>784</v>
      </c>
      <c r="C47" s="1" t="s">
        <v>785</v>
      </c>
      <c r="D47" s="1" t="s">
        <v>786</v>
      </c>
      <c r="E47" s="8" t="s">
        <v>787</v>
      </c>
      <c r="F47" s="26" t="s">
        <v>788</v>
      </c>
      <c r="G47" s="1">
        <v>200</v>
      </c>
      <c r="H47" s="5">
        <v>18927558094</v>
      </c>
      <c r="I47" s="7" t="s">
        <v>548</v>
      </c>
      <c r="J47" s="20" t="e">
        <v>#N/A</v>
      </c>
      <c r="K47" s="26" t="s">
        <v>789</v>
      </c>
      <c r="M47" s="7">
        <v>0</v>
      </c>
      <c r="N47" s="34">
        <v>14.151391395194199</v>
      </c>
      <c r="O47" s="34">
        <v>1.8995156235160002E-2</v>
      </c>
      <c r="P47" s="34">
        <v>1.3422818791946299E-3</v>
      </c>
      <c r="Q47" s="1" t="s">
        <v>561</v>
      </c>
      <c r="R47" s="1" t="s">
        <v>790</v>
      </c>
      <c r="S47" s="1" t="s">
        <v>563</v>
      </c>
      <c r="T47" s="1" t="s">
        <v>661</v>
      </c>
      <c r="U47" s="1" t="s">
        <v>565</v>
      </c>
      <c r="W47" s="1" t="s">
        <v>555</v>
      </c>
      <c r="X47" s="1" t="s">
        <v>556</v>
      </c>
      <c r="Y47" s="1" t="s">
        <v>557</v>
      </c>
      <c r="AC47" s="1" t="s">
        <v>791</v>
      </c>
      <c r="AD47" s="1" t="s">
        <v>791</v>
      </c>
    </row>
    <row r="48" spans="1:30" ht="16.5" customHeight="1">
      <c r="A48" s="1" t="s">
        <v>792</v>
      </c>
      <c r="B48" s="1" t="s">
        <v>793</v>
      </c>
      <c r="C48" s="1" t="s">
        <v>794</v>
      </c>
      <c r="D48" s="1" t="s">
        <v>795</v>
      </c>
      <c r="E48" s="6" t="s">
        <v>796</v>
      </c>
      <c r="F48" s="26" t="s">
        <v>307</v>
      </c>
      <c r="G48" s="1">
        <v>200</v>
      </c>
      <c r="H48" s="5">
        <v>13214100402</v>
      </c>
      <c r="I48" s="7" t="s">
        <v>548</v>
      </c>
      <c r="J48" s="20" t="e">
        <v>#N/A</v>
      </c>
      <c r="K48" s="26" t="s">
        <v>789</v>
      </c>
      <c r="M48" s="7">
        <v>0</v>
      </c>
      <c r="N48" s="34">
        <v>7.0952380952380896</v>
      </c>
      <c r="O48" s="34">
        <v>9.5238095238095195E-3</v>
      </c>
      <c r="P48" s="34">
        <v>1.3422818791946299E-3</v>
      </c>
      <c r="Q48" s="1" t="s">
        <v>561</v>
      </c>
      <c r="R48" s="1" t="s">
        <v>797</v>
      </c>
      <c r="S48" s="1" t="s">
        <v>563</v>
      </c>
      <c r="T48" s="1" t="s">
        <v>553</v>
      </c>
      <c r="U48" s="1" t="s">
        <v>565</v>
      </c>
      <c r="V48" s="1" t="s">
        <v>566</v>
      </c>
      <c r="W48" s="1" t="s">
        <v>555</v>
      </c>
      <c r="X48" s="1" t="s">
        <v>556</v>
      </c>
      <c r="Y48" s="1" t="s">
        <v>557</v>
      </c>
      <c r="AC48" s="1" t="s">
        <v>798</v>
      </c>
      <c r="AD48" s="1" t="s">
        <v>798</v>
      </c>
    </row>
    <row r="49" spans="1:30" ht="16.5">
      <c r="A49" s="1" t="s">
        <v>799</v>
      </c>
      <c r="B49" s="1" t="e">
        <f>-柚子硬糖</f>
        <v>#NAME?</v>
      </c>
      <c r="C49" s="1" t="s">
        <v>800</v>
      </c>
      <c r="D49" s="1" t="s">
        <v>801</v>
      </c>
      <c r="E49" s="8" t="s">
        <v>802</v>
      </c>
      <c r="F49" s="26" t="s">
        <v>373</v>
      </c>
      <c r="G49" s="1">
        <v>200</v>
      </c>
      <c r="H49" s="5">
        <v>15067992099</v>
      </c>
      <c r="I49" s="7" t="s">
        <v>548</v>
      </c>
      <c r="J49" s="20" t="e">
        <v>#N/A</v>
      </c>
      <c r="K49" s="26" t="s">
        <v>803</v>
      </c>
      <c r="M49" s="7">
        <v>0</v>
      </c>
      <c r="N49" s="34">
        <v>7.6842105263157903</v>
      </c>
      <c r="O49" s="34">
        <v>1.05263157894737E-2</v>
      </c>
      <c r="P49" s="34">
        <v>1.3698630136986299E-3</v>
      </c>
      <c r="Q49" s="1" t="s">
        <v>804</v>
      </c>
      <c r="R49" s="1" t="s">
        <v>805</v>
      </c>
      <c r="S49" s="1" t="s">
        <v>563</v>
      </c>
      <c r="T49" s="1" t="s">
        <v>564</v>
      </c>
      <c r="U49" s="1" t="s">
        <v>36</v>
      </c>
      <c r="V49" s="1" t="s">
        <v>599</v>
      </c>
      <c r="W49" s="1" t="s">
        <v>806</v>
      </c>
      <c r="X49" s="1" t="s">
        <v>556</v>
      </c>
      <c r="Y49" s="1" t="s">
        <v>557</v>
      </c>
      <c r="AC49" s="1" t="s">
        <v>807</v>
      </c>
      <c r="AD49" s="1" t="s">
        <v>807</v>
      </c>
    </row>
    <row r="50" spans="1:30" ht="16.5">
      <c r="A50" s="1" t="s">
        <v>808</v>
      </c>
      <c r="B50" s="1" t="s">
        <v>809</v>
      </c>
      <c r="C50" s="1" t="s">
        <v>304</v>
      </c>
      <c r="D50" s="1" t="s">
        <v>305</v>
      </c>
      <c r="E50" s="8" t="s">
        <v>306</v>
      </c>
      <c r="F50" s="26" t="s">
        <v>307</v>
      </c>
      <c r="G50" s="1">
        <v>200</v>
      </c>
      <c r="H50" s="5">
        <v>17844553776</v>
      </c>
      <c r="I50" s="7" t="s">
        <v>548</v>
      </c>
      <c r="J50" s="20" t="s">
        <v>36</v>
      </c>
      <c r="K50" s="26" t="s">
        <v>803</v>
      </c>
      <c r="M50" s="7">
        <v>0</v>
      </c>
      <c r="N50" s="34">
        <v>6.9523809523809499</v>
      </c>
      <c r="O50" s="34">
        <v>9.5238095238095195E-3</v>
      </c>
      <c r="P50" s="34">
        <v>1.3698630136986299E-3</v>
      </c>
      <c r="Q50" s="1" t="s">
        <v>550</v>
      </c>
      <c r="R50" s="1" t="s">
        <v>810</v>
      </c>
      <c r="S50" s="1" t="s">
        <v>610</v>
      </c>
      <c r="T50" s="1" t="s">
        <v>564</v>
      </c>
      <c r="U50" s="1" t="s">
        <v>36</v>
      </c>
      <c r="V50" s="1" t="s">
        <v>599</v>
      </c>
      <c r="W50" s="1" t="s">
        <v>811</v>
      </c>
      <c r="X50" s="1" t="s">
        <v>556</v>
      </c>
      <c r="Y50" s="1" t="s">
        <v>557</v>
      </c>
      <c r="AC50" s="1" t="s">
        <v>812</v>
      </c>
      <c r="AD50" s="1" t="s">
        <v>812</v>
      </c>
    </row>
    <row r="51" spans="1:30" ht="16.5">
      <c r="A51" s="11" t="s">
        <v>813</v>
      </c>
      <c r="B51" s="11" t="s">
        <v>308</v>
      </c>
      <c r="C51" s="11" t="s">
        <v>309</v>
      </c>
      <c r="D51" s="11" t="s">
        <v>308</v>
      </c>
      <c r="E51" s="15" t="s">
        <v>310</v>
      </c>
      <c r="F51" s="29" t="s">
        <v>152</v>
      </c>
      <c r="G51" s="11">
        <v>200</v>
      </c>
      <c r="H51" s="12">
        <v>19803415414</v>
      </c>
      <c r="I51" s="7" t="s">
        <v>548</v>
      </c>
      <c r="J51" s="20" t="s">
        <v>36</v>
      </c>
      <c r="K51" s="29" t="s">
        <v>814</v>
      </c>
      <c r="M51" s="7" t="e">
        <v>#N/A</v>
      </c>
      <c r="N51" s="34">
        <v>13.181818181818199</v>
      </c>
      <c r="O51" s="34">
        <v>1.8181818181818198E-2</v>
      </c>
      <c r="P51" s="34">
        <v>1.37931034482759E-3</v>
      </c>
      <c r="Q51" s="11" t="s">
        <v>550</v>
      </c>
      <c r="R51" s="11" t="s">
        <v>815</v>
      </c>
      <c r="S51" s="11" t="s">
        <v>816</v>
      </c>
      <c r="T51" s="11" t="s">
        <v>564</v>
      </c>
      <c r="U51" s="11" t="s">
        <v>565</v>
      </c>
      <c r="V51" s="11" t="s">
        <v>566</v>
      </c>
      <c r="W51" s="11" t="s">
        <v>555</v>
      </c>
      <c r="X51" s="11" t="s">
        <v>556</v>
      </c>
      <c r="Y51" s="11" t="s">
        <v>557</v>
      </c>
      <c r="Z51" s="11"/>
      <c r="AA51" s="11"/>
      <c r="AB51" s="11"/>
      <c r="AC51" s="11" t="s">
        <v>817</v>
      </c>
      <c r="AD51" s="11" t="s">
        <v>817</v>
      </c>
    </row>
    <row r="52" spans="1:30" ht="16.5">
      <c r="A52" s="1" t="s">
        <v>818</v>
      </c>
      <c r="B52" s="1" t="s">
        <v>311</v>
      </c>
      <c r="C52" s="1" t="s">
        <v>312</v>
      </c>
      <c r="D52" s="1" t="s">
        <v>313</v>
      </c>
      <c r="E52" s="8" t="s">
        <v>314</v>
      </c>
      <c r="F52" s="26" t="s">
        <v>209</v>
      </c>
      <c r="G52" s="1">
        <v>200</v>
      </c>
      <c r="H52" s="5">
        <v>18105681281</v>
      </c>
      <c r="I52" s="7" t="s">
        <v>548</v>
      </c>
      <c r="J52" s="20" t="s">
        <v>36</v>
      </c>
      <c r="K52" s="26" t="s">
        <v>814</v>
      </c>
      <c r="M52" s="7">
        <v>0</v>
      </c>
      <c r="N52" s="34">
        <v>9.6666666666666696</v>
      </c>
      <c r="O52" s="34">
        <v>1.3333333333333299E-2</v>
      </c>
      <c r="P52" s="34">
        <v>1.37931034482759E-3</v>
      </c>
      <c r="Q52" s="1" t="s">
        <v>819</v>
      </c>
      <c r="R52" s="1" t="s">
        <v>820</v>
      </c>
      <c r="S52" s="1" t="s">
        <v>563</v>
      </c>
      <c r="T52" s="1" t="s">
        <v>553</v>
      </c>
      <c r="U52" s="1" t="s">
        <v>565</v>
      </c>
      <c r="V52" s="1" t="s">
        <v>566</v>
      </c>
      <c r="W52" s="1" t="s">
        <v>555</v>
      </c>
      <c r="X52" s="1" t="s">
        <v>556</v>
      </c>
      <c r="Y52" s="1" t="s">
        <v>557</v>
      </c>
      <c r="AC52" s="1" t="s">
        <v>821</v>
      </c>
      <c r="AD52" s="1" t="s">
        <v>821</v>
      </c>
    </row>
    <row r="53" spans="1:30" ht="16.5">
      <c r="A53" s="1" t="s">
        <v>716</v>
      </c>
      <c r="B53" s="1" t="s">
        <v>315</v>
      </c>
      <c r="C53" s="1" t="s">
        <v>316</v>
      </c>
      <c r="D53" s="1" t="s">
        <v>317</v>
      </c>
      <c r="E53" s="8" t="s">
        <v>318</v>
      </c>
      <c r="F53" s="26" t="s">
        <v>236</v>
      </c>
      <c r="G53" s="1">
        <v>200</v>
      </c>
      <c r="H53" s="5">
        <v>13829395694</v>
      </c>
      <c r="I53" s="7" t="s">
        <v>548</v>
      </c>
      <c r="J53" s="20" t="s">
        <v>36</v>
      </c>
      <c r="K53" s="26" t="s">
        <v>822</v>
      </c>
      <c r="M53" s="7">
        <v>0</v>
      </c>
      <c r="N53" s="34">
        <v>12</v>
      </c>
      <c r="O53" s="34">
        <v>1.6666666666666701E-2</v>
      </c>
      <c r="P53" s="34">
        <v>1.38888888888889E-3</v>
      </c>
      <c r="Q53" s="1" t="s">
        <v>550</v>
      </c>
      <c r="R53" s="1" t="s">
        <v>586</v>
      </c>
      <c r="S53" s="1" t="s">
        <v>624</v>
      </c>
      <c r="T53" s="1" t="s">
        <v>553</v>
      </c>
      <c r="U53" s="1" t="s">
        <v>565</v>
      </c>
      <c r="V53" s="1" t="s">
        <v>566</v>
      </c>
      <c r="W53" s="1" t="s">
        <v>666</v>
      </c>
      <c r="X53" s="1" t="s">
        <v>556</v>
      </c>
      <c r="Y53" s="1" t="s">
        <v>557</v>
      </c>
      <c r="AC53" s="1" t="s">
        <v>823</v>
      </c>
      <c r="AD53" s="1" t="s">
        <v>823</v>
      </c>
    </row>
    <row r="54" spans="1:30" ht="16.5">
      <c r="A54" s="1" t="s">
        <v>824</v>
      </c>
      <c r="B54" s="1" t="s">
        <v>319</v>
      </c>
      <c r="C54" s="1" t="s">
        <v>320</v>
      </c>
      <c r="D54" s="1" t="s">
        <v>825</v>
      </c>
      <c r="E54" s="8" t="s">
        <v>321</v>
      </c>
      <c r="F54" s="26" t="s">
        <v>322</v>
      </c>
      <c r="G54" s="1">
        <v>200</v>
      </c>
      <c r="H54" s="5">
        <v>13877953064</v>
      </c>
      <c r="I54" s="7" t="s">
        <v>548</v>
      </c>
      <c r="J54" s="20" t="s">
        <v>36</v>
      </c>
      <c r="K54" s="26" t="s">
        <v>826</v>
      </c>
      <c r="M54" s="7">
        <v>0</v>
      </c>
      <c r="N54" s="34">
        <v>10.1428571428571</v>
      </c>
      <c r="O54" s="34">
        <v>1.4285714285714299E-2</v>
      </c>
      <c r="P54" s="34">
        <v>1.40845070422535E-3</v>
      </c>
      <c r="Q54" s="1" t="s">
        <v>561</v>
      </c>
      <c r="R54" s="1" t="s">
        <v>827</v>
      </c>
      <c r="S54" s="1" t="s">
        <v>828</v>
      </c>
      <c r="T54" s="1" t="s">
        <v>564</v>
      </c>
      <c r="U54" s="1" t="s">
        <v>565</v>
      </c>
      <c r="W54" s="1" t="s">
        <v>555</v>
      </c>
      <c r="X54" s="1" t="s">
        <v>556</v>
      </c>
      <c r="Y54" s="1" t="s">
        <v>557</v>
      </c>
      <c r="AC54" s="1" t="s">
        <v>829</v>
      </c>
      <c r="AD54" s="1" t="s">
        <v>829</v>
      </c>
    </row>
    <row r="55" spans="1:30" ht="16.5">
      <c r="A55" s="1" t="s">
        <v>830</v>
      </c>
      <c r="B55" s="1" t="s">
        <v>831</v>
      </c>
      <c r="C55" s="1" t="s">
        <v>323</v>
      </c>
      <c r="D55" s="1" t="s">
        <v>324</v>
      </c>
      <c r="E55" s="8" t="s">
        <v>325</v>
      </c>
      <c r="F55" s="26" t="s">
        <v>227</v>
      </c>
      <c r="G55" s="1">
        <v>300</v>
      </c>
      <c r="H55" s="5">
        <v>13178689396</v>
      </c>
      <c r="I55" s="7" t="s">
        <v>548</v>
      </c>
      <c r="J55" s="20" t="s">
        <v>36</v>
      </c>
      <c r="K55" s="26" t="s">
        <v>832</v>
      </c>
      <c r="M55" s="7">
        <v>0</v>
      </c>
      <c r="N55" s="34">
        <v>6.4545454545454497</v>
      </c>
      <c r="O55" s="34">
        <v>9.0909090909090905E-3</v>
      </c>
      <c r="P55" s="34">
        <v>1.40845070422535E-3</v>
      </c>
      <c r="Q55" s="1" t="s">
        <v>550</v>
      </c>
      <c r="R55" s="1" t="s">
        <v>833</v>
      </c>
      <c r="S55" s="1" t="s">
        <v>834</v>
      </c>
      <c r="T55" s="1" t="s">
        <v>835</v>
      </c>
      <c r="U55" s="1" t="s">
        <v>565</v>
      </c>
      <c r="V55" s="1" t="s">
        <v>566</v>
      </c>
      <c r="W55" s="1" t="s">
        <v>567</v>
      </c>
      <c r="X55" s="1" t="s">
        <v>556</v>
      </c>
      <c r="Y55" s="1" t="s">
        <v>557</v>
      </c>
      <c r="AC55" s="1" t="s">
        <v>836</v>
      </c>
      <c r="AD55" s="1" t="s">
        <v>836</v>
      </c>
    </row>
    <row r="56" spans="1:30" ht="16.5">
      <c r="A56" s="11" t="s">
        <v>837</v>
      </c>
      <c r="B56" s="11" t="s">
        <v>326</v>
      </c>
      <c r="C56" s="11" t="s">
        <v>327</v>
      </c>
      <c r="D56" s="11" t="s">
        <v>328</v>
      </c>
      <c r="E56" s="15" t="s">
        <v>329</v>
      </c>
      <c r="F56" s="29" t="s">
        <v>278</v>
      </c>
      <c r="G56" s="11">
        <v>200</v>
      </c>
      <c r="H56" s="12">
        <v>15856186671</v>
      </c>
      <c r="I56" s="7" t="s">
        <v>548</v>
      </c>
      <c r="J56" s="20" t="s">
        <v>36</v>
      </c>
      <c r="K56" s="29" t="s">
        <v>826</v>
      </c>
      <c r="M56" s="7" t="e">
        <v>#N/A</v>
      </c>
      <c r="N56" s="34">
        <v>6.4545454545454497</v>
      </c>
      <c r="O56" s="34">
        <v>9.0909090909090905E-3</v>
      </c>
      <c r="P56" s="34">
        <v>1.40845070422535E-3</v>
      </c>
      <c r="Q56" s="11" t="s">
        <v>561</v>
      </c>
      <c r="R56" s="11" t="s">
        <v>773</v>
      </c>
      <c r="S56" s="11" t="s">
        <v>593</v>
      </c>
      <c r="T56" s="11" t="s">
        <v>564</v>
      </c>
      <c r="U56" s="11" t="s">
        <v>565</v>
      </c>
      <c r="V56" s="11" t="s">
        <v>566</v>
      </c>
      <c r="W56" s="11" t="s">
        <v>555</v>
      </c>
      <c r="X56" s="11" t="s">
        <v>556</v>
      </c>
      <c r="Y56" s="11" t="s">
        <v>557</v>
      </c>
      <c r="Z56" s="11"/>
      <c r="AA56" s="11"/>
      <c r="AB56" s="11"/>
      <c r="AC56" s="11" t="s">
        <v>838</v>
      </c>
      <c r="AD56" s="11" t="s">
        <v>838</v>
      </c>
    </row>
    <row r="57" spans="1:30" ht="16.5">
      <c r="A57" s="11" t="s">
        <v>839</v>
      </c>
      <c r="B57" s="11" t="s">
        <v>330</v>
      </c>
      <c r="C57" s="11" t="s">
        <v>331</v>
      </c>
      <c r="D57" s="11" t="s">
        <v>332</v>
      </c>
      <c r="E57" s="15" t="s">
        <v>333</v>
      </c>
      <c r="F57" s="29" t="s">
        <v>152</v>
      </c>
      <c r="G57" s="11">
        <v>200</v>
      </c>
      <c r="H57" s="12">
        <v>13049108854</v>
      </c>
      <c r="I57" s="7" t="s">
        <v>548</v>
      </c>
      <c r="J57" s="20" t="s">
        <v>36</v>
      </c>
      <c r="K57" s="29" t="s">
        <v>840</v>
      </c>
      <c r="M57" s="7" t="e">
        <v>#N/A</v>
      </c>
      <c r="N57" s="34">
        <v>12.7272727272727</v>
      </c>
      <c r="O57" s="34">
        <v>1.8181818181818198E-2</v>
      </c>
      <c r="P57" s="34">
        <v>1.4285714285714301E-3</v>
      </c>
      <c r="Q57" s="11" t="s">
        <v>646</v>
      </c>
      <c r="R57" s="11" t="s">
        <v>841</v>
      </c>
      <c r="S57" s="11" t="s">
        <v>842</v>
      </c>
      <c r="T57" s="11" t="s">
        <v>553</v>
      </c>
      <c r="U57" s="11" t="s">
        <v>565</v>
      </c>
      <c r="V57" s="11" t="s">
        <v>566</v>
      </c>
      <c r="W57" s="11" t="s">
        <v>567</v>
      </c>
      <c r="X57" s="11" t="s">
        <v>556</v>
      </c>
      <c r="Y57" s="11" t="s">
        <v>557</v>
      </c>
      <c r="Z57" s="11"/>
      <c r="AA57" s="11"/>
      <c r="AB57" s="11"/>
      <c r="AC57" s="11" t="s">
        <v>843</v>
      </c>
      <c r="AD57" s="11" t="s">
        <v>843</v>
      </c>
    </row>
    <row r="58" spans="1:30" ht="16.5">
      <c r="A58" s="1" t="s">
        <v>844</v>
      </c>
      <c r="B58" s="1" t="s">
        <v>845</v>
      </c>
      <c r="C58" s="1" t="s">
        <v>334</v>
      </c>
      <c r="D58" s="1" t="s">
        <v>335</v>
      </c>
      <c r="E58" s="8" t="s">
        <v>336</v>
      </c>
      <c r="F58" s="26" t="s">
        <v>337</v>
      </c>
      <c r="G58" s="1">
        <v>300</v>
      </c>
      <c r="H58" s="5">
        <v>13352026627</v>
      </c>
      <c r="I58" s="7" t="s">
        <v>548</v>
      </c>
      <c r="J58" s="20" t="s">
        <v>36</v>
      </c>
      <c r="K58" s="26" t="s">
        <v>846</v>
      </c>
      <c r="M58" s="7">
        <v>0</v>
      </c>
      <c r="N58" s="34">
        <v>6.1764705882352899</v>
      </c>
      <c r="O58" s="34">
        <v>8.8235294117647092E-3</v>
      </c>
      <c r="P58" s="34">
        <v>1.4285714285714301E-3</v>
      </c>
      <c r="Q58" s="1" t="s">
        <v>561</v>
      </c>
      <c r="R58" s="1" t="s">
        <v>847</v>
      </c>
      <c r="S58" s="1" t="s">
        <v>36</v>
      </c>
      <c r="T58" s="1" t="s">
        <v>553</v>
      </c>
      <c r="U58" s="1" t="s">
        <v>36</v>
      </c>
      <c r="V58" s="1" t="s">
        <v>554</v>
      </c>
      <c r="W58" s="1" t="s">
        <v>555</v>
      </c>
      <c r="X58" s="1" t="s">
        <v>556</v>
      </c>
      <c r="Y58" s="1" t="s">
        <v>557</v>
      </c>
      <c r="AC58" s="1" t="s">
        <v>848</v>
      </c>
      <c r="AD58" s="1" t="s">
        <v>848</v>
      </c>
    </row>
    <row r="59" spans="1:30" ht="16.5">
      <c r="A59" s="11" t="s">
        <v>849</v>
      </c>
      <c r="B59" s="11" t="s">
        <v>850</v>
      </c>
      <c r="C59" s="11" t="s">
        <v>338</v>
      </c>
      <c r="D59" s="11" t="s">
        <v>339</v>
      </c>
      <c r="E59" s="15" t="s">
        <v>340</v>
      </c>
      <c r="F59" s="29" t="s">
        <v>341</v>
      </c>
      <c r="G59" s="11">
        <v>200</v>
      </c>
      <c r="H59" s="12">
        <v>13418613162</v>
      </c>
      <c r="I59" s="7" t="s">
        <v>548</v>
      </c>
      <c r="J59" s="20" t="s">
        <v>36</v>
      </c>
      <c r="K59" s="29" t="s">
        <v>851</v>
      </c>
      <c r="M59" s="7" t="e">
        <v>#N/A</v>
      </c>
      <c r="N59" s="34">
        <v>7.0541328017175298</v>
      </c>
      <c r="O59" s="34">
        <v>1.02233808720544E-2</v>
      </c>
      <c r="P59" s="34">
        <v>1.4492753623188399E-3</v>
      </c>
      <c r="Q59" s="11" t="s">
        <v>852</v>
      </c>
      <c r="R59" s="11" t="s">
        <v>592</v>
      </c>
      <c r="S59" s="11" t="s">
        <v>624</v>
      </c>
      <c r="T59" s="11" t="s">
        <v>564</v>
      </c>
      <c r="U59" s="11" t="s">
        <v>36</v>
      </c>
      <c r="V59" s="11" t="s">
        <v>599</v>
      </c>
      <c r="W59" s="11" t="s">
        <v>853</v>
      </c>
      <c r="X59" s="11" t="s">
        <v>556</v>
      </c>
      <c r="Y59" s="11" t="s">
        <v>557</v>
      </c>
      <c r="Z59" s="11"/>
      <c r="AA59" s="11"/>
      <c r="AB59" s="11"/>
      <c r="AC59" s="11" t="s">
        <v>854</v>
      </c>
      <c r="AD59" s="11" t="s">
        <v>854</v>
      </c>
    </row>
    <row r="60" spans="1:30" ht="16.5">
      <c r="A60" s="1" t="s">
        <v>855</v>
      </c>
      <c r="B60" s="1" t="s">
        <v>342</v>
      </c>
      <c r="C60" s="1" t="s">
        <v>343</v>
      </c>
      <c r="D60" s="1" t="s">
        <v>344</v>
      </c>
      <c r="E60" s="8" t="s">
        <v>345</v>
      </c>
      <c r="F60" s="26" t="s">
        <v>196</v>
      </c>
      <c r="G60" s="1">
        <v>200</v>
      </c>
      <c r="H60" s="5">
        <v>17816541916</v>
      </c>
      <c r="I60" s="7" t="s">
        <v>548</v>
      </c>
      <c r="J60" s="20" t="s">
        <v>36</v>
      </c>
      <c r="K60" s="26" t="s">
        <v>856</v>
      </c>
      <c r="M60" s="7">
        <v>0</v>
      </c>
      <c r="N60" s="34">
        <v>10.461538461538501</v>
      </c>
      <c r="O60" s="34">
        <v>1.5384615384615399E-2</v>
      </c>
      <c r="P60" s="34">
        <v>1.47058823529412E-3</v>
      </c>
      <c r="Q60" s="1" t="s">
        <v>550</v>
      </c>
      <c r="R60" s="1" t="s">
        <v>857</v>
      </c>
      <c r="S60" s="1" t="s">
        <v>629</v>
      </c>
      <c r="T60" s="1" t="s">
        <v>564</v>
      </c>
      <c r="U60" s="1" t="s">
        <v>36</v>
      </c>
      <c r="V60" s="1" t="s">
        <v>599</v>
      </c>
      <c r="W60" s="1" t="s">
        <v>858</v>
      </c>
      <c r="X60" s="1" t="s">
        <v>556</v>
      </c>
      <c r="Y60" s="1" t="s">
        <v>557</v>
      </c>
      <c r="AC60" s="1" t="s">
        <v>859</v>
      </c>
      <c r="AD60" s="1" t="s">
        <v>859</v>
      </c>
    </row>
    <row r="61" spans="1:30" ht="16.5">
      <c r="A61" s="1" t="s">
        <v>860</v>
      </c>
      <c r="B61" s="1" t="s">
        <v>861</v>
      </c>
      <c r="C61" s="1" t="s">
        <v>346</v>
      </c>
      <c r="D61" s="1" t="s">
        <v>347</v>
      </c>
      <c r="E61" s="8" t="s">
        <v>348</v>
      </c>
      <c r="F61" s="26" t="s">
        <v>147</v>
      </c>
      <c r="G61" s="1">
        <v>200</v>
      </c>
      <c r="H61" s="5">
        <v>18300287100</v>
      </c>
      <c r="I61" s="7" t="s">
        <v>548</v>
      </c>
      <c r="J61" s="20" t="s">
        <v>36</v>
      </c>
      <c r="K61" s="26" t="s">
        <v>856</v>
      </c>
      <c r="M61" s="7">
        <v>0</v>
      </c>
      <c r="N61" s="34">
        <v>8</v>
      </c>
      <c r="O61" s="34">
        <v>1.1764705882352899E-2</v>
      </c>
      <c r="P61" s="34">
        <v>1.47058823529412E-3</v>
      </c>
      <c r="Q61" s="1" t="s">
        <v>579</v>
      </c>
      <c r="R61" s="1" t="s">
        <v>628</v>
      </c>
      <c r="S61" s="1" t="s">
        <v>563</v>
      </c>
      <c r="T61" s="1" t="s">
        <v>553</v>
      </c>
      <c r="U61" s="1" t="s">
        <v>565</v>
      </c>
      <c r="W61" s="1" t="s">
        <v>555</v>
      </c>
      <c r="X61" s="1" t="s">
        <v>556</v>
      </c>
      <c r="Y61" s="1" t="s">
        <v>557</v>
      </c>
      <c r="AC61" s="1" t="s">
        <v>862</v>
      </c>
      <c r="AD61" s="1" t="s">
        <v>862</v>
      </c>
    </row>
    <row r="62" spans="1:30" ht="16.5">
      <c r="A62" s="1" t="s">
        <v>863</v>
      </c>
      <c r="B62" s="1" t="s">
        <v>349</v>
      </c>
      <c r="C62" s="1" t="s">
        <v>350</v>
      </c>
      <c r="D62" s="1" t="s">
        <v>351</v>
      </c>
      <c r="E62" s="8" t="s">
        <v>352</v>
      </c>
      <c r="F62" s="26" t="s">
        <v>222</v>
      </c>
      <c r="G62" s="1">
        <v>200</v>
      </c>
      <c r="H62" s="5">
        <v>13122222407</v>
      </c>
      <c r="I62" s="7" t="s">
        <v>548</v>
      </c>
      <c r="J62" s="20" t="s">
        <v>36</v>
      </c>
      <c r="K62" s="26" t="s">
        <v>864</v>
      </c>
      <c r="M62" s="7">
        <v>0</v>
      </c>
      <c r="N62" s="34">
        <v>5</v>
      </c>
      <c r="O62" s="34">
        <v>7.4074074074074103E-3</v>
      </c>
      <c r="P62" s="34">
        <v>1.4814814814814801E-3</v>
      </c>
      <c r="Q62" s="1" t="s">
        <v>852</v>
      </c>
      <c r="R62" s="1" t="s">
        <v>865</v>
      </c>
      <c r="S62" s="1" t="s">
        <v>563</v>
      </c>
      <c r="T62" s="1" t="s">
        <v>553</v>
      </c>
      <c r="U62" s="1" t="s">
        <v>565</v>
      </c>
      <c r="V62" s="1" t="s">
        <v>566</v>
      </c>
      <c r="W62" s="1" t="s">
        <v>555</v>
      </c>
      <c r="X62" s="1" t="s">
        <v>556</v>
      </c>
      <c r="Y62" s="1" t="s">
        <v>557</v>
      </c>
      <c r="AC62" s="1" t="s">
        <v>866</v>
      </c>
      <c r="AD62" s="1" t="s">
        <v>866</v>
      </c>
    </row>
    <row r="63" spans="1:30" ht="16.5">
      <c r="A63" s="1" t="s">
        <v>867</v>
      </c>
      <c r="B63" s="1" t="s">
        <v>868</v>
      </c>
      <c r="C63" s="1" t="s">
        <v>869</v>
      </c>
      <c r="D63" s="1" t="s">
        <v>870</v>
      </c>
      <c r="E63" s="8" t="s">
        <v>871</v>
      </c>
      <c r="F63" s="26" t="s">
        <v>872</v>
      </c>
      <c r="G63" s="1">
        <v>300</v>
      </c>
      <c r="H63" s="5">
        <v>16655016981</v>
      </c>
      <c r="I63" s="7" t="s">
        <v>548</v>
      </c>
      <c r="J63" s="20" t="e">
        <v>#N/A</v>
      </c>
      <c r="K63" s="26" t="s">
        <v>873</v>
      </c>
      <c r="M63" s="7">
        <v>0</v>
      </c>
      <c r="N63" s="34">
        <v>6.6447368421052602</v>
      </c>
      <c r="O63" s="34">
        <v>9.8684210526315801E-3</v>
      </c>
      <c r="P63" s="34">
        <v>1.4851485148514899E-3</v>
      </c>
      <c r="Q63" s="1" t="s">
        <v>579</v>
      </c>
      <c r="R63" s="1" t="s">
        <v>874</v>
      </c>
      <c r="S63" s="1" t="s">
        <v>563</v>
      </c>
      <c r="T63" s="1" t="s">
        <v>652</v>
      </c>
      <c r="U63" s="1" t="s">
        <v>36</v>
      </c>
      <c r="V63" s="1" t="s">
        <v>554</v>
      </c>
      <c r="W63" s="1" t="s">
        <v>875</v>
      </c>
      <c r="X63" s="1" t="s">
        <v>556</v>
      </c>
      <c r="Y63" s="1" t="s">
        <v>557</v>
      </c>
      <c r="AC63" s="1" t="s">
        <v>876</v>
      </c>
      <c r="AD63" s="1" t="s">
        <v>876</v>
      </c>
    </row>
    <row r="64" spans="1:30" ht="16.5">
      <c r="A64" s="1" t="s">
        <v>877</v>
      </c>
      <c r="B64" s="1" t="s">
        <v>878</v>
      </c>
      <c r="C64" s="1" t="s">
        <v>353</v>
      </c>
      <c r="D64" s="1" t="s">
        <v>878</v>
      </c>
      <c r="E64" s="8" t="s">
        <v>354</v>
      </c>
      <c r="F64" s="26" t="s">
        <v>355</v>
      </c>
      <c r="G64" s="1">
        <v>200</v>
      </c>
      <c r="H64" s="5">
        <v>15605612237</v>
      </c>
      <c r="I64" s="7" t="s">
        <v>548</v>
      </c>
      <c r="J64" s="20" t="s">
        <v>36</v>
      </c>
      <c r="K64" s="26" t="s">
        <v>879</v>
      </c>
      <c r="M64" s="7">
        <v>0</v>
      </c>
      <c r="N64" s="34">
        <v>6.2910798122065703</v>
      </c>
      <c r="O64" s="34">
        <v>9.3896713615023494E-3</v>
      </c>
      <c r="P64" s="34">
        <v>1.49253731343284E-3</v>
      </c>
      <c r="Q64" s="1" t="s">
        <v>880</v>
      </c>
      <c r="R64" s="1" t="s">
        <v>881</v>
      </c>
      <c r="S64" s="1" t="s">
        <v>610</v>
      </c>
      <c r="T64" s="1" t="s">
        <v>639</v>
      </c>
      <c r="U64" s="1" t="s">
        <v>565</v>
      </c>
      <c r="V64" s="1" t="s">
        <v>566</v>
      </c>
      <c r="W64" s="1" t="s">
        <v>567</v>
      </c>
      <c r="X64" s="1" t="s">
        <v>556</v>
      </c>
      <c r="Y64" s="1" t="s">
        <v>557</v>
      </c>
      <c r="AC64" s="1" t="s">
        <v>882</v>
      </c>
      <c r="AD64" s="1" t="s">
        <v>882</v>
      </c>
    </row>
    <row r="65" spans="1:30" ht="16.5">
      <c r="A65" s="1" t="s">
        <v>883</v>
      </c>
      <c r="B65" s="1" t="s">
        <v>356</v>
      </c>
      <c r="C65" s="1" t="s">
        <v>357</v>
      </c>
      <c r="D65" s="1" t="s">
        <v>358</v>
      </c>
      <c r="E65" s="8" t="s">
        <v>359</v>
      </c>
      <c r="F65" s="26" t="s">
        <v>152</v>
      </c>
      <c r="G65" s="1">
        <v>200</v>
      </c>
      <c r="H65" s="5">
        <v>19865186795</v>
      </c>
      <c r="I65" s="7" t="s">
        <v>548</v>
      </c>
      <c r="J65" s="20" t="s">
        <v>36</v>
      </c>
      <c r="K65" s="26" t="s">
        <v>884</v>
      </c>
      <c r="M65" s="7">
        <v>0</v>
      </c>
      <c r="N65" s="34">
        <v>11.909090909090899</v>
      </c>
      <c r="O65" s="34">
        <v>1.8181818181818198E-2</v>
      </c>
      <c r="P65" s="34">
        <v>1.5267175572519099E-3</v>
      </c>
      <c r="Q65" s="1" t="s">
        <v>885</v>
      </c>
      <c r="R65" s="1" t="s">
        <v>586</v>
      </c>
      <c r="S65" s="1" t="s">
        <v>563</v>
      </c>
      <c r="T65" s="1" t="s">
        <v>553</v>
      </c>
      <c r="U65" s="1" t="s">
        <v>565</v>
      </c>
      <c r="V65" s="1" t="s">
        <v>566</v>
      </c>
      <c r="W65" s="1" t="s">
        <v>594</v>
      </c>
      <c r="X65" s="1" t="s">
        <v>556</v>
      </c>
      <c r="Y65" s="1" t="s">
        <v>557</v>
      </c>
      <c r="AC65" s="1" t="s">
        <v>886</v>
      </c>
      <c r="AD65" s="1" t="s">
        <v>886</v>
      </c>
    </row>
    <row r="66" spans="1:30" ht="16.5">
      <c r="A66" s="1" t="s">
        <v>887</v>
      </c>
      <c r="B66" s="1" t="s">
        <v>360</v>
      </c>
      <c r="C66" s="1" t="s">
        <v>361</v>
      </c>
      <c r="D66" s="1" t="s">
        <v>362</v>
      </c>
      <c r="E66" s="8" t="s">
        <v>363</v>
      </c>
      <c r="F66" s="26" t="s">
        <v>196</v>
      </c>
      <c r="G66" s="1">
        <v>200</v>
      </c>
      <c r="H66" s="5">
        <v>18898556533</v>
      </c>
      <c r="I66" s="7" t="s">
        <v>548</v>
      </c>
      <c r="J66" s="20" t="s">
        <v>36</v>
      </c>
      <c r="K66" s="26" t="s">
        <v>888</v>
      </c>
      <c r="M66" s="7">
        <v>0</v>
      </c>
      <c r="N66" s="34">
        <v>10</v>
      </c>
      <c r="O66" s="34">
        <v>1.5384615384615399E-2</v>
      </c>
      <c r="P66" s="34">
        <v>1.53846153846154E-3</v>
      </c>
      <c r="Q66" s="1" t="s">
        <v>550</v>
      </c>
      <c r="R66" s="1" t="s">
        <v>889</v>
      </c>
      <c r="S66" s="1" t="s">
        <v>890</v>
      </c>
      <c r="T66" s="1" t="s">
        <v>891</v>
      </c>
      <c r="U66" s="1" t="s">
        <v>36</v>
      </c>
      <c r="V66" s="1" t="s">
        <v>599</v>
      </c>
      <c r="W66" s="1" t="s">
        <v>892</v>
      </c>
      <c r="X66" s="1" t="s">
        <v>556</v>
      </c>
      <c r="Y66" s="1" t="s">
        <v>557</v>
      </c>
      <c r="AC66" s="1" t="s">
        <v>893</v>
      </c>
      <c r="AD66" s="1" t="s">
        <v>893</v>
      </c>
    </row>
    <row r="67" spans="1:30" ht="16.5">
      <c r="A67" s="1" t="s">
        <v>894</v>
      </c>
      <c r="B67" s="1" t="s">
        <v>364</v>
      </c>
      <c r="C67" s="1" t="s">
        <v>365</v>
      </c>
      <c r="D67" s="1" t="s">
        <v>366</v>
      </c>
      <c r="E67" s="8" t="s">
        <v>367</v>
      </c>
      <c r="F67" s="26" t="s">
        <v>368</v>
      </c>
      <c r="G67" s="1">
        <v>200</v>
      </c>
      <c r="H67" s="5">
        <v>15216872781</v>
      </c>
      <c r="I67" s="7" t="s">
        <v>548</v>
      </c>
      <c r="J67" s="20" t="s">
        <v>36</v>
      </c>
      <c r="K67" s="26" t="s">
        <v>895</v>
      </c>
      <c r="M67" s="7">
        <v>0</v>
      </c>
      <c r="N67" s="34">
        <v>10.659560293137901</v>
      </c>
      <c r="O67" s="34">
        <v>1.6655562958027999E-2</v>
      </c>
      <c r="P67" s="34">
        <v>1.5625000000000001E-3</v>
      </c>
      <c r="Q67" s="1" t="s">
        <v>896</v>
      </c>
      <c r="R67" s="1" t="s">
        <v>865</v>
      </c>
      <c r="S67" s="1" t="s">
        <v>897</v>
      </c>
      <c r="T67" s="1" t="s">
        <v>553</v>
      </c>
      <c r="U67" s="1" t="s">
        <v>36</v>
      </c>
      <c r="V67" s="1" t="s">
        <v>599</v>
      </c>
      <c r="W67" s="1" t="s">
        <v>555</v>
      </c>
      <c r="X67" s="1" t="s">
        <v>556</v>
      </c>
      <c r="Y67" s="1" t="s">
        <v>557</v>
      </c>
      <c r="AC67" s="1" t="s">
        <v>898</v>
      </c>
      <c r="AD67" s="1" t="s">
        <v>898</v>
      </c>
    </row>
    <row r="68" spans="1:30" ht="16.5">
      <c r="A68" s="1" t="s">
        <v>899</v>
      </c>
      <c r="B68" s="1" t="s">
        <v>369</v>
      </c>
      <c r="C68" s="1" t="s">
        <v>370</v>
      </c>
      <c r="D68" s="1" t="s">
        <v>371</v>
      </c>
      <c r="E68" s="8" t="s">
        <v>372</v>
      </c>
      <c r="F68" s="26" t="s">
        <v>373</v>
      </c>
      <c r="G68" s="1">
        <v>200</v>
      </c>
      <c r="H68" s="5">
        <v>13533737640</v>
      </c>
      <c r="I68" s="7" t="s">
        <v>548</v>
      </c>
      <c r="J68" s="20" t="s">
        <v>36</v>
      </c>
      <c r="K68" s="26" t="s">
        <v>895</v>
      </c>
      <c r="M68" s="7">
        <v>0</v>
      </c>
      <c r="N68" s="34">
        <v>6.7368421052631602</v>
      </c>
      <c r="O68" s="34">
        <v>1.05263157894737E-2</v>
      </c>
      <c r="P68" s="34">
        <v>1.5625000000000001E-3</v>
      </c>
      <c r="Q68" s="1" t="s">
        <v>550</v>
      </c>
      <c r="R68" s="1" t="s">
        <v>604</v>
      </c>
      <c r="S68" s="1" t="s">
        <v>610</v>
      </c>
      <c r="T68" s="1" t="s">
        <v>900</v>
      </c>
      <c r="U68" s="1" t="s">
        <v>565</v>
      </c>
      <c r="V68" s="1" t="s">
        <v>566</v>
      </c>
      <c r="W68" s="1" t="s">
        <v>555</v>
      </c>
      <c r="X68" s="1" t="s">
        <v>556</v>
      </c>
      <c r="Y68" s="1" t="s">
        <v>557</v>
      </c>
      <c r="AC68" s="1" t="s">
        <v>901</v>
      </c>
      <c r="AD68" s="1" t="s">
        <v>901</v>
      </c>
    </row>
    <row r="69" spans="1:30" ht="16.5">
      <c r="A69" s="1" t="s">
        <v>902</v>
      </c>
      <c r="B69" s="1" t="s">
        <v>374</v>
      </c>
      <c r="C69" s="1" t="s">
        <v>375</v>
      </c>
      <c r="D69" s="1" t="s">
        <v>374</v>
      </c>
      <c r="E69" s="8" t="s">
        <v>376</v>
      </c>
      <c r="F69" s="26" t="s">
        <v>271</v>
      </c>
      <c r="G69" s="1">
        <v>300</v>
      </c>
      <c r="H69" s="5">
        <v>17708235440</v>
      </c>
      <c r="I69" s="7" t="s">
        <v>548</v>
      </c>
      <c r="J69" s="20" t="s">
        <v>36</v>
      </c>
      <c r="K69" s="26" t="s">
        <v>903</v>
      </c>
      <c r="M69" s="7">
        <v>0</v>
      </c>
      <c r="N69" s="34">
        <v>6.0967741935483897</v>
      </c>
      <c r="O69" s="34">
        <v>9.6774193548387101E-3</v>
      </c>
      <c r="P69" s="34">
        <v>1.5873015873015899E-3</v>
      </c>
      <c r="Q69" s="1" t="s">
        <v>561</v>
      </c>
      <c r="R69" s="1" t="s">
        <v>551</v>
      </c>
      <c r="S69" s="1" t="s">
        <v>610</v>
      </c>
      <c r="T69" s="1" t="s">
        <v>564</v>
      </c>
      <c r="U69" s="1" t="s">
        <v>565</v>
      </c>
      <c r="V69" s="1" t="s">
        <v>566</v>
      </c>
      <c r="W69" s="1" t="s">
        <v>555</v>
      </c>
      <c r="X69" s="1" t="s">
        <v>556</v>
      </c>
      <c r="Y69" s="1" t="s">
        <v>557</v>
      </c>
      <c r="AC69" s="1" t="s">
        <v>904</v>
      </c>
      <c r="AD69" s="1" t="s">
        <v>904</v>
      </c>
    </row>
    <row r="70" spans="1:30" ht="16.5">
      <c r="A70" s="1" t="s">
        <v>905</v>
      </c>
      <c r="B70" s="1" t="s">
        <v>377</v>
      </c>
      <c r="C70" s="1" t="s">
        <v>378</v>
      </c>
      <c r="D70" s="1" t="s">
        <v>379</v>
      </c>
      <c r="E70" s="8" t="s">
        <v>380</v>
      </c>
      <c r="F70" s="26" t="s">
        <v>227</v>
      </c>
      <c r="G70" s="1">
        <v>300</v>
      </c>
      <c r="H70" s="5">
        <v>15077972520</v>
      </c>
      <c r="I70" s="7" t="s">
        <v>548</v>
      </c>
      <c r="J70" s="20" t="s">
        <v>36</v>
      </c>
      <c r="K70" s="26" t="s">
        <v>906</v>
      </c>
      <c r="M70" s="7">
        <v>0</v>
      </c>
      <c r="N70" s="34">
        <v>5.6969696969696999</v>
      </c>
      <c r="O70" s="34">
        <v>9.0909090909090905E-3</v>
      </c>
      <c r="P70" s="34">
        <v>1.5957446808510601E-3</v>
      </c>
      <c r="Q70" s="1" t="s">
        <v>579</v>
      </c>
      <c r="R70" s="1" t="s">
        <v>753</v>
      </c>
      <c r="S70" s="1" t="s">
        <v>563</v>
      </c>
      <c r="T70" s="1" t="s">
        <v>661</v>
      </c>
      <c r="U70" s="1" t="s">
        <v>565</v>
      </c>
      <c r="V70" s="1" t="s">
        <v>566</v>
      </c>
      <c r="W70" s="1" t="s">
        <v>555</v>
      </c>
      <c r="X70" s="1" t="s">
        <v>556</v>
      </c>
      <c r="Y70" s="1" t="s">
        <v>557</v>
      </c>
      <c r="AC70" s="1" t="s">
        <v>907</v>
      </c>
      <c r="AD70" s="1" t="s">
        <v>907</v>
      </c>
    </row>
    <row r="71" spans="1:30" ht="16.5">
      <c r="A71" s="1" t="s">
        <v>908</v>
      </c>
      <c r="B71" s="1" t="s">
        <v>381</v>
      </c>
      <c r="C71" s="1" t="s">
        <v>382</v>
      </c>
      <c r="D71" s="1" t="s">
        <v>383</v>
      </c>
      <c r="E71" s="8" t="s">
        <v>384</v>
      </c>
      <c r="F71" s="26" t="s">
        <v>236</v>
      </c>
      <c r="G71" s="1">
        <v>200</v>
      </c>
      <c r="H71" s="5">
        <v>18707537144</v>
      </c>
      <c r="I71" s="7" t="s">
        <v>548</v>
      </c>
      <c r="J71" s="20" t="s">
        <v>36</v>
      </c>
      <c r="K71" s="26" t="s">
        <v>909</v>
      </c>
      <c r="M71" s="7">
        <v>0</v>
      </c>
      <c r="N71" s="34">
        <v>10.4166666666667</v>
      </c>
      <c r="O71" s="34">
        <v>1.6666666666666701E-2</v>
      </c>
      <c r="P71" s="34">
        <v>1.6000000000000001E-3</v>
      </c>
      <c r="Q71" s="1" t="s">
        <v>550</v>
      </c>
      <c r="R71" s="1" t="s">
        <v>910</v>
      </c>
      <c r="S71" s="1" t="s">
        <v>563</v>
      </c>
      <c r="T71" s="1" t="s">
        <v>553</v>
      </c>
      <c r="U71" s="1" t="s">
        <v>565</v>
      </c>
      <c r="V71" s="1" t="s">
        <v>566</v>
      </c>
      <c r="W71" s="1" t="s">
        <v>555</v>
      </c>
      <c r="X71" s="1" t="s">
        <v>556</v>
      </c>
      <c r="Y71" s="1" t="s">
        <v>557</v>
      </c>
      <c r="AC71" s="1" t="s">
        <v>911</v>
      </c>
      <c r="AD71" s="1" t="s">
        <v>911</v>
      </c>
    </row>
    <row r="72" spans="1:30" ht="16.5">
      <c r="A72" s="1" t="s">
        <v>912</v>
      </c>
      <c r="B72" s="1" t="s">
        <v>385</v>
      </c>
      <c r="C72" s="1" t="s">
        <v>386</v>
      </c>
      <c r="D72" s="1" t="s">
        <v>387</v>
      </c>
      <c r="E72" s="8" t="s">
        <v>388</v>
      </c>
      <c r="F72" s="26" t="s">
        <v>389</v>
      </c>
      <c r="G72" s="1">
        <v>200</v>
      </c>
      <c r="H72" s="5">
        <v>18927005225</v>
      </c>
      <c r="I72" s="7" t="s">
        <v>548</v>
      </c>
      <c r="J72" s="20" t="s">
        <v>36</v>
      </c>
      <c r="K72" s="26" t="s">
        <v>913</v>
      </c>
      <c r="M72" s="7">
        <v>0</v>
      </c>
      <c r="N72" s="34">
        <v>10.0854005693371</v>
      </c>
      <c r="O72" s="34">
        <v>1.6266775111834102E-2</v>
      </c>
      <c r="P72" s="34">
        <v>1.6129032258064501E-3</v>
      </c>
      <c r="Q72" s="1" t="s">
        <v>561</v>
      </c>
      <c r="R72" s="1" t="s">
        <v>889</v>
      </c>
      <c r="S72" s="1" t="s">
        <v>624</v>
      </c>
      <c r="T72" s="1" t="s">
        <v>564</v>
      </c>
      <c r="U72" s="1" t="s">
        <v>36</v>
      </c>
      <c r="V72" s="1" t="s">
        <v>599</v>
      </c>
      <c r="W72" s="1" t="s">
        <v>914</v>
      </c>
      <c r="X72" s="1" t="s">
        <v>556</v>
      </c>
      <c r="Y72" s="1" t="s">
        <v>557</v>
      </c>
      <c r="AC72" s="1" t="s">
        <v>829</v>
      </c>
      <c r="AD72" s="1" t="s">
        <v>829</v>
      </c>
    </row>
    <row r="73" spans="1:30" ht="16.5">
      <c r="A73" s="11" t="s">
        <v>915</v>
      </c>
      <c r="B73" s="11" t="s">
        <v>390</v>
      </c>
      <c r="C73" s="11" t="s">
        <v>391</v>
      </c>
      <c r="D73" s="11" t="s">
        <v>392</v>
      </c>
      <c r="E73" s="15" t="s">
        <v>393</v>
      </c>
      <c r="F73" s="29" t="s">
        <v>196</v>
      </c>
      <c r="G73" s="11">
        <v>200</v>
      </c>
      <c r="H73" s="12">
        <v>15124227363</v>
      </c>
      <c r="I73" s="7" t="s">
        <v>548</v>
      </c>
      <c r="J73" s="20" t="s">
        <v>36</v>
      </c>
      <c r="K73" s="29" t="s">
        <v>913</v>
      </c>
      <c r="M73" s="7" t="e">
        <v>#N/A</v>
      </c>
      <c r="N73" s="34">
        <v>9.5384615384615401</v>
      </c>
      <c r="O73" s="34">
        <v>1.5384615384615399E-2</v>
      </c>
      <c r="P73" s="34">
        <v>1.6129032258064501E-3</v>
      </c>
      <c r="Q73" s="11" t="s">
        <v>561</v>
      </c>
      <c r="R73" s="11" t="s">
        <v>916</v>
      </c>
      <c r="S73" s="11" t="s">
        <v>629</v>
      </c>
      <c r="T73" s="11" t="s">
        <v>835</v>
      </c>
      <c r="U73" s="11" t="s">
        <v>565</v>
      </c>
      <c r="V73" s="11" t="s">
        <v>566</v>
      </c>
      <c r="W73" s="11" t="s">
        <v>917</v>
      </c>
      <c r="X73" s="11" t="s">
        <v>556</v>
      </c>
      <c r="Y73" s="11" t="s">
        <v>557</v>
      </c>
      <c r="Z73" s="11"/>
      <c r="AA73" s="11"/>
      <c r="AB73" s="11"/>
      <c r="AC73" s="11" t="s">
        <v>918</v>
      </c>
      <c r="AD73" s="11" t="s">
        <v>918</v>
      </c>
    </row>
    <row r="74" spans="1:30" ht="16.5">
      <c r="A74" s="11" t="s">
        <v>919</v>
      </c>
      <c r="B74" s="11" t="s">
        <v>394</v>
      </c>
      <c r="C74" s="11" t="s">
        <v>395</v>
      </c>
      <c r="D74" s="11" t="s">
        <v>394</v>
      </c>
      <c r="E74" s="15" t="s">
        <v>396</v>
      </c>
      <c r="F74" s="29" t="s">
        <v>373</v>
      </c>
      <c r="G74" s="11">
        <v>200</v>
      </c>
      <c r="H74" s="12">
        <v>16608942598</v>
      </c>
      <c r="I74" s="7" t="s">
        <v>548</v>
      </c>
      <c r="J74" s="20" t="s">
        <v>36</v>
      </c>
      <c r="K74" s="29" t="s">
        <v>920</v>
      </c>
      <c r="M74" s="7" t="e">
        <v>#N/A</v>
      </c>
      <c r="N74" s="34">
        <v>6.4210526315789496</v>
      </c>
      <c r="O74" s="34">
        <v>1.05263157894737E-2</v>
      </c>
      <c r="P74" s="34">
        <v>1.63934426229508E-3</v>
      </c>
      <c r="Q74" s="11" t="s">
        <v>550</v>
      </c>
      <c r="R74" s="11" t="s">
        <v>921</v>
      </c>
      <c r="S74" s="11" t="s">
        <v>593</v>
      </c>
      <c r="T74" s="11" t="s">
        <v>564</v>
      </c>
      <c r="U74" s="11" t="s">
        <v>565</v>
      </c>
      <c r="V74" s="11" t="s">
        <v>566</v>
      </c>
      <c r="W74" s="11" t="s">
        <v>555</v>
      </c>
      <c r="X74" s="11" t="s">
        <v>556</v>
      </c>
      <c r="Y74" s="11" t="s">
        <v>557</v>
      </c>
      <c r="Z74" s="11"/>
      <c r="AA74" s="11"/>
      <c r="AB74" s="11"/>
      <c r="AC74" s="11" t="s">
        <v>922</v>
      </c>
      <c r="AD74" s="11" t="s">
        <v>922</v>
      </c>
    </row>
    <row r="75" spans="1:30" ht="16.5">
      <c r="A75" s="11" t="s">
        <v>923</v>
      </c>
      <c r="B75" s="11" t="s">
        <v>397</v>
      </c>
      <c r="C75" s="11" t="s">
        <v>398</v>
      </c>
      <c r="D75" s="11" t="s">
        <v>399</v>
      </c>
      <c r="E75" s="15" t="s">
        <v>400</v>
      </c>
      <c r="F75" s="29" t="s">
        <v>401</v>
      </c>
      <c r="G75" s="11">
        <v>200</v>
      </c>
      <c r="H75" s="12">
        <v>18924420343</v>
      </c>
      <c r="I75" s="7" t="s">
        <v>548</v>
      </c>
      <c r="J75" s="20" t="s">
        <v>36</v>
      </c>
      <c r="K75" s="29" t="s">
        <v>920</v>
      </c>
      <c r="M75" s="7" t="e">
        <v>#N/A</v>
      </c>
      <c r="N75" s="34">
        <v>5.3043478260869596</v>
      </c>
      <c r="O75" s="34">
        <v>8.6956521739130401E-3</v>
      </c>
      <c r="P75" s="34">
        <v>1.63934426229508E-3</v>
      </c>
      <c r="Q75" s="11" t="s">
        <v>550</v>
      </c>
      <c r="R75" s="11" t="s">
        <v>924</v>
      </c>
      <c r="S75" s="11" t="s">
        <v>563</v>
      </c>
      <c r="T75" s="11" t="s">
        <v>330</v>
      </c>
      <c r="U75" s="11" t="s">
        <v>565</v>
      </c>
      <c r="V75" s="11" t="s">
        <v>566</v>
      </c>
      <c r="W75" s="11" t="s">
        <v>555</v>
      </c>
      <c r="X75" s="11" t="s">
        <v>556</v>
      </c>
      <c r="Y75" s="11" t="s">
        <v>557</v>
      </c>
      <c r="Z75" s="11"/>
      <c r="AA75" s="11"/>
      <c r="AB75" s="11"/>
      <c r="AC75" s="11" t="s">
        <v>925</v>
      </c>
      <c r="AD75" s="11" t="s">
        <v>925</v>
      </c>
    </row>
    <row r="76" spans="1:30" ht="16.5">
      <c r="A76" s="1" t="s">
        <v>163</v>
      </c>
      <c r="B76" s="1" t="s">
        <v>402</v>
      </c>
      <c r="C76" s="1" t="s">
        <v>403</v>
      </c>
      <c r="D76" s="1" t="s">
        <v>404</v>
      </c>
      <c r="E76" s="8" t="s">
        <v>405</v>
      </c>
      <c r="F76" s="26" t="s">
        <v>322</v>
      </c>
      <c r="G76" s="1">
        <v>200</v>
      </c>
      <c r="H76" s="5">
        <v>19864834883</v>
      </c>
      <c r="I76" s="7" t="s">
        <v>548</v>
      </c>
      <c r="J76" s="20" t="s">
        <v>36</v>
      </c>
      <c r="K76" s="26" t="s">
        <v>926</v>
      </c>
      <c r="M76" s="7">
        <v>0</v>
      </c>
      <c r="N76" s="34">
        <v>8.6428571428571406</v>
      </c>
      <c r="O76" s="34">
        <v>1.4285714285714299E-2</v>
      </c>
      <c r="P76" s="34">
        <v>1.6528925619834699E-3</v>
      </c>
      <c r="Q76" s="1" t="s">
        <v>561</v>
      </c>
      <c r="R76" s="1" t="s">
        <v>586</v>
      </c>
      <c r="S76" s="1" t="s">
        <v>587</v>
      </c>
      <c r="T76" s="1" t="s">
        <v>330</v>
      </c>
      <c r="U76" s="1" t="s">
        <v>565</v>
      </c>
      <c r="V76" s="1" t="s">
        <v>566</v>
      </c>
      <c r="W76" s="1" t="s">
        <v>555</v>
      </c>
      <c r="X76" s="1" t="s">
        <v>556</v>
      </c>
      <c r="Y76" s="1" t="s">
        <v>557</v>
      </c>
      <c r="AC76" s="1" t="s">
        <v>927</v>
      </c>
      <c r="AD76" s="1" t="s">
        <v>927</v>
      </c>
    </row>
    <row r="77" spans="1:30" ht="16.5">
      <c r="A77" s="1" t="s">
        <v>928</v>
      </c>
      <c r="B77" s="1" t="s">
        <v>406</v>
      </c>
      <c r="C77" s="1" t="s">
        <v>407</v>
      </c>
      <c r="D77" s="1" t="s">
        <v>408</v>
      </c>
      <c r="E77" s="8" t="s">
        <v>409</v>
      </c>
      <c r="F77" s="26" t="s">
        <v>209</v>
      </c>
      <c r="G77" s="1">
        <v>200</v>
      </c>
      <c r="H77" s="5">
        <v>13433381219</v>
      </c>
      <c r="I77" s="7" t="s">
        <v>548</v>
      </c>
      <c r="J77" s="20" t="s">
        <v>36</v>
      </c>
      <c r="K77" s="26" t="s">
        <v>929</v>
      </c>
      <c r="M77" s="7">
        <v>0</v>
      </c>
      <c r="N77" s="34">
        <v>8</v>
      </c>
      <c r="O77" s="34">
        <v>1.3333333333333299E-2</v>
      </c>
      <c r="P77" s="34">
        <v>1.66666666666667E-3</v>
      </c>
      <c r="Q77" s="1" t="s">
        <v>550</v>
      </c>
      <c r="R77" s="1" t="s">
        <v>930</v>
      </c>
      <c r="S77" s="1" t="s">
        <v>931</v>
      </c>
      <c r="T77" s="1" t="s">
        <v>553</v>
      </c>
      <c r="U77" s="1" t="s">
        <v>565</v>
      </c>
      <c r="V77" s="1" t="s">
        <v>566</v>
      </c>
      <c r="W77" s="1" t="s">
        <v>555</v>
      </c>
      <c r="X77" s="1" t="s">
        <v>556</v>
      </c>
      <c r="Y77" s="1" t="s">
        <v>557</v>
      </c>
      <c r="AC77" s="1" t="s">
        <v>932</v>
      </c>
      <c r="AD77" s="1" t="s">
        <v>932</v>
      </c>
    </row>
    <row r="78" spans="1:30" ht="16.5" customHeight="1">
      <c r="A78" s="1" t="s">
        <v>933</v>
      </c>
      <c r="B78" s="1" t="s">
        <v>934</v>
      </c>
      <c r="C78" s="1" t="s">
        <v>85</v>
      </c>
      <c r="D78" s="1" t="s">
        <v>86</v>
      </c>
      <c r="E78" s="8" t="s">
        <v>87</v>
      </c>
      <c r="F78" s="26" t="s">
        <v>307</v>
      </c>
      <c r="G78" s="1">
        <v>200</v>
      </c>
      <c r="H78" s="5">
        <v>17313709150</v>
      </c>
      <c r="I78" s="7" t="s">
        <v>548</v>
      </c>
      <c r="J78" s="20" t="e">
        <v>#N/A</v>
      </c>
      <c r="K78" s="26" t="s">
        <v>929</v>
      </c>
      <c r="M78" s="7" t="s">
        <v>935</v>
      </c>
      <c r="N78" s="34">
        <v>5.71428571428571</v>
      </c>
      <c r="O78" s="34">
        <v>9.5238095238095195E-3</v>
      </c>
      <c r="P78" s="34">
        <v>1.66666666666667E-3</v>
      </c>
      <c r="Q78" s="1" t="s">
        <v>550</v>
      </c>
      <c r="R78" s="1" t="s">
        <v>936</v>
      </c>
      <c r="S78" s="1" t="s">
        <v>563</v>
      </c>
      <c r="T78" s="1" t="s">
        <v>553</v>
      </c>
      <c r="U78" s="1" t="s">
        <v>36</v>
      </c>
      <c r="V78" s="1" t="s">
        <v>599</v>
      </c>
      <c r="W78" s="1" t="s">
        <v>937</v>
      </c>
      <c r="X78" s="1" t="s">
        <v>556</v>
      </c>
      <c r="Y78" s="1" t="s">
        <v>557</v>
      </c>
      <c r="AC78" s="1" t="s">
        <v>938</v>
      </c>
      <c r="AD78" s="1" t="s">
        <v>938</v>
      </c>
    </row>
    <row r="79" spans="1:30" ht="16.5">
      <c r="A79" s="11" t="s">
        <v>939</v>
      </c>
      <c r="B79" s="11" t="s">
        <v>410</v>
      </c>
      <c r="C79" s="11" t="s">
        <v>411</v>
      </c>
      <c r="D79" s="11" t="s">
        <v>412</v>
      </c>
      <c r="E79" s="15" t="s">
        <v>413</v>
      </c>
      <c r="F79" s="29" t="s">
        <v>414</v>
      </c>
      <c r="G79" s="11">
        <v>200</v>
      </c>
      <c r="H79" s="12">
        <v>15112340415</v>
      </c>
      <c r="I79" s="7" t="s">
        <v>548</v>
      </c>
      <c r="J79" s="20" t="s">
        <v>36</v>
      </c>
      <c r="K79" s="29" t="s">
        <v>940</v>
      </c>
      <c r="M79" s="7" t="e">
        <v>#N/A</v>
      </c>
      <c r="N79" s="34">
        <v>7.4588477366255104</v>
      </c>
      <c r="O79" s="34">
        <v>1.2860082304526701E-2</v>
      </c>
      <c r="P79" s="34">
        <v>1.7241379310344799E-3</v>
      </c>
      <c r="Q79" s="11" t="s">
        <v>550</v>
      </c>
      <c r="R79" s="11" t="s">
        <v>592</v>
      </c>
      <c r="S79" s="11" t="s">
        <v>941</v>
      </c>
      <c r="T79" s="11" t="s">
        <v>553</v>
      </c>
      <c r="U79" s="11" t="s">
        <v>565</v>
      </c>
      <c r="V79" s="11"/>
      <c r="W79" s="11" t="s">
        <v>555</v>
      </c>
      <c r="X79" s="11" t="s">
        <v>556</v>
      </c>
      <c r="Y79" s="11" t="s">
        <v>557</v>
      </c>
      <c r="Z79" s="11"/>
      <c r="AA79" s="11"/>
      <c r="AB79" s="11"/>
      <c r="AC79" s="11" t="s">
        <v>942</v>
      </c>
      <c r="AD79" s="11" t="s">
        <v>942</v>
      </c>
    </row>
    <row r="80" spans="1:30" ht="16.5">
      <c r="A80" s="1" t="s">
        <v>943</v>
      </c>
      <c r="B80" s="1" t="s">
        <v>415</v>
      </c>
      <c r="C80" s="1" t="s">
        <v>416</v>
      </c>
      <c r="D80" s="1" t="s">
        <v>417</v>
      </c>
      <c r="E80" s="8" t="s">
        <v>418</v>
      </c>
      <c r="F80" s="26" t="s">
        <v>419</v>
      </c>
      <c r="G80" s="1">
        <v>200</v>
      </c>
      <c r="H80" s="5">
        <v>13430735240</v>
      </c>
      <c r="I80" s="7" t="s">
        <v>548</v>
      </c>
      <c r="J80" s="20" t="s">
        <v>36</v>
      </c>
      <c r="K80" s="26" t="s">
        <v>944</v>
      </c>
      <c r="M80" s="7">
        <v>0</v>
      </c>
      <c r="N80" s="34">
        <v>10.454545454545499</v>
      </c>
      <c r="O80" s="34">
        <v>1.8181818181818198E-2</v>
      </c>
      <c r="P80" s="34">
        <v>1.7391304347826101E-3</v>
      </c>
      <c r="Q80" s="1" t="s">
        <v>550</v>
      </c>
      <c r="R80" s="1" t="s">
        <v>592</v>
      </c>
      <c r="S80" s="1" t="s">
        <v>945</v>
      </c>
      <c r="T80" s="1" t="s">
        <v>946</v>
      </c>
      <c r="U80" s="1" t="s">
        <v>565</v>
      </c>
      <c r="V80" s="1" t="s">
        <v>566</v>
      </c>
      <c r="W80" s="1" t="s">
        <v>567</v>
      </c>
      <c r="X80" s="1" t="s">
        <v>556</v>
      </c>
      <c r="Y80" s="1" t="s">
        <v>557</v>
      </c>
      <c r="AC80" s="1" t="s">
        <v>932</v>
      </c>
      <c r="AD80" s="1" t="s">
        <v>932</v>
      </c>
    </row>
    <row r="81" spans="1:30" ht="16.5">
      <c r="A81" s="11" t="s">
        <v>947</v>
      </c>
      <c r="B81" s="11" t="s">
        <v>420</v>
      </c>
      <c r="C81" s="11" t="s">
        <v>421</v>
      </c>
      <c r="D81" s="11" t="s">
        <v>422</v>
      </c>
      <c r="E81" s="15" t="s">
        <v>423</v>
      </c>
      <c r="F81" s="29" t="s">
        <v>424</v>
      </c>
      <c r="G81" s="11">
        <v>200</v>
      </c>
      <c r="H81" s="12">
        <v>15999962057</v>
      </c>
      <c r="I81" s="7" t="s">
        <v>548</v>
      </c>
      <c r="J81" s="20" t="s">
        <v>36</v>
      </c>
      <c r="K81" s="29" t="s">
        <v>944</v>
      </c>
      <c r="M81" s="7" t="e">
        <v>#N/A</v>
      </c>
      <c r="N81" s="34">
        <v>6.0625230639464398</v>
      </c>
      <c r="O81" s="34">
        <v>1.05435183720808E-2</v>
      </c>
      <c r="P81" s="34">
        <v>1.7391304347826101E-3</v>
      </c>
      <c r="Q81" s="11" t="s">
        <v>561</v>
      </c>
      <c r="R81" s="11" t="s">
        <v>604</v>
      </c>
      <c r="S81" s="11" t="s">
        <v>629</v>
      </c>
      <c r="T81" s="11" t="s">
        <v>330</v>
      </c>
      <c r="U81" s="11" t="s">
        <v>565</v>
      </c>
      <c r="V81" s="11" t="s">
        <v>566</v>
      </c>
      <c r="W81" s="11" t="s">
        <v>555</v>
      </c>
      <c r="X81" s="11" t="s">
        <v>556</v>
      </c>
      <c r="Y81" s="11" t="s">
        <v>557</v>
      </c>
      <c r="Z81" s="11"/>
      <c r="AA81" s="11"/>
      <c r="AB81" s="11"/>
      <c r="AC81" s="11" t="s">
        <v>948</v>
      </c>
      <c r="AD81" s="11" t="s">
        <v>948</v>
      </c>
    </row>
    <row r="82" spans="1:30" ht="16.5">
      <c r="A82" s="1" t="s">
        <v>949</v>
      </c>
      <c r="B82" s="1" t="s">
        <v>950</v>
      </c>
      <c r="C82" s="1" t="s">
        <v>951</v>
      </c>
      <c r="D82" s="1" t="s">
        <v>952</v>
      </c>
      <c r="E82" s="8" t="s">
        <v>953</v>
      </c>
      <c r="F82" s="26" t="s">
        <v>196</v>
      </c>
      <c r="G82" s="1">
        <v>200</v>
      </c>
      <c r="H82" s="5">
        <v>17728687082</v>
      </c>
      <c r="I82" s="7" t="s">
        <v>548</v>
      </c>
      <c r="J82" s="20" t="e">
        <v>#N/A</v>
      </c>
      <c r="K82" s="26" t="s">
        <v>954</v>
      </c>
      <c r="M82" s="7">
        <v>0</v>
      </c>
      <c r="N82" s="34">
        <v>8.4615384615384599</v>
      </c>
      <c r="O82" s="34">
        <v>1.5384615384615399E-2</v>
      </c>
      <c r="P82" s="34">
        <v>1.8181818181818199E-3</v>
      </c>
      <c r="Q82" s="1" t="s">
        <v>561</v>
      </c>
      <c r="R82" s="1" t="s">
        <v>955</v>
      </c>
      <c r="S82" s="1" t="s">
        <v>563</v>
      </c>
      <c r="T82" s="1" t="s">
        <v>553</v>
      </c>
      <c r="U82" s="1" t="s">
        <v>565</v>
      </c>
      <c r="V82" s="1" t="s">
        <v>566</v>
      </c>
      <c r="W82" s="1" t="s">
        <v>555</v>
      </c>
      <c r="X82" s="1" t="s">
        <v>556</v>
      </c>
      <c r="Y82" s="1" t="s">
        <v>557</v>
      </c>
      <c r="AC82" s="1" t="s">
        <v>956</v>
      </c>
      <c r="AD82" s="1" t="s">
        <v>956</v>
      </c>
    </row>
    <row r="83" spans="1:30" ht="16.5">
      <c r="A83" s="11" t="s">
        <v>957</v>
      </c>
      <c r="B83" s="11" t="s">
        <v>425</v>
      </c>
      <c r="C83" s="11" t="s">
        <v>426</v>
      </c>
      <c r="D83" s="11" t="s">
        <v>425</v>
      </c>
      <c r="E83" s="15" t="s">
        <v>427</v>
      </c>
      <c r="F83" s="29" t="s">
        <v>209</v>
      </c>
      <c r="G83" s="11">
        <v>200</v>
      </c>
      <c r="H83" s="12">
        <v>18356520829</v>
      </c>
      <c r="I83" s="7" t="s">
        <v>548</v>
      </c>
      <c r="J83" s="20" t="s">
        <v>36</v>
      </c>
      <c r="K83" s="29" t="s">
        <v>954</v>
      </c>
      <c r="M83" s="7" t="e">
        <v>#N/A</v>
      </c>
      <c r="N83" s="34">
        <v>7.3333333333333304</v>
      </c>
      <c r="O83" s="34">
        <v>1.3333333333333299E-2</v>
      </c>
      <c r="P83" s="34">
        <v>1.8181818181818199E-3</v>
      </c>
      <c r="Q83" s="11" t="s">
        <v>561</v>
      </c>
      <c r="R83" s="11" t="s">
        <v>958</v>
      </c>
      <c r="S83" s="11" t="s">
        <v>959</v>
      </c>
      <c r="T83" s="11" t="s">
        <v>564</v>
      </c>
      <c r="U83" s="11" t="s">
        <v>565</v>
      </c>
      <c r="V83" s="11" t="s">
        <v>566</v>
      </c>
      <c r="W83" s="11" t="s">
        <v>555</v>
      </c>
      <c r="X83" s="11" t="s">
        <v>556</v>
      </c>
      <c r="Y83" s="11" t="s">
        <v>557</v>
      </c>
      <c r="Z83" s="11"/>
      <c r="AA83" s="11"/>
      <c r="AB83" s="11"/>
      <c r="AC83" s="11" t="s">
        <v>960</v>
      </c>
      <c r="AD83" s="11" t="s">
        <v>960</v>
      </c>
    </row>
    <row r="84" spans="1:30" ht="16.5">
      <c r="A84" s="1" t="s">
        <v>961</v>
      </c>
      <c r="B84" s="1" t="s">
        <v>428</v>
      </c>
      <c r="C84" s="1" t="s">
        <v>429</v>
      </c>
      <c r="D84" s="1" t="s">
        <v>430</v>
      </c>
      <c r="E84" s="8" t="s">
        <v>431</v>
      </c>
      <c r="F84" s="26" t="s">
        <v>236</v>
      </c>
      <c r="G84" s="1">
        <v>200</v>
      </c>
      <c r="H84" s="5">
        <v>17681219294</v>
      </c>
      <c r="I84" s="7" t="s">
        <v>548</v>
      </c>
      <c r="J84" s="20" t="s">
        <v>36</v>
      </c>
      <c r="K84" s="26" t="s">
        <v>962</v>
      </c>
      <c r="M84" s="7">
        <v>0</v>
      </c>
      <c r="N84" s="34">
        <v>9.0833333333333304</v>
      </c>
      <c r="O84" s="34">
        <v>1.6666666666666701E-2</v>
      </c>
      <c r="P84" s="34">
        <v>1.8348623853210999E-3</v>
      </c>
      <c r="Q84" s="1" t="s">
        <v>646</v>
      </c>
      <c r="R84" s="1" t="s">
        <v>753</v>
      </c>
      <c r="S84" s="1" t="s">
        <v>563</v>
      </c>
      <c r="T84" s="1" t="s">
        <v>564</v>
      </c>
      <c r="U84" s="1" t="s">
        <v>565</v>
      </c>
      <c r="V84" s="1" t="s">
        <v>566</v>
      </c>
      <c r="W84" s="1" t="s">
        <v>555</v>
      </c>
      <c r="X84" s="1" t="s">
        <v>556</v>
      </c>
      <c r="Y84" s="1" t="s">
        <v>557</v>
      </c>
      <c r="AC84" s="1" t="s">
        <v>963</v>
      </c>
      <c r="AD84" s="1" t="s">
        <v>963</v>
      </c>
    </row>
    <row r="85" spans="1:30" ht="16.5">
      <c r="A85" s="11" t="s">
        <v>964</v>
      </c>
      <c r="B85" s="11" t="s">
        <v>965</v>
      </c>
      <c r="C85" s="11" t="s">
        <v>966</v>
      </c>
      <c r="D85" s="11" t="s">
        <v>967</v>
      </c>
      <c r="E85" s="15" t="s">
        <v>968</v>
      </c>
      <c r="F85" s="29" t="s">
        <v>322</v>
      </c>
      <c r="G85" s="11">
        <v>200</v>
      </c>
      <c r="H85" s="12">
        <v>19868703593</v>
      </c>
      <c r="I85" s="7" t="s">
        <v>548</v>
      </c>
      <c r="J85" s="20" t="e">
        <v>#N/A</v>
      </c>
      <c r="K85" s="29" t="s">
        <v>962</v>
      </c>
      <c r="M85" s="7" t="e">
        <v>#N/A</v>
      </c>
      <c r="N85" s="34">
        <v>7.78571428571429</v>
      </c>
      <c r="O85" s="34">
        <v>1.4285714285714299E-2</v>
      </c>
      <c r="P85" s="34">
        <v>1.8348623853210999E-3</v>
      </c>
      <c r="Q85" s="11" t="s">
        <v>561</v>
      </c>
      <c r="R85" s="11" t="s">
        <v>551</v>
      </c>
      <c r="S85" s="11" t="s">
        <v>941</v>
      </c>
      <c r="T85" s="11" t="s">
        <v>564</v>
      </c>
      <c r="U85" s="11" t="s">
        <v>565</v>
      </c>
      <c r="V85" s="11" t="s">
        <v>566</v>
      </c>
      <c r="W85" s="11" t="s">
        <v>555</v>
      </c>
      <c r="X85" s="11" t="s">
        <v>556</v>
      </c>
      <c r="Y85" s="11" t="s">
        <v>557</v>
      </c>
      <c r="Z85" s="11"/>
      <c r="AA85" s="11"/>
      <c r="AB85" s="11"/>
      <c r="AC85" s="11" t="s">
        <v>969</v>
      </c>
      <c r="AD85" s="11" t="s">
        <v>969</v>
      </c>
    </row>
    <row r="86" spans="1:30" ht="16.5">
      <c r="A86" s="1" t="s">
        <v>970</v>
      </c>
      <c r="B86" s="1" t="s">
        <v>971</v>
      </c>
      <c r="C86" s="1" t="s">
        <v>972</v>
      </c>
      <c r="D86" s="1" t="s">
        <v>973</v>
      </c>
      <c r="E86" s="8" t="s">
        <v>974</v>
      </c>
      <c r="F86" s="26" t="s">
        <v>152</v>
      </c>
      <c r="G86" s="1">
        <v>200</v>
      </c>
      <c r="H86" s="5">
        <v>17620468918</v>
      </c>
      <c r="I86" s="7" t="s">
        <v>548</v>
      </c>
      <c r="J86" s="20" t="e">
        <v>#N/A</v>
      </c>
      <c r="K86" s="26" t="s">
        <v>975</v>
      </c>
      <c r="M86" s="7">
        <v>0</v>
      </c>
      <c r="N86" s="34">
        <v>9.7272727272727302</v>
      </c>
      <c r="O86" s="34">
        <v>1.8181818181818198E-2</v>
      </c>
      <c r="P86" s="34">
        <v>1.8691588785046699E-3</v>
      </c>
      <c r="Q86" s="1" t="s">
        <v>550</v>
      </c>
      <c r="R86" s="1" t="s">
        <v>592</v>
      </c>
      <c r="S86" s="1" t="s">
        <v>563</v>
      </c>
      <c r="T86" s="1" t="s">
        <v>553</v>
      </c>
      <c r="U86" s="1" t="s">
        <v>565</v>
      </c>
      <c r="V86" s="1" t="s">
        <v>566</v>
      </c>
      <c r="W86" s="1" t="s">
        <v>555</v>
      </c>
      <c r="X86" s="1" t="s">
        <v>556</v>
      </c>
      <c r="Y86" s="1" t="s">
        <v>557</v>
      </c>
      <c r="AC86" s="1" t="s">
        <v>976</v>
      </c>
      <c r="AD86" s="1" t="s">
        <v>976</v>
      </c>
    </row>
    <row r="87" spans="1:30" ht="16.5">
      <c r="A87" s="11" t="s">
        <v>977</v>
      </c>
      <c r="B87" s="11" t="s">
        <v>432</v>
      </c>
      <c r="C87" s="11" t="s">
        <v>433</v>
      </c>
      <c r="D87" s="11" t="s">
        <v>434</v>
      </c>
      <c r="E87" s="15" t="s">
        <v>435</v>
      </c>
      <c r="F87" s="29" t="s">
        <v>436</v>
      </c>
      <c r="G87" s="11">
        <v>200</v>
      </c>
      <c r="H87" s="12">
        <v>18256102358</v>
      </c>
      <c r="I87" s="7" t="s">
        <v>548</v>
      </c>
      <c r="J87" s="20" t="s">
        <v>36</v>
      </c>
      <c r="K87" s="29" t="s">
        <v>975</v>
      </c>
      <c r="M87" s="7" t="e">
        <v>#N/A</v>
      </c>
      <c r="N87" s="34">
        <v>8.56</v>
      </c>
      <c r="O87" s="34">
        <v>1.6E-2</v>
      </c>
      <c r="P87" s="34">
        <v>1.8691588785046699E-3</v>
      </c>
      <c r="Q87" s="11" t="s">
        <v>561</v>
      </c>
      <c r="R87" s="11" t="s">
        <v>773</v>
      </c>
      <c r="S87" s="11" t="s">
        <v>563</v>
      </c>
      <c r="T87" s="11" t="s">
        <v>330</v>
      </c>
      <c r="U87" s="11" t="s">
        <v>565</v>
      </c>
      <c r="V87" s="11" t="s">
        <v>566</v>
      </c>
      <c r="W87" s="11" t="s">
        <v>555</v>
      </c>
      <c r="X87" s="11" t="s">
        <v>556</v>
      </c>
      <c r="Y87" s="11" t="s">
        <v>557</v>
      </c>
      <c r="Z87" s="11"/>
      <c r="AA87" s="11"/>
      <c r="AB87" s="11"/>
      <c r="AC87" s="11" t="s">
        <v>978</v>
      </c>
      <c r="AD87" s="11" t="s">
        <v>978</v>
      </c>
    </row>
    <row r="88" spans="1:30" ht="16.5">
      <c r="A88" s="11" t="s">
        <v>622</v>
      </c>
      <c r="B88" s="11" t="s">
        <v>517</v>
      </c>
      <c r="C88" s="11" t="s">
        <v>518</v>
      </c>
      <c r="D88" s="11" t="s">
        <v>519</v>
      </c>
      <c r="E88" s="15" t="s">
        <v>520</v>
      </c>
      <c r="F88" s="29" t="s">
        <v>196</v>
      </c>
      <c r="G88" s="11">
        <v>200</v>
      </c>
      <c r="H88" s="12">
        <v>15700874611</v>
      </c>
      <c r="I88" s="7" t="s">
        <v>548</v>
      </c>
      <c r="J88" s="20" t="s">
        <v>36</v>
      </c>
      <c r="K88" s="29" t="s">
        <v>979</v>
      </c>
      <c r="M88" s="7" t="e">
        <v>#N/A</v>
      </c>
      <c r="N88" s="34">
        <v>8.0769230769230802</v>
      </c>
      <c r="O88" s="34">
        <v>1.5384615384615399E-2</v>
      </c>
      <c r="P88" s="34">
        <v>1.9047619047619E-3</v>
      </c>
      <c r="Q88" s="11" t="s">
        <v>579</v>
      </c>
      <c r="R88" s="11" t="s">
        <v>980</v>
      </c>
      <c r="S88" s="11" t="s">
        <v>981</v>
      </c>
      <c r="T88" s="11" t="s">
        <v>553</v>
      </c>
      <c r="U88" s="11" t="s">
        <v>565</v>
      </c>
      <c r="V88" s="11" t="s">
        <v>566</v>
      </c>
      <c r="W88" s="11" t="s">
        <v>555</v>
      </c>
      <c r="X88" s="11" t="s">
        <v>556</v>
      </c>
      <c r="Y88" s="11" t="s">
        <v>557</v>
      </c>
      <c r="Z88" s="11"/>
      <c r="AA88" s="11"/>
      <c r="AB88" s="11"/>
      <c r="AC88" s="11" t="s">
        <v>982</v>
      </c>
      <c r="AD88" s="11" t="s">
        <v>982</v>
      </c>
    </row>
    <row r="89" spans="1:30" ht="16.5">
      <c r="A89" s="1" t="s">
        <v>983</v>
      </c>
      <c r="B89" s="1" t="s">
        <v>984</v>
      </c>
      <c r="C89" s="1" t="s">
        <v>508</v>
      </c>
      <c r="D89" s="1" t="s">
        <v>509</v>
      </c>
      <c r="E89" s="8" t="s">
        <v>510</v>
      </c>
      <c r="F89" s="26" t="s">
        <v>196</v>
      </c>
      <c r="G89" s="1">
        <v>200</v>
      </c>
      <c r="H89" s="5">
        <v>18165597933</v>
      </c>
      <c r="I89" s="7" t="s">
        <v>548</v>
      </c>
      <c r="J89" s="20" t="s">
        <v>36</v>
      </c>
      <c r="K89" s="26" t="s">
        <v>985</v>
      </c>
      <c r="M89" s="7">
        <v>0</v>
      </c>
      <c r="N89" s="34">
        <v>7.9230769230769198</v>
      </c>
      <c r="O89" s="34">
        <v>1.5384615384615399E-2</v>
      </c>
      <c r="P89" s="34">
        <v>1.94174757281553E-3</v>
      </c>
      <c r="Q89" s="1" t="s">
        <v>561</v>
      </c>
      <c r="R89" s="1" t="s">
        <v>562</v>
      </c>
      <c r="S89" s="1" t="s">
        <v>624</v>
      </c>
      <c r="T89" s="1" t="s">
        <v>564</v>
      </c>
      <c r="U89" s="1" t="s">
        <v>565</v>
      </c>
      <c r="V89" s="1" t="s">
        <v>566</v>
      </c>
      <c r="W89" s="1" t="s">
        <v>555</v>
      </c>
      <c r="X89" s="1" t="s">
        <v>556</v>
      </c>
      <c r="Y89" s="1" t="s">
        <v>557</v>
      </c>
      <c r="AC89" s="1" t="s">
        <v>986</v>
      </c>
      <c r="AD89" s="1" t="s">
        <v>986</v>
      </c>
    </row>
    <row r="90" spans="1:30" ht="16.5">
      <c r="A90" s="1" t="s">
        <v>987</v>
      </c>
      <c r="B90" s="1" t="s">
        <v>988</v>
      </c>
      <c r="C90" s="1" t="s">
        <v>511</v>
      </c>
      <c r="D90" s="1" t="s">
        <v>512</v>
      </c>
      <c r="E90" s="8" t="s">
        <v>513</v>
      </c>
      <c r="F90" s="26" t="s">
        <v>209</v>
      </c>
      <c r="G90" s="1">
        <v>200</v>
      </c>
      <c r="H90" s="5">
        <v>13917589116</v>
      </c>
      <c r="I90" s="7" t="s">
        <v>548</v>
      </c>
      <c r="J90" s="20" t="s">
        <v>36</v>
      </c>
      <c r="K90" s="26" t="s">
        <v>989</v>
      </c>
      <c r="M90" s="7">
        <v>0</v>
      </c>
      <c r="N90" s="34">
        <v>6.8</v>
      </c>
      <c r="O90" s="34">
        <v>1.3333333333333299E-2</v>
      </c>
      <c r="P90" s="34">
        <v>1.9607843137254902E-3</v>
      </c>
      <c r="Q90" s="1" t="s">
        <v>709</v>
      </c>
      <c r="R90" s="1" t="s">
        <v>865</v>
      </c>
      <c r="S90" s="1" t="s">
        <v>990</v>
      </c>
      <c r="T90" s="1" t="s">
        <v>564</v>
      </c>
      <c r="U90" s="1" t="s">
        <v>36</v>
      </c>
      <c r="V90" s="1" t="s">
        <v>599</v>
      </c>
      <c r="W90" s="1" t="s">
        <v>991</v>
      </c>
      <c r="X90" s="1" t="s">
        <v>556</v>
      </c>
      <c r="Y90" s="1" t="s">
        <v>557</v>
      </c>
      <c r="AC90" s="1" t="s">
        <v>992</v>
      </c>
      <c r="AD90" s="1" t="s">
        <v>992</v>
      </c>
    </row>
    <row r="91" spans="1:30" ht="16.5">
      <c r="A91" s="1" t="s">
        <v>993</v>
      </c>
      <c r="B91" s="1" t="s">
        <v>437</v>
      </c>
      <c r="C91" s="1" t="s">
        <v>438</v>
      </c>
      <c r="D91" s="1" t="s">
        <v>437</v>
      </c>
      <c r="E91" s="8" t="s">
        <v>439</v>
      </c>
      <c r="F91" s="26" t="s">
        <v>322</v>
      </c>
      <c r="G91" s="1">
        <v>200</v>
      </c>
      <c r="H91" s="5">
        <v>13671707279</v>
      </c>
      <c r="I91" s="7" t="s">
        <v>548</v>
      </c>
      <c r="J91" s="20" t="s">
        <v>36</v>
      </c>
      <c r="K91" s="26" t="s">
        <v>994</v>
      </c>
      <c r="M91" s="7">
        <v>0</v>
      </c>
      <c r="N91" s="34">
        <v>7.1428571428571397</v>
      </c>
      <c r="O91" s="34">
        <v>1.4285714285714299E-2</v>
      </c>
      <c r="P91" s="34">
        <v>2E-3</v>
      </c>
      <c r="Q91" s="1" t="s">
        <v>995</v>
      </c>
      <c r="R91" s="1" t="s">
        <v>865</v>
      </c>
      <c r="S91" s="1" t="s">
        <v>563</v>
      </c>
      <c r="T91" s="1" t="s">
        <v>652</v>
      </c>
      <c r="U91" s="1" t="s">
        <v>565</v>
      </c>
      <c r="V91" s="1" t="s">
        <v>599</v>
      </c>
      <c r="W91" s="1" t="s">
        <v>996</v>
      </c>
      <c r="X91" s="1" t="s">
        <v>556</v>
      </c>
      <c r="Y91" s="1" t="s">
        <v>557</v>
      </c>
      <c r="AC91" s="1" t="s">
        <v>997</v>
      </c>
      <c r="AD91" s="1" t="s">
        <v>997</v>
      </c>
    </row>
    <row r="92" spans="1:30" ht="16.5">
      <c r="A92" s="11" t="s">
        <v>998</v>
      </c>
      <c r="B92" s="11" t="s">
        <v>440</v>
      </c>
      <c r="C92" s="11" t="s">
        <v>441</v>
      </c>
      <c r="D92" s="11" t="s">
        <v>442</v>
      </c>
      <c r="E92" s="15" t="s">
        <v>443</v>
      </c>
      <c r="F92" s="29" t="s">
        <v>322</v>
      </c>
      <c r="G92" s="11">
        <v>200</v>
      </c>
      <c r="H92" s="12">
        <v>13376780477</v>
      </c>
      <c r="I92" s="7" t="s">
        <v>548</v>
      </c>
      <c r="J92" s="20" t="s">
        <v>36</v>
      </c>
      <c r="K92" s="29" t="s">
        <v>999</v>
      </c>
      <c r="M92" s="7" t="e">
        <v>#N/A</v>
      </c>
      <c r="N92" s="34">
        <v>7.0714285714285703</v>
      </c>
      <c r="O92" s="34">
        <v>1.4285714285714299E-2</v>
      </c>
      <c r="P92" s="34">
        <v>2.0202020202020202E-3</v>
      </c>
      <c r="Q92" s="11" t="s">
        <v>579</v>
      </c>
      <c r="R92" s="11" t="s">
        <v>889</v>
      </c>
      <c r="S92" s="11" t="s">
        <v>567</v>
      </c>
      <c r="T92" s="11" t="s">
        <v>661</v>
      </c>
      <c r="U92" s="11" t="s">
        <v>565</v>
      </c>
      <c r="V92" s="11" t="s">
        <v>566</v>
      </c>
      <c r="W92" s="11" t="s">
        <v>555</v>
      </c>
      <c r="X92" s="11" t="s">
        <v>556</v>
      </c>
      <c r="Y92" s="11" t="s">
        <v>557</v>
      </c>
      <c r="Z92" s="11"/>
      <c r="AA92" s="11"/>
      <c r="AB92" s="11"/>
      <c r="AC92" s="11" t="s">
        <v>1000</v>
      </c>
      <c r="AD92" s="11" t="s">
        <v>1000</v>
      </c>
    </row>
    <row r="93" spans="1:30" ht="16.5">
      <c r="A93" s="1" t="s">
        <v>1001</v>
      </c>
      <c r="B93" s="1" t="s">
        <v>1002</v>
      </c>
      <c r="C93" s="1" t="s">
        <v>1003</v>
      </c>
      <c r="D93" s="1" t="s">
        <v>1004</v>
      </c>
      <c r="E93" s="8" t="s">
        <v>1005</v>
      </c>
      <c r="F93" s="26" t="s">
        <v>147</v>
      </c>
      <c r="G93" s="1">
        <v>200</v>
      </c>
      <c r="H93" s="5">
        <v>13564445889</v>
      </c>
      <c r="I93" s="7" t="s">
        <v>548</v>
      </c>
      <c r="J93" s="20" t="e">
        <v>#N/A</v>
      </c>
      <c r="K93" s="26" t="s">
        <v>999</v>
      </c>
      <c r="M93" s="7">
        <v>0</v>
      </c>
      <c r="N93" s="34">
        <v>5.8235294117647101</v>
      </c>
      <c r="O93" s="34">
        <v>1.1764705882352899E-2</v>
      </c>
      <c r="P93" s="34">
        <v>2.0202020202020202E-3</v>
      </c>
      <c r="Q93" s="1" t="s">
        <v>852</v>
      </c>
      <c r="R93" s="1" t="s">
        <v>1006</v>
      </c>
      <c r="S93" s="1" t="s">
        <v>563</v>
      </c>
      <c r="T93" s="1" t="s">
        <v>1007</v>
      </c>
      <c r="U93" s="1" t="s">
        <v>565</v>
      </c>
      <c r="V93" s="1" t="s">
        <v>566</v>
      </c>
      <c r="W93" s="1" t="s">
        <v>555</v>
      </c>
      <c r="X93" s="1" t="s">
        <v>556</v>
      </c>
      <c r="Y93" s="1" t="s">
        <v>557</v>
      </c>
      <c r="AC93" s="1" t="s">
        <v>1008</v>
      </c>
      <c r="AD93" s="1" t="s">
        <v>1008</v>
      </c>
    </row>
    <row r="94" spans="1:30" ht="16.5">
      <c r="A94" s="11" t="s">
        <v>1009</v>
      </c>
      <c r="B94" s="11" t="s">
        <v>444</v>
      </c>
      <c r="C94" s="11" t="s">
        <v>445</v>
      </c>
      <c r="D94" s="11" t="s">
        <v>446</v>
      </c>
      <c r="E94" s="15" t="s">
        <v>447</v>
      </c>
      <c r="F94" s="29" t="s">
        <v>373</v>
      </c>
      <c r="G94" s="11">
        <v>200</v>
      </c>
      <c r="H94" s="12">
        <v>17882282778</v>
      </c>
      <c r="I94" s="7" t="s">
        <v>548</v>
      </c>
      <c r="J94" s="20" t="s">
        <v>36</v>
      </c>
      <c r="K94" s="29" t="s">
        <v>999</v>
      </c>
      <c r="M94" s="7" t="e">
        <v>#N/A</v>
      </c>
      <c r="N94" s="34">
        <v>5.2105263157894699</v>
      </c>
      <c r="O94" s="34">
        <v>1.05263157894737E-2</v>
      </c>
      <c r="P94" s="34">
        <v>2.0202020202020202E-3</v>
      </c>
      <c r="Q94" s="11" t="s">
        <v>561</v>
      </c>
      <c r="R94" s="11" t="s">
        <v>618</v>
      </c>
      <c r="S94" s="11" t="s">
        <v>1010</v>
      </c>
      <c r="T94" s="11" t="s">
        <v>564</v>
      </c>
      <c r="U94" s="11" t="s">
        <v>565</v>
      </c>
      <c r="V94" s="11" t="s">
        <v>566</v>
      </c>
      <c r="W94" s="11" t="s">
        <v>567</v>
      </c>
      <c r="X94" s="11" t="s">
        <v>556</v>
      </c>
      <c r="Y94" s="11" t="s">
        <v>557</v>
      </c>
      <c r="Z94" s="11"/>
      <c r="AA94" s="11"/>
      <c r="AB94" s="11"/>
      <c r="AC94" s="11" t="s">
        <v>1011</v>
      </c>
      <c r="AD94" s="11" t="s">
        <v>1011</v>
      </c>
    </row>
    <row r="95" spans="1:30" ht="16.5">
      <c r="A95" s="11" t="s">
        <v>1012</v>
      </c>
      <c r="B95" s="11" t="s">
        <v>448</v>
      </c>
      <c r="C95" s="11" t="s">
        <v>449</v>
      </c>
      <c r="D95" s="11" t="s">
        <v>450</v>
      </c>
      <c r="E95" s="15" t="s">
        <v>451</v>
      </c>
      <c r="F95" s="29" t="s">
        <v>452</v>
      </c>
      <c r="G95" s="11">
        <v>200</v>
      </c>
      <c r="H95" s="12">
        <v>19983454575</v>
      </c>
      <c r="I95" s="7" t="s">
        <v>548</v>
      </c>
      <c r="J95" s="20" t="s">
        <v>36</v>
      </c>
      <c r="K95" s="29" t="s">
        <v>1013</v>
      </c>
      <c r="M95" s="7" t="e">
        <v>#N/A</v>
      </c>
      <c r="N95" s="34">
        <v>9.6</v>
      </c>
      <c r="O95" s="34">
        <v>0.02</v>
      </c>
      <c r="P95" s="34">
        <v>2.0833333333333298E-3</v>
      </c>
      <c r="Q95" s="11" t="s">
        <v>550</v>
      </c>
      <c r="R95" s="11" t="s">
        <v>1014</v>
      </c>
      <c r="S95" s="11" t="s">
        <v>593</v>
      </c>
      <c r="T95" s="11" t="s">
        <v>553</v>
      </c>
      <c r="U95" s="11" t="s">
        <v>565</v>
      </c>
      <c r="V95" s="11" t="s">
        <v>566</v>
      </c>
      <c r="W95" s="11" t="s">
        <v>555</v>
      </c>
      <c r="X95" s="11" t="s">
        <v>556</v>
      </c>
      <c r="Y95" s="11" t="s">
        <v>557</v>
      </c>
      <c r="Z95" s="11"/>
      <c r="AA95" s="11"/>
      <c r="AB95" s="11"/>
      <c r="AC95" s="11" t="s">
        <v>1015</v>
      </c>
      <c r="AD95" s="11" t="s">
        <v>1015</v>
      </c>
    </row>
    <row r="96" spans="1:30" ht="16.5">
      <c r="A96" s="1" t="s">
        <v>1016</v>
      </c>
      <c r="B96" s="1" t="s">
        <v>1017</v>
      </c>
      <c r="C96" s="1" t="s">
        <v>1018</v>
      </c>
      <c r="D96" s="1" t="s">
        <v>1019</v>
      </c>
      <c r="E96" s="8" t="s">
        <v>1020</v>
      </c>
      <c r="F96" s="26" t="s">
        <v>236</v>
      </c>
      <c r="G96" s="1">
        <v>200</v>
      </c>
      <c r="H96" s="5">
        <v>13693419852</v>
      </c>
      <c r="I96" s="7" t="s">
        <v>548</v>
      </c>
      <c r="J96" s="20" t="e">
        <v>#N/A</v>
      </c>
      <c r="K96" s="26" t="s">
        <v>1013</v>
      </c>
      <c r="M96" s="7">
        <v>0</v>
      </c>
      <c r="N96" s="34">
        <v>8</v>
      </c>
      <c r="O96" s="34">
        <v>1.6666666666666701E-2</v>
      </c>
      <c r="P96" s="34">
        <v>2.0833333333333298E-3</v>
      </c>
      <c r="Q96" s="1" t="s">
        <v>885</v>
      </c>
      <c r="R96" s="1" t="s">
        <v>618</v>
      </c>
      <c r="S96" s="1" t="s">
        <v>552</v>
      </c>
      <c r="T96" s="1" t="s">
        <v>564</v>
      </c>
      <c r="U96" s="1" t="s">
        <v>565</v>
      </c>
      <c r="V96" s="1" t="s">
        <v>566</v>
      </c>
      <c r="W96" s="1" t="s">
        <v>555</v>
      </c>
      <c r="X96" s="1" t="s">
        <v>556</v>
      </c>
      <c r="Y96" s="1" t="s">
        <v>557</v>
      </c>
      <c r="AC96" s="1" t="s">
        <v>1021</v>
      </c>
      <c r="AD96" s="1" t="s">
        <v>1021</v>
      </c>
    </row>
    <row r="97" spans="1:30" ht="16.5">
      <c r="A97" s="1" t="s">
        <v>573</v>
      </c>
      <c r="B97" s="1" t="s">
        <v>453</v>
      </c>
      <c r="C97" s="1" t="s">
        <v>454</v>
      </c>
      <c r="D97" s="1" t="s">
        <v>453</v>
      </c>
      <c r="E97" s="8" t="s">
        <v>455</v>
      </c>
      <c r="F97" s="26" t="s">
        <v>456</v>
      </c>
      <c r="G97" s="1">
        <v>80</v>
      </c>
      <c r="H97" s="5">
        <v>13926798364</v>
      </c>
      <c r="I97" s="7" t="s">
        <v>548</v>
      </c>
      <c r="J97" s="20" t="s">
        <v>36</v>
      </c>
      <c r="K97" s="26" t="s">
        <v>1022</v>
      </c>
      <c r="M97" s="7">
        <v>0</v>
      </c>
      <c r="N97" s="34">
        <v>5</v>
      </c>
      <c r="O97" s="34">
        <v>1.05263157894737E-2</v>
      </c>
      <c r="P97" s="34">
        <v>2.1052631578947398E-3</v>
      </c>
      <c r="Q97" s="1" t="s">
        <v>561</v>
      </c>
      <c r="R97" s="1" t="s">
        <v>1023</v>
      </c>
      <c r="S97" s="1" t="s">
        <v>945</v>
      </c>
      <c r="T97" s="1" t="s">
        <v>652</v>
      </c>
      <c r="U97" s="1" t="s">
        <v>565</v>
      </c>
      <c r="V97" s="1" t="s">
        <v>566</v>
      </c>
      <c r="W97" s="1" t="s">
        <v>555</v>
      </c>
      <c r="X97" s="1" t="s">
        <v>556</v>
      </c>
      <c r="Y97" s="1" t="s">
        <v>557</v>
      </c>
      <c r="AC97" s="1" t="s">
        <v>1024</v>
      </c>
      <c r="AD97" s="1" t="s">
        <v>1024</v>
      </c>
    </row>
    <row r="98" spans="1:30" ht="16.5">
      <c r="A98" s="1" t="s">
        <v>1025</v>
      </c>
      <c r="B98" s="1" t="s">
        <v>457</v>
      </c>
      <c r="C98" s="1" t="s">
        <v>458</v>
      </c>
      <c r="D98" s="1" t="s">
        <v>459</v>
      </c>
      <c r="E98" s="8" t="s">
        <v>460</v>
      </c>
      <c r="F98" s="26" t="s">
        <v>217</v>
      </c>
      <c r="G98" s="1">
        <v>200</v>
      </c>
      <c r="H98" s="7" t="s">
        <v>1026</v>
      </c>
      <c r="I98" s="7" t="s">
        <v>548</v>
      </c>
      <c r="J98" s="20" t="s">
        <v>36</v>
      </c>
      <c r="K98" s="26" t="s">
        <v>1027</v>
      </c>
      <c r="M98" s="7">
        <v>0</v>
      </c>
      <c r="N98" s="34">
        <v>5.8125</v>
      </c>
      <c r="O98" s="34">
        <v>1.2500000000000001E-2</v>
      </c>
      <c r="P98" s="34">
        <v>2.1505376344086E-3</v>
      </c>
      <c r="Q98" s="1" t="s">
        <v>550</v>
      </c>
      <c r="R98" s="1" t="s">
        <v>628</v>
      </c>
      <c r="S98" s="1" t="s">
        <v>563</v>
      </c>
      <c r="T98" s="1" t="s">
        <v>564</v>
      </c>
      <c r="U98" s="1" t="s">
        <v>565</v>
      </c>
      <c r="V98" s="1" t="s">
        <v>566</v>
      </c>
      <c r="W98" s="1" t="s">
        <v>666</v>
      </c>
      <c r="X98" s="1" t="s">
        <v>556</v>
      </c>
      <c r="Y98" s="1" t="s">
        <v>557</v>
      </c>
      <c r="AC98" s="1" t="s">
        <v>1028</v>
      </c>
      <c r="AD98" s="1" t="s">
        <v>1028</v>
      </c>
    </row>
    <row r="99" spans="1:30" ht="16.5">
      <c r="A99" s="1" t="s">
        <v>1029</v>
      </c>
      <c r="B99" s="1" t="s">
        <v>1030</v>
      </c>
      <c r="C99" s="1" t="s">
        <v>1031</v>
      </c>
      <c r="D99" s="1" t="s">
        <v>1032</v>
      </c>
      <c r="E99" s="8" t="s">
        <v>1033</v>
      </c>
      <c r="F99" s="26" t="s">
        <v>236</v>
      </c>
      <c r="G99" s="1">
        <v>200</v>
      </c>
      <c r="H99" s="5">
        <v>15017475092</v>
      </c>
      <c r="I99" s="7" t="s">
        <v>548</v>
      </c>
      <c r="J99" s="20" t="e">
        <v>#N/A</v>
      </c>
      <c r="K99" s="26" t="s">
        <v>1034</v>
      </c>
      <c r="M99" s="7">
        <v>0</v>
      </c>
      <c r="N99" s="34">
        <v>7.5833333333333304</v>
      </c>
      <c r="O99" s="34">
        <v>1.6666666666666701E-2</v>
      </c>
      <c r="P99" s="34">
        <v>2.1978021978022E-3</v>
      </c>
      <c r="Q99" s="1" t="s">
        <v>646</v>
      </c>
      <c r="R99" s="1" t="s">
        <v>592</v>
      </c>
      <c r="S99" s="1" t="s">
        <v>624</v>
      </c>
      <c r="T99" s="1" t="s">
        <v>652</v>
      </c>
      <c r="U99" s="1" t="s">
        <v>565</v>
      </c>
      <c r="V99" s="1" t="s">
        <v>566</v>
      </c>
      <c r="W99" s="1" t="s">
        <v>1035</v>
      </c>
      <c r="X99" s="1" t="s">
        <v>556</v>
      </c>
      <c r="Y99" s="1" t="s">
        <v>557</v>
      </c>
      <c r="AC99" s="1" t="s">
        <v>1036</v>
      </c>
      <c r="AD99" s="1" t="s">
        <v>1036</v>
      </c>
    </row>
    <row r="100" spans="1:30" ht="16.5">
      <c r="A100" s="11" t="s">
        <v>594</v>
      </c>
      <c r="B100" s="11" t="s">
        <v>461</v>
      </c>
      <c r="C100" s="11" t="s">
        <v>462</v>
      </c>
      <c r="D100" s="11" t="s">
        <v>461</v>
      </c>
      <c r="E100" s="15" t="s">
        <v>463</v>
      </c>
      <c r="F100" s="29" t="s">
        <v>209</v>
      </c>
      <c r="G100" s="11">
        <v>200</v>
      </c>
      <c r="H100" s="12">
        <v>15217206242</v>
      </c>
      <c r="I100" s="7" t="s">
        <v>548</v>
      </c>
      <c r="J100" s="20" t="s">
        <v>36</v>
      </c>
      <c r="K100" s="29" t="s">
        <v>1034</v>
      </c>
      <c r="M100" s="7" t="e">
        <v>#N/A</v>
      </c>
      <c r="N100" s="34">
        <v>6.06666666666667</v>
      </c>
      <c r="O100" s="34">
        <v>1.3333333333333299E-2</v>
      </c>
      <c r="P100" s="34">
        <v>2.1978021978022E-3</v>
      </c>
      <c r="Q100" s="11" t="s">
        <v>614</v>
      </c>
      <c r="R100" s="11" t="s">
        <v>1037</v>
      </c>
      <c r="S100" s="11" t="s">
        <v>563</v>
      </c>
      <c r="T100" s="11" t="s">
        <v>564</v>
      </c>
      <c r="U100" s="11" t="s">
        <v>565</v>
      </c>
      <c r="V100" s="11" t="s">
        <v>566</v>
      </c>
      <c r="W100" s="11" t="s">
        <v>555</v>
      </c>
      <c r="X100" s="11" t="s">
        <v>556</v>
      </c>
      <c r="Y100" s="11" t="s">
        <v>557</v>
      </c>
      <c r="Z100" s="11"/>
      <c r="AA100" s="11"/>
      <c r="AB100" s="11"/>
      <c r="AC100" s="11" t="s">
        <v>1038</v>
      </c>
      <c r="AD100" s="11" t="s">
        <v>1038</v>
      </c>
    </row>
    <row r="101" spans="1:30" ht="16.5">
      <c r="A101" s="1" t="s">
        <v>1039</v>
      </c>
      <c r="B101" s="1" t="s">
        <v>464</v>
      </c>
      <c r="C101" s="1" t="s">
        <v>465</v>
      </c>
      <c r="D101" s="1" t="s">
        <v>466</v>
      </c>
      <c r="E101" s="8" t="s">
        <v>467</v>
      </c>
      <c r="F101" s="26" t="s">
        <v>322</v>
      </c>
      <c r="G101" s="1">
        <v>200</v>
      </c>
      <c r="H101" s="5">
        <v>13106593092</v>
      </c>
      <c r="I101" s="7" t="s">
        <v>548</v>
      </c>
      <c r="J101" s="20" t="s">
        <v>36</v>
      </c>
      <c r="K101" s="26" t="s">
        <v>1040</v>
      </c>
      <c r="M101" s="7">
        <v>0</v>
      </c>
      <c r="N101" s="34">
        <v>6.4285714285714297</v>
      </c>
      <c r="O101" s="34">
        <v>1.4285714285714299E-2</v>
      </c>
      <c r="P101" s="34">
        <v>2.2222222222222201E-3</v>
      </c>
      <c r="Q101" s="1" t="s">
        <v>646</v>
      </c>
      <c r="R101" s="1" t="s">
        <v>1041</v>
      </c>
      <c r="S101" s="1" t="s">
        <v>726</v>
      </c>
      <c r="T101" s="1" t="s">
        <v>553</v>
      </c>
      <c r="U101" s="1" t="s">
        <v>565</v>
      </c>
      <c r="V101" s="1" t="s">
        <v>566</v>
      </c>
      <c r="W101" s="1" t="s">
        <v>555</v>
      </c>
      <c r="X101" s="1" t="s">
        <v>556</v>
      </c>
      <c r="Y101" s="1" t="s">
        <v>557</v>
      </c>
      <c r="AC101" s="1" t="s">
        <v>782</v>
      </c>
      <c r="AD101" s="1" t="s">
        <v>782</v>
      </c>
    </row>
    <row r="102" spans="1:30" ht="16.5">
      <c r="A102" s="1" t="s">
        <v>1042</v>
      </c>
      <c r="B102" s="1" t="s">
        <v>468</v>
      </c>
      <c r="C102" s="1" t="s">
        <v>469</v>
      </c>
      <c r="D102" s="1" t="s">
        <v>470</v>
      </c>
      <c r="E102" s="8" t="s">
        <v>471</v>
      </c>
      <c r="F102" s="26" t="s">
        <v>472</v>
      </c>
      <c r="G102" s="1">
        <v>200</v>
      </c>
      <c r="H102" s="5">
        <v>14748553438</v>
      </c>
      <c r="I102" s="7" t="s">
        <v>548</v>
      </c>
      <c r="J102" s="20" t="s">
        <v>36</v>
      </c>
      <c r="K102" s="26" t="s">
        <v>1040</v>
      </c>
      <c r="M102" s="7">
        <v>0</v>
      </c>
      <c r="N102" s="34">
        <v>5.9405940594059397</v>
      </c>
      <c r="O102" s="34">
        <v>1.32013201320132E-2</v>
      </c>
      <c r="P102" s="34">
        <v>2.2222222222222201E-3</v>
      </c>
      <c r="Q102" s="1" t="s">
        <v>550</v>
      </c>
      <c r="R102" s="1" t="s">
        <v>604</v>
      </c>
      <c r="S102" s="1" t="s">
        <v>587</v>
      </c>
      <c r="T102" s="1" t="s">
        <v>564</v>
      </c>
      <c r="U102" s="1" t="s">
        <v>565</v>
      </c>
      <c r="V102" s="1" t="s">
        <v>566</v>
      </c>
      <c r="W102" s="1" t="s">
        <v>555</v>
      </c>
      <c r="X102" s="1" t="s">
        <v>556</v>
      </c>
      <c r="Y102" s="1" t="s">
        <v>557</v>
      </c>
      <c r="AC102" s="1" t="s">
        <v>1043</v>
      </c>
      <c r="AD102" s="1" t="s">
        <v>1043</v>
      </c>
    </row>
    <row r="103" spans="1:30" ht="16.5">
      <c r="A103" s="1" t="s">
        <v>1044</v>
      </c>
      <c r="B103" s="1" t="s">
        <v>473</v>
      </c>
      <c r="C103" s="1" t="s">
        <v>474</v>
      </c>
      <c r="D103" s="1" t="s">
        <v>475</v>
      </c>
      <c r="E103" s="8" t="s">
        <v>476</v>
      </c>
      <c r="F103" s="26" t="s">
        <v>452</v>
      </c>
      <c r="G103" s="1">
        <v>200</v>
      </c>
      <c r="H103" s="5">
        <v>18902781991</v>
      </c>
      <c r="I103" s="7" t="s">
        <v>548</v>
      </c>
      <c r="J103" s="20" t="s">
        <v>36</v>
      </c>
      <c r="K103" s="26" t="s">
        <v>1045</v>
      </c>
      <c r="M103" s="7">
        <v>0</v>
      </c>
      <c r="N103" s="34">
        <v>8.8000000000000007</v>
      </c>
      <c r="O103" s="34">
        <v>0.02</v>
      </c>
      <c r="P103" s="34">
        <v>2.27272727272727E-3</v>
      </c>
      <c r="Q103" s="1" t="s">
        <v>579</v>
      </c>
      <c r="R103" s="1" t="s">
        <v>1046</v>
      </c>
      <c r="S103" s="1" t="s">
        <v>567</v>
      </c>
      <c r="T103" s="1" t="s">
        <v>553</v>
      </c>
      <c r="U103" s="1" t="s">
        <v>565</v>
      </c>
      <c r="V103" s="1" t="s">
        <v>566</v>
      </c>
      <c r="W103" s="1" t="s">
        <v>555</v>
      </c>
      <c r="X103" s="1" t="s">
        <v>556</v>
      </c>
      <c r="Y103" s="1" t="s">
        <v>557</v>
      </c>
      <c r="AC103" s="1" t="s">
        <v>746</v>
      </c>
      <c r="AD103" s="1" t="s">
        <v>746</v>
      </c>
    </row>
    <row r="104" spans="1:30" ht="16.5">
      <c r="A104" s="1" t="s">
        <v>1047</v>
      </c>
      <c r="B104" s="1" t="s">
        <v>477</v>
      </c>
      <c r="C104" s="1" t="s">
        <v>478</v>
      </c>
      <c r="D104" s="1" t="s">
        <v>477</v>
      </c>
      <c r="E104" s="8" t="s">
        <v>479</v>
      </c>
      <c r="F104" s="26" t="s">
        <v>322</v>
      </c>
      <c r="G104" s="1">
        <v>200</v>
      </c>
      <c r="H104" s="5">
        <v>16655331040</v>
      </c>
      <c r="I104" s="7" t="s">
        <v>548</v>
      </c>
      <c r="J104" s="20" t="s">
        <v>36</v>
      </c>
      <c r="K104" s="26" t="s">
        <v>1045</v>
      </c>
      <c r="M104" s="7">
        <v>0</v>
      </c>
      <c r="N104" s="34">
        <v>6.28571428571429</v>
      </c>
      <c r="O104" s="34">
        <v>1.4285714285714299E-2</v>
      </c>
      <c r="P104" s="34">
        <v>2.27272727272727E-3</v>
      </c>
      <c r="Q104" s="1" t="s">
        <v>561</v>
      </c>
      <c r="R104" s="1" t="s">
        <v>1048</v>
      </c>
      <c r="S104" s="1" t="s">
        <v>567</v>
      </c>
      <c r="T104" s="1" t="s">
        <v>553</v>
      </c>
      <c r="U104" s="1" t="s">
        <v>565</v>
      </c>
      <c r="V104" s="1" t="s">
        <v>566</v>
      </c>
      <c r="W104" s="1" t="s">
        <v>567</v>
      </c>
      <c r="X104" s="1" t="s">
        <v>556</v>
      </c>
      <c r="Y104" s="1" t="s">
        <v>557</v>
      </c>
      <c r="AC104" s="1" t="s">
        <v>1049</v>
      </c>
      <c r="AD104" s="1" t="s">
        <v>1049</v>
      </c>
    </row>
    <row r="105" spans="1:30" ht="16.5">
      <c r="A105" s="1" t="s">
        <v>1050</v>
      </c>
      <c r="B105" s="1" t="s">
        <v>1051</v>
      </c>
      <c r="C105" s="1" t="s">
        <v>1052</v>
      </c>
      <c r="D105" s="1" t="s">
        <v>1053</v>
      </c>
      <c r="E105" s="8" t="s">
        <v>1054</v>
      </c>
      <c r="F105" s="26" t="s">
        <v>196</v>
      </c>
      <c r="G105" s="1">
        <v>200</v>
      </c>
      <c r="H105" s="5">
        <v>13418821587</v>
      </c>
      <c r="I105" s="7" t="s">
        <v>548</v>
      </c>
      <c r="J105" s="20" t="e">
        <v>#N/A</v>
      </c>
      <c r="K105" s="26" t="s">
        <v>1055</v>
      </c>
      <c r="M105" s="7">
        <v>0</v>
      </c>
      <c r="N105" s="34">
        <v>6.6153846153846096</v>
      </c>
      <c r="O105" s="34">
        <v>1.5384615384615399E-2</v>
      </c>
      <c r="P105" s="34">
        <v>2.3255813953488402E-3</v>
      </c>
      <c r="Q105" s="1" t="s">
        <v>561</v>
      </c>
      <c r="R105" s="1" t="s">
        <v>1056</v>
      </c>
      <c r="S105" s="1" t="s">
        <v>610</v>
      </c>
      <c r="T105" s="1" t="s">
        <v>661</v>
      </c>
      <c r="U105" s="1" t="s">
        <v>565</v>
      </c>
      <c r="V105" s="1" t="s">
        <v>566</v>
      </c>
      <c r="W105" s="1" t="s">
        <v>555</v>
      </c>
      <c r="X105" s="1" t="s">
        <v>556</v>
      </c>
      <c r="Y105" s="1" t="s">
        <v>557</v>
      </c>
      <c r="AC105" s="1" t="s">
        <v>1057</v>
      </c>
      <c r="AD105" s="1" t="s">
        <v>1057</v>
      </c>
    </row>
    <row r="106" spans="1:30" ht="16.5">
      <c r="A106" s="1" t="s">
        <v>1058</v>
      </c>
      <c r="B106" s="1" t="s">
        <v>480</v>
      </c>
      <c r="C106" s="1" t="s">
        <v>481</v>
      </c>
      <c r="D106" s="1" t="s">
        <v>482</v>
      </c>
      <c r="E106" s="8" t="s">
        <v>483</v>
      </c>
      <c r="F106" s="26" t="s">
        <v>217</v>
      </c>
      <c r="G106" s="1">
        <v>200</v>
      </c>
      <c r="H106" s="5">
        <v>18646028875</v>
      </c>
      <c r="I106" s="7" t="s">
        <v>548</v>
      </c>
      <c r="J106" s="20" t="s">
        <v>36</v>
      </c>
      <c r="K106" s="26" t="s">
        <v>1059</v>
      </c>
      <c r="M106" s="7">
        <v>0</v>
      </c>
      <c r="N106" s="34">
        <v>5.25</v>
      </c>
      <c r="O106" s="34">
        <v>1.2500000000000001E-2</v>
      </c>
      <c r="P106" s="34">
        <v>2.3809523809523799E-3</v>
      </c>
      <c r="Q106" s="1" t="s">
        <v>1060</v>
      </c>
      <c r="R106" s="1" t="s">
        <v>1061</v>
      </c>
      <c r="S106" s="1" t="s">
        <v>563</v>
      </c>
      <c r="T106" s="1" t="s">
        <v>564</v>
      </c>
      <c r="U106" s="1" t="s">
        <v>565</v>
      </c>
      <c r="V106" s="1" t="s">
        <v>566</v>
      </c>
      <c r="W106" s="1" t="s">
        <v>555</v>
      </c>
      <c r="X106" s="1" t="s">
        <v>556</v>
      </c>
      <c r="Y106" s="1" t="s">
        <v>557</v>
      </c>
      <c r="AC106" s="1" t="s">
        <v>1062</v>
      </c>
      <c r="AD106" s="1" t="s">
        <v>1062</v>
      </c>
    </row>
    <row r="107" spans="1:30" ht="16.5">
      <c r="A107" s="1" t="s">
        <v>947</v>
      </c>
      <c r="B107" s="35">
        <v>0.91458333333333297</v>
      </c>
      <c r="C107" s="1" t="s">
        <v>484</v>
      </c>
      <c r="D107" s="1" t="s">
        <v>485</v>
      </c>
      <c r="E107" s="8" t="s">
        <v>486</v>
      </c>
      <c r="F107" s="26" t="s">
        <v>152</v>
      </c>
      <c r="G107" s="1">
        <v>200</v>
      </c>
      <c r="H107" s="5">
        <v>18520244762</v>
      </c>
      <c r="I107" s="7" t="s">
        <v>548</v>
      </c>
      <c r="J107" s="20" t="s">
        <v>36</v>
      </c>
      <c r="K107" s="26" t="s">
        <v>1063</v>
      </c>
      <c r="M107" s="7">
        <v>0</v>
      </c>
      <c r="N107" s="34">
        <v>7.5454545454545503</v>
      </c>
      <c r="O107" s="34">
        <v>1.8181818181818198E-2</v>
      </c>
      <c r="P107" s="34">
        <v>2.4096385542168699E-3</v>
      </c>
      <c r="Q107" s="1" t="s">
        <v>550</v>
      </c>
      <c r="R107" s="1" t="s">
        <v>684</v>
      </c>
      <c r="S107" s="1" t="s">
        <v>1064</v>
      </c>
      <c r="T107" s="1" t="s">
        <v>553</v>
      </c>
      <c r="U107" s="1" t="s">
        <v>565</v>
      </c>
      <c r="V107" s="1" t="s">
        <v>566</v>
      </c>
      <c r="W107" s="1" t="s">
        <v>555</v>
      </c>
      <c r="X107" s="1" t="s">
        <v>556</v>
      </c>
      <c r="Y107" s="1" t="s">
        <v>557</v>
      </c>
      <c r="AC107" s="1" t="s">
        <v>1065</v>
      </c>
      <c r="AD107" s="1" t="s">
        <v>1065</v>
      </c>
    </row>
    <row r="108" spans="1:30" ht="16.5">
      <c r="A108" s="1" t="s">
        <v>1066</v>
      </c>
      <c r="B108" s="1" t="s">
        <v>1067</v>
      </c>
      <c r="C108" s="1" t="s">
        <v>488</v>
      </c>
      <c r="D108" s="1" t="s">
        <v>487</v>
      </c>
      <c r="E108" s="8" t="s">
        <v>489</v>
      </c>
      <c r="F108" s="26" t="s">
        <v>152</v>
      </c>
      <c r="G108" s="1">
        <v>200</v>
      </c>
      <c r="H108" s="5">
        <v>18665585144</v>
      </c>
      <c r="I108" s="7" t="s">
        <v>548</v>
      </c>
      <c r="J108" s="20" t="s">
        <v>36</v>
      </c>
      <c r="K108" s="26" t="s">
        <v>1068</v>
      </c>
      <c r="M108" s="7">
        <v>0</v>
      </c>
      <c r="N108" s="34">
        <v>7.3636363636363598</v>
      </c>
      <c r="O108" s="34">
        <v>1.8181818181818198E-2</v>
      </c>
      <c r="P108" s="34">
        <v>2.4691358024691401E-3</v>
      </c>
      <c r="Q108" s="1" t="s">
        <v>550</v>
      </c>
      <c r="R108" s="1" t="s">
        <v>1069</v>
      </c>
      <c r="S108" s="1" t="s">
        <v>563</v>
      </c>
      <c r="T108" s="1" t="s">
        <v>661</v>
      </c>
      <c r="U108" s="1" t="s">
        <v>565</v>
      </c>
      <c r="V108" s="1" t="s">
        <v>566</v>
      </c>
      <c r="W108" s="1" t="s">
        <v>555</v>
      </c>
      <c r="X108" s="1" t="s">
        <v>556</v>
      </c>
      <c r="Y108" s="1" t="s">
        <v>557</v>
      </c>
      <c r="AC108" s="1" t="s">
        <v>1070</v>
      </c>
      <c r="AD108" s="1" t="s">
        <v>1070</v>
      </c>
    </row>
    <row r="109" spans="1:30" ht="16.5">
      <c r="A109" s="1" t="s">
        <v>1071</v>
      </c>
      <c r="B109" s="1" t="s">
        <v>490</v>
      </c>
      <c r="C109" s="1" t="s">
        <v>491</v>
      </c>
      <c r="D109" s="1" t="s">
        <v>492</v>
      </c>
      <c r="E109" s="8" t="s">
        <v>493</v>
      </c>
      <c r="F109" s="26" t="s">
        <v>322</v>
      </c>
      <c r="G109" s="1">
        <v>200</v>
      </c>
      <c r="H109" s="5">
        <v>13883830066</v>
      </c>
      <c r="I109" s="7" t="s">
        <v>548</v>
      </c>
      <c r="J109" s="20" t="s">
        <v>36</v>
      </c>
      <c r="K109" s="26" t="s">
        <v>1072</v>
      </c>
      <c r="M109" s="7">
        <v>0</v>
      </c>
      <c r="N109" s="34">
        <v>5.78571428571429</v>
      </c>
      <c r="O109" s="34">
        <v>1.4285714285714299E-2</v>
      </c>
      <c r="P109" s="34">
        <v>2.4691358024691401E-3</v>
      </c>
      <c r="Q109" s="1" t="s">
        <v>646</v>
      </c>
      <c r="R109" s="1" t="s">
        <v>592</v>
      </c>
      <c r="S109" s="1" t="s">
        <v>941</v>
      </c>
      <c r="T109" s="1" t="s">
        <v>553</v>
      </c>
      <c r="U109" s="1" t="s">
        <v>36</v>
      </c>
      <c r="V109" s="1" t="s">
        <v>599</v>
      </c>
      <c r="W109" s="1" t="s">
        <v>1073</v>
      </c>
      <c r="X109" s="1" t="s">
        <v>556</v>
      </c>
      <c r="Y109" s="1" t="s">
        <v>557</v>
      </c>
      <c r="AC109" s="1" t="s">
        <v>1074</v>
      </c>
      <c r="AD109" s="1" t="s">
        <v>1074</v>
      </c>
    </row>
    <row r="110" spans="1:30" ht="16.5">
      <c r="A110" s="1" t="s">
        <v>1075</v>
      </c>
      <c r="B110" s="1" t="s">
        <v>494</v>
      </c>
      <c r="C110" s="1" t="s">
        <v>495</v>
      </c>
      <c r="D110" s="1" t="s">
        <v>496</v>
      </c>
      <c r="E110" s="8" t="s">
        <v>497</v>
      </c>
      <c r="F110" s="26" t="s">
        <v>209</v>
      </c>
      <c r="G110" s="1">
        <v>200</v>
      </c>
      <c r="H110" s="5">
        <v>13780976098</v>
      </c>
      <c r="I110" s="7" t="s">
        <v>548</v>
      </c>
      <c r="J110" s="20" t="s">
        <v>36</v>
      </c>
      <c r="K110" s="26" t="s">
        <v>1072</v>
      </c>
      <c r="M110" s="7">
        <v>0</v>
      </c>
      <c r="N110" s="34">
        <v>5.4</v>
      </c>
      <c r="O110" s="34">
        <v>1.3333333333333299E-2</v>
      </c>
      <c r="P110" s="34">
        <v>2.4691358024691401E-3</v>
      </c>
      <c r="Q110" s="1" t="s">
        <v>561</v>
      </c>
      <c r="R110" s="1" t="s">
        <v>1076</v>
      </c>
      <c r="S110" s="1" t="s">
        <v>610</v>
      </c>
      <c r="T110" s="1" t="s">
        <v>564</v>
      </c>
      <c r="U110" s="1" t="s">
        <v>565</v>
      </c>
      <c r="W110" s="1" t="s">
        <v>555</v>
      </c>
      <c r="X110" s="1" t="s">
        <v>556</v>
      </c>
      <c r="Y110" s="1" t="s">
        <v>557</v>
      </c>
      <c r="AC110" s="1" t="s">
        <v>1077</v>
      </c>
      <c r="AD110" s="1" t="s">
        <v>1077</v>
      </c>
    </row>
    <row r="111" spans="1:30" ht="16.5">
      <c r="A111" s="1" t="s">
        <v>1078</v>
      </c>
      <c r="B111" s="1" t="s">
        <v>498</v>
      </c>
      <c r="C111" s="1" t="s">
        <v>499</v>
      </c>
      <c r="D111" s="1" t="s">
        <v>500</v>
      </c>
      <c r="E111" s="8" t="s">
        <v>501</v>
      </c>
      <c r="F111" s="26" t="s">
        <v>209</v>
      </c>
      <c r="G111" s="1">
        <v>200</v>
      </c>
      <c r="H111" s="5">
        <v>17318589494</v>
      </c>
      <c r="I111" s="7" t="s">
        <v>548</v>
      </c>
      <c r="J111" s="20" t="s">
        <v>36</v>
      </c>
      <c r="K111" s="26" t="s">
        <v>1079</v>
      </c>
      <c r="M111" s="7">
        <v>0</v>
      </c>
      <c r="N111" s="34">
        <v>5.3333333333333304</v>
      </c>
      <c r="O111" s="34">
        <v>1.3333333333333299E-2</v>
      </c>
      <c r="P111" s="34">
        <v>2.5000000000000001E-3</v>
      </c>
      <c r="Q111" s="1" t="s">
        <v>550</v>
      </c>
      <c r="R111" s="1" t="s">
        <v>1080</v>
      </c>
      <c r="S111" s="1" t="s">
        <v>563</v>
      </c>
      <c r="T111" s="1" t="s">
        <v>564</v>
      </c>
      <c r="U111" s="1" t="s">
        <v>565</v>
      </c>
      <c r="V111" s="1" t="s">
        <v>566</v>
      </c>
      <c r="W111" s="1" t="s">
        <v>652</v>
      </c>
      <c r="X111" s="1" t="s">
        <v>556</v>
      </c>
      <c r="Y111" s="1" t="s">
        <v>557</v>
      </c>
      <c r="AC111" s="1" t="s">
        <v>1081</v>
      </c>
      <c r="AD111" s="1" t="s">
        <v>1081</v>
      </c>
    </row>
    <row r="112" spans="1:30" ht="16.5">
      <c r="A112" s="1" t="s">
        <v>1082</v>
      </c>
      <c r="B112" s="1" t="s">
        <v>1083</v>
      </c>
      <c r="C112" s="1" t="s">
        <v>502</v>
      </c>
      <c r="D112" s="1" t="s">
        <v>503</v>
      </c>
      <c r="E112" s="8" t="s">
        <v>504</v>
      </c>
      <c r="F112" s="26" t="s">
        <v>209</v>
      </c>
      <c r="G112" s="1">
        <v>200</v>
      </c>
      <c r="H112" s="5">
        <v>15626275611</v>
      </c>
      <c r="I112" s="7" t="s">
        <v>548</v>
      </c>
      <c r="J112" s="20" t="s">
        <v>36</v>
      </c>
      <c r="K112" s="26" t="s">
        <v>1079</v>
      </c>
      <c r="M112" s="7">
        <v>0</v>
      </c>
      <c r="N112" s="34">
        <v>5.3333333333333304</v>
      </c>
      <c r="O112" s="34">
        <v>1.3333333333333299E-2</v>
      </c>
      <c r="P112" s="34">
        <v>2.5000000000000001E-3</v>
      </c>
      <c r="Q112" s="1" t="s">
        <v>550</v>
      </c>
      <c r="R112" s="1" t="s">
        <v>1084</v>
      </c>
      <c r="S112" s="1" t="s">
        <v>610</v>
      </c>
      <c r="T112" s="1" t="s">
        <v>564</v>
      </c>
      <c r="U112" s="1" t="s">
        <v>565</v>
      </c>
      <c r="V112" s="1" t="s">
        <v>566</v>
      </c>
      <c r="W112" s="1" t="s">
        <v>555</v>
      </c>
      <c r="X112" s="1" t="s">
        <v>556</v>
      </c>
      <c r="Y112" s="1" t="s">
        <v>557</v>
      </c>
      <c r="AC112" s="1" t="s">
        <v>1085</v>
      </c>
      <c r="AD112" s="1" t="s">
        <v>1085</v>
      </c>
    </row>
    <row r="113" spans="1:30" s="25" customFormat="1" ht="16.5" customHeight="1">
      <c r="A113" s="36" t="s">
        <v>1086</v>
      </c>
      <c r="B113" s="36" t="s">
        <v>1087</v>
      </c>
      <c r="C113" s="36" t="s">
        <v>1088</v>
      </c>
      <c r="D113" s="36" t="s">
        <v>1089</v>
      </c>
      <c r="E113" s="37" t="s">
        <v>1090</v>
      </c>
      <c r="F113" s="38">
        <v>24000</v>
      </c>
      <c r="G113" s="36" t="s">
        <v>1091</v>
      </c>
      <c r="H113" s="39">
        <v>18863681800</v>
      </c>
      <c r="I113" s="45" t="s">
        <v>548</v>
      </c>
      <c r="J113" s="20" t="e">
        <v>#N/A</v>
      </c>
      <c r="K113" s="38">
        <v>239000</v>
      </c>
      <c r="L113" s="36"/>
      <c r="M113" s="46">
        <v>9.9583333333333304</v>
      </c>
      <c r="N113" s="46">
        <v>1.2500000000000001E-2</v>
      </c>
      <c r="O113" s="47">
        <v>1.2552301255230099E-3</v>
      </c>
      <c r="Q113" s="36" t="s">
        <v>995</v>
      </c>
      <c r="R113" s="36" t="s">
        <v>628</v>
      </c>
      <c r="S113" s="36" t="s">
        <v>593</v>
      </c>
      <c r="T113" s="36" t="s">
        <v>564</v>
      </c>
      <c r="U113" s="36" t="s">
        <v>36</v>
      </c>
      <c r="V113" s="36">
        <v>300</v>
      </c>
      <c r="W113" s="36" t="s">
        <v>1092</v>
      </c>
      <c r="X113" s="36" t="s">
        <v>556</v>
      </c>
      <c r="Y113" s="36" t="s">
        <v>557</v>
      </c>
      <c r="Z113" s="36"/>
      <c r="AA113" s="36" t="s">
        <v>1093</v>
      </c>
      <c r="AB113" s="36" t="s">
        <v>1093</v>
      </c>
      <c r="AC113" s="36"/>
    </row>
    <row r="114" spans="1:30" s="25" customFormat="1" ht="16.5" customHeight="1">
      <c r="A114" s="25" t="s">
        <v>650</v>
      </c>
      <c r="B114" s="25" t="s">
        <v>201</v>
      </c>
      <c r="C114" s="25" t="s">
        <v>202</v>
      </c>
      <c r="D114" s="25" t="s">
        <v>203</v>
      </c>
      <c r="E114" s="40" t="s">
        <v>204</v>
      </c>
      <c r="F114" s="41">
        <v>11000</v>
      </c>
      <c r="G114" s="25">
        <v>200</v>
      </c>
      <c r="H114" s="42">
        <v>15220088161</v>
      </c>
      <c r="I114" s="48" t="s">
        <v>548</v>
      </c>
      <c r="J114" s="20" t="s">
        <v>36</v>
      </c>
      <c r="K114" s="41">
        <v>204000</v>
      </c>
      <c r="M114" s="49">
        <v>18.545454545454501</v>
      </c>
      <c r="N114" s="49">
        <v>2.7272727272727299E-2</v>
      </c>
      <c r="O114" s="49">
        <v>1.47058823529412E-3</v>
      </c>
      <c r="Q114" s="25" t="s">
        <v>550</v>
      </c>
      <c r="R114" s="25" t="s">
        <v>592</v>
      </c>
      <c r="S114" s="25" t="s">
        <v>552</v>
      </c>
      <c r="T114" s="25" t="s">
        <v>652</v>
      </c>
      <c r="U114" s="25" t="s">
        <v>36</v>
      </c>
      <c r="V114" s="25">
        <v>300</v>
      </c>
      <c r="W114" s="25" t="s">
        <v>653</v>
      </c>
      <c r="X114" s="25" t="s">
        <v>556</v>
      </c>
      <c r="Y114" s="25" t="s">
        <v>557</v>
      </c>
      <c r="AB114" s="25" t="s">
        <v>654</v>
      </c>
      <c r="AC114" s="25" t="s">
        <v>654</v>
      </c>
    </row>
    <row r="115" spans="1:30" s="25" customFormat="1" ht="16.5" customHeight="1">
      <c r="A115" s="36" t="s">
        <v>1094</v>
      </c>
      <c r="B115" s="36" t="s">
        <v>1095</v>
      </c>
      <c r="C115" s="36" t="s">
        <v>1096</v>
      </c>
      <c r="D115" s="36" t="s">
        <v>1097</v>
      </c>
      <c r="E115" s="43" t="s">
        <v>1098</v>
      </c>
      <c r="F115" s="38">
        <v>16210</v>
      </c>
      <c r="G115" s="36" t="s">
        <v>1091</v>
      </c>
      <c r="H115" s="39">
        <v>18156121179</v>
      </c>
      <c r="I115" s="45" t="s">
        <v>548</v>
      </c>
      <c r="J115" s="20" t="e">
        <v>#N/A</v>
      </c>
      <c r="K115" s="38">
        <v>190000</v>
      </c>
      <c r="L115" s="36"/>
      <c r="M115" s="46">
        <v>11.721159777914901</v>
      </c>
      <c r="N115" s="46">
        <v>1.8507094386181401E-2</v>
      </c>
      <c r="O115" s="47">
        <v>1.57894736842105E-3</v>
      </c>
      <c r="Q115" s="36" t="s">
        <v>550</v>
      </c>
      <c r="R115" s="36" t="s">
        <v>773</v>
      </c>
      <c r="S115" s="36" t="s">
        <v>563</v>
      </c>
      <c r="T115" s="36" t="s">
        <v>652</v>
      </c>
      <c r="U115" s="36" t="s">
        <v>565</v>
      </c>
      <c r="V115" s="36">
        <v>300</v>
      </c>
      <c r="W115" s="36" t="s">
        <v>1099</v>
      </c>
      <c r="X115" s="36" t="s">
        <v>556</v>
      </c>
      <c r="Y115" s="36" t="s">
        <v>557</v>
      </c>
      <c r="Z115" s="36"/>
      <c r="AA115" s="36" t="s">
        <v>576</v>
      </c>
      <c r="AB115" s="36" t="s">
        <v>576</v>
      </c>
      <c r="AC115" s="36"/>
    </row>
    <row r="116" spans="1:30" s="25" customFormat="1" ht="16.5" customHeight="1">
      <c r="A116" s="25" t="s">
        <v>1100</v>
      </c>
      <c r="B116" s="25" t="s">
        <v>1101</v>
      </c>
      <c r="C116" s="25" t="s">
        <v>1102</v>
      </c>
      <c r="D116" s="25" t="s">
        <v>1103</v>
      </c>
      <c r="E116" s="40" t="s">
        <v>1104</v>
      </c>
      <c r="F116" s="41">
        <v>24000</v>
      </c>
      <c r="G116" s="25" t="s">
        <v>1091</v>
      </c>
      <c r="H116" s="42">
        <v>16678993868</v>
      </c>
      <c r="I116" s="48" t="s">
        <v>548</v>
      </c>
      <c r="J116" s="20" t="e">
        <v>#N/A</v>
      </c>
      <c r="K116" s="41">
        <v>178000</v>
      </c>
      <c r="M116" s="49">
        <v>7.4166666666666696</v>
      </c>
      <c r="N116" s="49">
        <v>1.2500000000000001E-2</v>
      </c>
      <c r="O116" s="49">
        <v>1.68539325842697E-3</v>
      </c>
      <c r="Q116" s="25" t="s">
        <v>550</v>
      </c>
      <c r="R116" s="25" t="s">
        <v>628</v>
      </c>
      <c r="S116" s="25" t="s">
        <v>563</v>
      </c>
      <c r="T116" s="25" t="s">
        <v>564</v>
      </c>
      <c r="U116" s="25" t="s">
        <v>36</v>
      </c>
      <c r="V116" s="25">
        <v>300</v>
      </c>
      <c r="W116" s="25" t="s">
        <v>1105</v>
      </c>
      <c r="X116" s="25" t="s">
        <v>556</v>
      </c>
      <c r="Y116" s="25" t="s">
        <v>557</v>
      </c>
      <c r="AB116" s="25" t="s">
        <v>1106</v>
      </c>
      <c r="AC116" s="25" t="s">
        <v>1106</v>
      </c>
    </row>
    <row r="117" spans="1:30" s="25" customFormat="1" ht="16.5" customHeight="1">
      <c r="A117" s="25" t="s">
        <v>733</v>
      </c>
      <c r="B117" s="25" t="s">
        <v>734</v>
      </c>
      <c r="C117" s="25" t="s">
        <v>514</v>
      </c>
      <c r="D117" s="25" t="s">
        <v>515</v>
      </c>
      <c r="E117" s="40" t="s">
        <v>516</v>
      </c>
      <c r="F117" s="41">
        <v>27000</v>
      </c>
      <c r="G117" s="25" t="s">
        <v>1091</v>
      </c>
      <c r="H117" s="42">
        <v>15256573192</v>
      </c>
      <c r="I117" s="48" t="s">
        <v>548</v>
      </c>
      <c r="J117" s="20" t="e">
        <v>#N/A</v>
      </c>
      <c r="K117" s="41">
        <v>165000</v>
      </c>
      <c r="M117" s="49">
        <v>6.1111111111111098</v>
      </c>
      <c r="N117" s="49">
        <v>1.1111111111111099E-2</v>
      </c>
      <c r="O117" s="49">
        <v>1.8181818181818199E-3</v>
      </c>
      <c r="Q117" s="25" t="s">
        <v>561</v>
      </c>
      <c r="R117" s="25" t="s">
        <v>736</v>
      </c>
      <c r="S117" s="25" t="s">
        <v>567</v>
      </c>
      <c r="T117" s="25" t="s">
        <v>652</v>
      </c>
      <c r="U117" s="25" t="s">
        <v>36</v>
      </c>
      <c r="V117" s="25">
        <v>300</v>
      </c>
      <c r="W117" s="25" t="s">
        <v>737</v>
      </c>
      <c r="X117" s="25" t="s">
        <v>556</v>
      </c>
      <c r="Y117" s="25" t="s">
        <v>557</v>
      </c>
      <c r="AB117" s="25" t="s">
        <v>738</v>
      </c>
      <c r="AC117" s="25" t="s">
        <v>738</v>
      </c>
    </row>
    <row r="118" spans="1:30" s="25" customFormat="1" ht="16.5" customHeight="1">
      <c r="A118" s="25" t="s">
        <v>1107</v>
      </c>
      <c r="B118" s="25" t="s">
        <v>360</v>
      </c>
      <c r="C118" s="25" t="s">
        <v>505</v>
      </c>
      <c r="D118" s="25" t="s">
        <v>506</v>
      </c>
      <c r="E118" s="40" t="s">
        <v>507</v>
      </c>
      <c r="F118" s="41">
        <v>11000</v>
      </c>
      <c r="G118" s="25">
        <v>200</v>
      </c>
      <c r="H118" s="42">
        <v>17758086536</v>
      </c>
      <c r="I118" s="48" t="s">
        <v>548</v>
      </c>
      <c r="J118" s="20" t="s">
        <v>36</v>
      </c>
      <c r="K118" s="41">
        <v>140000</v>
      </c>
      <c r="M118" s="49">
        <v>12.7272727272727</v>
      </c>
      <c r="N118" s="49">
        <v>2.7272727272727299E-2</v>
      </c>
      <c r="O118" s="49">
        <v>2.1428571428571399E-3</v>
      </c>
      <c r="Q118" s="25" t="s">
        <v>550</v>
      </c>
      <c r="R118" s="25" t="s">
        <v>1108</v>
      </c>
      <c r="S118" s="25" t="s">
        <v>666</v>
      </c>
      <c r="T118" s="25" t="s">
        <v>564</v>
      </c>
      <c r="U118" s="25" t="s">
        <v>36</v>
      </c>
      <c r="V118" s="25">
        <v>300</v>
      </c>
      <c r="W118" s="25" t="s">
        <v>507</v>
      </c>
      <c r="X118" s="25" t="s">
        <v>556</v>
      </c>
      <c r="Y118" s="25" t="s">
        <v>557</v>
      </c>
      <c r="AB118" s="25" t="s">
        <v>904</v>
      </c>
      <c r="AC118" s="25" t="s">
        <v>904</v>
      </c>
    </row>
    <row r="119" spans="1:30" s="25" customFormat="1" ht="16.5" customHeight="1">
      <c r="A119" s="25" t="s">
        <v>1109</v>
      </c>
      <c r="B119" s="25" t="s">
        <v>1110</v>
      </c>
      <c r="C119" s="25" t="s">
        <v>1111</v>
      </c>
      <c r="D119" s="25" t="s">
        <v>1110</v>
      </c>
      <c r="E119" s="40" t="s">
        <v>1112</v>
      </c>
      <c r="F119" s="41">
        <v>50000</v>
      </c>
      <c r="G119" s="25" t="s">
        <v>1113</v>
      </c>
      <c r="H119" s="42">
        <v>15209896224</v>
      </c>
      <c r="I119" s="48" t="s">
        <v>548</v>
      </c>
      <c r="J119" s="20" t="e">
        <v>#N/A</v>
      </c>
      <c r="K119" s="41">
        <v>230000</v>
      </c>
      <c r="M119" s="49">
        <v>4.5999999999999996</v>
      </c>
      <c r="N119" s="49">
        <v>0.01</v>
      </c>
      <c r="O119" s="49">
        <v>2.17391304347826E-3</v>
      </c>
      <c r="Q119" s="25" t="s">
        <v>550</v>
      </c>
      <c r="R119" s="25" t="s">
        <v>1114</v>
      </c>
      <c r="S119" s="25" t="s">
        <v>563</v>
      </c>
      <c r="T119" s="25" t="s">
        <v>900</v>
      </c>
      <c r="U119" s="25" t="s">
        <v>36</v>
      </c>
      <c r="V119" s="25">
        <v>500</v>
      </c>
      <c r="W119" s="25" t="s">
        <v>1112</v>
      </c>
      <c r="X119" s="25" t="s">
        <v>556</v>
      </c>
      <c r="Y119" s="25" t="s">
        <v>557</v>
      </c>
      <c r="AB119" s="25" t="s">
        <v>927</v>
      </c>
      <c r="AC119" s="25" t="s">
        <v>927</v>
      </c>
    </row>
    <row r="120" spans="1:30" s="25" customFormat="1" ht="16.5" customHeight="1">
      <c r="A120" s="36" t="s">
        <v>1115</v>
      </c>
      <c r="B120" s="36" t="s">
        <v>1116</v>
      </c>
      <c r="C120" s="36" t="s">
        <v>1117</v>
      </c>
      <c r="D120" s="36" t="s">
        <v>1118</v>
      </c>
      <c r="E120" s="44" t="s">
        <v>1119</v>
      </c>
      <c r="F120" s="38">
        <v>12000</v>
      </c>
      <c r="G120" s="36" t="s">
        <v>1091</v>
      </c>
      <c r="H120" s="39">
        <v>13691847225</v>
      </c>
      <c r="I120" s="45" t="s">
        <v>548</v>
      </c>
      <c r="J120" s="20" t="e">
        <v>#N/A</v>
      </c>
      <c r="K120" s="38">
        <v>78000</v>
      </c>
      <c r="L120" s="36"/>
      <c r="M120" s="46">
        <v>6.5</v>
      </c>
      <c r="N120" s="46">
        <v>2.5000000000000001E-2</v>
      </c>
      <c r="O120" s="47">
        <v>3.8461538461538498E-3</v>
      </c>
      <c r="Q120" s="36" t="s">
        <v>550</v>
      </c>
      <c r="R120" s="36" t="s">
        <v>592</v>
      </c>
      <c r="S120" s="36" t="s">
        <v>1120</v>
      </c>
      <c r="T120" s="36" t="s">
        <v>661</v>
      </c>
      <c r="U120" s="36" t="s">
        <v>565</v>
      </c>
      <c r="V120" s="36">
        <v>300</v>
      </c>
      <c r="W120" s="36" t="s">
        <v>1121</v>
      </c>
      <c r="X120" s="36" t="s">
        <v>556</v>
      </c>
      <c r="Y120" s="36" t="s">
        <v>557</v>
      </c>
      <c r="Z120" s="36"/>
      <c r="AA120" s="36" t="s">
        <v>1122</v>
      </c>
      <c r="AB120" s="36" t="s">
        <v>1122</v>
      </c>
      <c r="AC120" s="36"/>
    </row>
    <row r="121" spans="1:30" s="25" customFormat="1" ht="16.5">
      <c r="A121" s="25" t="s">
        <v>839</v>
      </c>
      <c r="B121" s="25" t="s">
        <v>1123</v>
      </c>
      <c r="C121" s="25" t="s">
        <v>1124</v>
      </c>
      <c r="D121" s="25" t="s">
        <v>1123</v>
      </c>
      <c r="E121" s="40" t="s">
        <v>1125</v>
      </c>
      <c r="F121" s="41">
        <v>85000</v>
      </c>
      <c r="G121" s="25" t="s">
        <v>1113</v>
      </c>
      <c r="H121" s="42">
        <v>13831044074</v>
      </c>
      <c r="I121" s="48" t="s">
        <v>548</v>
      </c>
      <c r="J121" s="20" t="e">
        <v>#N/A</v>
      </c>
      <c r="K121" s="41">
        <v>110000</v>
      </c>
      <c r="M121" s="49">
        <v>1.29411764705882</v>
      </c>
      <c r="N121" s="49">
        <v>5.8823529411764696E-3</v>
      </c>
      <c r="O121" s="49">
        <v>4.5454545454545496E-3</v>
      </c>
      <c r="Q121" s="25" t="s">
        <v>550</v>
      </c>
      <c r="R121" s="25" t="s">
        <v>1126</v>
      </c>
      <c r="S121" s="25" t="s">
        <v>563</v>
      </c>
      <c r="T121" s="25" t="s">
        <v>900</v>
      </c>
      <c r="U121" s="25" t="s">
        <v>36</v>
      </c>
      <c r="V121" s="25">
        <v>500</v>
      </c>
      <c r="W121" s="25" t="s">
        <v>1125</v>
      </c>
      <c r="X121" s="25" t="s">
        <v>556</v>
      </c>
      <c r="Y121" s="25" t="s">
        <v>557</v>
      </c>
      <c r="AB121" s="25" t="s">
        <v>1127</v>
      </c>
      <c r="AC121" s="25" t="s">
        <v>1127</v>
      </c>
      <c r="AD121" s="36"/>
    </row>
  </sheetData>
  <phoneticPr fontId="11" type="noConversion"/>
  <dataValidations count="1">
    <dataValidation type="list" errorStyle="warning" allowBlank="1" showInputMessage="1" showErrorMessage="1" error="直接下拉选择" prompt="下拉选择" sqref="I4 I34 I97 I105 I106 I109 I110 I111 I112 I113 I114 I115 I116 I117 I118 I119 I120 I121 I1:I3 I5:I14 I15:I19 I20:I22 I23:I33 I35:I37 I38:I45 I46:I48 I49:I53 I54:I57 I58:I59 I60:I66 I67:I88 I89:I94 I95:I96 I98:I100 I101:I104 I107:I108" xr:uid="{00000000-0002-0000-0100-000000000000}">
      <formula1>"可选,入选,失联,不选"</formula1>
    </dataValidation>
  </dataValidations>
  <hyperlinks>
    <hyperlink ref="E2" r:id="rId1" xr:uid="{00000000-0004-0000-0100-000000000000}"/>
    <hyperlink ref="E3" r:id="rId2" xr:uid="{00000000-0004-0000-0100-000001000000}"/>
    <hyperlink ref="E4" r:id="rId3" xr:uid="{00000000-0004-0000-0100-000002000000}"/>
    <hyperlink ref="E5" r:id="rId4" xr:uid="{00000000-0004-0000-0100-000003000000}"/>
    <hyperlink ref="E6" r:id="rId5" xr:uid="{00000000-0004-0000-0100-000004000000}"/>
    <hyperlink ref="E7" r:id="rId6" xr:uid="{00000000-0004-0000-0100-000005000000}"/>
    <hyperlink ref="E8" r:id="rId7" xr:uid="{00000000-0004-0000-0100-000006000000}"/>
    <hyperlink ref="E9" r:id="rId8" xr:uid="{00000000-0004-0000-0100-000007000000}"/>
    <hyperlink ref="E10" r:id="rId9" xr:uid="{00000000-0004-0000-0100-000008000000}"/>
    <hyperlink ref="E11" r:id="rId10" xr:uid="{00000000-0004-0000-0100-000009000000}"/>
    <hyperlink ref="E12" r:id="rId11" xr:uid="{00000000-0004-0000-0100-00000A000000}"/>
    <hyperlink ref="E13" r:id="rId12" xr:uid="{00000000-0004-0000-0100-00000B000000}"/>
    <hyperlink ref="E14" r:id="rId13" xr:uid="{00000000-0004-0000-0100-00000C000000}"/>
    <hyperlink ref="E15" r:id="rId14" xr:uid="{00000000-0004-0000-0100-00000D000000}"/>
    <hyperlink ref="E16" r:id="rId15" xr:uid="{00000000-0004-0000-0100-00000E000000}"/>
    <hyperlink ref="E17" r:id="rId16" xr:uid="{00000000-0004-0000-0100-00000F000000}"/>
    <hyperlink ref="E18" r:id="rId17" xr:uid="{00000000-0004-0000-0100-000010000000}"/>
    <hyperlink ref="E19" r:id="rId18" xr:uid="{00000000-0004-0000-0100-000011000000}"/>
    <hyperlink ref="E20" r:id="rId19" xr:uid="{00000000-0004-0000-0100-000012000000}"/>
    <hyperlink ref="E21" r:id="rId20" xr:uid="{00000000-0004-0000-0100-000013000000}"/>
    <hyperlink ref="E22" r:id="rId21" xr:uid="{00000000-0004-0000-0100-000014000000}"/>
    <hyperlink ref="E23" r:id="rId22" xr:uid="{00000000-0004-0000-0100-000015000000}"/>
    <hyperlink ref="E24" r:id="rId23" xr:uid="{00000000-0004-0000-0100-000016000000}"/>
    <hyperlink ref="E25" r:id="rId24" xr:uid="{00000000-0004-0000-0100-000017000000}"/>
    <hyperlink ref="E26" r:id="rId25" xr:uid="{00000000-0004-0000-0100-000018000000}"/>
    <hyperlink ref="E27" r:id="rId26" xr:uid="{00000000-0004-0000-0100-000019000000}"/>
    <hyperlink ref="E28" r:id="rId27" xr:uid="{00000000-0004-0000-0100-00001A000000}"/>
    <hyperlink ref="E29" r:id="rId28" xr:uid="{00000000-0004-0000-0100-00001B000000}"/>
    <hyperlink ref="E30" r:id="rId29" xr:uid="{00000000-0004-0000-0100-00001C000000}"/>
    <hyperlink ref="E31" r:id="rId30" xr:uid="{00000000-0004-0000-0100-00001D000000}"/>
    <hyperlink ref="E32" r:id="rId31" xr:uid="{00000000-0004-0000-0100-00001E000000}"/>
    <hyperlink ref="E33" r:id="rId32" xr:uid="{00000000-0004-0000-0100-00001F000000}"/>
    <hyperlink ref="E34" r:id="rId33" xr:uid="{00000000-0004-0000-0100-000020000000}"/>
    <hyperlink ref="E35" r:id="rId34" xr:uid="{00000000-0004-0000-0100-000021000000}"/>
    <hyperlink ref="E36" r:id="rId35" xr:uid="{00000000-0004-0000-0100-000022000000}"/>
    <hyperlink ref="E37" r:id="rId36" xr:uid="{00000000-0004-0000-0100-000023000000}"/>
    <hyperlink ref="E38" r:id="rId37" xr:uid="{00000000-0004-0000-0100-000024000000}"/>
    <hyperlink ref="E39" r:id="rId38" xr:uid="{00000000-0004-0000-0100-000025000000}"/>
    <hyperlink ref="E40" r:id="rId39" xr:uid="{00000000-0004-0000-0100-000026000000}"/>
    <hyperlink ref="E41" r:id="rId40" xr:uid="{00000000-0004-0000-0100-000027000000}"/>
    <hyperlink ref="E42" r:id="rId41" xr:uid="{00000000-0004-0000-0100-000028000000}"/>
    <hyperlink ref="E43" r:id="rId42" xr:uid="{00000000-0004-0000-0100-000029000000}"/>
    <hyperlink ref="E44" r:id="rId43" xr:uid="{00000000-0004-0000-0100-00002A000000}"/>
    <hyperlink ref="E45" r:id="rId44" xr:uid="{00000000-0004-0000-0100-00002B000000}"/>
    <hyperlink ref="E46" r:id="rId45" xr:uid="{00000000-0004-0000-0100-00002C000000}"/>
    <hyperlink ref="E47" r:id="rId46" xr:uid="{00000000-0004-0000-0100-00002D000000}"/>
    <hyperlink ref="E48" r:id="rId47" xr:uid="{00000000-0004-0000-0100-00002E000000}"/>
    <hyperlink ref="E49" r:id="rId48" xr:uid="{00000000-0004-0000-0100-00002F000000}"/>
    <hyperlink ref="E50" r:id="rId49" xr:uid="{00000000-0004-0000-0100-000030000000}"/>
    <hyperlink ref="E51" r:id="rId50" xr:uid="{00000000-0004-0000-0100-000031000000}"/>
    <hyperlink ref="E52" r:id="rId51" xr:uid="{00000000-0004-0000-0100-000032000000}"/>
    <hyperlink ref="E53" r:id="rId52" xr:uid="{00000000-0004-0000-0100-000033000000}"/>
    <hyperlink ref="E54" r:id="rId53" xr:uid="{00000000-0004-0000-0100-000034000000}"/>
    <hyperlink ref="E55" r:id="rId54" xr:uid="{00000000-0004-0000-0100-000035000000}"/>
    <hyperlink ref="E56" r:id="rId55" xr:uid="{00000000-0004-0000-0100-000036000000}"/>
    <hyperlink ref="E57" r:id="rId56" xr:uid="{00000000-0004-0000-0100-000037000000}"/>
    <hyperlink ref="E58" r:id="rId57" xr:uid="{00000000-0004-0000-0100-000038000000}"/>
    <hyperlink ref="E59" r:id="rId58" xr:uid="{00000000-0004-0000-0100-000039000000}"/>
    <hyperlink ref="E60" r:id="rId59" xr:uid="{00000000-0004-0000-0100-00003A000000}"/>
    <hyperlink ref="E61" r:id="rId60" xr:uid="{00000000-0004-0000-0100-00003B000000}"/>
    <hyperlink ref="E62" r:id="rId61" xr:uid="{00000000-0004-0000-0100-00003C000000}"/>
    <hyperlink ref="E63" r:id="rId62" xr:uid="{00000000-0004-0000-0100-00003D000000}"/>
    <hyperlink ref="E64" r:id="rId63" xr:uid="{00000000-0004-0000-0100-00003E000000}"/>
    <hyperlink ref="E65" r:id="rId64" xr:uid="{00000000-0004-0000-0100-00003F000000}"/>
    <hyperlink ref="E66" r:id="rId65" xr:uid="{00000000-0004-0000-0100-000040000000}"/>
    <hyperlink ref="E67" r:id="rId66" xr:uid="{00000000-0004-0000-0100-000041000000}"/>
    <hyperlink ref="E68" r:id="rId67" xr:uid="{00000000-0004-0000-0100-000042000000}"/>
    <hyperlink ref="E69" r:id="rId68" xr:uid="{00000000-0004-0000-0100-000043000000}"/>
    <hyperlink ref="E70" r:id="rId69" xr:uid="{00000000-0004-0000-0100-000044000000}"/>
    <hyperlink ref="E71" r:id="rId70" xr:uid="{00000000-0004-0000-0100-000045000000}"/>
    <hyperlink ref="E72" r:id="rId71" xr:uid="{00000000-0004-0000-0100-000046000000}"/>
    <hyperlink ref="E73" r:id="rId72" xr:uid="{00000000-0004-0000-0100-000047000000}"/>
    <hyperlink ref="E74" r:id="rId73" xr:uid="{00000000-0004-0000-0100-000048000000}"/>
    <hyperlink ref="E75" r:id="rId74" xr:uid="{00000000-0004-0000-0100-000049000000}"/>
    <hyperlink ref="E76" r:id="rId75" xr:uid="{00000000-0004-0000-0100-00004A000000}"/>
    <hyperlink ref="E77" r:id="rId76" xr:uid="{00000000-0004-0000-0100-00004B000000}"/>
    <hyperlink ref="E78" r:id="rId77" xr:uid="{00000000-0004-0000-0100-00004C000000}"/>
    <hyperlink ref="E79" r:id="rId78" xr:uid="{00000000-0004-0000-0100-00004D000000}"/>
    <hyperlink ref="E80" r:id="rId79" xr:uid="{00000000-0004-0000-0100-00004E000000}"/>
    <hyperlink ref="E81" r:id="rId80" xr:uid="{00000000-0004-0000-0100-00004F000000}"/>
    <hyperlink ref="E82" r:id="rId81" xr:uid="{00000000-0004-0000-0100-000050000000}"/>
    <hyperlink ref="E83" r:id="rId82" xr:uid="{00000000-0004-0000-0100-000051000000}"/>
    <hyperlink ref="E84" r:id="rId83" xr:uid="{00000000-0004-0000-0100-000052000000}"/>
    <hyperlink ref="E85" r:id="rId84" xr:uid="{00000000-0004-0000-0100-000053000000}"/>
    <hyperlink ref="E86" r:id="rId85" xr:uid="{00000000-0004-0000-0100-000054000000}"/>
    <hyperlink ref="E87" r:id="rId86" xr:uid="{00000000-0004-0000-0100-000055000000}"/>
    <hyperlink ref="E88" r:id="rId87" xr:uid="{00000000-0004-0000-0100-000056000000}"/>
    <hyperlink ref="E89" r:id="rId88" xr:uid="{00000000-0004-0000-0100-000057000000}"/>
    <hyperlink ref="E90" r:id="rId89" xr:uid="{00000000-0004-0000-0100-000058000000}"/>
    <hyperlink ref="E91" r:id="rId90" xr:uid="{00000000-0004-0000-0100-000059000000}"/>
    <hyperlink ref="E92" r:id="rId91" xr:uid="{00000000-0004-0000-0100-00005A000000}"/>
    <hyperlink ref="E93" r:id="rId92" xr:uid="{00000000-0004-0000-0100-00005B000000}"/>
    <hyperlink ref="E94" r:id="rId93" xr:uid="{00000000-0004-0000-0100-00005C000000}"/>
    <hyperlink ref="E95" r:id="rId94" xr:uid="{00000000-0004-0000-0100-00005D000000}"/>
    <hyperlink ref="E96" r:id="rId95" xr:uid="{00000000-0004-0000-0100-00005E000000}"/>
    <hyperlink ref="E97" r:id="rId96" xr:uid="{00000000-0004-0000-0100-00005F000000}"/>
    <hyperlink ref="E98" r:id="rId97" xr:uid="{00000000-0004-0000-0100-000060000000}"/>
    <hyperlink ref="E99" r:id="rId98" xr:uid="{00000000-0004-0000-0100-000061000000}"/>
    <hyperlink ref="E100" r:id="rId99" xr:uid="{00000000-0004-0000-0100-000062000000}"/>
    <hyperlink ref="E101" r:id="rId100" xr:uid="{00000000-0004-0000-0100-000063000000}"/>
    <hyperlink ref="E102" r:id="rId101" xr:uid="{00000000-0004-0000-0100-000064000000}"/>
    <hyperlink ref="E103" r:id="rId102" xr:uid="{00000000-0004-0000-0100-000065000000}"/>
    <hyperlink ref="E104" r:id="rId103" xr:uid="{00000000-0004-0000-0100-000066000000}"/>
    <hyperlink ref="E105" r:id="rId104" xr:uid="{00000000-0004-0000-0100-000067000000}"/>
    <hyperlink ref="E106" r:id="rId105" xr:uid="{00000000-0004-0000-0100-000068000000}"/>
    <hyperlink ref="E107" r:id="rId106" xr:uid="{00000000-0004-0000-0100-000069000000}"/>
    <hyperlink ref="E108" r:id="rId107" xr:uid="{00000000-0004-0000-0100-00006A000000}"/>
    <hyperlink ref="E109" r:id="rId108" xr:uid="{00000000-0004-0000-0100-00006B000000}"/>
    <hyperlink ref="E110" r:id="rId109" xr:uid="{00000000-0004-0000-0100-00006C000000}"/>
    <hyperlink ref="E111" r:id="rId110" xr:uid="{00000000-0004-0000-0100-00006D000000}"/>
    <hyperlink ref="E112" r:id="rId111" xr:uid="{00000000-0004-0000-0100-00006E000000}"/>
    <hyperlink ref="E114" r:id="rId112" xr:uid="{00000000-0004-0000-0100-00006F000000}"/>
    <hyperlink ref="E118" r:id="rId113" xr:uid="{00000000-0004-0000-0100-000070000000}"/>
    <hyperlink ref="E116" r:id="rId114" xr:uid="{00000000-0004-0000-0100-000071000000}"/>
    <hyperlink ref="E120" r:id="rId115" xr:uid="{00000000-0004-0000-0100-000072000000}"/>
    <hyperlink ref="E113" r:id="rId116" xr:uid="{00000000-0004-0000-0100-000073000000}"/>
    <hyperlink ref="E115" r:id="rId117" xr:uid="{00000000-0004-0000-0100-000074000000}"/>
    <hyperlink ref="E117" r:id="rId118" xr:uid="{00000000-0004-0000-0100-000075000000}"/>
    <hyperlink ref="E119" r:id="rId119" xr:uid="{00000000-0004-0000-0100-000076000000}"/>
    <hyperlink ref="E121" r:id="rId120" xr:uid="{00000000-0004-0000-0100-000077000000}"/>
  </hyperlinks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28"/>
  <sheetViews>
    <sheetView workbookViewId="0">
      <selection activeCell="E36" sqref="E36"/>
    </sheetView>
  </sheetViews>
  <sheetFormatPr baseColWidth="10" defaultColWidth="8" defaultRowHeight="16.5"/>
  <cols>
    <col min="1" max="1" width="8" style="1"/>
    <col min="2" max="2" width="14.44140625" style="1" customWidth="1"/>
    <col min="3" max="3" width="13" style="1" customWidth="1"/>
    <col min="4" max="4" width="14.44140625" style="1" customWidth="1"/>
    <col min="5" max="8" width="8" style="1"/>
    <col min="9" max="9" width="8" style="2" customWidth="1"/>
    <col min="10" max="16384" width="8" style="1"/>
  </cols>
  <sheetData>
    <row r="1" spans="1:31">
      <c r="A1" s="3" t="s">
        <v>522</v>
      </c>
      <c r="B1" s="3" t="s">
        <v>2</v>
      </c>
      <c r="C1" s="3" t="s">
        <v>3</v>
      </c>
      <c r="D1" s="3" t="s">
        <v>8</v>
      </c>
      <c r="E1" s="3" t="s">
        <v>1128</v>
      </c>
      <c r="F1" s="3" t="s">
        <v>4</v>
      </c>
      <c r="G1" s="3" t="s">
        <v>5</v>
      </c>
      <c r="H1" s="4" t="s">
        <v>524</v>
      </c>
      <c r="I1" s="17" t="s">
        <v>525</v>
      </c>
      <c r="J1" s="3" t="s">
        <v>6</v>
      </c>
      <c r="K1" s="3" t="s">
        <v>526</v>
      </c>
      <c r="L1" s="18" t="s">
        <v>1129</v>
      </c>
      <c r="M1" s="19" t="s">
        <v>529</v>
      </c>
      <c r="N1" s="19" t="s">
        <v>530</v>
      </c>
      <c r="O1" s="19" t="s">
        <v>531</v>
      </c>
      <c r="P1" s="3" t="s">
        <v>532</v>
      </c>
      <c r="Q1" s="3" t="s">
        <v>533</v>
      </c>
      <c r="R1" s="3" t="s">
        <v>523</v>
      </c>
      <c r="S1" s="3" t="s">
        <v>534</v>
      </c>
      <c r="T1" s="3" t="s">
        <v>535</v>
      </c>
      <c r="U1" s="3" t="s">
        <v>536</v>
      </c>
      <c r="V1" s="3" t="s">
        <v>537</v>
      </c>
      <c r="W1" s="3" t="s">
        <v>538</v>
      </c>
      <c r="X1" s="3" t="s">
        <v>539</v>
      </c>
      <c r="Y1" s="3" t="s">
        <v>540</v>
      </c>
      <c r="Z1" s="3" t="s">
        <v>541</v>
      </c>
      <c r="AA1" s="3" t="s">
        <v>542</v>
      </c>
      <c r="AB1" s="3" t="s">
        <v>543</v>
      </c>
      <c r="AC1" s="3" t="s">
        <v>544</v>
      </c>
      <c r="AD1" s="3" t="s">
        <v>545</v>
      </c>
      <c r="AE1" s="3"/>
    </row>
    <row r="2" spans="1:31" ht="13.5" customHeight="1">
      <c r="A2" s="1" t="s">
        <v>1130</v>
      </c>
      <c r="B2" s="1" t="s">
        <v>33</v>
      </c>
      <c r="C2" s="1" t="s">
        <v>34</v>
      </c>
      <c r="D2" s="5">
        <v>13164701556</v>
      </c>
      <c r="E2" s="1" t="s">
        <v>1131</v>
      </c>
      <c r="F2" s="1" t="s">
        <v>33</v>
      </c>
      <c r="G2" s="6" t="s">
        <v>35</v>
      </c>
      <c r="H2" s="7" t="s">
        <v>548</v>
      </c>
      <c r="I2" s="20" t="s">
        <v>36</v>
      </c>
      <c r="J2" s="1">
        <v>59000</v>
      </c>
      <c r="K2" s="1">
        <v>700000</v>
      </c>
      <c r="M2" s="21">
        <v>11.864406779661</v>
      </c>
      <c r="N2" s="21">
        <v>8.4745762711864406E-3</v>
      </c>
      <c r="O2" s="21">
        <v>7.1428571428571396E-4</v>
      </c>
      <c r="P2" s="1" t="s">
        <v>550</v>
      </c>
      <c r="Q2" s="1" t="s">
        <v>1132</v>
      </c>
      <c r="R2" s="1" t="s">
        <v>1133</v>
      </c>
      <c r="S2" s="1" t="s">
        <v>563</v>
      </c>
      <c r="T2" s="1" t="s">
        <v>564</v>
      </c>
      <c r="U2" s="1" t="s">
        <v>36</v>
      </c>
      <c r="V2" s="1">
        <v>500</v>
      </c>
      <c r="W2" s="1" t="s">
        <v>1134</v>
      </c>
      <c r="X2" s="1" t="s">
        <v>556</v>
      </c>
      <c r="Y2" s="1" t="s">
        <v>557</v>
      </c>
      <c r="AC2" s="1" t="s">
        <v>1135</v>
      </c>
      <c r="AD2" s="1" t="s">
        <v>1136</v>
      </c>
    </row>
    <row r="3" spans="1:31">
      <c r="A3" s="1" t="s">
        <v>1137</v>
      </c>
      <c r="B3" s="1" t="s">
        <v>39</v>
      </c>
      <c r="C3" s="1">
        <v>13160887814</v>
      </c>
      <c r="D3" s="5">
        <v>13160887814</v>
      </c>
      <c r="E3" s="1" t="s">
        <v>1131</v>
      </c>
      <c r="F3" s="1" t="s">
        <v>40</v>
      </c>
      <c r="G3" s="8" t="s">
        <v>41</v>
      </c>
      <c r="H3" s="7" t="s">
        <v>548</v>
      </c>
      <c r="I3" s="20" t="s">
        <v>36</v>
      </c>
      <c r="J3" s="1">
        <v>10000</v>
      </c>
      <c r="K3" s="1">
        <v>400000</v>
      </c>
      <c r="M3" s="21">
        <v>40</v>
      </c>
      <c r="N3" s="21">
        <v>0.03</v>
      </c>
      <c r="O3" s="21">
        <v>7.5000000000000002E-4</v>
      </c>
      <c r="P3" s="1" t="s">
        <v>550</v>
      </c>
      <c r="Q3" s="1" t="s">
        <v>1138</v>
      </c>
      <c r="R3" s="1" t="s">
        <v>1113</v>
      </c>
      <c r="S3" s="1" t="s">
        <v>563</v>
      </c>
      <c r="T3" s="1" t="s">
        <v>1139</v>
      </c>
      <c r="U3" s="1" t="s">
        <v>36</v>
      </c>
      <c r="V3" s="1">
        <v>300</v>
      </c>
      <c r="W3" s="1" t="s">
        <v>41</v>
      </c>
      <c r="X3" s="1" t="s">
        <v>556</v>
      </c>
      <c r="Y3" s="1" t="s">
        <v>557</v>
      </c>
      <c r="AC3" s="1" t="s">
        <v>1140</v>
      </c>
      <c r="AD3" s="1" t="s">
        <v>1140</v>
      </c>
    </row>
    <row r="4" spans="1:31">
      <c r="A4" s="1" t="s">
        <v>1141</v>
      </c>
      <c r="B4" s="1" t="s">
        <v>1142</v>
      </c>
      <c r="C4" s="1" t="s">
        <v>1143</v>
      </c>
      <c r="D4" s="5">
        <v>13830928091</v>
      </c>
      <c r="E4" s="1" t="s">
        <v>1144</v>
      </c>
      <c r="F4" s="1" t="s">
        <v>1145</v>
      </c>
      <c r="G4" s="9" t="s">
        <v>1146</v>
      </c>
      <c r="H4" s="10" t="s">
        <v>548</v>
      </c>
      <c r="I4" s="20" t="e">
        <v>#N/A</v>
      </c>
      <c r="J4" s="1">
        <v>220000</v>
      </c>
      <c r="K4" s="1">
        <v>550000</v>
      </c>
      <c r="M4" s="21">
        <v>2.5</v>
      </c>
      <c r="N4" s="21">
        <v>2.27272727272727E-3</v>
      </c>
      <c r="O4" s="21">
        <v>9.0909090909090898E-4</v>
      </c>
      <c r="P4" s="1" t="s">
        <v>646</v>
      </c>
      <c r="Q4" s="1" t="s">
        <v>1147</v>
      </c>
      <c r="R4" s="1" t="s">
        <v>1133</v>
      </c>
      <c r="S4" s="1" t="s">
        <v>36</v>
      </c>
      <c r="T4" s="1" t="s">
        <v>330</v>
      </c>
      <c r="U4" s="1" t="s">
        <v>36</v>
      </c>
      <c r="V4" s="1">
        <v>500</v>
      </c>
      <c r="W4" s="1" t="s">
        <v>1146</v>
      </c>
      <c r="X4" s="1" t="s">
        <v>556</v>
      </c>
      <c r="Y4" s="1" t="s">
        <v>557</v>
      </c>
      <c r="AC4" s="1" t="s">
        <v>1148</v>
      </c>
      <c r="AD4" s="1" t="s">
        <v>1148</v>
      </c>
    </row>
    <row r="5" spans="1:31">
      <c r="A5" s="1" t="s">
        <v>1149</v>
      </c>
      <c r="B5" s="1" t="s">
        <v>44</v>
      </c>
      <c r="C5" s="1" t="s">
        <v>45</v>
      </c>
      <c r="D5" s="7">
        <v>17827445456</v>
      </c>
      <c r="E5" s="1" t="s">
        <v>1131</v>
      </c>
      <c r="F5" s="1" t="s">
        <v>46</v>
      </c>
      <c r="G5" s="1" t="s">
        <v>47</v>
      </c>
      <c r="H5" s="7" t="s">
        <v>548</v>
      </c>
      <c r="I5" s="20" t="s">
        <v>36</v>
      </c>
      <c r="J5" s="1">
        <v>14000</v>
      </c>
      <c r="K5" s="1">
        <v>280000</v>
      </c>
      <c r="M5" s="21">
        <v>20</v>
      </c>
      <c r="N5" s="21">
        <v>2.1428571428571401E-2</v>
      </c>
      <c r="O5" s="21">
        <v>1.07142857142857E-3</v>
      </c>
      <c r="P5" s="1" t="s">
        <v>550</v>
      </c>
      <c r="Q5" s="1" t="s">
        <v>604</v>
      </c>
      <c r="R5" s="1" t="s">
        <v>1113</v>
      </c>
      <c r="S5" s="1" t="s">
        <v>1150</v>
      </c>
      <c r="T5" s="1" t="s">
        <v>564</v>
      </c>
      <c r="U5" s="1" t="s">
        <v>36</v>
      </c>
      <c r="V5" s="1">
        <v>300</v>
      </c>
      <c r="W5" s="1" t="s">
        <v>47</v>
      </c>
      <c r="X5" s="1" t="s">
        <v>556</v>
      </c>
      <c r="Y5" s="1" t="s">
        <v>557</v>
      </c>
      <c r="AC5" s="1" t="s">
        <v>1151</v>
      </c>
      <c r="AD5" s="1" t="s">
        <v>1151</v>
      </c>
    </row>
    <row r="6" spans="1:31">
      <c r="A6" s="1" t="s">
        <v>1152</v>
      </c>
      <c r="B6" s="1" t="s">
        <v>1153</v>
      </c>
      <c r="C6" s="1" t="s">
        <v>48</v>
      </c>
      <c r="D6" s="5">
        <v>15915810397</v>
      </c>
      <c r="E6" s="1" t="s">
        <v>1131</v>
      </c>
      <c r="F6" s="1" t="s">
        <v>49</v>
      </c>
      <c r="G6" s="8" t="s">
        <v>50</v>
      </c>
      <c r="H6" s="7" t="s">
        <v>548</v>
      </c>
      <c r="I6" s="20" t="s">
        <v>36</v>
      </c>
      <c r="J6" s="1">
        <v>66000</v>
      </c>
      <c r="K6" s="1">
        <v>423000</v>
      </c>
      <c r="M6" s="21">
        <v>6.4090909090909101</v>
      </c>
      <c r="N6" s="21">
        <v>7.5757575757575803E-3</v>
      </c>
      <c r="O6" s="21">
        <v>1.18203309692671E-3</v>
      </c>
      <c r="P6" s="1" t="s">
        <v>550</v>
      </c>
      <c r="Q6" s="1" t="s">
        <v>684</v>
      </c>
      <c r="R6" s="1" t="s">
        <v>1113</v>
      </c>
      <c r="S6" s="1" t="s">
        <v>563</v>
      </c>
      <c r="T6" s="1" t="s">
        <v>564</v>
      </c>
      <c r="U6" s="1" t="s">
        <v>36</v>
      </c>
      <c r="V6" s="1">
        <v>500</v>
      </c>
      <c r="W6" s="1" t="s">
        <v>50</v>
      </c>
      <c r="X6" s="1" t="s">
        <v>556</v>
      </c>
      <c r="Y6" s="1" t="s">
        <v>557</v>
      </c>
      <c r="AC6" s="1" t="s">
        <v>927</v>
      </c>
      <c r="AD6" s="1" t="s">
        <v>927</v>
      </c>
    </row>
    <row r="7" spans="1:31">
      <c r="A7" s="1" t="s">
        <v>1154</v>
      </c>
      <c r="B7" s="1" t="s">
        <v>53</v>
      </c>
      <c r="C7" s="1" t="s">
        <v>54</v>
      </c>
      <c r="D7" s="5">
        <v>15218812635</v>
      </c>
      <c r="E7" s="1" t="s">
        <v>1131</v>
      </c>
      <c r="F7" s="1" t="s">
        <v>55</v>
      </c>
      <c r="G7" s="8" t="s">
        <v>56</v>
      </c>
      <c r="H7" s="7" t="s">
        <v>548</v>
      </c>
      <c r="I7" s="20" t="s">
        <v>36</v>
      </c>
      <c r="J7" s="1">
        <v>22000</v>
      </c>
      <c r="K7" s="1">
        <v>251000</v>
      </c>
      <c r="M7" s="21">
        <v>11.409090909090899</v>
      </c>
      <c r="N7" s="21">
        <v>1.3636363636363599E-2</v>
      </c>
      <c r="O7" s="21">
        <v>1.1952191235059799E-3</v>
      </c>
      <c r="P7" s="1" t="s">
        <v>550</v>
      </c>
      <c r="Q7" s="1" t="s">
        <v>1155</v>
      </c>
      <c r="R7" s="1" t="s">
        <v>1113</v>
      </c>
      <c r="S7" s="1" t="s">
        <v>563</v>
      </c>
      <c r="T7" s="1" t="s">
        <v>564</v>
      </c>
      <c r="U7" s="1" t="s">
        <v>36</v>
      </c>
      <c r="V7" s="1">
        <v>300</v>
      </c>
      <c r="W7" s="1" t="s">
        <v>56</v>
      </c>
      <c r="X7" s="1" t="s">
        <v>556</v>
      </c>
      <c r="Y7" s="1" t="s">
        <v>557</v>
      </c>
      <c r="AC7" s="1" t="s">
        <v>1140</v>
      </c>
      <c r="AD7" s="1" t="s">
        <v>1140</v>
      </c>
    </row>
    <row r="8" spans="1:31">
      <c r="A8" s="1" t="s">
        <v>1156</v>
      </c>
      <c r="B8" s="1" t="s">
        <v>58</v>
      </c>
      <c r="C8" s="1" t="s">
        <v>59</v>
      </c>
      <c r="D8" s="5">
        <v>15571650605</v>
      </c>
      <c r="E8" s="1" t="s">
        <v>1131</v>
      </c>
      <c r="F8" s="1" t="s">
        <v>60</v>
      </c>
      <c r="G8" s="8" t="s">
        <v>61</v>
      </c>
      <c r="H8" s="7" t="s">
        <v>548</v>
      </c>
      <c r="I8" s="20" t="s">
        <v>36</v>
      </c>
      <c r="J8" s="1">
        <v>12000</v>
      </c>
      <c r="K8" s="1">
        <v>240000</v>
      </c>
      <c r="M8" s="21">
        <v>20</v>
      </c>
      <c r="N8" s="21">
        <v>2.5000000000000001E-2</v>
      </c>
      <c r="O8" s="21">
        <v>1.25E-3</v>
      </c>
      <c r="P8" s="1" t="s">
        <v>550</v>
      </c>
      <c r="Q8" s="1" t="s">
        <v>1157</v>
      </c>
      <c r="R8" s="1" t="s">
        <v>1091</v>
      </c>
      <c r="S8" s="1" t="s">
        <v>563</v>
      </c>
      <c r="T8" s="1" t="s">
        <v>564</v>
      </c>
      <c r="U8" s="1" t="s">
        <v>36</v>
      </c>
      <c r="V8" s="1">
        <v>300</v>
      </c>
      <c r="W8" s="1" t="s">
        <v>1158</v>
      </c>
      <c r="X8" s="1" t="s">
        <v>556</v>
      </c>
      <c r="Y8" s="1" t="s">
        <v>557</v>
      </c>
      <c r="AC8" s="1" t="s">
        <v>1159</v>
      </c>
      <c r="AD8" s="1" t="s">
        <v>1159</v>
      </c>
    </row>
    <row r="9" spans="1:31">
      <c r="A9" s="1" t="s">
        <v>1160</v>
      </c>
      <c r="B9" s="1" t="s">
        <v>64</v>
      </c>
      <c r="C9" s="1" t="s">
        <v>64</v>
      </c>
      <c r="D9" s="5">
        <v>1915884027</v>
      </c>
      <c r="E9" s="1" t="s">
        <v>1131</v>
      </c>
      <c r="F9" s="1" t="s">
        <v>64</v>
      </c>
      <c r="G9" s="8" t="s">
        <v>65</v>
      </c>
      <c r="H9" s="7" t="s">
        <v>548</v>
      </c>
      <c r="I9" s="20" t="s">
        <v>36</v>
      </c>
      <c r="J9" s="1">
        <v>40000</v>
      </c>
      <c r="K9" s="1">
        <v>371000</v>
      </c>
      <c r="M9" s="21">
        <v>9.2750000000000004</v>
      </c>
      <c r="N9" s="21">
        <v>1.2500000000000001E-2</v>
      </c>
      <c r="O9" s="21">
        <v>1.34770889487871E-3</v>
      </c>
      <c r="P9" s="1" t="s">
        <v>550</v>
      </c>
      <c r="Q9" s="1" t="s">
        <v>1161</v>
      </c>
      <c r="R9" s="1" t="s">
        <v>1133</v>
      </c>
      <c r="S9" s="1" t="s">
        <v>563</v>
      </c>
      <c r="T9" s="1" t="s">
        <v>564</v>
      </c>
      <c r="U9" s="1" t="s">
        <v>36</v>
      </c>
      <c r="V9" s="1">
        <v>500</v>
      </c>
      <c r="W9" s="1" t="s">
        <v>1162</v>
      </c>
      <c r="X9" s="1" t="s">
        <v>556</v>
      </c>
      <c r="Y9" s="1" t="s">
        <v>557</v>
      </c>
      <c r="AC9" s="1" t="s">
        <v>1163</v>
      </c>
      <c r="AD9" s="1" t="s">
        <v>1163</v>
      </c>
    </row>
    <row r="10" spans="1:31">
      <c r="A10" s="11" t="s">
        <v>1164</v>
      </c>
      <c r="B10" s="11" t="s">
        <v>68</v>
      </c>
      <c r="C10" s="11" t="s">
        <v>69</v>
      </c>
      <c r="D10" s="12">
        <v>18820130282</v>
      </c>
      <c r="E10" s="11" t="s">
        <v>1144</v>
      </c>
      <c r="F10" s="11" t="s">
        <v>68</v>
      </c>
      <c r="G10" s="13" t="s">
        <v>70</v>
      </c>
      <c r="H10" s="14" t="s">
        <v>548</v>
      </c>
      <c r="I10" s="20" t="s">
        <v>36</v>
      </c>
      <c r="J10" s="11">
        <v>37000</v>
      </c>
      <c r="K10" s="11">
        <v>321000</v>
      </c>
      <c r="L10" s="11"/>
      <c r="M10" s="22">
        <v>8.6756756756756808</v>
      </c>
      <c r="N10" s="22">
        <v>1.35135135135135E-2</v>
      </c>
      <c r="O10" s="23">
        <v>1.5576323987538899E-3</v>
      </c>
      <c r="P10" s="11" t="s">
        <v>1165</v>
      </c>
      <c r="Q10" s="11" t="s">
        <v>604</v>
      </c>
      <c r="R10" s="11" t="s">
        <v>1133</v>
      </c>
      <c r="S10" s="11" t="s">
        <v>563</v>
      </c>
      <c r="T10" s="11" t="s">
        <v>553</v>
      </c>
      <c r="U10" s="11" t="s">
        <v>36</v>
      </c>
      <c r="V10" s="11">
        <v>500</v>
      </c>
      <c r="W10" s="11" t="s">
        <v>1166</v>
      </c>
      <c r="X10" s="11" t="s">
        <v>556</v>
      </c>
      <c r="Y10" s="11" t="s">
        <v>557</v>
      </c>
      <c r="Z10" s="11"/>
      <c r="AA10" s="11"/>
      <c r="AB10" s="11" t="s">
        <v>1167</v>
      </c>
      <c r="AC10" s="11" t="s">
        <v>1167</v>
      </c>
      <c r="AD10" s="11"/>
    </row>
    <row r="11" spans="1:31">
      <c r="A11" s="11" t="s">
        <v>1152</v>
      </c>
      <c r="B11" s="11" t="s">
        <v>1168</v>
      </c>
      <c r="C11" s="11" t="s">
        <v>72</v>
      </c>
      <c r="D11" s="12">
        <v>17806769640</v>
      </c>
      <c r="E11" s="11" t="s">
        <v>1131</v>
      </c>
      <c r="F11" s="11" t="s">
        <v>1169</v>
      </c>
      <c r="G11" s="13" t="s">
        <v>73</v>
      </c>
      <c r="H11" s="14" t="s">
        <v>548</v>
      </c>
      <c r="I11" s="20" t="s">
        <v>36</v>
      </c>
      <c r="J11" s="11">
        <v>17000</v>
      </c>
      <c r="K11" s="11">
        <v>166000</v>
      </c>
      <c r="L11" s="11"/>
      <c r="M11" s="22">
        <v>9.7647058823529402</v>
      </c>
      <c r="N11" s="22">
        <v>1.7647058823529401E-2</v>
      </c>
      <c r="O11" s="23">
        <v>1.80722891566265E-3</v>
      </c>
      <c r="P11" s="11" t="s">
        <v>550</v>
      </c>
      <c r="Q11" s="11" t="s">
        <v>586</v>
      </c>
      <c r="R11" s="11" t="s">
        <v>1091</v>
      </c>
      <c r="S11" s="11" t="s">
        <v>624</v>
      </c>
      <c r="T11" s="11" t="s">
        <v>564</v>
      </c>
      <c r="U11" s="11" t="s">
        <v>36</v>
      </c>
      <c r="V11" s="11">
        <v>300</v>
      </c>
      <c r="W11" s="11" t="s">
        <v>1170</v>
      </c>
      <c r="X11" s="11" t="s">
        <v>556</v>
      </c>
      <c r="Y11" s="11" t="s">
        <v>557</v>
      </c>
      <c r="Z11" s="11"/>
      <c r="AA11" s="11"/>
      <c r="AB11" s="11" t="s">
        <v>1171</v>
      </c>
      <c r="AC11" s="11" t="s">
        <v>1171</v>
      </c>
      <c r="AD11" s="11"/>
    </row>
    <row r="12" spans="1:31">
      <c r="A12" s="1" t="s">
        <v>1172</v>
      </c>
      <c r="B12" s="1" t="s">
        <v>74</v>
      </c>
      <c r="C12" s="1" t="s">
        <v>75</v>
      </c>
      <c r="D12" s="5">
        <v>13005422277</v>
      </c>
      <c r="E12" s="1" t="s">
        <v>1131</v>
      </c>
      <c r="F12" s="1" t="s">
        <v>76</v>
      </c>
      <c r="G12" s="8" t="s">
        <v>77</v>
      </c>
      <c r="H12" s="7" t="s">
        <v>548</v>
      </c>
      <c r="I12" s="20" t="s">
        <v>36</v>
      </c>
      <c r="J12" s="1">
        <v>37000</v>
      </c>
      <c r="K12" s="1">
        <v>275000</v>
      </c>
      <c r="M12" s="21">
        <v>7.4324324324324298</v>
      </c>
      <c r="N12" s="21">
        <v>1.35135135135135E-2</v>
      </c>
      <c r="O12" s="21">
        <v>1.8181818181818199E-3</v>
      </c>
      <c r="P12" s="1" t="s">
        <v>646</v>
      </c>
      <c r="Q12" s="1" t="s">
        <v>592</v>
      </c>
      <c r="R12" s="1" t="s">
        <v>1133</v>
      </c>
      <c r="S12" s="1" t="s">
        <v>1173</v>
      </c>
      <c r="T12" s="1" t="s">
        <v>661</v>
      </c>
      <c r="U12" s="1" t="s">
        <v>36</v>
      </c>
      <c r="V12" s="1">
        <v>500</v>
      </c>
      <c r="W12" s="1" t="s">
        <v>1174</v>
      </c>
      <c r="X12" s="1" t="s">
        <v>556</v>
      </c>
      <c r="Y12" s="1" t="s">
        <v>557</v>
      </c>
      <c r="AC12" s="1" t="s">
        <v>1175</v>
      </c>
      <c r="AD12" s="1" t="s">
        <v>1175</v>
      </c>
    </row>
    <row r="13" spans="1:31">
      <c r="A13" s="11" t="s">
        <v>1176</v>
      </c>
      <c r="B13" s="11" t="s">
        <v>80</v>
      </c>
      <c r="C13" s="11" t="s">
        <v>81</v>
      </c>
      <c r="D13" s="12">
        <v>15759844377</v>
      </c>
      <c r="E13" s="11" t="s">
        <v>1131</v>
      </c>
      <c r="F13" s="11" t="s">
        <v>82</v>
      </c>
      <c r="G13" s="15" t="s">
        <v>83</v>
      </c>
      <c r="H13" s="14" t="s">
        <v>548</v>
      </c>
      <c r="I13" s="20" t="s">
        <v>36</v>
      </c>
      <c r="J13" s="11">
        <v>11000</v>
      </c>
      <c r="K13" s="11">
        <v>125000</v>
      </c>
      <c r="L13" s="11"/>
      <c r="M13" s="22">
        <v>11.363636363636401</v>
      </c>
      <c r="N13" s="22">
        <v>2.7272727272727299E-2</v>
      </c>
      <c r="O13" s="23">
        <v>2.3999999999999998E-3</v>
      </c>
      <c r="P13" s="11" t="s">
        <v>1177</v>
      </c>
      <c r="Q13" s="11" t="s">
        <v>1178</v>
      </c>
      <c r="R13" s="11" t="s">
        <v>1091</v>
      </c>
      <c r="S13" s="11" t="s">
        <v>563</v>
      </c>
      <c r="T13" s="11" t="s">
        <v>553</v>
      </c>
      <c r="U13" s="11" t="s">
        <v>565</v>
      </c>
      <c r="V13" s="11">
        <v>300</v>
      </c>
      <c r="W13" s="11" t="s">
        <v>1179</v>
      </c>
      <c r="X13" s="11" t="s">
        <v>556</v>
      </c>
      <c r="Y13" s="11" t="s">
        <v>557</v>
      </c>
      <c r="Z13" s="11"/>
      <c r="AA13" s="11"/>
      <c r="AB13" s="11" t="s">
        <v>1180</v>
      </c>
      <c r="AC13" s="11" t="s">
        <v>1180</v>
      </c>
      <c r="AD13" s="11"/>
    </row>
    <row r="14" spans="1:31">
      <c r="A14" s="1" t="s">
        <v>933</v>
      </c>
      <c r="B14" s="1" t="s">
        <v>934</v>
      </c>
      <c r="C14" s="1" t="s">
        <v>85</v>
      </c>
      <c r="D14" s="5">
        <v>17313709150</v>
      </c>
      <c r="E14" s="1" t="s">
        <v>1131</v>
      </c>
      <c r="F14" s="1" t="s">
        <v>86</v>
      </c>
      <c r="G14" s="8" t="s">
        <v>87</v>
      </c>
      <c r="H14" s="7" t="s">
        <v>548</v>
      </c>
      <c r="I14" s="20" t="s">
        <v>36</v>
      </c>
      <c r="J14" s="1">
        <v>21000</v>
      </c>
      <c r="K14" s="1">
        <v>120000</v>
      </c>
      <c r="M14" s="21">
        <v>5.71428571428571</v>
      </c>
      <c r="N14" s="21">
        <v>1.4285714285714299E-2</v>
      </c>
      <c r="O14" s="21">
        <v>2.5000000000000001E-3</v>
      </c>
      <c r="P14" s="1" t="s">
        <v>550</v>
      </c>
      <c r="Q14" s="1" t="s">
        <v>936</v>
      </c>
      <c r="R14" s="1" t="s">
        <v>1091</v>
      </c>
      <c r="S14" s="1" t="s">
        <v>563</v>
      </c>
      <c r="T14" s="1" t="s">
        <v>553</v>
      </c>
      <c r="U14" s="1" t="s">
        <v>36</v>
      </c>
      <c r="V14" s="1">
        <v>300</v>
      </c>
      <c r="W14" s="1" t="s">
        <v>937</v>
      </c>
      <c r="X14" s="1" t="s">
        <v>556</v>
      </c>
      <c r="Y14" s="1" t="s">
        <v>557</v>
      </c>
      <c r="AC14" s="1" t="s">
        <v>938</v>
      </c>
      <c r="AD14" s="1" t="s">
        <v>938</v>
      </c>
    </row>
    <row r="15" spans="1:31">
      <c r="A15" s="1" t="s">
        <v>939</v>
      </c>
      <c r="B15" s="1" t="s">
        <v>1181</v>
      </c>
      <c r="C15" s="1" t="s">
        <v>1182</v>
      </c>
      <c r="D15" s="5">
        <v>13145949528</v>
      </c>
      <c r="E15" s="1" t="s">
        <v>1144</v>
      </c>
      <c r="F15" s="1" t="s">
        <v>1183</v>
      </c>
      <c r="G15" s="9" t="s">
        <v>1184</v>
      </c>
      <c r="H15" s="10" t="s">
        <v>548</v>
      </c>
      <c r="I15" s="20" t="e">
        <v>#N/A</v>
      </c>
      <c r="J15" s="1">
        <v>57000</v>
      </c>
      <c r="K15" s="1">
        <v>198000</v>
      </c>
      <c r="M15" s="21">
        <v>3.4736842105263199</v>
      </c>
      <c r="N15" s="21">
        <v>8.7719298245613996E-3</v>
      </c>
      <c r="O15" s="21">
        <v>2.5252525252525298E-3</v>
      </c>
      <c r="P15" s="1" t="s">
        <v>561</v>
      </c>
      <c r="Q15" s="1" t="s">
        <v>1185</v>
      </c>
      <c r="R15" s="1" t="s">
        <v>1133</v>
      </c>
      <c r="S15" s="1" t="s">
        <v>624</v>
      </c>
      <c r="T15" s="1" t="s">
        <v>564</v>
      </c>
      <c r="U15" s="1" t="s">
        <v>36</v>
      </c>
      <c r="V15" s="1">
        <v>500</v>
      </c>
      <c r="W15" s="1" t="s">
        <v>1184</v>
      </c>
      <c r="X15" s="1" t="s">
        <v>556</v>
      </c>
      <c r="Y15" s="1" t="s">
        <v>557</v>
      </c>
      <c r="AC15" s="1" t="s">
        <v>1186</v>
      </c>
      <c r="AD15" s="1" t="s">
        <v>1186</v>
      </c>
    </row>
    <row r="16" spans="1:31">
      <c r="A16" s="1" t="s">
        <v>1187</v>
      </c>
      <c r="B16" s="1" t="s">
        <v>89</v>
      </c>
      <c r="C16" s="1" t="s">
        <v>90</v>
      </c>
      <c r="D16" s="5">
        <v>13831159976</v>
      </c>
      <c r="E16" s="1" t="s">
        <v>1188</v>
      </c>
      <c r="F16" s="1" t="s">
        <v>91</v>
      </c>
      <c r="G16" s="6" t="s">
        <v>92</v>
      </c>
      <c r="H16" s="7" t="s">
        <v>548</v>
      </c>
      <c r="I16" s="20" t="s">
        <v>36</v>
      </c>
      <c r="J16" s="1">
        <v>51000</v>
      </c>
      <c r="K16" s="1">
        <v>140000</v>
      </c>
      <c r="M16" s="21">
        <v>2.7450980392156898</v>
      </c>
      <c r="N16" s="21">
        <v>9.8039215686274508E-3</v>
      </c>
      <c r="O16" s="21">
        <v>3.57142857142857E-3</v>
      </c>
      <c r="P16" s="1" t="s">
        <v>1189</v>
      </c>
      <c r="Q16" s="1" t="s">
        <v>1190</v>
      </c>
      <c r="R16" s="1" t="s">
        <v>1133</v>
      </c>
      <c r="S16" s="1" t="s">
        <v>563</v>
      </c>
      <c r="T16" s="1" t="s">
        <v>564</v>
      </c>
      <c r="U16" s="1" t="s">
        <v>36</v>
      </c>
      <c r="V16" s="1">
        <v>500</v>
      </c>
      <c r="W16" s="1" t="s">
        <v>1191</v>
      </c>
      <c r="X16" s="1" t="s">
        <v>556</v>
      </c>
      <c r="Y16" s="1" t="s">
        <v>557</v>
      </c>
      <c r="AC16" s="1" t="s">
        <v>657</v>
      </c>
      <c r="AD16" s="1" t="s">
        <v>657</v>
      </c>
    </row>
    <row r="17" spans="1:31">
      <c r="A17" s="11" t="s">
        <v>1192</v>
      </c>
      <c r="B17" s="11" t="s">
        <v>93</v>
      </c>
      <c r="C17" s="11" t="s">
        <v>94</v>
      </c>
      <c r="D17" s="12">
        <v>17713191090</v>
      </c>
      <c r="E17" s="11" t="s">
        <v>1144</v>
      </c>
      <c r="F17" s="11" t="s">
        <v>95</v>
      </c>
      <c r="G17" s="13" t="s">
        <v>96</v>
      </c>
      <c r="H17" s="14" t="s">
        <v>548</v>
      </c>
      <c r="I17" s="20" t="s">
        <v>36</v>
      </c>
      <c r="J17" s="11">
        <v>11273</v>
      </c>
      <c r="K17" s="11">
        <v>79000</v>
      </c>
      <c r="L17" s="11"/>
      <c r="M17" s="22">
        <v>7.0078949702829796</v>
      </c>
      <c r="N17" s="22">
        <v>2.6612259380821401E-2</v>
      </c>
      <c r="O17" s="23">
        <v>3.79746835443038E-3</v>
      </c>
      <c r="P17" s="11" t="s">
        <v>646</v>
      </c>
      <c r="Q17" s="11" t="s">
        <v>1193</v>
      </c>
      <c r="R17" s="11" t="s">
        <v>1091</v>
      </c>
      <c r="S17" s="11" t="s">
        <v>563</v>
      </c>
      <c r="T17" s="11" t="s">
        <v>564</v>
      </c>
      <c r="U17" s="11" t="s">
        <v>36</v>
      </c>
      <c r="V17" s="11">
        <v>300</v>
      </c>
      <c r="W17" s="11" t="s">
        <v>1194</v>
      </c>
      <c r="X17" s="11" t="s">
        <v>556</v>
      </c>
      <c r="Y17" s="11" t="s">
        <v>557</v>
      </c>
      <c r="Z17" s="11"/>
      <c r="AA17" s="11"/>
      <c r="AB17" s="11" t="s">
        <v>1195</v>
      </c>
      <c r="AC17" s="11" t="s">
        <v>1195</v>
      </c>
      <c r="AD17" s="11"/>
    </row>
    <row r="18" spans="1:31">
      <c r="A18" s="1" t="s">
        <v>1196</v>
      </c>
      <c r="B18" s="1" t="s">
        <v>1197</v>
      </c>
      <c r="C18" s="1" t="s">
        <v>98</v>
      </c>
      <c r="D18" s="7" t="s">
        <v>101</v>
      </c>
      <c r="E18" s="1" t="s">
        <v>1188</v>
      </c>
      <c r="F18" s="1" t="s">
        <v>99</v>
      </c>
      <c r="G18" s="8" t="s">
        <v>100</v>
      </c>
      <c r="H18" s="7" t="s">
        <v>548</v>
      </c>
      <c r="I18" s="20" t="s">
        <v>36</v>
      </c>
      <c r="J18" s="1">
        <v>32000</v>
      </c>
      <c r="K18" s="1">
        <v>130000</v>
      </c>
      <c r="M18" s="21">
        <v>4.0625</v>
      </c>
      <c r="N18" s="21">
        <v>1.5625E-2</v>
      </c>
      <c r="O18" s="21">
        <v>3.8461538461538498E-3</v>
      </c>
      <c r="P18" s="1" t="s">
        <v>1198</v>
      </c>
      <c r="Q18" s="1" t="s">
        <v>1199</v>
      </c>
      <c r="R18" s="1" t="s">
        <v>1133</v>
      </c>
      <c r="S18" s="1" t="s">
        <v>1200</v>
      </c>
      <c r="T18" s="1" t="s">
        <v>553</v>
      </c>
      <c r="U18" s="1" t="s">
        <v>36</v>
      </c>
      <c r="V18" s="1">
        <v>500</v>
      </c>
      <c r="W18" s="1" t="s">
        <v>1201</v>
      </c>
      <c r="X18" s="1" t="s">
        <v>556</v>
      </c>
      <c r="Y18" s="1" t="s">
        <v>557</v>
      </c>
      <c r="AC18" s="1" t="s">
        <v>1202</v>
      </c>
      <c r="AD18" s="1" t="s">
        <v>1202</v>
      </c>
    </row>
    <row r="19" spans="1:31">
      <c r="A19" s="11" t="s">
        <v>589</v>
      </c>
      <c r="B19" s="11" t="s">
        <v>1203</v>
      </c>
      <c r="C19" s="11" t="s">
        <v>102</v>
      </c>
      <c r="D19" s="12">
        <v>13352615015</v>
      </c>
      <c r="E19" s="11" t="s">
        <v>1144</v>
      </c>
      <c r="F19" s="11" t="s">
        <v>1204</v>
      </c>
      <c r="G19" s="13" t="s">
        <v>103</v>
      </c>
      <c r="H19" s="14" t="s">
        <v>548</v>
      </c>
      <c r="I19" s="20" t="s">
        <v>36</v>
      </c>
      <c r="J19" s="11">
        <v>14000</v>
      </c>
      <c r="K19" s="11">
        <v>78000</v>
      </c>
      <c r="L19" s="11"/>
      <c r="M19" s="22">
        <v>5.5714285714285703</v>
      </c>
      <c r="N19" s="22">
        <v>2.1428571428571401E-2</v>
      </c>
      <c r="O19" s="23">
        <v>3.8461538461538498E-3</v>
      </c>
      <c r="P19" s="11" t="s">
        <v>550</v>
      </c>
      <c r="Q19" s="11" t="s">
        <v>665</v>
      </c>
      <c r="R19" s="11" t="s">
        <v>1091</v>
      </c>
      <c r="S19" s="11" t="s">
        <v>563</v>
      </c>
      <c r="T19" s="11" t="s">
        <v>553</v>
      </c>
      <c r="U19" s="11" t="s">
        <v>36</v>
      </c>
      <c r="V19" s="11">
        <v>300</v>
      </c>
      <c r="W19" s="11" t="s">
        <v>1205</v>
      </c>
      <c r="X19" s="11" t="s">
        <v>556</v>
      </c>
      <c r="Y19" s="11" t="s">
        <v>557</v>
      </c>
      <c r="Z19" s="11"/>
      <c r="AA19" s="11"/>
      <c r="AB19" s="11" t="s">
        <v>1206</v>
      </c>
      <c r="AC19" s="11" t="s">
        <v>1206</v>
      </c>
      <c r="AD19" s="11"/>
    </row>
    <row r="20" spans="1:31" ht="13.5" customHeight="1">
      <c r="A20" s="11" t="s">
        <v>1207</v>
      </c>
      <c r="B20" s="11" t="s">
        <v>104</v>
      </c>
      <c r="C20" s="11" t="s">
        <v>105</v>
      </c>
      <c r="D20" s="12">
        <v>15855077899</v>
      </c>
      <c r="E20" s="11" t="s">
        <v>1144</v>
      </c>
      <c r="F20" s="11" t="s">
        <v>104</v>
      </c>
      <c r="G20" s="15" t="s">
        <v>106</v>
      </c>
      <c r="H20" s="14" t="s">
        <v>548</v>
      </c>
      <c r="I20" s="20" t="s">
        <v>36</v>
      </c>
      <c r="J20" s="11">
        <v>34000</v>
      </c>
      <c r="K20" s="11">
        <v>112000</v>
      </c>
      <c r="L20" s="11"/>
      <c r="M20" s="22">
        <v>3.2941176470588198</v>
      </c>
      <c r="N20" s="22">
        <v>1.4705882352941201E-2</v>
      </c>
      <c r="O20" s="23">
        <v>4.4642857142857097E-3</v>
      </c>
      <c r="P20" s="11" t="s">
        <v>550</v>
      </c>
      <c r="Q20" s="11" t="s">
        <v>1208</v>
      </c>
      <c r="R20" s="11" t="s">
        <v>1133</v>
      </c>
      <c r="S20" s="11" t="s">
        <v>1209</v>
      </c>
      <c r="T20" s="11" t="s">
        <v>553</v>
      </c>
      <c r="U20" s="11" t="s">
        <v>36</v>
      </c>
      <c r="V20" s="11">
        <v>500</v>
      </c>
      <c r="W20" s="11" t="s">
        <v>1210</v>
      </c>
      <c r="X20" s="11" t="s">
        <v>556</v>
      </c>
      <c r="Y20" s="11" t="s">
        <v>557</v>
      </c>
      <c r="Z20" s="11"/>
      <c r="AA20" s="11"/>
      <c r="AB20" s="11" t="s">
        <v>1211</v>
      </c>
      <c r="AC20" s="11" t="s">
        <v>1211</v>
      </c>
      <c r="AD20" s="11"/>
    </row>
    <row r="21" spans="1:31">
      <c r="A21" s="1" t="s">
        <v>1212</v>
      </c>
      <c r="B21" s="1" t="s">
        <v>1213</v>
      </c>
      <c r="C21" s="1" t="s">
        <v>108</v>
      </c>
      <c r="D21" s="5">
        <v>17704698081</v>
      </c>
      <c r="E21" s="1" t="s">
        <v>1144</v>
      </c>
      <c r="F21" s="1" t="s">
        <v>109</v>
      </c>
      <c r="G21" s="8" t="s">
        <v>110</v>
      </c>
      <c r="H21" s="7" t="s">
        <v>548</v>
      </c>
      <c r="I21" s="20" t="s">
        <v>36</v>
      </c>
      <c r="J21" s="1">
        <v>30000</v>
      </c>
      <c r="K21" s="1">
        <v>100000</v>
      </c>
      <c r="M21" s="21">
        <v>3.3333333333333299</v>
      </c>
      <c r="N21" s="21">
        <v>1.6666666666666701E-2</v>
      </c>
      <c r="O21" s="21">
        <v>5.0000000000000001E-3</v>
      </c>
      <c r="P21" s="1" t="s">
        <v>614</v>
      </c>
      <c r="Q21" s="1" t="s">
        <v>1214</v>
      </c>
      <c r="R21" s="1" t="s">
        <v>1133</v>
      </c>
      <c r="S21" s="1" t="s">
        <v>563</v>
      </c>
      <c r="T21" s="1" t="s">
        <v>553</v>
      </c>
      <c r="U21" s="1" t="s">
        <v>36</v>
      </c>
      <c r="V21" s="1">
        <v>500</v>
      </c>
      <c r="W21" s="1" t="s">
        <v>1215</v>
      </c>
      <c r="X21" s="1" t="s">
        <v>556</v>
      </c>
      <c r="Y21" s="1" t="s">
        <v>557</v>
      </c>
      <c r="AC21" s="1" t="s">
        <v>1216</v>
      </c>
      <c r="AD21" s="1" t="s">
        <v>1216</v>
      </c>
      <c r="AE21" s="11"/>
    </row>
    <row r="22" spans="1:31">
      <c r="A22" s="1" t="s">
        <v>1217</v>
      </c>
      <c r="B22" s="1" t="s">
        <v>111</v>
      </c>
      <c r="C22" s="1" t="s">
        <v>112</v>
      </c>
      <c r="D22" s="5">
        <v>19129217757</v>
      </c>
      <c r="E22" s="1" t="s">
        <v>1131</v>
      </c>
      <c r="F22" s="1" t="s">
        <v>113</v>
      </c>
      <c r="G22" s="8" t="s">
        <v>114</v>
      </c>
      <c r="H22" s="7" t="s">
        <v>548</v>
      </c>
      <c r="I22" s="20" t="s">
        <v>36</v>
      </c>
      <c r="J22" s="1">
        <v>35000</v>
      </c>
      <c r="K22" s="1">
        <v>61000</v>
      </c>
      <c r="M22" s="21">
        <v>1.74285714285714</v>
      </c>
      <c r="N22" s="21">
        <v>1.4285714285714299E-2</v>
      </c>
      <c r="O22" s="21">
        <v>8.1967213114754103E-3</v>
      </c>
      <c r="P22" s="1" t="s">
        <v>1177</v>
      </c>
      <c r="Q22" s="1" t="s">
        <v>604</v>
      </c>
      <c r="R22" s="1" t="s">
        <v>1133</v>
      </c>
      <c r="S22" s="1" t="s">
        <v>36</v>
      </c>
      <c r="T22" s="1" t="s">
        <v>330</v>
      </c>
      <c r="U22" s="1" t="s">
        <v>36</v>
      </c>
      <c r="V22" s="1">
        <v>500</v>
      </c>
      <c r="W22" s="1" t="s">
        <v>1218</v>
      </c>
      <c r="X22" s="1" t="s">
        <v>556</v>
      </c>
      <c r="Y22" s="1" t="s">
        <v>557</v>
      </c>
      <c r="AC22" s="1" t="s">
        <v>1219</v>
      </c>
      <c r="AD22" s="1" t="s">
        <v>1219</v>
      </c>
      <c r="AE22" s="11"/>
    </row>
    <row r="23" spans="1:31">
      <c r="A23" s="11" t="s">
        <v>943</v>
      </c>
      <c r="B23" s="11" t="s">
        <v>115</v>
      </c>
      <c r="C23" s="11" t="s">
        <v>116</v>
      </c>
      <c r="D23" s="12">
        <v>15144484216</v>
      </c>
      <c r="E23" s="11" t="s">
        <v>1131</v>
      </c>
      <c r="F23" s="11" t="s">
        <v>117</v>
      </c>
      <c r="G23" s="13" t="s">
        <v>118</v>
      </c>
      <c r="H23" s="14" t="s">
        <v>548</v>
      </c>
      <c r="I23" s="20" t="s">
        <v>36</v>
      </c>
      <c r="J23" s="11">
        <v>17000</v>
      </c>
      <c r="K23" s="11">
        <v>34000</v>
      </c>
      <c r="L23" s="11"/>
      <c r="M23" s="22">
        <v>2</v>
      </c>
      <c r="N23" s="22">
        <v>1.7647058823529401E-2</v>
      </c>
      <c r="O23" s="23">
        <v>8.8235294117647092E-3</v>
      </c>
      <c r="P23" s="11" t="s">
        <v>614</v>
      </c>
      <c r="Q23" s="11" t="s">
        <v>1220</v>
      </c>
      <c r="R23" s="11" t="s">
        <v>1113</v>
      </c>
      <c r="S23" s="11" t="s">
        <v>1221</v>
      </c>
      <c r="T23" s="11" t="s">
        <v>652</v>
      </c>
      <c r="U23" s="11" t="s">
        <v>36</v>
      </c>
      <c r="V23" s="11">
        <v>300</v>
      </c>
      <c r="W23" s="11" t="s">
        <v>1222</v>
      </c>
      <c r="X23" s="11" t="s">
        <v>556</v>
      </c>
      <c r="Y23" s="11" t="s">
        <v>557</v>
      </c>
      <c r="Z23" s="11"/>
      <c r="AA23" s="11"/>
      <c r="AB23" s="11" t="s">
        <v>1223</v>
      </c>
      <c r="AC23" s="11" t="s">
        <v>1223</v>
      </c>
      <c r="AD23" s="11"/>
      <c r="AE23" s="11"/>
    </row>
    <row r="24" spans="1:31">
      <c r="A24" s="11" t="s">
        <v>1154</v>
      </c>
      <c r="B24" s="11" t="s">
        <v>1224</v>
      </c>
      <c r="C24" s="11" t="s">
        <v>120</v>
      </c>
      <c r="D24" s="12">
        <v>18104083707</v>
      </c>
      <c r="E24" s="11" t="s">
        <v>1144</v>
      </c>
      <c r="F24" s="11" t="s">
        <v>121</v>
      </c>
      <c r="G24" s="13" t="s">
        <v>122</v>
      </c>
      <c r="H24" s="14" t="s">
        <v>548</v>
      </c>
      <c r="I24" s="20" t="s">
        <v>36</v>
      </c>
      <c r="J24" s="11">
        <v>32000</v>
      </c>
      <c r="K24" s="11">
        <v>53000</v>
      </c>
      <c r="L24" s="11"/>
      <c r="M24" s="22">
        <v>1.65625</v>
      </c>
      <c r="N24" s="22">
        <v>1.5625E-2</v>
      </c>
      <c r="O24" s="23">
        <v>9.4339622641509396E-3</v>
      </c>
      <c r="P24" s="11" t="s">
        <v>550</v>
      </c>
      <c r="Q24" s="11" t="s">
        <v>1225</v>
      </c>
      <c r="R24" s="11" t="s">
        <v>1133</v>
      </c>
      <c r="S24" s="11" t="s">
        <v>1226</v>
      </c>
      <c r="T24" s="11" t="s">
        <v>553</v>
      </c>
      <c r="U24" s="11" t="s">
        <v>36</v>
      </c>
      <c r="V24" s="11">
        <v>500</v>
      </c>
      <c r="W24" s="11" t="s">
        <v>1227</v>
      </c>
      <c r="X24" s="11" t="s">
        <v>556</v>
      </c>
      <c r="Y24" s="11" t="s">
        <v>557</v>
      </c>
      <c r="Z24" s="11"/>
      <c r="AA24" s="11"/>
      <c r="AB24" s="11" t="s">
        <v>1228</v>
      </c>
      <c r="AC24" s="11" t="s">
        <v>1228</v>
      </c>
      <c r="AD24" s="11"/>
      <c r="AE24" s="11"/>
    </row>
    <row r="25" spans="1:31">
      <c r="A25" s="11" t="s">
        <v>1229</v>
      </c>
      <c r="B25" s="11" t="s">
        <v>123</v>
      </c>
      <c r="C25" s="11" t="s">
        <v>124</v>
      </c>
      <c r="D25" s="12">
        <v>18111645142</v>
      </c>
      <c r="E25" s="11" t="s">
        <v>1144</v>
      </c>
      <c r="F25" s="11" t="s">
        <v>123</v>
      </c>
      <c r="G25" s="16" t="s">
        <v>125</v>
      </c>
      <c r="H25" s="14" t="s">
        <v>548</v>
      </c>
      <c r="I25" s="20" t="s">
        <v>36</v>
      </c>
      <c r="J25" s="11">
        <v>15000</v>
      </c>
      <c r="K25" s="11">
        <v>30000</v>
      </c>
      <c r="L25" s="11"/>
      <c r="M25" s="22">
        <v>2</v>
      </c>
      <c r="N25" s="22">
        <v>0.02</v>
      </c>
      <c r="O25" s="23">
        <v>0.01</v>
      </c>
      <c r="P25" s="11" t="s">
        <v>561</v>
      </c>
      <c r="Q25" s="11" t="s">
        <v>618</v>
      </c>
      <c r="R25" s="11" t="s">
        <v>1091</v>
      </c>
      <c r="S25" s="11" t="s">
        <v>1230</v>
      </c>
      <c r="T25" s="11" t="s">
        <v>1231</v>
      </c>
      <c r="U25" s="11" t="s">
        <v>36</v>
      </c>
      <c r="V25" s="11">
        <v>300</v>
      </c>
      <c r="W25" s="11" t="s">
        <v>1232</v>
      </c>
      <c r="X25" s="11" t="s">
        <v>556</v>
      </c>
      <c r="Y25" s="11" t="s">
        <v>557</v>
      </c>
      <c r="Z25" s="11"/>
      <c r="AA25" s="11"/>
      <c r="AB25" s="11" t="s">
        <v>1233</v>
      </c>
      <c r="AC25" s="11" t="s">
        <v>1233</v>
      </c>
      <c r="AD25" s="11"/>
      <c r="AE25" s="11"/>
    </row>
    <row r="26" spans="1:31">
      <c r="A26" s="1" t="s">
        <v>1234</v>
      </c>
      <c r="B26" s="1" t="s">
        <v>126</v>
      </c>
      <c r="C26" s="1" t="s">
        <v>127</v>
      </c>
      <c r="D26" s="5">
        <v>18915544763</v>
      </c>
      <c r="E26" s="1" t="s">
        <v>1144</v>
      </c>
      <c r="F26" s="1" t="s">
        <v>128</v>
      </c>
      <c r="G26" s="8" t="s">
        <v>129</v>
      </c>
      <c r="H26" s="7" t="s">
        <v>548</v>
      </c>
      <c r="I26" s="20" t="s">
        <v>36</v>
      </c>
      <c r="J26" s="1">
        <v>3200</v>
      </c>
      <c r="K26" s="1">
        <v>13000</v>
      </c>
      <c r="M26" s="21">
        <v>4.0625</v>
      </c>
      <c r="N26" s="21">
        <v>4.6875E-2</v>
      </c>
      <c r="O26" s="21">
        <v>1.1538461538461499E-2</v>
      </c>
      <c r="P26" s="1" t="s">
        <v>561</v>
      </c>
      <c r="Q26" s="1" t="s">
        <v>1199</v>
      </c>
      <c r="R26" s="1" t="s">
        <v>1235</v>
      </c>
      <c r="S26" s="1" t="s">
        <v>610</v>
      </c>
      <c r="T26" s="1" t="s">
        <v>553</v>
      </c>
      <c r="U26" s="1" t="s">
        <v>36</v>
      </c>
      <c r="V26" s="1">
        <v>150</v>
      </c>
      <c r="W26" s="1" t="s">
        <v>1236</v>
      </c>
      <c r="X26" s="1" t="s">
        <v>556</v>
      </c>
      <c r="Y26" s="1" t="s">
        <v>557</v>
      </c>
      <c r="AC26" s="1" t="s">
        <v>1237</v>
      </c>
      <c r="AD26" s="1" t="s">
        <v>1237</v>
      </c>
      <c r="AE26" s="11"/>
    </row>
    <row r="27" spans="1:31">
      <c r="A27" s="1" t="s">
        <v>1238</v>
      </c>
      <c r="B27" s="1" t="s">
        <v>130</v>
      </c>
      <c r="C27" s="1" t="s">
        <v>131</v>
      </c>
      <c r="D27" s="7" t="s">
        <v>130</v>
      </c>
      <c r="E27" s="1" t="s">
        <v>1131</v>
      </c>
      <c r="F27" s="1" t="s">
        <v>130</v>
      </c>
      <c r="G27" s="8" t="s">
        <v>132</v>
      </c>
      <c r="H27" s="7" t="s">
        <v>548</v>
      </c>
      <c r="I27" s="20" t="s">
        <v>36</v>
      </c>
      <c r="J27" s="1">
        <v>10400</v>
      </c>
      <c r="K27" s="1">
        <v>24000</v>
      </c>
      <c r="M27" s="21">
        <v>2.3076923076923102</v>
      </c>
      <c r="N27" s="21">
        <v>2.8846153846153799E-2</v>
      </c>
      <c r="O27" s="21">
        <v>1.2500000000000001E-2</v>
      </c>
      <c r="P27" s="1" t="s">
        <v>561</v>
      </c>
      <c r="Q27" s="1" t="s">
        <v>592</v>
      </c>
      <c r="R27" s="1" t="s">
        <v>1091</v>
      </c>
      <c r="S27" s="1" t="s">
        <v>593</v>
      </c>
      <c r="T27" s="1" t="s">
        <v>564</v>
      </c>
      <c r="U27" s="1" t="s">
        <v>36</v>
      </c>
      <c r="V27" s="1">
        <v>300</v>
      </c>
      <c r="W27" s="1" t="s">
        <v>1239</v>
      </c>
      <c r="X27" s="1" t="s">
        <v>556</v>
      </c>
      <c r="Y27" s="1" t="s">
        <v>557</v>
      </c>
      <c r="AC27" s="1" t="s">
        <v>1240</v>
      </c>
      <c r="AD27" s="1" t="s">
        <v>1240</v>
      </c>
      <c r="AE27" s="11"/>
    </row>
    <row r="28" spans="1:31">
      <c r="A28" s="1" t="s">
        <v>1241</v>
      </c>
      <c r="B28" s="1" t="s">
        <v>1242</v>
      </c>
      <c r="C28" s="1" t="s">
        <v>134</v>
      </c>
      <c r="D28" s="5">
        <v>15099806123</v>
      </c>
      <c r="E28" s="1" t="s">
        <v>1131</v>
      </c>
      <c r="F28" s="1" t="s">
        <v>1243</v>
      </c>
      <c r="G28" s="8" t="s">
        <v>136</v>
      </c>
      <c r="H28" s="7" t="s">
        <v>548</v>
      </c>
      <c r="I28" s="20" t="s">
        <v>36</v>
      </c>
      <c r="J28" s="1">
        <v>17000</v>
      </c>
      <c r="K28" s="1">
        <v>22000</v>
      </c>
      <c r="M28" s="21">
        <v>1.29411764705882</v>
      </c>
      <c r="N28" s="21">
        <v>1.7647058823529401E-2</v>
      </c>
      <c r="O28" s="21">
        <v>1.3636363636363599E-2</v>
      </c>
      <c r="P28" s="1" t="s">
        <v>819</v>
      </c>
      <c r="Q28" s="1" t="s">
        <v>1244</v>
      </c>
      <c r="R28" s="1" t="s">
        <v>1091</v>
      </c>
      <c r="S28" s="1" t="s">
        <v>945</v>
      </c>
      <c r="T28" s="1" t="s">
        <v>564</v>
      </c>
      <c r="U28" s="1" t="s">
        <v>36</v>
      </c>
      <c r="V28" s="1">
        <v>300</v>
      </c>
      <c r="W28" s="1" t="s">
        <v>1245</v>
      </c>
      <c r="X28" s="1" t="s">
        <v>556</v>
      </c>
      <c r="Y28" s="1" t="s">
        <v>557</v>
      </c>
      <c r="AC28" s="1" t="s">
        <v>1246</v>
      </c>
      <c r="AD28" s="1" t="s">
        <v>1246</v>
      </c>
      <c r="AE28" s="11"/>
    </row>
  </sheetData>
  <phoneticPr fontId="11" type="noConversion"/>
  <dataValidations count="1">
    <dataValidation type="list" errorStyle="warning" allowBlank="1" showInputMessage="1" showErrorMessage="1" error="直接下拉选择" prompt="下拉选择" sqref="H1 H2 H3 H4 H5 H6 H7 H8 H9 H10 H11 H12 H13 H14 H15 H16 H17 H18 H19 H20 H21 H22:H26 H27:H28" xr:uid="{00000000-0002-0000-0200-000000000000}">
      <formula1>"可选,入选,失联,不选"</formula1>
    </dataValidation>
  </dataValidations>
  <hyperlinks>
    <hyperlink ref="G2" r:id="rId1" xr:uid="{00000000-0004-0000-0200-000000000000}"/>
    <hyperlink ref="G7" r:id="rId2" xr:uid="{00000000-0004-0000-0200-000001000000}"/>
    <hyperlink ref="G9" r:id="rId3" xr:uid="{00000000-0004-0000-0200-000002000000}"/>
    <hyperlink ref="G12" r:id="rId4" xr:uid="{00000000-0004-0000-0200-000003000000}"/>
    <hyperlink ref="G22" r:id="rId5" xr:uid="{00000000-0004-0000-0200-000004000000}"/>
    <hyperlink ref="G10" r:id="rId6" xr:uid="{00000000-0004-0000-0200-000005000000}"/>
    <hyperlink ref="G11" r:id="rId7" xr:uid="{00000000-0004-0000-0200-000006000000}"/>
    <hyperlink ref="G17" r:id="rId8" xr:uid="{00000000-0004-0000-0200-000007000000}"/>
    <hyperlink ref="G24" r:id="rId9" xr:uid="{00000000-0004-0000-0200-000008000000}"/>
    <hyperlink ref="G19" r:id="rId10" xr:uid="{00000000-0004-0000-0200-000009000000}"/>
    <hyperlink ref="G23" r:id="rId11" xr:uid="{00000000-0004-0000-0200-00000A000000}"/>
    <hyperlink ref="G3" r:id="rId12" xr:uid="{00000000-0004-0000-0200-00000B000000}"/>
    <hyperlink ref="G4" r:id="rId13" xr:uid="{00000000-0004-0000-0200-00000C000000}"/>
    <hyperlink ref="G6" r:id="rId14" xr:uid="{00000000-0004-0000-0200-00000D000000}"/>
    <hyperlink ref="G8" r:id="rId15" xr:uid="{00000000-0004-0000-0200-00000E000000}"/>
    <hyperlink ref="G13" r:id="rId16" xr:uid="{00000000-0004-0000-0200-00000F000000}"/>
    <hyperlink ref="G14" r:id="rId17" xr:uid="{00000000-0004-0000-0200-000010000000}"/>
    <hyperlink ref="G15" r:id="rId18" xr:uid="{00000000-0004-0000-0200-000011000000}"/>
    <hyperlink ref="G16" r:id="rId19" xr:uid="{00000000-0004-0000-0200-000012000000}"/>
    <hyperlink ref="G18" r:id="rId20" xr:uid="{00000000-0004-0000-0200-000013000000}"/>
    <hyperlink ref="G20" r:id="rId21" xr:uid="{00000000-0004-0000-0200-000014000000}"/>
    <hyperlink ref="G21" r:id="rId22" xr:uid="{00000000-0004-0000-0200-000015000000}"/>
    <hyperlink ref="G26" r:id="rId23" xr:uid="{00000000-0004-0000-0200-000016000000}"/>
    <hyperlink ref="G27" r:id="rId24" xr:uid="{00000000-0004-0000-0200-000017000000}"/>
    <hyperlink ref="G28" r:id="rId25" xr:uid="{00000000-0004-0000-0200-000018000000}"/>
  </hyperlinks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12</vt:i4>
      </vt:variant>
    </vt:vector>
  </HeadingPairs>
  <TitlesOfParts>
    <vt:vector size="15" baseType="lpstr">
      <vt:lpstr>合作跟踪表</vt:lpstr>
      <vt:lpstr>图文最终</vt:lpstr>
      <vt:lpstr>视频最终</vt:lpstr>
      <vt:lpstr>RSVP</vt:lpstr>
      <vt:lpstr>RSVP总数</vt:lpstr>
      <vt:lpstr>合作跟踪表!Títulos_a_imprimir</vt:lpstr>
      <vt:lpstr>列标题区域1..B3.1</vt:lpstr>
      <vt:lpstr>列标题区域2..B5.1</vt:lpstr>
      <vt:lpstr>列标题区域3..B7.1</vt:lpstr>
      <vt:lpstr>列标题区域4..B9.1</vt:lpstr>
      <vt:lpstr>列标题区域5..B11.1</vt:lpstr>
      <vt:lpstr>婚礼日期</vt:lpstr>
      <vt:lpstr>已发送总数</vt:lpstr>
      <vt:lpstr>把</vt:lpstr>
      <vt:lpstr>标题1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</dc:creator>
  <cp:lastModifiedBy>Joan</cp:lastModifiedBy>
  <dcterms:created xsi:type="dcterms:W3CDTF">2018-02-18T20:11:00Z</dcterms:created>
  <dcterms:modified xsi:type="dcterms:W3CDTF">2021-03-17T07:37:35Z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2018-02-18T20:11:44.5248007Z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  <property fmtid="{D5CDD505-2E9C-101B-9397-08002B2CF9AE}" pid="10" name="KSOProductBuildVer">
    <vt:lpwstr>2052-11.1.0.10314</vt:lpwstr>
  </property>
</Properties>
</file>