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AQUILEA\"/>
    </mc:Choice>
  </mc:AlternateContent>
  <xr:revisionPtr revIDLastSave="0" documentId="13_ncr:1_{AED020FB-AF5B-4D3D-81D7-484254AA5B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0713初选报名" sheetId="3" r:id="rId2"/>
    <sheet name="发货表" sheetId="2" r:id="rId3"/>
    <sheet name="0811稿费申请" sheetId="4" r:id="rId4"/>
    <sheet name="0819稿费申请" sheetId="5" r:id="rId5"/>
    <sheet name="0909稿费申请" sheetId="6" r:id="rId6"/>
    <sheet name="0919稿费申请" sheetId="7" r:id="rId7"/>
    <sheet name="0929稿费申请" sheetId="8" r:id="rId8"/>
    <sheet name="1106稿费申请" sheetId="9" r:id="rId9"/>
  </sheets>
  <externalReferences>
    <externalReference r:id="rId10"/>
  </externalReferences>
  <definedNames>
    <definedName name="_xlnm._FilterDatabase" localSheetId="1" hidden="1">'0713初选报名'!$A$2:$Y$114</definedName>
    <definedName name="_xlnm._FilterDatabase" localSheetId="3" hidden="1">'0811稿费申请'!$A$1:$A$57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 localSheetId="3">[1]合作跟踪表!$B$1</definedName>
    <definedName name="列标题区域1..B3.1">合作跟踪表!$B$1</definedName>
    <definedName name="列标题区域2..B5.1" localSheetId="3">[1]合作跟踪表!$B$3</definedName>
    <definedName name="列标题区域2..B5.1">合作跟踪表!$B$3</definedName>
    <definedName name="列标题区域3..B7.1" localSheetId="3">[1]合作跟踪表!$B$5</definedName>
    <definedName name="列标题区域3..B7.1">合作跟踪表!$B$5</definedName>
    <definedName name="列标题区域4..B9.1" localSheetId="3">[1]合作跟踪表!$B$7</definedName>
    <definedName name="列标题区域4..B9.1">合作跟踪表!$B$7</definedName>
    <definedName name="列标题区域5..B11.1" localSheetId="3">[1]合作跟踪表!$B$9</definedName>
    <definedName name="列标题区域5..B11.1">合作跟踪表!$B$9</definedName>
    <definedName name="剩余天数" localSheetId="3">'0811稿费申请'!婚礼日期-TODAY()</definedName>
    <definedName name="剩余天数">婚礼日期-TODAY()</definedName>
    <definedName name="婚礼日期" localSheetId="3">[1]合作跟踪表!$B$2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5" i="3" l="1"/>
  <c r="N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T102" i="1"/>
  <c r="B16" i="1" s="1"/>
  <c r="S102" i="1"/>
  <c r="B12" i="1" s="1"/>
  <c r="P102" i="1"/>
  <c r="B10" i="1" s="1"/>
  <c r="N102" i="1"/>
  <c r="B14" i="1" s="1"/>
  <c r="L102" i="1"/>
  <c r="B8" i="1" s="1"/>
  <c r="I102" i="1"/>
  <c r="G102" i="1"/>
  <c r="F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22" i="1"/>
  <c r="O21" i="1"/>
  <c r="B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B6" i="1"/>
  <c r="O5" i="1"/>
  <c r="O4" i="1"/>
  <c r="B4" i="1"/>
  <c r="O3" i="1"/>
  <c r="B18" i="1" l="1"/>
</calcChain>
</file>

<file path=xl/sharedStrings.xml><?xml version="1.0" encoding="utf-8"?>
<sst xmlns="http://schemas.openxmlformats.org/spreadsheetml/2006/main" count="4956" uniqueCount="1831">
  <si>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</si>
  <si>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</si>
  <si>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</si>
  <si>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</si>
  <si>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</si>
  <si>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</si>
  <si>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</si>
  <si>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</si>
  <si>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</si>
  <si>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</si>
  <si>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</si>
  <si>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</si>
  <si>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</si>
  <si>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</si>
  <si>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</si>
  <si>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</si>
  <si>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</si>
  <si>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</si>
  <si>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</si>
  <si>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</si>
  <si>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</si>
  <si>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</si>
  <si>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</si>
  <si>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</si>
  <si>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</si>
  <si>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</si>
  <si>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</si>
  <si>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</si>
  <si>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</si>
  <si>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授权</t>
  </si>
  <si>
    <t>是否收录</t>
  </si>
  <si>
    <t>剩余天数</t>
  </si>
  <si>
    <t>莹仔牛奶</t>
  </si>
  <si>
    <t>enen4578</t>
  </si>
  <si>
    <t>https://www.xiaohongshu.com/user/profile/5bcc10148a043000012d9080?xhsshare=CopyLink&amp;appuid=5bcc10148a043000012d9080&amp;apptime=1592210952</t>
  </si>
  <si>
    <t>32000</t>
  </si>
  <si>
    <t>17868140227</t>
  </si>
  <si>
    <t>是</t>
  </si>
  <si>
    <t>https://www.xiaohongshu.com/discovery/item/5f27f722000000000101fabc?xhsshare=CopyLink&amp;appuid=5bcc10148a043000012d9080&amp;apptime=1596454699</t>
  </si>
  <si>
    <t>https://oasis.weibo.cn/v1/h5/share?sid=4533922698631993&amp;wm=90223_90008&amp;lfid=wbcc_lz&amp;luicode=10000001&amp;cctype=share</t>
  </si>
  <si>
    <t>减肥小能手||如何不运动瘦身？</t>
  </si>
  <si>
    <t>2020-08-03T19:38:00</t>
  </si>
  <si>
    <r>
      <rPr>
        <sz val="12"/>
        <rFont val="微软雅黑"/>
        <charset val="134"/>
      </rPr>
      <t>Karly</t>
    </r>
    <r>
      <rPr>
        <sz val="12"/>
        <rFont val="Baskerville Old Face"/>
        <family val="1"/>
      </rPr>
      <t>👧🏻</t>
    </r>
    <r>
      <rPr>
        <sz val="12"/>
        <color rgb="FFC00000"/>
        <rFont val="宋体"/>
        <charset val="134"/>
      </rPr>
      <t>【视频合作】</t>
    </r>
  </si>
  <si>
    <t>853767197</t>
  </si>
  <si>
    <t>翁婷婷karly</t>
  </si>
  <si>
    <t>https://www.xiaohongshu.com/user/profile/5e0dee4b0000000001000227?xhsshare=CopyLink&amp;appuid=5e0dee4b0000000001000227&amp;apptime=1594893875</t>
  </si>
  <si>
    <t>52000</t>
  </si>
  <si>
    <t xml:space="preserve">15816150564 </t>
  </si>
  <si>
    <t>5</t>
  </si>
  <si>
    <t>https://www.xiaohongshu.com/discovery/item/5f25366e0000000001003eb7?xhsshare=CopyLink&amp;appuid=5e0dee4b0000000001000227&amp;apptime=1596275410</t>
  </si>
  <si>
    <t>Aquilea饱瘦软糖！没错，吃糖就能轻松减肥</t>
  </si>
  <si>
    <t>2020-08-01T17:31:00</t>
  </si>
  <si>
    <t>未发</t>
  </si>
  <si>
    <t>总合作人数</t>
  </si>
  <si>
    <t>九爷</t>
  </si>
  <si>
    <t>289781260</t>
  </si>
  <si>
    <t>橙子多多</t>
  </si>
  <si>
    <t>https://www.xiaohongshu.com/user/profile/58f4e9cd5e87e7457c35fc80?xhsshare=CopyLink&amp;appuid=5b4c50c24eacab7552bf4bfe&amp;apptime=1591423735</t>
  </si>
  <si>
    <t>13000</t>
  </si>
  <si>
    <t>13432336268</t>
  </si>
  <si>
    <t>7</t>
  </si>
  <si>
    <t>https://www.xiaohongshu.com/discovery/item/5f1fa69d0000000001003130?xhsshare=SinaWeibo&amp;appuid=5b4c50c24eacab7552bf4bfe&amp;apptime=1595910022</t>
  </si>
  <si>
    <t>来一颗么？越吃越瘦的软糖</t>
  </si>
  <si>
    <t>2020-07-28T12:16:00</t>
  </si>
  <si>
    <t>Acumchen.</t>
  </si>
  <si>
    <t>V_wutianli</t>
  </si>
  <si>
    <t>小阿天</t>
  </si>
  <si>
    <t>https://www.xiaohongshu.com/user/profile/5e968860000000000100a163?xhsshare=CopyLink&amp;appuid=5e968860000000000100a163&amp;apptime=1594893902</t>
  </si>
  <si>
    <t>29000</t>
  </si>
  <si>
    <t>13750126980</t>
  </si>
  <si>
    <t>https://www.xiaohongshu.com/discovery/item/5f280f00000000000101cd92?xhsshare=CopyLink&amp;appuid=5e968860000000000100a163&amp;apptime=1596525245</t>
  </si>
  <si>
    <t>一口气吃三袋也不怕胖😋介软糖厉害了</t>
  </si>
  <si>
    <t>2020-08-03T21:20:00</t>
  </si>
  <si>
    <t>已拍单人数</t>
  </si>
  <si>
    <t>salty果酱</t>
  </si>
  <si>
    <t>YQINNG</t>
  </si>
  <si>
    <t>https://www.xiaohongshu.com/user/profile/5accd3d54eacab4cb4e62fc4?xhsshare=CopyLink&amp;appuid=5accd3d54eacab4cb4e62fc4&amp;apptime=1575476551</t>
  </si>
  <si>
    <t>15000</t>
  </si>
  <si>
    <t>15976742980</t>
  </si>
  <si>
    <t>https://www.xiaohongshu.com/discovery/item/5f229e85000000000101eda5?xhsshare=CopyLink&amp;appuid=5accd3d54eacab4cb4e62fc4&amp;apptime=1596104723</t>
  </si>
  <si>
    <t>https://m.weibo.cn/7298643565/4532446085775740</t>
  </si>
  <si>
    <t>太惊喜了！就吃介个软糖就瘦了！</t>
  </si>
  <si>
    <t>2020-07-30T18:18:00</t>
  </si>
  <si>
    <r>
      <rPr>
        <sz val="12"/>
        <color theme="1"/>
        <rFont val="Baskerville Old Face"/>
        <family val="1"/>
      </rPr>
      <t>🍠</t>
    </r>
    <r>
      <rPr>
        <sz val="12"/>
        <color theme="1"/>
        <rFont val="微软雅黑"/>
        <charset val="134"/>
      </rPr>
      <t>季陶民</t>
    </r>
  </si>
  <si>
    <t>GD1161626671</t>
  </si>
  <si>
    <t>季陶民</t>
  </si>
  <si>
    <t>https://www.xiaohongshu.com/user/profile/5bf6324ed53e130001e66877?xhsshare=CopyLink&amp;appuid=5bf6324ed53e130001e66877&amp;apptime=1594893902</t>
  </si>
  <si>
    <t>11000</t>
  </si>
  <si>
    <t>18851139618</t>
  </si>
  <si>
    <t>https://www.xiaohongshu.com/discovery/item/5f24f63f000000000101fd42?xhsshare=CopyLink&amp;appuid=5bf6324ed53e130001e66877&amp;apptime=1596447463</t>
  </si>
  <si>
    <t>https://m.weibo.cn/6163801519/4533892671088647</t>
  </si>
  <si>
    <t>吃糖也能减肥 糖果和健身两不误</t>
  </si>
  <si>
    <t>2020-08-01T12:57:00</t>
  </si>
  <si>
    <t>已交稿人数</t>
  </si>
  <si>
    <r>
      <rPr>
        <sz val="12"/>
        <color theme="1"/>
        <rFont val="Baskerville Old Face"/>
        <family val="1"/>
      </rPr>
      <t>👧🏻</t>
    </r>
    <r>
      <rPr>
        <sz val="12"/>
        <color theme="1"/>
        <rFont val="微软雅黑"/>
        <charset val="134"/>
      </rPr>
      <t>n .</t>
    </r>
  </si>
  <si>
    <t>Daisy_1219Y</t>
  </si>
  <si>
    <r>
      <rPr>
        <sz val="12"/>
        <color theme="1"/>
        <rFont val="Baskerville Old Face"/>
        <family val="1"/>
      </rPr>
      <t>🍒</t>
    </r>
    <r>
      <rPr>
        <sz val="12"/>
        <color theme="1"/>
        <rFont val="微软雅黑"/>
        <charset val="134"/>
      </rPr>
      <t>如期而至</t>
    </r>
  </si>
  <si>
    <t>https://www.xiaohongshu.com/user/profile/59138f3a5e87e75e068f8bb1?xhsshare=CopyLink&amp;appuid=59138f3a5e87e75e068f8bb1&amp;apptime=1594893907</t>
  </si>
  <si>
    <t>12000</t>
  </si>
  <si>
    <t>13151191533</t>
  </si>
  <si>
    <t>https://www.xiaohongshu.com/discovery/item/5f194434000000000100449e?xhsshare=CopyLink&amp;appuid=59138f3a5e87e75e068f8bb1&amp;apptime=1595491651</t>
  </si>
  <si>
    <t>https://m.weibo.cn/3151892800/4529883810110109</t>
  </si>
  <si>
    <t>Aquilea饱瘦软糖\u002F瘦了穿啥都好看！</t>
  </si>
  <si>
    <t>2020-07-23T16:03:00</t>
  </si>
  <si>
    <r>
      <rPr>
        <sz val="12"/>
        <color theme="1"/>
        <rFont val="微软雅黑"/>
        <charset val="134"/>
      </rPr>
      <t>马乔、</t>
    </r>
    <r>
      <rPr>
        <sz val="12"/>
        <color theme="1"/>
        <rFont val="Baskerville Old Face"/>
        <family val="1"/>
      </rPr>
      <t>😈</t>
    </r>
  </si>
  <si>
    <t>NaNa-1994</t>
  </si>
  <si>
    <t>金黄的包子</t>
  </si>
  <si>
    <t>https://www.xiaohongshu.com/user/profile/5571c0c83397db669efad068?xhsshare=CopyLink&amp;appuid=5571c0c83397db669efad068&amp;apptime=1544182244</t>
  </si>
  <si>
    <t>7089</t>
  </si>
  <si>
    <t>13912976445</t>
  </si>
  <si>
    <t>https://www.xiaohongshu.com/discovery/item/5f1fc7bd000000000101f3b5?xhsshare=SinaWeibo&amp;appuid=5571c0c83397db669efad068&amp;apptime=1595918345</t>
  </si>
  <si>
    <t>https://m.weibo.cn/2319225264/4531673242535444</t>
  </si>
  <si>
    <t>减肥 ≠ 绝食 ❌</t>
  </si>
  <si>
    <t>2020-07-28T14:37:00</t>
  </si>
  <si>
    <t>已发布人数</t>
  </si>
  <si>
    <t>野.</t>
  </si>
  <si>
    <t>yummyyummy1001</t>
  </si>
  <si>
    <t>-星稀-</t>
  </si>
  <si>
    <t>https://www.xiaohongshu.com/user/profile/5aa87f6f4eacab3848636ae8?xhsshare=CopyLink&amp;appuid=5aa87f6f4eacab3848636ae8&amp;apptime=1594893940</t>
  </si>
  <si>
    <t>5230</t>
  </si>
  <si>
    <t>15622160106</t>
  </si>
  <si>
    <t>https://www.xiaohongshu.com/discovery/item/5f2ca75c0000000001007c32?xhsshare=CopyLink&amp;appuid=5aa87f6f4eacab3848636ae8&amp;apptime=1596775936</t>
  </si>
  <si>
    <t>https://m.weibo.cn/6509123252/4534119952814044</t>
  </si>
  <si>
    <t>不是吧 吃软糖就这样吃着吃着瘦了?</t>
  </si>
  <si>
    <t>2020-08-07T08:59:00</t>
  </si>
  <si>
    <t>赤藓糖醇</t>
  </si>
  <si>
    <t>2366239836</t>
  </si>
  <si>
    <t>PP的晚饭</t>
  </si>
  <si>
    <t xml:space="preserve"> https://www.xiaohongshu.com/user/profile/5c63d546000000001102cbb4?xhsshare=CopyLink&amp;appuid=5c63d546000000001102cbb4&amp;apptime=1594893937</t>
  </si>
  <si>
    <t>15220088161</t>
  </si>
  <si>
    <t>3</t>
  </si>
  <si>
    <t>https://www.xiaohongshu.com/discovery/item/5f1b7d1c0000000001003279?xhsshare=CopyLink&amp;appuid=5c63d546000000001102cbb4&amp;apptime=1595639368</t>
  </si>
  <si>
    <t>Aquilea饱瘦软糖可能是我这吃货不胖的㊙️</t>
  </si>
  <si>
    <t>2020-07-25T08:30:00</t>
  </si>
  <si>
    <t>拍单总额</t>
  </si>
  <si>
    <t>leos</t>
  </si>
  <si>
    <t>leos9797</t>
  </si>
  <si>
    <t>小狮子九七</t>
  </si>
  <si>
    <t>https://www.xiaohongshu.com/user/profile/5d25667d0000000016001a12?xhsshare=CopyLink&amp;appuid=5d25667d0000000016001a12&amp;apptime=1594893942</t>
  </si>
  <si>
    <t>22000</t>
  </si>
  <si>
    <t>18826344152</t>
  </si>
  <si>
    <t>4</t>
  </si>
  <si>
    <t>https://www.xiaohongshu.com/discovery/item/5f22931800000000010038cd?xhsshare=CopyLink&amp;appuid=5d25667d0000000016001a12&amp;apptime=1596110822</t>
  </si>
  <si>
    <t>低卡减肥零食分享！超Q扛饿软糖~</t>
  </si>
  <si>
    <t>2020-07-30T17:30:00</t>
  </si>
  <si>
    <t>icesky</t>
  </si>
  <si>
    <t>iceKong521</t>
  </si>
  <si>
    <t>可爱小妖</t>
  </si>
  <si>
    <t>https://www.xiaohongshu.com/user/profile/5d1dabce0000000010016026?xhsshare=CopyLink&amp;appuid=575ea45a6a6a697b5db32d45&amp;apptime=1594893938</t>
  </si>
  <si>
    <t>36000</t>
  </si>
  <si>
    <t>15225178621</t>
  </si>
  <si>
    <t>https://www.xiaohongshu.com/discovery/item/5f21172c00000000010033bb?xhsshare=CopyLink&amp;appuid=575ea45a6a6a697b5db32d45&amp;apptime=1596005538</t>
  </si>
  <si>
    <t>抗糖减肥！我有Aquilea饱瘦软糖~好吃不长胖</t>
  </si>
  <si>
    <t>2020-07-29T14:29:00</t>
  </si>
  <si>
    <t>结算总额</t>
  </si>
  <si>
    <r>
      <rPr>
        <sz val="12"/>
        <color theme="1"/>
        <rFont val="Baskerville Old Face"/>
        <family val="1"/>
      </rPr>
      <t>🍋</t>
    </r>
    <r>
      <rPr>
        <sz val="12"/>
        <color theme="1"/>
        <rFont val="微软雅黑"/>
        <charset val="134"/>
      </rPr>
      <t>myu</t>
    </r>
  </si>
  <si>
    <t>owoWJH0621</t>
  </si>
  <si>
    <t>myumyu</t>
  </si>
  <si>
    <t>https://www.xiaohongshu.com/user/profile/573d37e350c4b42ccc24b170?xhsshare=CopyLink&amp;appuid=573d37e350c4b42ccc24b170&amp;apptime=1594893890</t>
  </si>
  <si>
    <t>13868106030</t>
  </si>
  <si>
    <t>https://www.xiaohongshu.com/discovery/item/5f23db13000000000101c199?xhsshare=CopyLink&amp;appuid=573d37e350c4b42ccc24b170&amp;apptime=1596185883</t>
  </si>
  <si>
    <t>不是吧！吃Aquilea饱瘦软糖还能越吃越瘦？</t>
  </si>
  <si>
    <t>2020-07-31T16:49:00</t>
  </si>
  <si>
    <t>ACHUNG</t>
  </si>
  <si>
    <t>YY707012</t>
  </si>
  <si>
    <t>CHUNG小姐</t>
  </si>
  <si>
    <t>https://www.xiaohongshu.com/user/profile/5c6b43f90000000010020391?xhsshare=CopyLink&amp;appuid=5c6b43f90000000010020391&amp;apptime=1594893922</t>
  </si>
  <si>
    <t>13129546196</t>
  </si>
  <si>
    <t>https://www.xiaohongshu.com/discovery/item/5f1e932900000000010055ba?xhsshare=CopyLink&amp;appuid=5c6b43f90000000010020391&amp;apptime=1595840102</t>
  </si>
  <si>
    <t>https://show.meitu.com/detail?feed_id=6693439608548520272&amp;root_id=1485254063&amp;stat_gid=2242605402&amp;stat_uid=1485254063</t>
  </si>
  <si>
    <t>我的减脂运动cp就是这个Aquilea饱瘦软糖啦</t>
  </si>
  <si>
    <t>2020-07-27T16:41:00</t>
  </si>
  <si>
    <t>待结算总额</t>
  </si>
  <si>
    <t>戴鹂翔</t>
  </si>
  <si>
    <t>dailixiang200887</t>
  </si>
  <si>
    <t>佛系橙子</t>
  </si>
  <si>
    <t>https://www.xiaohongshu.com/user/profile/5dbc4c62000000000100740e?xhsshare=CopyLink&amp;appuid=596773706a6a6922149d4329&amp;apptime=1594893917</t>
  </si>
  <si>
    <t>19000</t>
  </si>
  <si>
    <t>13812942219</t>
  </si>
  <si>
    <t>https://www.xiaohongshu.com/discovery/item/5f1e94a60000000001008b1e?xhsshare=CopyLink&amp;appuid=596773706a6a6922149d4329&amp;apptime=1595840209</t>
  </si>
  <si>
    <t>https://m.weibo.cn/5074964645/4531354487760546</t>
  </si>
  <si>
    <t>吃货夏季刚需||Aquilea饱瘦软糖</t>
  </si>
  <si>
    <t>2020-07-27T16:47:00</t>
  </si>
  <si>
    <t>🥀</t>
  </si>
  <si>
    <t>13631609820</t>
  </si>
  <si>
    <t>小野智代梨</t>
  </si>
  <si>
    <t>https://www.xiaohongshu.com/user/profile/5c571c740000000011019967?xhsshare=CopyLink&amp;appuid=5c571c740000000011019967&amp;apptime=1594893957</t>
  </si>
  <si>
    <t>10277</t>
  </si>
  <si>
    <t>2</t>
  </si>
  <si>
    <t>https://www.xiaohongshu.com/discovery/item/5f1ea158000000000100b454?xhsshare=SinaWeibo&amp;appuid=5c571c740000000011019967&amp;apptime=1595842933</t>
  </si>
  <si>
    <t>减肥好物 | 饱腹感软糖🍬不运动健身也能瘦</t>
  </si>
  <si>
    <t>2020-07-27T17:41:00</t>
  </si>
  <si>
    <t>32</t>
  </si>
  <si>
    <t>382310810</t>
  </si>
  <si>
    <t>芝士桃桃女孩</t>
  </si>
  <si>
    <t>https://www.xiaohongshu.com/user/profile/5d5f46770000000001003144?xhsshare=CopyLink&amp;appuid=5d5f46770000000001003144&amp;apptime=1591067447</t>
  </si>
  <si>
    <t>15626835133</t>
  </si>
  <si>
    <t>https://www.xiaohongshu.com/discovery/item/5f23ddb0000000000101c906?xhsshare=CopyLink&amp;appuid=5d5f46770000000001003144&amp;apptime=1596186162</t>
  </si>
  <si>
    <t>https://oasis.weibo.cn/v1/h5/share?sid=4532795534481214&amp;wm=90223_90011&amp;lfid=lz_wxhy&amp;from=singlemessage</t>
  </si>
  <si>
    <t>不会吧不会吧！居然有越吃越瘦的软糖🍬</t>
  </si>
  <si>
    <t>2020-07-31T17:00:00</t>
  </si>
  <si>
    <t>最新更新日期</t>
  </si>
  <si>
    <t>斑大大</t>
  </si>
  <si>
    <t>DDBXH0210</t>
  </si>
  <si>
    <t>我爱胖大海</t>
  </si>
  <si>
    <t>https://www.xiaohongshu.com/user/profile/5cd13893000000001100a1cb?xhsshare=CopyLink&amp;appuid=5cd13893000000001100a1cb&amp;apptime=1571037573</t>
  </si>
  <si>
    <t>5612</t>
  </si>
  <si>
    <t>18252354117</t>
  </si>
  <si>
    <t>https://www.xiaohongshu.com/discovery/item/5f227eb70000000001006731?xhsshare=CopyLink&amp;appuid=5cd13893000000001100a1cb&amp;apptime=1596096186</t>
  </si>
  <si>
    <t>https://m.oasis.weibo.cn/v1/h5/share?luicode=10001122&amp;lfid=lz_qqfx&amp;bid=4532418893060963</t>
  </si>
  <si>
    <t>我是这样成功减肥的</t>
  </si>
  <si>
    <t>2020-07-30T16:03:00</t>
  </si>
  <si>
    <t>钟渊</t>
  </si>
  <si>
    <t>15536361357</t>
  </si>
  <si>
    <t>北鼻看过来</t>
  </si>
  <si>
    <t>https://www.xiaohongshu.com/user/profile/5df4c13e0000000001002745?xhsshare=CopyLink&amp;appuid=5df4c13e0000000001002745&amp;apptime=1580799972</t>
  </si>
  <si>
    <t>20000</t>
  </si>
  <si>
    <t>https://www.xiaohongshu.com/discovery/item/5f1e7d72000000000100b957?xhsshare=CopyLink&amp;appuid=5df4c13e0000000001002745&amp;apptime=1595833718</t>
  </si>
  <si>
    <t>https://m.weibo.cn/7201134193/4531318232711473</t>
  </si>
  <si>
    <t>Aquilea饱瘦软糖‖我的减脂餐分享</t>
  </si>
  <si>
    <t>2020-07-27T15:08:00</t>
  </si>
  <si>
    <t>Cendrillon.</t>
  </si>
  <si>
    <t>LROUU0817</t>
  </si>
  <si>
    <t>蜜桃味美梦</t>
  </si>
  <si>
    <t>https://www.xiaohongshu.com/user/profile/5c84ce96000000001203115a?xhsshare=CopyLink&amp;appuid=5c84ce96000000001203115a&amp;apptime=1591879411</t>
  </si>
  <si>
    <t>10250</t>
  </si>
  <si>
    <t>13763083473</t>
  </si>
  <si>
    <t>https://www.xiaohongshu.com/discovery/item/5f29201e0000000001004f45?xhsshare=CopyLink&amp;appuid=5c84ce96000000001203115a&amp;apptime=1596531922</t>
  </si>
  <si>
    <t>https://m.weibo.cn/3351469402/4534241351966186</t>
  </si>
  <si>
    <t>爆冷⻔!实名抗糖饱腹减肥第一名!</t>
  </si>
  <si>
    <t>2020-08-04T16:45:00</t>
  </si>
  <si>
    <t>万万宝贝</t>
  </si>
  <si>
    <t>wr1273758672</t>
  </si>
  <si>
    <t>璐瑶妈妈</t>
  </si>
  <si>
    <t>https://www.xiaohongshu.com/user/profile/5afbb9484eacab482919dfa3?xhsshare=CopyLink&amp;appuid=5cea63f70000000016007132&amp;apptime=1594893998</t>
  </si>
  <si>
    <t>6655</t>
  </si>
  <si>
    <t>15139755806</t>
  </si>
  <si>
    <t>https://www.xiaohongshu.com/discovery/item/5f1e77d3000000000101ed95?xhsshare=CopyLink&amp;appuid=5afbb9484eacab482919dfa3&amp;apptime=1595833357</t>
  </si>
  <si>
    <t>https://m.weibo.cn/7076731674/4531316458261316</t>
  </si>
  <si>
    <t>2020-07-27T14:44:00</t>
  </si>
  <si>
    <t>YanG .</t>
  </si>
  <si>
    <t>17696051183</t>
  </si>
  <si>
    <r>
      <rPr>
        <sz val="12"/>
        <color theme="1"/>
        <rFont val="微软雅黑"/>
        <charset val="134"/>
      </rPr>
      <t>佳佳</t>
    </r>
    <r>
      <rPr>
        <sz val="12"/>
        <color theme="1"/>
        <rFont val="Baskerville Old Face"/>
        <family val="1"/>
      </rPr>
      <t>🌟</t>
    </r>
  </si>
  <si>
    <t>https://www.xiaohongshu.com/user/profile/593bf11f5e87e71495d607c9?xhsshare=CopyLink&amp;appuid=593bf11f5e87e71495d607c9&amp;apptime=1594894027</t>
  </si>
  <si>
    <t>https://www.xiaohongshu.com/discovery/item/5f2bbe25000000000100b645?xhsshare=CopyLink&amp;appuid=593bf11f5e87e71495d607c9&amp;apptime=1597315009</t>
  </si>
  <si>
    <t>我惊了 居然吃糖吃瘦了？！</t>
  </si>
  <si>
    <t>2020-08-06T16:24:00</t>
  </si>
  <si>
    <t>蓝罐曲奇</t>
  </si>
  <si>
    <t>mm1013344653</t>
  </si>
  <si>
    <t>https://www.xiaohongshu.com/user/profile/5d170cd30000000016002f5c?xhsshare=CopyLink&amp;appuid=5d170cd30000000016002f5c&amp;apptime=1594894039</t>
  </si>
  <si>
    <t>10500</t>
  </si>
  <si>
    <t>18825038236</t>
  </si>
  <si>
    <t>https://www.xiaohongshu.com/discovery/item/5f24e02300000000010038ce?xhsshare=CopyLink&amp;appuid=5d170cd30000000016002f5c&amp;apptime=1596253224</t>
  </si>
  <si>
    <t>奇怪🤔怎么嚼着嚼着就吃出小蛮腰了！</t>
  </si>
  <si>
    <t>2020-08-01T11:23:00</t>
  </si>
  <si>
    <t>河崎渡</t>
  </si>
  <si>
    <t>18476739562</t>
  </si>
  <si>
    <t>https://www.xiaohongshu.com/user/profile/5b2cf413f7e8b90ec8f69a26?xhsshare=CopyLink&amp;appuid=5b2cf413f7e8b90ec8f69a26&amp;apptime=1594894049</t>
  </si>
  <si>
    <t>10116</t>
  </si>
  <si>
    <t>https://www.xiaohongshu.com/discovery/item/5f240cd60000000001005827?xhsshare=SinaWeibo&amp;appuid=5b2cf413f7e8b90ec8f69a26&amp;apptime=1596198239</t>
  </si>
  <si>
    <t>https://show.meitu.com/detail?feed_id=6695993315538531059&amp;root_id=1730910220&amp;stat_gid=2013164235&amp;stat_uid=1730910220</t>
  </si>
  <si>
    <t>天？!Aquilea软糖！好吃还不长月半！？</t>
  </si>
  <si>
    <t>2020-07-31T20:21:00</t>
  </si>
  <si>
    <t>翩翩儿pp</t>
  </si>
  <si>
    <t>cp121927</t>
  </si>
  <si>
    <t>幸运姐姐吖</t>
  </si>
  <si>
    <t>https://www.xiaohongshu.com/user/profile/5aefc65811be1048afd6e9c9?xhsshare=CopyLink&amp;appuid=5aefc65811be1048afd6e9c9&amp;apptime=1572184323</t>
  </si>
  <si>
    <t>17538632757</t>
  </si>
  <si>
    <t>https://www.xiaohongshu.com/discovery/item/5f1e8be20000000001007d98?xhsshare=SinaWeibo&amp;appuid=5aefc65811be1048afd6e9c9&amp;apptime=1595837444</t>
  </si>
  <si>
    <t>https://show.meitu.com/detail?feed_id=6693431934712827373&amp;root_id=1619929860&amp;stat_gid=2225069809&amp;stat_uid=1619929860</t>
  </si>
  <si>
    <t>吃“糖”还能不知不觉变苗条?</t>
  </si>
  <si>
    <t>2020-07-27T16:10:00</t>
  </si>
  <si>
    <t>apple</t>
  </si>
  <si>
    <t>weliana</t>
  </si>
  <si>
    <t>稻子随风摇</t>
  </si>
  <si>
    <t>https://www.xiaohongshu.com/user/profile/5bc8256170a0790001a89df3?xhsshare=CopyLink&amp;appuid=5b042137e8ac2b5fa164dec7&amp;apptime=1568792034</t>
  </si>
  <si>
    <t>18550832315</t>
  </si>
  <si>
    <t>https://www.xiaohongshu.com/discovery/item/5f1fd8e60000000001006165?xhsshare=CopyLink&amp;appuid=5b042137e8ac2b5fa164dec7&amp;apptime=1595922775</t>
  </si>
  <si>
    <t>Aquilea饱瘦软糖 不运动瘦身秘密㊙️</t>
  </si>
  <si>
    <t>2020-07-28T15:51:00</t>
  </si>
  <si>
    <t>Qwo1ko8（kol 晚10点后勿扰</t>
  </si>
  <si>
    <t>xinyiiiii-</t>
  </si>
  <si>
    <t>Qwo1ko8</t>
  </si>
  <si>
    <t>https://www.xiaohongshu.com/user/profile/5dbd2b3a000000000100b40d?xhsshare=CopyLink&amp;appuid=5dbd2b3a000000000100b40d&amp;apptime=1594894108</t>
  </si>
  <si>
    <t>18585766420</t>
  </si>
  <si>
    <t>https://www.xiaohongshu.com/discovery/item/5f23e02f0000000001004378?xhsshare=CopyLink&amp;appuid=5dbd2b3a000000000100b40d&amp;apptime=1596187759</t>
  </si>
  <si>
    <t>https://show.meitu.com/detail?feed_id=6694899406804644690&amp;root_id=1556480898&amp;stat_gid=2261413248&amp;stat_uid=1556480898</t>
  </si>
  <si>
    <t>减肥又想吃糖的姐妹们看这里❗❗</t>
  </si>
  <si>
    <t>2020-07-31T17:11:00</t>
  </si>
  <si>
    <r>
      <rPr>
        <sz val="12"/>
        <color theme="1"/>
        <rFont val="微软雅黑"/>
        <charset val="134"/>
      </rPr>
      <t>A,粘人的小妖精</t>
    </r>
    <r>
      <rPr>
        <sz val="12"/>
        <color theme="1"/>
        <rFont val="Baskerville Old Face"/>
        <family val="1"/>
      </rPr>
      <t>💃</t>
    </r>
  </si>
  <si>
    <t>706900538</t>
  </si>
  <si>
    <t>好姑凉</t>
  </si>
  <si>
    <t>https://www.xiaohongshu.com/user/profile/5adfc89fe8ac2b69b2a20752?xhsshare=CopyLink&amp;appuid=5adfc89fe8ac2b69b2a20752&amp;apptime=1594894094</t>
  </si>
  <si>
    <t>26000</t>
  </si>
  <si>
    <t>15904103392</t>
  </si>
  <si>
    <t>https://www.xiaohongshu.com/discovery/item/5f1a86f3000000000101f913?xhsshare=CopyLink&amp;appuid=5adfc89fe8ac2b69b2a20752&amp;apptime=1595574013</t>
  </si>
  <si>
    <t>https://m.weibo.cn/6298328348/4530227318883110</t>
  </si>
  <si>
    <t>2020-07-24T15:00:00</t>
  </si>
  <si>
    <r>
      <rPr>
        <sz val="12"/>
        <color theme="1"/>
        <rFont val="微软雅黑"/>
        <charset val="134"/>
      </rPr>
      <t>Super圆圆</t>
    </r>
    <r>
      <rPr>
        <sz val="12"/>
        <color theme="1"/>
        <rFont val="Baskerville Old Face"/>
        <family val="1"/>
      </rPr>
      <t>🔻</t>
    </r>
    <r>
      <rPr>
        <sz val="12"/>
        <color rgb="FFC00000"/>
        <rFont val="宋体"/>
        <charset val="134"/>
      </rPr>
      <t>【视频合作】</t>
    </r>
  </si>
  <si>
    <t>endless_love_4you</t>
  </si>
  <si>
    <t>月光种满墙</t>
  </si>
  <si>
    <t>https://www.xiaohongshu.com/user/profile/596d861a6a6a691808207871?xhsshare=CopyLink&amp;appuid=5d80777200000000010004cc&amp;apptime=1590050853</t>
  </si>
  <si>
    <t>70000</t>
  </si>
  <si>
    <t>13917487881</t>
  </si>
  <si>
    <t>https://www.xiaohongshu.com/discovery/item/5f1fd14000000000010048f6?xhsshare=CopyLink&amp;appuid=596d861a6a6a691808207871&amp;apptime=1595920730</t>
  </si>
  <si>
    <t>https://m.weibo.cn/7329714640/4531297630557721</t>
  </si>
  <si>
    <t>Aquilea饱瘦软糖🤟🏻吃货也能瘦❗</t>
  </si>
  <si>
    <t>2020-07-28T15:18:00</t>
  </si>
  <si>
    <t>已发</t>
  </si>
  <si>
    <t>100元</t>
  </si>
  <si>
    <t>蛮好。</t>
  </si>
  <si>
    <t>Frozensun_</t>
  </si>
  <si>
    <t>极致温柔</t>
  </si>
  <si>
    <t>https://www.xiaohongshu.com/user/profile/5b6d45967573470001d4149c?xhsshare=CopyLink&amp;appuid=5b6d45967573470001d4149c&amp;apptime=1581694517</t>
  </si>
  <si>
    <t>9378</t>
  </si>
  <si>
    <t>13995869053</t>
  </si>
  <si>
    <t>https://www.xiaohongshu.com/discovery/item/5f223a96000000000101eb22?xhsshare=CopyLink&amp;appuid=5b6d45967573470001d4149c&amp;apptime=1596079219</t>
  </si>
  <si>
    <t>https://m.weibo.cn/7453785663/4531739244102689</t>
  </si>
  <si>
    <t>抗糖🍬减肥-寻寻觅觅到了吃不胖糖果</t>
  </si>
  <si>
    <t>2020-07-30T11:12:00</t>
  </si>
  <si>
    <t>Abby</t>
  </si>
  <si>
    <t>17756046808</t>
  </si>
  <si>
    <t>https://www.xiaohongshu.com/user/profile/5bc9b6f8eb73a1000139aa21?xhsshare=CopyLink&amp;appuid=5bc9b6f8eb73a1000139aa21&amp;apptime=1594894148</t>
  </si>
  <si>
    <t>25000</t>
  </si>
  <si>
    <t>https://www.xiaohongshu.com/discovery/item/5f227d7f0000000001002b08?xhsshare=CopyLink&amp;appuid=5bc9b6f8eb73a1000139aa21&amp;apptime=1596097902</t>
  </si>
  <si>
    <t>https://m.oasis.weibo.cn/v1/h5/share?sid=4532425906717172</t>
  </si>
  <si>
    <t>还在节食减肥？试试这个软糖吧~</t>
  </si>
  <si>
    <t>2020-07-30T15:57:00</t>
  </si>
  <si>
    <t>卢静猪猪</t>
  </si>
  <si>
    <t>wakakaka121</t>
  </si>
  <si>
    <t>https://www.xiaohongshu.com/user/profile/5c9a001f0000000018021638?xhsshare=CopyLink&amp;appuid=5c9a001f0000000018021638&amp;apptime=1561019368</t>
  </si>
  <si>
    <t>16000</t>
  </si>
  <si>
    <t>15353925885</t>
  </si>
  <si>
    <t>https://www.xiaohongshu.com/discovery/item/5f1fced2000000000100412b?xhsshare=CopyLink&amp;appuid=5c9a001f0000000018021638&amp;apptime=1595920097</t>
  </si>
  <si>
    <t>https://m.weibo.cn/7301675665/4531680326984071</t>
  </si>
  <si>
    <t>不运动瘦身|又好吃又能瘦身的零食来啦~</t>
  </si>
  <si>
    <t>2020-07-28T15:08:00</t>
  </si>
  <si>
    <t>希宝贝er</t>
  </si>
  <si>
    <t>w791282676</t>
  </si>
  <si>
    <t>小啊小</t>
  </si>
  <si>
    <t>https://www.xiaohongshu.com/user/profile/53f2f867b4c4d679eab37c36?xhsshare=CopyLink&amp;appuid=5abb5b2be8ac2b0f0fe0d04f&amp;apptime=1594894130</t>
  </si>
  <si>
    <t>13060916587</t>
  </si>
  <si>
    <t>https://www.xiaohongshu.com/discovery/item/5f227fe40000000001008476?xhsshare=CopyLink&amp;appuid=5abb5b2be8ac2b0f0fe0d04f&amp;apptime=1596097716</t>
  </si>
  <si>
    <t>https://m.weibo.cn/1871038553/4532422504877354</t>
  </si>
  <si>
    <t>https://show.meitu.com/detail?feed_id=6694518864703684535&amp;lang=cn&amp;stat_id=6694518864703684535&amp;stat_gid=1567057004&amp;stat_uid=1616283792</t>
  </si>
  <si>
    <t>夏日减肥燃脂小能手|饱腹+控糖+排宿便</t>
  </si>
  <si>
    <t>2020-07-30T16:08:00</t>
  </si>
  <si>
    <t>羊</t>
  </si>
  <si>
    <t>VVC66668</t>
  </si>
  <si>
    <t>Veegee羊</t>
  </si>
  <si>
    <t>https://www.xiaohongshu.com/user/profile/5b71c7d39fce550001ae4909?xhsshare=CopyLink&amp;appuid=5b71c7d39fce550001ae4909&amp;apptime=1594894162</t>
  </si>
  <si>
    <t>14000</t>
  </si>
  <si>
    <t>13288152227</t>
  </si>
  <si>
    <t>https://www.xiaohongshu.com/discovery/item/5f1a8332000000000101eddb?xhsshare=CopyLink&amp;appuid=5b71c7d39fce550001ae4909&amp;apptime=1595580967</t>
  </si>
  <si>
    <t>我减肥的路上少不了的它‼️</t>
  </si>
  <si>
    <t>2020-07-24T14:44:00</t>
  </si>
  <si>
    <t>多喜多金健康帅气葫四岁</t>
  </si>
  <si>
    <t>w441031137</t>
  </si>
  <si>
    <t>梁健康有只狗狗叫葫芦娃</t>
  </si>
  <si>
    <t>https://www.xiaohongshu.com/user/profile/5920cf81a9b2ed361fbd7818?xhsshare=CopyLink&amp;appuid=5920cf81a9b2ed361fbd7818&amp;apptime=1594894144</t>
  </si>
  <si>
    <t>13522880564</t>
  </si>
  <si>
    <t>https://www.xiaohongshu.com/discovery/item/5f1fa982000000000100b94d?xhsshare=CopyLink&amp;appuid=5920cf81a9b2ed361fbd7818&amp;apptime=1595912022</t>
  </si>
  <si>
    <t>吃货好物分享🙉Aquilea饱瘦软糖来啦🙉</t>
  </si>
  <si>
    <t>2020-07-28T12:28:00</t>
  </si>
  <si>
    <r>
      <rPr>
        <sz val="12"/>
        <color theme="1"/>
        <rFont val="微软雅黑"/>
        <charset val="134"/>
      </rPr>
      <t>boubou</t>
    </r>
    <r>
      <rPr>
        <sz val="12"/>
        <color theme="1"/>
        <rFont val="Baskerville Old Face"/>
        <family val="1"/>
      </rPr>
      <t>🐈</t>
    </r>
  </si>
  <si>
    <t>juki449903</t>
  </si>
  <si>
    <t>boubou的小橘猫</t>
  </si>
  <si>
    <t>https://www.xiaohongshu.com/user/profile/59919aa950c4b410f0be1378?xhsshare=CopyLink&amp;appuid=59919aa950c4b410f0be1378&amp;apptime=1594894097</t>
  </si>
  <si>
    <t>17000</t>
  </si>
  <si>
    <t>13927449903</t>
  </si>
  <si>
    <t>陌阡777</t>
  </si>
  <si>
    <t>jjend1218abc</t>
  </si>
  <si>
    <t>https://www.xiaohongshu.com/user/profile/56e9f4d34775a734f2aee6d7?xhsshare=CopyLink&amp;appuid=56e9f4d34775a734f2aee6d7&amp;apptime=1594894190</t>
  </si>
  <si>
    <t>18100949210</t>
  </si>
  <si>
    <t>https://www.xiaohongshu.com/discovery/item/5f28006b000000000100837d?xhsshare=CopyLink&amp;appuid=56e9f4d34775a734f2aee6d7&amp;apptime=1596697608</t>
  </si>
  <si>
    <t>吃糖还能变瘦？试试这个吧！</t>
  </si>
  <si>
    <t>2020-08-03T20:17:00</t>
  </si>
  <si>
    <t>Yukmun</t>
  </si>
  <si>
    <t>Psyduck1213-</t>
  </si>
  <si>
    <t>https://www.xiaohongshu.com/user/profile/5a37d02611be102f8f1ce530?xhsshare=CopyLink&amp;appuid=5a37d02611be102f8f1ce530&amp;apptime=1568861178</t>
  </si>
  <si>
    <t>17666573021</t>
  </si>
  <si>
    <t>https://www.xiaohongshu.com/discovery/item/5f1e8ddd000000000101f93d?xhsshare=CopyLink&amp;appuid=5a37d02611be102f8f1ce530&amp;apptime=1595837928</t>
  </si>
  <si>
    <t>https://show.meitu.com/detail?feed_id=6693433479844090497&amp;lang=cn&amp;stat_id=6693433479844090497&amp;stat_gid=2066370486&amp;stat_uid=1764715202</t>
  </si>
  <si>
    <t>竟然不用运动也可以瘦？介个软糖夏天必吃</t>
  </si>
  <si>
    <t>2020-07-27T16:18:00</t>
  </si>
  <si>
    <t>nothing</t>
  </si>
  <si>
    <t>CWC334240076</t>
  </si>
  <si>
    <t>wings</t>
  </si>
  <si>
    <t>https://www.xiaohongshu.com/user/profile/5bcf348d868e9b0001117395?xhsshare=CopyLink&amp;appuid=5bcf348d868e9b0001117395&amp;apptime=1594894162</t>
  </si>
  <si>
    <t>13888</t>
  </si>
  <si>
    <t>13652866887</t>
  </si>
  <si>
    <t>https://www.xiaohongshu.com/discovery/item/5f242bfc0000000001000735?xhsshare=CopyLink&amp;appuid=5bcf348d868e9b0001117395&amp;apptime=1596336393</t>
  </si>
  <si>
    <t>别说我掖着藏着不告诉你‖Aquilea饱瘦软糖</t>
  </si>
  <si>
    <t>2020-07-31T22:34:00</t>
  </si>
  <si>
    <t>今天</t>
  </si>
  <si>
    <t>15875509977</t>
  </si>
  <si>
    <t>今天不加葱</t>
  </si>
  <si>
    <t>https://www.xiaohongshu.com/user/profile/5bc7f43496828e0001164bee?xhsshare=CopyLink&amp;appuid=5bc7f43496828e0001164bee&amp;apptime=1594894181</t>
  </si>
  <si>
    <t>https://www.xiaohongshu.com/discovery/item/5f2520620000000001007153?xhsshare=SinaWeibo&amp;appuid=5bc7f43496828e0001164bee&amp;apptime=1596270005</t>
  </si>
  <si>
    <t>夏日减脂留住快乐💫好吃不胖的软糖</t>
  </si>
  <si>
    <t>2020-08-01T15:57:00</t>
  </si>
  <si>
    <r>
      <rPr>
        <sz val="12"/>
        <color theme="1"/>
        <rFont val="Baskerville Old Face"/>
        <family val="1"/>
      </rPr>
      <t>📕</t>
    </r>
    <r>
      <rPr>
        <sz val="12"/>
        <color theme="1"/>
        <rFont val="微软雅黑"/>
        <charset val="134"/>
      </rPr>
      <t>小熊软糖LU kol</t>
    </r>
  </si>
  <si>
    <t>18318397076</t>
  </si>
  <si>
    <t>小熊软糖LU</t>
  </si>
  <si>
    <t>https://www.xiaohongshu.com/user/profile/5ccd55330000000011026eb6?xhsshare=CopyLink&amp;appuid=5ccd55330000000011026eb6&amp;apptime=1594894226</t>
  </si>
  <si>
    <t>https://www.xiaohongshu.com/discovery/item/5f22e83d000000000101d474?xhsshare=SinaWeibo&amp;appuid=5ccd55330000000011026eb6&amp;apptime=1596435649</t>
  </si>
  <si>
    <t>真香预警！吃软糖也可以瘦的Aquilea饱瘦软糖</t>
  </si>
  <si>
    <t>2020-07-30T23:33:00</t>
  </si>
  <si>
    <t>0</t>
  </si>
  <si>
    <t>1085664403</t>
  </si>
  <si>
    <t>tt</t>
  </si>
  <si>
    <t>https://www.xiaohongshu.com/user/profile/5b7cbabd0c36c70001dfe714?xhsshare=CopyLink&amp;appuid=5b7cbabd0c36c70001dfe714&amp;apptime=1594894247</t>
  </si>
  <si>
    <t>13417210620</t>
  </si>
  <si>
    <t>https://www.xiaohongshu.com/discovery/item/5f25022800000000010051bc?xhsshare=CopyLink&amp;appuid=5b7cbabd0c36c70001dfe714&amp;apptime=1596447262</t>
  </si>
  <si>
    <t>https://m.weibo.cn/2875361664/4533892008644177</t>
  </si>
  <si>
    <t>减肥也能吃的Aquilea饱瘦软糖🍓</t>
  </si>
  <si>
    <t>2020-08-01T13:48:00</t>
  </si>
  <si>
    <t>霸气的熹妃娘娘</t>
  </si>
  <si>
    <t>cjymmda</t>
  </si>
  <si>
    <t>https://www.xiaohongshu.com/user/profile/557e9212b7ba220ab29090d8?xhsshare=CopyLink&amp;appuid=557e9212b7ba220ab29090d8&amp;apptime=1594894301</t>
  </si>
  <si>
    <t>15629545732</t>
  </si>
  <si>
    <t>https://www.xiaohongshu.com/discovery/item/5f2291a30000000001006359?xhsshare=SinaWeibo&amp;appuid=557e9212b7ba220ab29090d8&amp;apptime=1596101148</t>
  </si>
  <si>
    <t>https://show.meitu.com/detail?feed_id=6694533935467091159&amp;root_id=1089289009&amp;stat_gid=1354022625&amp;stat_uid=1089289009</t>
  </si>
  <si>
    <t>https://m.weibo.cn/5422343475/4532440330420533</t>
  </si>
  <si>
    <t>每天吃2颗Aquilea饱瘦软糖</t>
  </si>
  <si>
    <t>2020-07-30T17:23:00</t>
  </si>
  <si>
    <t>Yang91uyan</t>
  </si>
  <si>
    <t>Yan9q1uyan-bb</t>
  </si>
  <si>
    <t>Kiki同学</t>
  </si>
  <si>
    <t>https://www.xiaohongshu.com/user/profile/5760e2815e87e7692533185c?xhsshare=CopyLink&amp;appuid=5760e2815e87e7692533185c&amp;apptime=1587632877</t>
  </si>
  <si>
    <t>13538018107</t>
  </si>
  <si>
    <t>https://www.xiaohongshu.com/discovery/item/5f228214000000000101ccc1?xhsshare=CopyLink&amp;appuid=5760e2815e87e7692533185c&amp;apptime=1596097794</t>
  </si>
  <si>
    <t>https://m.oasis.weibo.cn/v1/h5/share?sid=4532425873164526</t>
  </si>
  <si>
    <t>什么，还有越吃越瘦的糖？</t>
  </si>
  <si>
    <t>2020-07-30T16:17:00</t>
  </si>
  <si>
    <t>花藤树</t>
  </si>
  <si>
    <t>nswdaqm1213</t>
  </si>
  <si>
    <t>https://www.xiaohongshu.com/user/profile/5da935720000000001008f2e?xhsshare=CopyLink&amp;appuid=5da935720000000001008f2e&amp;apptime=1594894325</t>
  </si>
  <si>
    <t>18226609636</t>
  </si>
  <si>
    <t>www.xiaohongshu.com/discovery/item/5f1c193d0000000001002644?xhsshare=SinaWeibo&amp;appuid=5da935720000000001008f2e&amp;apptime=1595728827</t>
  </si>
  <si>
    <t>https://m.weibo.cn/3019277203/4530676193298956</t>
  </si>
  <si>
    <r>
      <rPr>
        <sz val="12"/>
        <color theme="1"/>
        <rFont val="微软雅黑"/>
        <charset val="134"/>
      </rPr>
      <t>flowers っwish</t>
    </r>
    <r>
      <rPr>
        <sz val="12"/>
        <color theme="1"/>
        <rFont val="宋体"/>
        <charset val="134"/>
      </rPr>
      <t></t>
    </r>
  </si>
  <si>
    <t>hm11310613</t>
  </si>
  <si>
    <t>半夏</t>
  </si>
  <si>
    <t>https://www.xiaohongshu.com/user/profile/5aff896111be106ce860cbda?xhsshare=CopyLink&amp;appuid=5aff896111be106ce860cbda&amp;apptime=1594894296</t>
  </si>
  <si>
    <t>6200</t>
  </si>
  <si>
    <t>15993712358</t>
  </si>
  <si>
    <t>https://www.xiaohongshu.com/discovery/item/5f1f8198000000000100391f?xhsshare=SinaWeibo&amp;appuid=5aff896111be106ce860cbda&amp;apptime=1595900617</t>
  </si>
  <si>
    <t>https://m.weibo.cn/5284384849/4531597167036934</t>
  </si>
  <si>
    <t>https://show.meitu.com/detail?feed_id=6693692078214369601&amp;lang=cn&amp;stat_id=6693692078214369601&amp;stat_gid=1763820896&amp;stat_uid=1037345742</t>
  </si>
  <si>
    <t>想吃又怕胖？我有妙招！吃Aquilea饱瘦软糖</t>
  </si>
  <si>
    <t>2020-07-28T09:38:00</t>
  </si>
  <si>
    <r>
      <rPr>
        <sz val="12"/>
        <color theme="1"/>
        <rFont val="微软雅黑"/>
        <charset val="134"/>
      </rPr>
      <t>爱喝可乐yo</t>
    </r>
    <r>
      <rPr>
        <sz val="12"/>
        <color rgb="FFC00000"/>
        <rFont val="微软雅黑"/>
        <charset val="134"/>
      </rPr>
      <t>【视频合作】</t>
    </r>
  </si>
  <si>
    <t>16655123867</t>
  </si>
  <si>
    <t>爱喝可乐yo</t>
  </si>
  <si>
    <t>https://www.xiaohongshu.com/user/profile/5bcd716ea8bb6f0001004e69?xhsshare=CopyLink&amp;appuid=5bcd716ea8bb6f0001004e69&amp;apptime=1560828739</t>
  </si>
  <si>
    <t>53000</t>
  </si>
  <si>
    <t>https://www.xiaohongshu.com/discovery/item/5f1fe6de0000000001004f87?xhsshare=CopyLink&amp;appuid=5bcd716ea8bb6f0001004e69&amp;apptime=1595926249</t>
  </si>
  <si>
    <t>Aquilea饱腹软糖懒人最爱！躺着就可以瘦！</t>
  </si>
  <si>
    <t>2020-07-28T16:50:00</t>
  </si>
  <si>
    <r>
      <rPr>
        <sz val="12"/>
        <color theme="1"/>
        <rFont val="微软雅黑"/>
        <charset val="134"/>
      </rPr>
      <t>咚咚咚董</t>
    </r>
    <r>
      <rPr>
        <sz val="12"/>
        <color rgb="FFC00000"/>
        <rFont val="微软雅黑"/>
        <charset val="134"/>
      </rPr>
      <t>【视频合作】</t>
    </r>
  </si>
  <si>
    <t>dddd20191111</t>
  </si>
  <si>
    <t>咚咚咚董</t>
  </si>
  <si>
    <t>https://www.xiaohongshu.com/user/profile/5e6a70800000000001008e0b?xhsshare=CopyLink&amp;appuid=5e6a70800000000001008e0b&amp;apptime=1588933308</t>
  </si>
  <si>
    <t>68000</t>
  </si>
  <si>
    <t>13152128125</t>
  </si>
  <si>
    <t>https://www.xiaohongshu.com/discovery/item/5f1ea619000000000100534f?xhsshare=CopyLink&amp;appuid=5e6a70800000000001008e0b&amp;apptime=1595846231</t>
  </si>
  <si>
    <t>如何健康减肥？这个软糖越吃越瘦！</t>
  </si>
  <si>
    <t>2020-07-27T18:02:00</t>
  </si>
  <si>
    <t>郑小胖（在线接推广）</t>
  </si>
  <si>
    <t>DiDi13414585749</t>
  </si>
  <si>
    <t>福子的异想世界</t>
  </si>
  <si>
    <t>https://www.xiaohongshu.com/user/profile/5bf5473b349073000171c6bb?xhsshare=CopyLink&amp;appuid=5bf5473b349073000171c6bb&amp;apptime=1580703811</t>
  </si>
  <si>
    <t>13076601351</t>
  </si>
  <si>
    <t>https://www.xiaohongshu.com/discovery/item/5f24db230000000001002963?xhsshare=SinaWeibo&amp;appuid=5bf5473b349073000171c6bb&amp;apptime=1596250999</t>
  </si>
  <si>
    <t>https://m.oasis.weibo.cn/v1/h5/share?sid=4533068193071231</t>
  </si>
  <si>
    <t>不饿肚子也能瘦 就靠介个小零嘴儿啦</t>
  </si>
  <si>
    <t>2020-08-01T11:01:00</t>
  </si>
  <si>
    <t>小可爱</t>
  </si>
  <si>
    <t>1836111261</t>
  </si>
  <si>
    <t>Taurus</t>
  </si>
  <si>
    <t>https://www.xiaohongshu.com/user/profile/5bb82246ffd1e100010a234c?xhsshare=CopyLink&amp;appuid=5c6b921a000000001100c3bb&amp;apptime=1578554609</t>
  </si>
  <si>
    <t>10000</t>
  </si>
  <si>
    <t>17715631389</t>
  </si>
  <si>
    <t>https://www.xiaohongshu.com/discovery/item/5f211a300000000001003dfa?xhsshare=CopyLink&amp;appuid=5bb82246ffd1e100010a234c&amp;apptime=1596005494</t>
  </si>
  <si>
    <t>https://m.weibo.cn/7136751397/4532036038297259</t>
  </si>
  <si>
    <t>我的减肥专家:Aquilea饱瘦软糖�</t>
  </si>
  <si>
    <t>2020-07-29T14:41:00</t>
  </si>
  <si>
    <t>木槿（有事留言，看到回复）</t>
  </si>
  <si>
    <t>809733081</t>
  </si>
  <si>
    <t>木槿</t>
  </si>
  <si>
    <t>https://www.xiaohongshu.com/user/profile/5c94f0050000000012024f82?xhsshare=CopyLink&amp;appuid=5c94f0050000000012024f82&amp;apptime=1594894365</t>
  </si>
  <si>
    <t>7200</t>
  </si>
  <si>
    <t>18547889338</t>
  </si>
  <si>
    <t>https://www.xiaohongshu.com/discovery/item/5f1e86a5000000000100251e?xhsshare=CopyLink&amp;appuid=5c94f0050000000012024f82&amp;apptime=1596700552</t>
  </si>
  <si>
    <t>减脂小能手 | Aquilea饱瘦软糖</t>
  </si>
  <si>
    <t>2020-07-27T15:47:00</t>
  </si>
  <si>
    <t>6</t>
  </si>
  <si>
    <t>969862776</t>
  </si>
  <si>
    <t>Wingmenb</t>
  </si>
  <si>
    <t>https://www.xiaohongshu.com/user/profile/5ebd27f800000000010004ba?xhsshare=CopyLink&amp;appuid=5ebd27f800000000010004ba&amp;apptime=1594894362</t>
  </si>
  <si>
    <t>18420339836</t>
  </si>
  <si>
    <t>https://www.xiaohongshu.com/discovery/item/5f1eb6cd000000000101c6d1?xhsshare=CopyLink&amp;appuid=5ebd27f800000000010004ba&amp;apptime=1595849181</t>
  </si>
  <si>
    <t xml:space="preserve"> https://m.oasis.weibo.cn/v1/h5/share?sid=4531383295025831</t>
  </si>
  <si>
    <t>怎么吃都不胖的秘密|Aquilea饱瘦软糖</t>
  </si>
  <si>
    <t>2020-07-27T19:13:00</t>
  </si>
  <si>
    <t>七</t>
  </si>
  <si>
    <t>QCQ2879867233</t>
  </si>
  <si>
    <t>七七还在睡觉觉</t>
  </si>
  <si>
    <t>https://www.xiaohongshu.com/user/profile/5b592f604eacab180ad2343f?xhsshare=CopyLink&amp;appuid=5b592f604eacab180ad2343f&amp;apptime=1588923240</t>
  </si>
  <si>
    <t>5240</t>
  </si>
  <si>
    <t>15632046659</t>
  </si>
  <si>
    <t>https://www.xiaohongshu.com/discovery/item/5f2a01b1000000000100a80c?xhsshare=CopyLink&amp;appuid=5b592f604eacab180ad2343f&amp;apptime=1596588787</t>
  </si>
  <si>
    <t>https://m.weibo.cn/6311855380/4534486048443450</t>
  </si>
  <si>
    <t>纳尼⁉️吃这个软糖不仅没胖还瘦了两斤‼️</t>
  </si>
  <si>
    <t>2020-08-05T08:47:00</t>
  </si>
  <si>
    <t>豆沙包</t>
  </si>
  <si>
    <t>13828216564</t>
  </si>
  <si>
    <t>https://www.xiaohongshu.com/user/profile/5b62ee98417c2a00015d7cc0?xhsshare=CopyLink&amp;appuid=5b62ee98417c2a00015d7cc0&amp;apptime=1594894371</t>
  </si>
  <si>
    <t>https://www.xiaohongshu.com/discovery/item/5f213a210000000001008217?xhsshare=CopyLink&amp;appuid=5b62ee98417c2a00015d7cc0&amp;apptime=1596085684</t>
  </si>
  <si>
    <t>大吃大喝不怕，这糖🍬让我💥瘦</t>
  </si>
  <si>
    <t>2020-07-29T16:58:00</t>
  </si>
  <si>
    <r>
      <rPr>
        <sz val="12"/>
        <color theme="1"/>
        <rFont val="微软雅黑"/>
        <charset val="134"/>
      </rPr>
      <t xml:space="preserve">mojingying </t>
    </r>
    <r>
      <rPr>
        <sz val="12"/>
        <color theme="1"/>
        <rFont val="Baskerville Old Face"/>
        <family val="1"/>
      </rPr>
      <t>🧡</t>
    </r>
  </si>
  <si>
    <t>18260861631</t>
  </si>
  <si>
    <t>https://www.xiaohongshu.com/user/profile/5cd30d6f000000001201c3c3?xhsshare=CopyLink&amp;appuid=5cd30d6f000000001201c3c3&amp;apptime=1594894452</t>
  </si>
  <si>
    <t>https://www.xiaohongshu.com/discovery/item/5f23759600000000010006df?xhsshare=CopyLink&amp;appuid=5cd30d6f000000001201c3c3&amp;apptime=1596159982</t>
  </si>
  <si>
    <t>https://show.meitu.com/detail?feed_id=6694778278832525475&amp;root_id=1711115019&amp;stat_gid=1243115745&amp;stat_uid=1711115019</t>
  </si>
  <si>
    <t>这个Aquilea饱瘦软糖能抗1⃣️天饿！！？</t>
  </si>
  <si>
    <t>2020-07-31T09:36:00</t>
  </si>
  <si>
    <t>快乐小肥宅</t>
  </si>
  <si>
    <t xml:space="preserve">xiaofeizhai002 </t>
  </si>
  <si>
    <t>https://www.xiaohongshu.com/user/profile/58c3ef575e87e745623d6d0e?xhsshare=CopyLink&amp;appuid=58c3ef575e87e745623d6d0e&amp;apptime=1586089477</t>
  </si>
  <si>
    <t>15014522142</t>
  </si>
  <si>
    <t>https://www.xiaohongshu.com/discovery/item/5f23fd2500000000010065ec?xhsshare=SinaWeibo&amp;appuid=58c3ef575e87e745623d6d0e&amp;apptime=1596194331</t>
  </si>
  <si>
    <t>https://m.weibo.cn/6629862755/4532829470594721</t>
  </si>
  <si>
    <t>爱吃零食不怕胖小秘密 | Aquilea饱瘦软糖</t>
  </si>
  <si>
    <t>2020-07-31T19:14:00</t>
  </si>
  <si>
    <t>雍婷婷咩</t>
  </si>
  <si>
    <t>yongtt191111</t>
  </si>
  <si>
    <t>https://www.xiaohongshu.com/user/profile/5c9a013b0000000012024c34?xhsshare=CopyLink&amp;appuid=5c9a013b0000000012024c34&amp;apptime=1588992509</t>
  </si>
  <si>
    <t>24000</t>
  </si>
  <si>
    <t>19891083329</t>
  </si>
  <si>
    <t>https://www.xiaohongshu.com/discovery/item/5f1a9a780000000001001d8c?xhsshare=CopyLink&amp;appuid=5c9a013b0000000012024c34&amp;apptime=1595586898</t>
  </si>
  <si>
    <t>https://m.weibo.cn/7360636554/4530282499680674</t>
  </si>
  <si>
    <t>轻松吃出好身材！粉嫩嫩的减肥小零食~</t>
  </si>
  <si>
    <t>2020-07-24T16:23:00</t>
  </si>
  <si>
    <t>笑笑</t>
  </si>
  <si>
    <t xml:space="preserve">ccchhhh_ </t>
  </si>
  <si>
    <t xml:space="preserve">https://www.xiaohongshu.com/user/profile/5a7c07ce11be10572f4b3f8b?xhsshare=CopyLink&amp;appuid=5a7c07ce11be10572f4b3f8b&amp;apptime=1580553946 </t>
  </si>
  <si>
    <t>11330</t>
  </si>
  <si>
    <t xml:space="preserve">13682436862 </t>
  </si>
  <si>
    <t>https://www.xiaohongshu.com/discovery/item/5f2387f900000000010062d1?xhsshare=CopyLink&amp;appuid=5a7c07ce11be10572f4b3f8b&amp;apptime=1596708769</t>
  </si>
  <si>
    <t>减肥期间竟然也可以吃糖‼️快来看看‼️</t>
  </si>
  <si>
    <t>2020-07-31T10:54:00</t>
  </si>
  <si>
    <t>ltt小幸运</t>
  </si>
  <si>
    <t>ltt19911222</t>
  </si>
  <si>
    <t>https://www.xiaohongshu.com/user/profile/5c6b921a000000001100c3bb?xhsshare=CopyLink&amp;appuid=5c6b921a000000001100c3bb&amp;apptime=1578554335</t>
  </si>
  <si>
    <t>5435</t>
  </si>
  <si>
    <t>17715633332</t>
  </si>
  <si>
    <t>https://www.xiaohongshu.com/discovery/item/5f212a6b000000000101ccf2?xhsshare=CopyLink&amp;appuid=5c6b921a000000001100c3bb&amp;apptime=1596009219</t>
  </si>
  <si>
    <t>https://m.weibo.cn/6048642945/4532053322765707</t>
  </si>
  <si>
    <t>Aquilea饱瘦软糖，仙女的减肥小助手(❁´ω`</t>
  </si>
  <si>
    <t>2020-07-29T15:51:00</t>
  </si>
  <si>
    <t>海绵宝宝</t>
  </si>
  <si>
    <t>nuoan1112</t>
  </si>
  <si>
    <t>小迷糊的糊涂日子</t>
  </si>
  <si>
    <t>https://www.xiaohongshu.com/user/profile/5b724f470ea70800017f6157?xhsshare=CopyLink&amp;appuid=5b5f18d5b1da14494a5792e8&amp;apptime=1594894656</t>
  </si>
  <si>
    <t>21000</t>
  </si>
  <si>
    <t>15151133184</t>
  </si>
  <si>
    <t>https://www.xiaohongshu.com/discovery/item/5f1e8a8d000000000100aa5f?xhsshare=CopyLink&amp;appuid=5b724f470ea70800017f6157&amp;apptime=1595838592</t>
  </si>
  <si>
    <t>2020-07-27T16:04:00</t>
  </si>
  <si>
    <t>🙃</t>
  </si>
  <si>
    <t>845644379</t>
  </si>
  <si>
    <r>
      <rPr>
        <sz val="12"/>
        <color theme="1"/>
        <rFont val="微软雅黑"/>
        <charset val="134"/>
      </rPr>
      <t>南曦姐姐</t>
    </r>
    <r>
      <rPr>
        <sz val="12"/>
        <color theme="1"/>
        <rFont val="宋体"/>
        <charset val="134"/>
      </rPr>
      <t>✨</t>
    </r>
  </si>
  <si>
    <t>https://www.xiaohongshu.com/user/profile/5bcc3865f67ec40001623661?xhsshare=CopyLink&amp;appuid=5bcc3865f67ec40001623661&amp;apptime=1557230978</t>
  </si>
  <si>
    <t>9856</t>
  </si>
  <si>
    <t>13279267024</t>
  </si>
  <si>
    <t>https://www.xiaohongshu.com/discovery/item/5f1e8cc5000000000101f45c?xhsshare=CopyLink&amp;appuid=5bcc3865f67ec40001623661&amp;apptime=1595837645</t>
  </si>
  <si>
    <t>https://m.weibo.cn/5114739745/4531335198148514</t>
  </si>
  <si>
    <t>懒人瘦身法宝 Aquilea饱瘦🍬给我收下</t>
  </si>
  <si>
    <t>2020-07-27T16:13:00</t>
  </si>
  <si>
    <t>晚点</t>
  </si>
  <si>
    <t>PrettyYJN</t>
  </si>
  <si>
    <t>你在遥遥天际</t>
  </si>
  <si>
    <t>https://www.xiaohongshu.com/user/profile/5ac87d8911be1035050dec3c?xhsshare=CopyLink&amp;appuid=5ac87d8911be1035050dec3c&amp;apptime=1584796626</t>
  </si>
  <si>
    <t>5559</t>
  </si>
  <si>
    <t>13476560449</t>
  </si>
  <si>
    <t>https://www.xiaohongshu.com/discovery/item/5f1aa162000000000101cf03?apptime=1595583129&amp;appuid=5ac87d8911be1035050dec3c&amp;xhsshare=CopyLink</t>
  </si>
  <si>
    <t>https://m.weibo.cn/2143214142/4530266130094444</t>
  </si>
  <si>
    <t>抗糖减肥！介个美味不长胖的糖果太🉑️了</t>
  </si>
  <si>
    <t>2020-07-24T16:52:00</t>
  </si>
  <si>
    <r>
      <rPr>
        <sz val="12"/>
        <color theme="1"/>
        <rFont val="Baskerville Old Face"/>
        <family val="1"/>
      </rPr>
      <t>💛</t>
    </r>
    <r>
      <rPr>
        <sz val="12"/>
        <color theme="1"/>
        <rFont val="微软雅黑"/>
        <charset val="134"/>
      </rPr>
      <t>PERLIE</t>
    </r>
  </si>
  <si>
    <t>739174124</t>
  </si>
  <si>
    <t>圈圈皮</t>
  </si>
  <si>
    <t>https://www.xiaohongshu.com/user/profile/5d3c897f000000001102983c?xhsshare=CopyLink&amp;appuid=5d3c897f000000001102983c&amp;apptime=1594895119</t>
  </si>
  <si>
    <t>15610</t>
  </si>
  <si>
    <t>18665898429</t>
  </si>
  <si>
    <t>https://www.xiaohongshu.com/discovery/item/5f1a7e1e00000000010000d5?xhsshare=CopyLink&amp;appuid=5d3c897f000000001102983c&amp;apptime=1595571801</t>
  </si>
  <si>
    <t xml:space="preserve"> https://m.oasis.weibo.cn/v1/h5/share?sid=4530329807490701</t>
  </si>
  <si>
    <t>舞蹈生的小秘密，吃糖🍓居然能瘦！</t>
  </si>
  <si>
    <t>2020-07-24T14:22:00</t>
  </si>
  <si>
    <t>JES娜</t>
  </si>
  <si>
    <t>jesna001</t>
  </si>
  <si>
    <t>奥利酱</t>
  </si>
  <si>
    <t>https://www.xiaohongshu.com/user/profile/557246bf0511946f583f85ae?xhsshare=CopyLink&amp;appuid=557246bf0511946f583f85ae&amp;apptime=1594895119</t>
  </si>
  <si>
    <t>18000</t>
  </si>
  <si>
    <t>15501591161</t>
  </si>
  <si>
    <t>https://www.xiaohongshu.com/discovery/item/5f1ea601000000000101d436?xhsshare=SinaWeibo&amp;appuid=557246bf0511946f583f85ae&amp;apptime=1595844112</t>
  </si>
  <si>
    <t>有了Aquilea饱瘦软糖，减肥不怕饿</t>
  </si>
  <si>
    <t>2020-07-27T18:01:00</t>
  </si>
  <si>
    <r>
      <rPr>
        <sz val="12"/>
        <rFont val="微软雅黑"/>
        <charset val="134"/>
      </rPr>
      <t>奈纱子小红书合作</t>
    </r>
    <r>
      <rPr>
        <sz val="12"/>
        <color rgb="FFC00000"/>
        <rFont val="微软雅黑"/>
        <charset val="134"/>
      </rPr>
      <t>【视频合作】</t>
    </r>
  </si>
  <si>
    <t>15626213656</t>
  </si>
  <si>
    <t>奈纱子</t>
  </si>
  <si>
    <t>https://www.xiaohongshu.com/user/profile/5baf31c144deec0001b61c6b?xhsshare=CopyLink&amp;appuid=5baf31c144deec0001b61c6b&amp;apptime=1589166983</t>
  </si>
  <si>
    <t>55000</t>
  </si>
  <si>
    <t>https://www.xiaohongshu.com/discovery/item/5f214fe40000000001008a2d?xhsshare=CopyLink&amp;appuid=5baf31c144deec0001b61c6b&amp;apptime=1596018669</t>
  </si>
  <si>
    <t>2020-07-29T18:31:00</t>
  </si>
  <si>
    <r>
      <rPr>
        <sz val="12"/>
        <color theme="1"/>
        <rFont val="微软雅黑"/>
        <charset val="134"/>
      </rPr>
      <t>青年小宋</t>
    </r>
    <r>
      <rPr>
        <sz val="12"/>
        <color rgb="FFC00000"/>
        <rFont val="微软雅黑"/>
        <charset val="134"/>
      </rPr>
      <t>【视频合作】</t>
    </r>
  </si>
  <si>
    <t>asongyu666888</t>
  </si>
  <si>
    <t>青年小宋</t>
  </si>
  <si>
    <t>677e2163cbeed74442e2247e57577098a4c20fec4b47bd63fa1aaa087195bf22</t>
  </si>
  <si>
    <t>18111645142</t>
  </si>
  <si>
    <t>https://www.xiaohongshu.com/discovery/item/5f1ef4f70000000001003922?xhsshare=CopyLink&amp;appuid=5bb3671538423e000180c038&amp;apptime=1595993237</t>
  </si>
  <si>
    <t>https://m.ix5j.cn/article/show-98952001.html?aid=98952001&amp;ucode=00bnql&amp;channel=AppStore&amp;platform=ios&amp;channelCode=article&amp;page=videoPlayer&amp;numId=98952001&amp;from=WEIXIN</t>
  </si>
  <si>
    <t>https://m.weibo.cn/3292565731/4531747067009487</t>
  </si>
  <si>
    <t>已减七八斤❗️减肥好物推荐aquilea饱瘦软糖</t>
  </si>
  <si>
    <t>2020-07-27T23:38:00</t>
  </si>
  <si>
    <t>啊雅雅雅</t>
  </si>
  <si>
    <t>wxy104460</t>
  </si>
  <si>
    <t>https://www.xiaohongshu.com/user/profile/5686285cb8c8b45a19509d90?xhsshare=CopyLink&amp;appuid=5686285cb8c8b45a19509d90&amp;apptime=1594895515</t>
  </si>
  <si>
    <t>3976</t>
  </si>
  <si>
    <t>18750599867</t>
  </si>
  <si>
    <t>https://www.xiaohongshu.com/discovery/item/5f1fd4bc0000000001005546?xhsshare=SinaWeibo&amp;appuid=5686285cb8c8b45a19509d90&amp;apptime=1595922021</t>
  </si>
  <si>
    <t>这个软糖有点好恰！一口气吃三袋也不怕胖～</t>
  </si>
  <si>
    <t>2020-07-28T15:33:00</t>
  </si>
  <si>
    <t>姜岩</t>
  </si>
  <si>
    <t>jy178498791</t>
  </si>
  <si>
    <t>姜家小厨</t>
  </si>
  <si>
    <t>https://www.xiaohongshu.com/user/profile/5ca696ec00000000160169e5?xhsshare=CopyLink&amp;appuid=5ad078e24eacab6d10a70123&amp;apptime=1594895639</t>
  </si>
  <si>
    <t>13041335559</t>
  </si>
  <si>
    <t>https://www.xiaohongshu.com/discovery/item/5f1abcfd0000000001000e35?xhsshare=CopyLink&amp;appuid=5ca696ec00000000160169e5&amp;apptime=1595587886</t>
  </si>
  <si>
    <t>https://show.meitu.com/detail?feed_id=6692381863363771217&amp;root_id=1516542599&amp;stat_gid=1216397779&amp;stat_uid=1516542599</t>
  </si>
  <si>
    <t>饿了吃块糖，瘦到你疯狂❗吹爆Aquilea饱瘦</t>
  </si>
  <si>
    <t>2020-07-24T18:50:00</t>
  </si>
  <si>
    <t>未来</t>
  </si>
  <si>
    <t>ltzs0922</t>
  </si>
  <si>
    <t>https://www.xiaohongshu.com/user/profile/5a2b883711be1026f41a45c7?xhsshare=CopyLink&amp;appuid=5a2b883711be1026f41a45c7&amp;apptime=1581695810</t>
  </si>
  <si>
    <t>5400</t>
  </si>
  <si>
    <t>17683801922</t>
  </si>
  <si>
    <t>https://www.xiaohongshu.com/discovery/item/5f252e53000000000101e77b?xhsshare=CopyLink&amp;appuid=5a2b883711be1026f41a45c7&amp;apptime=1596278415</t>
  </si>
  <si>
    <t>越吃越瘦的软糖？你Get了吗？</t>
  </si>
  <si>
    <t>2020-08-01T16:56:00</t>
  </si>
  <si>
    <t>一颗好心比不上一张好嘴</t>
  </si>
  <si>
    <t>cfp147258</t>
  </si>
  <si>
    <t>奶酪</t>
  </si>
  <si>
    <t>https://www.xiaohongshu.com/user/profile/5985e36e5e87e76632ad570e?xhsshare=CopyLink&amp;appuid=5985e36e5e87e76632ad570e&amp;apptime=1594895706</t>
  </si>
  <si>
    <t>15806260434</t>
  </si>
  <si>
    <t>https://www.xiaohongshu.com/discovery/item/5f2113a80000000001002847?xhsshare=SinaWeibo&amp;appuid=5985e36e5e87e76632ad570e&amp;apptime=1596003376</t>
  </si>
  <si>
    <t>【饱腹软糖】吃出来的瘦～</t>
  </si>
  <si>
    <t>2020-07-29T14:14:00</t>
  </si>
  <si>
    <t>Yuriri</t>
  </si>
  <si>
    <t>Nagisa_ww</t>
  </si>
  <si>
    <t>友梨Yuriri</t>
  </si>
  <si>
    <t>https://www.xiaohongshu.com/user/profile/5d4837e10000000012007892?xhsshare=CopyLink&amp;appuid=5d4837e10000000012007892&amp;apptime=1575617488</t>
  </si>
  <si>
    <t>13422838161</t>
  </si>
  <si>
    <t>https://www.xiaohongshu.com/discovery/item/5f22686b000000000100261b?xhsshare=CopyLink&amp;appuid=5d4837e10000000012007892&amp;apptime=1596177821</t>
  </si>
  <si>
    <t>https://m.weibo.cn/7330457191/4532761174743017</t>
  </si>
  <si>
    <t>天哪噜！减脂必备！越吃越瘦滴饱腹糖😍</t>
  </si>
  <si>
    <t>2020-07-30T14:27:00</t>
  </si>
  <si>
    <r>
      <rPr>
        <sz val="12"/>
        <color theme="1"/>
        <rFont val="微软雅黑"/>
        <charset val="134"/>
      </rPr>
      <t>彦小犭苗</t>
    </r>
    <r>
      <rPr>
        <sz val="12"/>
        <color theme="1"/>
        <rFont val="Baskerville Old Face"/>
        <family val="1"/>
      </rPr>
      <t>🐱</t>
    </r>
    <r>
      <rPr>
        <sz val="12"/>
        <color theme="1"/>
        <rFont val="微软雅黑"/>
        <charset val="134"/>
      </rPr>
      <t xml:space="preserve"> </t>
    </r>
    <r>
      <rPr>
        <sz val="12"/>
        <color theme="1"/>
        <rFont val="Baskerville Old Face"/>
        <family val="1"/>
      </rPr>
      <t>💤</t>
    </r>
  </si>
  <si>
    <t>yanxiaomao718</t>
  </si>
  <si>
    <r>
      <rPr>
        <sz val="12"/>
        <color theme="1"/>
        <rFont val="Baskerville Old Face"/>
        <family val="1"/>
      </rPr>
      <t>🍉</t>
    </r>
    <r>
      <rPr>
        <sz val="12"/>
        <color theme="1"/>
        <rFont val="微软雅黑"/>
        <charset val="134"/>
      </rPr>
      <t xml:space="preserve"> </t>
    </r>
    <r>
      <rPr>
        <sz val="12"/>
        <color theme="1"/>
        <rFont val="Baskerville Old Face"/>
        <family val="1"/>
      </rPr>
      <t>🍇</t>
    </r>
    <r>
      <rPr>
        <sz val="12"/>
        <color theme="1"/>
        <rFont val="微软雅黑"/>
        <charset val="134"/>
      </rPr>
      <t>二 喜 女且 女且</t>
    </r>
  </si>
  <si>
    <t>https://www.xiaohongshu.com/user/profile/55725cc9b7ba2257579f7007?xhsshare=CopyLink&amp;appuid=55725cc9b7ba2257579f7007&amp;apptime=1592645217</t>
  </si>
  <si>
    <t>13812992186</t>
  </si>
  <si>
    <t>https://www.xiaohongshu.com/discovery/item/5f1a8a6f00000000010099bf?xhsshare=SinaWeibo&amp;appuid=55725cc9b7ba2257579f7007&amp;apptime=1595575051</t>
  </si>
  <si>
    <t>https://m.weibo.cn/1937652557/4530234593116979</t>
  </si>
  <si>
    <t>💥AQUILEA饱瘦软糖❤️夏日炎炎，有伱超甜</t>
  </si>
  <si>
    <t>2020-07-24T15:14:00</t>
  </si>
  <si>
    <t>等鱼吃</t>
  </si>
  <si>
    <t>dengyuchi9</t>
  </si>
  <si>
    <t>https://www.xiaohongshu.com/user/profile/5e76d9590000000001006dfe?xhsshare=CopyLink&amp;appuid=5e76d9590000000001006dfe&amp;apptime=1593935808</t>
  </si>
  <si>
    <t>19114</t>
  </si>
  <si>
    <t>18420486543</t>
  </si>
  <si>
    <t>https://www.xiaohongshu.com/discovery/item/5f210c7a0000000001007f09?xhsshare=CopyLink&amp;appuid=5e76d9590000000001006dfe&amp;apptime=1596003320</t>
  </si>
  <si>
    <t>https://m.weibo.cn/6165811137/4532031231105841</t>
  </si>
  <si>
    <t>https://show.meitu.com/detail?feed_id=6694126395931517594&amp;root_id=1027711362&amp;stat_gid=2204751454&amp;stat_uid=1027711362</t>
  </si>
  <si>
    <t>好吃不胖？康康Aquilea饱瘦软糖！</t>
  </si>
  <si>
    <t>2020-07-29T13:43:00</t>
  </si>
  <si>
    <t>水晶</t>
  </si>
  <si>
    <t>13680362760</t>
  </si>
  <si>
    <t>https://www.xiaohongshu.com/user/profile/5c1737750000000007003d2f?xhsshare=CopyLink&amp;appuid=5c1737750000000007003d2f&amp;apptime=1594896211</t>
  </si>
  <si>
    <t>https://www.xiaohongshu.com/discovery/item/5f211417000000000100bf87?xhsshare=SinaWeibo&amp;appuid=5c1737750000000007003d2f&amp;apptime=1596003555</t>
  </si>
  <si>
    <t>https://m.weibo.cn/2795699714/4532029641204056</t>
  </si>
  <si>
    <t>每天吃2粒aquilea饱瘦软糖=保持身材</t>
  </si>
  <si>
    <t>2020-07-29T14:15:00</t>
  </si>
  <si>
    <t>好多肉</t>
  </si>
  <si>
    <t>15979539372</t>
  </si>
  <si>
    <t>甜椒小黄</t>
  </si>
  <si>
    <t>https://www.xiaohongshu.com/user/profile/5bfb9824d6d2cd0001d60a2a?xhsshare=CopyLink&amp;appuid=5bfb9824d6d2cd0001d60a2a&amp;apptime=1594887131</t>
  </si>
  <si>
    <t>8846</t>
  </si>
  <si>
    <t>https://www.xiaohongshu.com/discovery/item/5f2a21b20000000001008965?xhsshare=CopyLink&amp;appuid=5bfb9824d6d2cd0001d60a2a&amp;apptime=1596596750</t>
  </si>
  <si>
    <t>好吃不怕胖，减脂期饱腹糖～</t>
  </si>
  <si>
    <t>2020-08-05T11:04:00</t>
  </si>
  <si>
    <t>keio</t>
  </si>
  <si>
    <t>1666263579</t>
  </si>
  <si>
    <t>全糖女孩</t>
  </si>
  <si>
    <t>https://www.xiaohongshu.com/user/profile/5bea7341bbdc4c000130e0db?xhsshare=CopyLink&amp;appuid=5bea7341bbdc4c000130e0db&amp;apptime=1594896899</t>
  </si>
  <si>
    <t>12230</t>
  </si>
  <si>
    <t>18927005225</t>
  </si>
  <si>
    <t>https://www.xiaohongshu.com/discovery/item/5f22dff3000000000100806e?xhsshare=CopyLink&amp;appuid=5bea7341bbdc4c000130e0db&amp;apptime=1596167920</t>
  </si>
  <si>
    <t>https://oasis.weibo.cn/v1/h5/share?sid=4532719519793178</t>
  </si>
  <si>
    <t>躺吃不月半的糖🍬｜低卡零食</t>
  </si>
  <si>
    <t>2020-07-30T22:57:00</t>
  </si>
  <si>
    <t>妍子吃圆子</t>
  </si>
  <si>
    <t>Supergirlzy126</t>
  </si>
  <si>
    <t>https://www.xiaohongshu.com/user/profile/5e79f63b000000000100ad7b?xhsshare=CopyLink&amp;appuid=5e79f63b000000000100ad7b&amp;apptime=1594896930</t>
  </si>
  <si>
    <t>19825232932</t>
  </si>
  <si>
    <t>https://www.xiaohongshu.com/discovery/item/5f27b80f000000000100878f?xhsshare=CopyLink&amp;appuid=5e79f63b000000000100ad7b&amp;apptime=1596439205</t>
  </si>
  <si>
    <t>骗人的吧？！Aquilea饱瘦软糖能越吃越瘦？！</t>
  </si>
  <si>
    <t>2020-08-03T15:09:00</t>
  </si>
  <si>
    <r>
      <rPr>
        <sz val="12"/>
        <color theme="1"/>
        <rFont val="微软雅黑"/>
        <charset val="134"/>
      </rPr>
      <t>颜小花</t>
    </r>
    <r>
      <rPr>
        <sz val="12"/>
        <color theme="1"/>
        <rFont val="Baskerville Old Face"/>
        <family val="1"/>
      </rPr>
      <t>🌸</t>
    </r>
  </si>
  <si>
    <t>yan908550950</t>
  </si>
  <si>
    <t>颜她她</t>
  </si>
  <si>
    <t>https://www.xiaohongshu.com/user/profile/58e5a6ed6a6a697e68ddaa12?xhsshare=CopyLink&amp;appuid=58e5a6ed6a6a697e68ddaa12&amp;apptime=1594897101</t>
  </si>
  <si>
    <t>5300</t>
  </si>
  <si>
    <t>18669177879</t>
  </si>
  <si>
    <t>https://www.xiaohongshu.com/discovery/item/5f2d1b880000000001003835?xhsshare=CopyLink&amp;appuid=58e5a6ed6a6a697e68ddaa12&amp;apptime=1596791775</t>
  </si>
  <si>
    <t>一个月瘦成闪电终于实现了😭懒人减脂</t>
  </si>
  <si>
    <t>2020-08-07T17:14:00</t>
  </si>
  <si>
    <t>蜜汁鸡尾酒</t>
  </si>
  <si>
    <t>lj645716420</t>
  </si>
  <si>
    <t>https://www.xiaohongshu.com/user/profile/5d0b486a0000000012034d1c?xhsshare=CopyLink&amp;appuid=5d0b486a0000000012034d1c&amp;apptime=1594897925</t>
  </si>
  <si>
    <t>13727583573</t>
  </si>
  <si>
    <t>https://www.xiaohongshu.com/discovery/item/5f24e9930000000001004993?xhsshare=CopyLink&amp;appuid=5d0b486a0000000012034d1c&amp;apptime=1596254671</t>
  </si>
  <si>
    <t>没想到我也会有吃不胖的这天！Aquilea饱瘦</t>
  </si>
  <si>
    <t>2020-08-01T12:03:00</t>
  </si>
  <si>
    <t>Monster</t>
  </si>
  <si>
    <t>18927815714</t>
  </si>
  <si>
    <t>你的钱掉了呀</t>
  </si>
  <si>
    <t>https://www.xiaohongshu.com/user/profile/5e06d0ca0000000001009dd5?xhsshare=CopyLink&amp;appuid=5e06d0ca0000000001009dd5&amp;apptime=1594897976</t>
  </si>
  <si>
    <t>https://www.xiaohongshu.com/discovery/item/5f2542380000000001002420?xhsshare=CopyLink&amp;appuid=5e06d0ca0000000001009dd5&amp;apptime=1596279179</t>
  </si>
  <si>
    <t>吃介个竟然能减肥🍬以后胡吃海吃不用怕啦</t>
  </si>
  <si>
    <t>2020-08-01T18:21:00</t>
  </si>
  <si>
    <t>.</t>
  </si>
  <si>
    <t>swift84956213</t>
  </si>
  <si>
    <t>快乐小陈Cc</t>
  </si>
  <si>
    <t>https://www.xiaohongshu.com/user/profile/58f96de250c4b454aec5678f?xhsshare=CopyLink&amp;appuid=58f96de250c4b454aec5678f&amp;apptime=1594898769</t>
  </si>
  <si>
    <t>12409</t>
  </si>
  <si>
    <t>13265195571</t>
  </si>
  <si>
    <t>https://www.xiaohongshu.com/discovery/item/5f214c4e0000000001002991?xhsshare=CopyLink&amp;appuid=58f96de250c4b454aec5678f&amp;apptime=1596105346</t>
  </si>
  <si>
    <t>吃货分享｜饱腹糖�怎么吃都不怕胖</t>
  </si>
  <si>
    <t>2020-07-29T18:15:00</t>
  </si>
  <si>
    <t>orange</t>
  </si>
  <si>
    <t>ht13149807</t>
  </si>
  <si>
    <t>Orange</t>
  </si>
  <si>
    <t>https://www.xiaohongshu.com/user/profile/5b13d7d011be104256cd8633?xhsshare=CopyLink&amp;appuid=5b13d7d011be104256cd8633&amp;apptime=1594898970</t>
  </si>
  <si>
    <t>18300128447</t>
  </si>
  <si>
    <t>https://www.xiaohongshu.com/discovery/item/5f28d47e0000000001000609?xhsshare=CopyLink&amp;appuid=5b13d7d011be104256cd8633&amp;apptime=1596511390</t>
  </si>
  <si>
    <t>每天吃两粒Aquilea饱瘦软糖=吃出来的瘦</t>
  </si>
  <si>
    <t>2020-08-04T11:22:00</t>
  </si>
  <si>
    <r>
      <rPr>
        <sz val="12"/>
        <color theme="1"/>
        <rFont val="微软雅黑"/>
        <charset val="134"/>
      </rPr>
      <t>小红薯煎饼侠</t>
    </r>
    <r>
      <rPr>
        <sz val="12"/>
        <color rgb="FFC00000"/>
        <rFont val="微软雅黑"/>
        <charset val="134"/>
      </rPr>
      <t>【视频合作】</t>
    </r>
  </si>
  <si>
    <t>Lzq990000</t>
  </si>
  <si>
    <t>煎饼侠</t>
  </si>
  <si>
    <t>https://www.xiaohongshu.com/user/profile/5bd2ab9b109afd00012da3d9?xhsshare=CopyLink&amp;appuid=5bd717cb91091900019815a0&amp;apptime=1546517036</t>
  </si>
  <si>
    <t>101000</t>
  </si>
  <si>
    <t>15362976483</t>
  </si>
  <si>
    <t>https://www.xiaohongshu.com/discovery/item/5f2664250000000001008a14?xhsshare=CopyLink&amp;appuid=5bd2ab9b109afd00012da3d9&amp;apptime=1596375791</t>
  </si>
  <si>
    <t>可爱多</t>
  </si>
  <si>
    <t>kadzmk</t>
  </si>
  <si>
    <t>吃口红的可爱多</t>
  </si>
  <si>
    <t>https://www.xiaohongshu.com/user/profile/5a8a576b11be10173e481e48?xhsshare=CopyLink&amp;appuid=5c3ab665000000000500cbbe&amp;apptime=1594899211</t>
  </si>
  <si>
    <t>5097</t>
  </si>
  <si>
    <t>18279328583</t>
  </si>
  <si>
    <t>https://www.xiaohongshu.com/discovery/item/5f295e1c0000000001006dd0?xhsshare=CopyLink&amp;appuid=5a8a576b11be10173e481e48&amp;apptime=1596633204</t>
  </si>
  <si>
    <t>吃不胖的软糖～Aquilea饱瘦软糖</t>
  </si>
  <si>
    <t>2020-08-04T21:09:00</t>
  </si>
  <si>
    <r>
      <rPr>
        <sz val="12"/>
        <color theme="1"/>
        <rFont val="微软雅黑"/>
        <charset val="134"/>
      </rPr>
      <t>麦乐鸡块桃乐丝</t>
    </r>
    <r>
      <rPr>
        <sz val="12"/>
        <color theme="1"/>
        <rFont val="Baskerville Old Face"/>
        <family val="1"/>
      </rPr>
      <t>🍦</t>
    </r>
  </si>
  <si>
    <t>569565066</t>
  </si>
  <si>
    <t>麦乐鸡块桃乐丝</t>
  </si>
  <si>
    <t>https://www.xiaohongshu.com/user/profile/553f0c9fa46e96597af70941?xhsshare=CopyLink&amp;appuid=553f0c9fa46e96597af70941&amp;apptime=1594899737</t>
  </si>
  <si>
    <t>10466</t>
  </si>
  <si>
    <t>17673051721</t>
  </si>
  <si>
    <t>https://www.xiaohongshu.com/discovery/item/5f2961f40000000001009a84?xhsshare=CopyLink&amp;appuid=553f0c9fa46e96597af70941&amp;apptime=1596549147</t>
  </si>
  <si>
    <t>狂吃不胖无糖小零食🍬这个软糖我爱啦💓</t>
  </si>
  <si>
    <t>2020-08-04T21:26:00</t>
  </si>
  <si>
    <r>
      <rPr>
        <sz val="12"/>
        <color theme="1"/>
        <rFont val="微软雅黑"/>
        <charset val="134"/>
      </rPr>
      <t>Shirley</t>
    </r>
    <r>
      <rPr>
        <sz val="12"/>
        <color theme="1"/>
        <rFont val="Baskerville Old Face"/>
        <family val="1"/>
      </rPr>
      <t>🐰</t>
    </r>
  </si>
  <si>
    <t>shirleychoicc</t>
  </si>
  <si>
    <t>啾咪酱</t>
  </si>
  <si>
    <t>https://www.xiaohongshu.com/user/profile/581c4eea7fc5b8169c0d587d?xhsshare=CopyLink&amp;appuid=5c3033c70000000007010fd7&amp;apptime=1594877947</t>
  </si>
  <si>
    <t>6175</t>
  </si>
  <si>
    <t>13066439528</t>
  </si>
  <si>
    <t>https://www.xiaohongshu.com/discovery/item/5f2974e0000000000101c597?xhsshare=SinaWeibo&amp;appuid=5c3033c70000000007010fd7&amp;apptime=1596554163</t>
  </si>
  <si>
    <t>https://show.meitu.com/detail?feed_id=6696434178555144735&amp;lang=cn&amp;stat_id=6696434178555144735&amp;stat_gid=2067708909&amp;stat_uid=1722670577</t>
  </si>
  <si>
    <t>被问了八百多遍的饱腹糖~懒人瘦身get</t>
  </si>
  <si>
    <t>2020-08-04T22:46:00</t>
  </si>
  <si>
    <t>可爱的琪宝宝</t>
  </si>
  <si>
    <t>18215569533</t>
  </si>
  <si>
    <t>sweets酱</t>
  </si>
  <si>
    <t>https://www.xiaohongshu.com/user/profile/5936169f5e87e77fb3033883?xhsshare=CopyLink&amp;appuid=5a3a5fe7e8ac2b42f7afb1ba&amp;apptime=1594901000</t>
  </si>
  <si>
    <t>https://www.xiaohongshu.com/discovery/item/5f214b6f000000000101fad5?xhsshare=SinaWeibo&amp;appuid=5936169f5e87e77fb3033883&amp;apptime=1596023665</t>
  </si>
  <si>
    <t>https://community.kaola.com/idea/33115044.html?shareOs=iOS&amp;datid=__da_230bb323_5691a97408c33c80</t>
  </si>
  <si>
    <t>https://zone.kaola.com/user/OQtf25IwPNsDg99esVOb.html?shareOs=iOS&amp;datid=__da_230bb323_5691a97408c33c80</t>
  </si>
  <si>
    <t>what？吃零食也能瘦？Aquilea软糖好🐂</t>
  </si>
  <si>
    <t>2020-07-29T18:11:00</t>
  </si>
  <si>
    <t>罗小姐</t>
  </si>
  <si>
    <t>872980038</t>
  </si>
  <si>
    <t>https://www.xiaohongshu.com/user/profile/58fc1d0f5e87e777a6c48ab5?xhsshare=CopyLink&amp;appuid=58fc1d0f5e87e777a6c48ab5&amp;apptime=1594901311</t>
  </si>
  <si>
    <t>11398</t>
  </si>
  <si>
    <t>13035723600</t>
  </si>
  <si>
    <t>https://www.xiaohongshu.com/discovery/item/5f1a656f00000000010044cd?xhsshare=CopyLink&amp;appuid=58fc1d0f5e87e777a6c48ab5&amp;apptime=1595569147</t>
  </si>
  <si>
    <t>https://show.meitu.com/detail?feed_id=6692334548343881125&amp;lang=cn&amp;stat_gid=1965541849&amp;stat_uid=1525779188</t>
  </si>
  <si>
    <t>Aquilea饱瘦软糖🍬可以让你瘦的零食😉</t>
  </si>
  <si>
    <t>2020-07-24T12:37:00</t>
  </si>
  <si>
    <t>巴伐利亚牛蛙</t>
  </si>
  <si>
    <t xml:space="preserve">yyttybz </t>
  </si>
  <si>
    <t>阿尔卑卑斯</t>
  </si>
  <si>
    <t>https://www.xiaohongshu.com/user/profile/554ac4984fac634e2864a7f1?xhsshare=CopyLink&amp;appuid=5656fc3d5e87e76c6f29718e&amp;apptime=1594903627</t>
  </si>
  <si>
    <t>5059</t>
  </si>
  <si>
    <t>18328434193</t>
  </si>
  <si>
    <t>https://www.xiaohongshu.com/discovery/item/5f22ac550000000001007ef4?xhsshare=CopyLink&amp;appuid=554ac4984fac634e2864a7f1&amp;apptime=1596112568</t>
  </si>
  <si>
    <t>https://show.meitu.com/detail?feed_id=6694581116706244587&amp;lang=cn&amp;stat_id=6694581116706244587&amp;stat_gid=1880118134&amp;stat_uid=1623963100</t>
  </si>
  <si>
    <t>啥，居然还有吃不胖的Aquilea饱瘦软糖？</t>
  </si>
  <si>
    <t>2020-07-30T19:17:00</t>
  </si>
  <si>
    <t>山花有匪遇故人</t>
  </si>
  <si>
    <t>z798993864</t>
  </si>
  <si>
    <t>薄荷绿</t>
  </si>
  <si>
    <t>https://www.xiaohongshu.com/user/profile/5d40452800000000110389c9?xhsshare=CopyLink&amp;appuid=5d40452800000000110389c9&amp;apptime=1593532810</t>
  </si>
  <si>
    <t>18656073563</t>
  </si>
  <si>
    <t>https://www.xiaohongshu.com/discovery/item/5f1eca010000000001004c63?xhsshare=CopyLink&amp;appuid=5d594d3c000000000101a79f&amp;apptime=1597363444</t>
  </si>
  <si>
    <t>https://m.weibo.cn/7082934990/4531403905054695</t>
  </si>
  <si>
    <t>#小基数减肥#Aquilea饱瘦软糖</t>
  </si>
  <si>
    <t>2020-07-27T20:35:00</t>
  </si>
  <si>
    <t>大胖</t>
  </si>
  <si>
    <t>18420050157</t>
  </si>
  <si>
    <t>不能再胖了</t>
  </si>
  <si>
    <t>https://www.xiaohongshu.com/user/profile/5dcbd1a90000000001007be4?xhsshare=CopyLink&amp;appuid=5acca782e8ac2b2b6bca8d58&amp;apptime=1594907101</t>
  </si>
  <si>
    <t>https://www.xiaohongshu.com/discovery/item/5f29565e000000000100b07f?xhsshare=CopyLink&amp;appuid=5dcbd1a90000000001007be4&amp;apptime=1596544623</t>
  </si>
  <si>
    <t>https://m.weibo.cn/7097884717/4534299485281014</t>
  </si>
  <si>
    <t>零卡！绝了吃糖嚼出来了一个A4腰？</t>
  </si>
  <si>
    <t>2020-08-04T20:36:00</t>
  </si>
  <si>
    <r>
      <rPr>
        <sz val="12"/>
        <color theme="1"/>
        <rFont val="微软雅黑"/>
        <charset val="134"/>
      </rPr>
      <t>左眼微笑</t>
    </r>
    <r>
      <rPr>
        <sz val="12"/>
        <color theme="1"/>
        <rFont val="Baskerville Old Face"/>
        <family val="1"/>
      </rPr>
      <t>💕</t>
    </r>
  </si>
  <si>
    <t>paipai618</t>
  </si>
  <si>
    <t>背着书包去旅行</t>
  </si>
  <si>
    <t>https://www.xiaohongshu.com/user/profile/5b14090a4eacab6616fb8ed5?xhsshare=CopyLink&amp;appuid=5b14090a4eacab6616fb8ed5&amp;apptime=1571990778</t>
  </si>
  <si>
    <t>15880138855</t>
  </si>
  <si>
    <t>https://www.xiaohongshu.com/discovery/item/5f27fa1900000000010007c6?xhsshare=CopyLink&amp;appuid=5b14090a4eacab6616fb8ed5&amp;apptime=1596455463</t>
  </si>
  <si>
    <t>https://www.xiaohongshu.com/discovery/item/5f27fa1900000000010007c6</t>
  </si>
  <si>
    <t>不运动瘦身有妙招?吃颗代餐软糖呀~</t>
  </si>
  <si>
    <t>2020-08-03T19:50:00</t>
  </si>
  <si>
    <r>
      <rPr>
        <sz val="12"/>
        <color theme="1"/>
        <rFont val="微软雅黑"/>
        <charset val="134"/>
      </rPr>
      <t>啾啾哟</t>
    </r>
    <r>
      <rPr>
        <sz val="12"/>
        <color theme="1"/>
        <rFont val="Baskerville Old Face"/>
        <family val="1"/>
      </rPr>
      <t>🐰</t>
    </r>
    <r>
      <rPr>
        <sz val="12"/>
        <color rgb="FFC00000"/>
        <rFont val="宋体"/>
        <charset val="134"/>
      </rPr>
      <t>【视频合作】</t>
    </r>
  </si>
  <si>
    <t>xiaoxiang2b</t>
  </si>
  <si>
    <t>是啾啾哟</t>
  </si>
  <si>
    <t>https://www.xiaohongshu.com/user/profile/5dd290a60000000001002127?xhsshare=CopyLink&amp;appuid=5dd290a60000000001002127&amp;apptime=1580804707</t>
  </si>
  <si>
    <t>62000</t>
  </si>
  <si>
    <t>13556353106</t>
  </si>
  <si>
    <t>https://www.xiaohongshu.com/discovery/item/5f2029a30000000001000429?xhsshare=SinaWeibo&amp;appuid=5dd290a60000000001002127&amp;apptime=1596008953</t>
  </si>
  <si>
    <t>减肥仙女好物丨好吃扛饿的软糖零食</t>
  </si>
  <si>
    <t>2020-07-28T21:35:00</t>
  </si>
  <si>
    <t>句哥</t>
  </si>
  <si>
    <t>1161046712</t>
  </si>
  <si>
    <t>https://www.xiaohongshu.com/user/profile/5c458a4e0000000007024c37?xhsshare=CopyLink&amp;appuid=5c458a4e0000000007024c37&amp;apptime=1559832592</t>
  </si>
  <si>
    <t>13192534586</t>
  </si>
  <si>
    <t>https://www.xiaohongshu.com/discovery/item/5f39e89e0000000001004bb2?xhsshare=CopyLink&amp;appuid=5c458a4e0000000007024c37&amp;apptime=1597635362</t>
  </si>
  <si>
    <t>2020-08-17T10:17:00</t>
  </si>
  <si>
    <t>爱吃酸菜面的老坛酱</t>
  </si>
  <si>
    <t>suancaimiana</t>
  </si>
  <si>
    <t>https://www.xiaohongshu.com/user/profile/5ca0a621000000001601b0d8?xhsshare=CopyLink&amp;appuid=5ba34f3b2dfa220001ed0d39&amp;apptime=1595044160</t>
  </si>
  <si>
    <t>17607625262</t>
  </si>
  <si>
    <t>https://www.xiaohongshu.com/discovery/item/5f342155000000000100af1b?xhsshare=CopyLink&amp;appuid=5ca0a621000000001601b0d8&amp;apptime=1597488154</t>
  </si>
  <si>
    <t>Aquilea饱瘦软糖‼️越吃越瘦不是靠想象</t>
  </si>
  <si>
    <t>2020-08-13T01:05:00</t>
  </si>
  <si>
    <t>往后余生将就</t>
  </si>
  <si>
    <t>15812279750</t>
  </si>
  <si>
    <t>那妞看过来</t>
  </si>
  <si>
    <t>https://www.xiaohongshu.com/user/profile/5e1c43eb00000000010042f4?xhsshare=CopyLink&amp;appuid=5c9cf5720000000010017b5e&amp;apptime=1595129288</t>
  </si>
  <si>
    <t>17602406652</t>
  </si>
  <si>
    <t>https://www.xiaohongshu.com/discovery/item/5f1e933c0000000001005612?xhsshare=CopyLink&amp;appuid=5e1c43eb00000000010042f4&amp;apptime=1595839297</t>
  </si>
  <si>
    <t>Aquilea饱瘦软糖‖不运动也可以瘦的好办法</t>
  </si>
  <si>
    <t>洋葱不爱吃洋葱</t>
  </si>
  <si>
    <t>18948332646</t>
  </si>
  <si>
    <t>丑丑的洋葱酱</t>
  </si>
  <si>
    <t>https://www.xiaohongshu.com/user/profile/5c931ef100000000100035ff?xhsshare=CopyLink&amp;appuid=5c931ef100000000100035ff&amp;apptime=1595147689</t>
  </si>
  <si>
    <t>https://www.xiaohongshu.com/discovery/item/5f1a84230000000001008667?xhsshare=CopyLink&amp;appuid=5c931ef100000000100035ff&amp;apptime=1595573291</t>
  </si>
  <si>
    <t>https://m.weibo.cn/7078194639/4530240917865168</t>
  </si>
  <si>
    <t>2020-07-24T14:48:00</t>
  </si>
  <si>
    <t>口可小姐</t>
  </si>
  <si>
    <t>JanlinBB</t>
  </si>
  <si>
    <t>阿玲兄</t>
  </si>
  <si>
    <t>https://www.xiaohongshu.com/user/profile/5b8101c999d2360001e27906?xhsshare=CopyLink&amp;appuid=5b8101c999d2360001e27906&amp;apptime=1557941028</t>
  </si>
  <si>
    <t>71000</t>
  </si>
  <si>
    <t>https://www.xiaohongshu.com/discovery/item/5f2beb740000000001004c68?xhsshare=CopyLink&amp;appuid=5c18e522000000000700a888&amp;apptime=1597314387</t>
  </si>
  <si>
    <t>2020-08-06T19:37:00</t>
  </si>
  <si>
    <t>汇总</t>
  </si>
  <si>
    <t>图文合作</t>
  </si>
  <si>
    <t>视频合作</t>
  </si>
  <si>
    <t>序号</t>
  </si>
  <si>
    <t>要求备注</t>
  </si>
  <si>
    <t>赞和收藏数量</t>
  </si>
  <si>
    <t>内容质量分</t>
  </si>
  <si>
    <t>粉丝性价比</t>
  </si>
  <si>
    <t>博主领域</t>
  </si>
  <si>
    <t>所在城市</t>
  </si>
  <si>
    <t>报价</t>
  </si>
  <si>
    <t>图文自报价</t>
  </si>
  <si>
    <t>收到产品后其他可发布平台</t>
  </si>
  <si>
    <t>收货后可几天交稿</t>
  </si>
  <si>
    <t>是否可拍摄vlog视频笔记</t>
  </si>
  <si>
    <t>视频价格</t>
  </si>
  <si>
    <t>视频笔记报价</t>
  </si>
  <si>
    <t>报名状态</t>
  </si>
  <si>
    <t>核销时间</t>
  </si>
  <si>
    <t>核销人</t>
  </si>
  <si>
    <t>备注说明</t>
  </si>
  <si>
    <t>报名时间</t>
  </si>
  <si>
    <t>106</t>
  </si>
  <si>
    <t>护肤美妆生活</t>
  </si>
  <si>
    <t>广东省东莞</t>
  </si>
  <si>
    <t>稿费200(粉丝数量10000+)</t>
  </si>
  <si>
    <t>绿洲</t>
  </si>
  <si>
    <t>否</t>
  </si>
  <si>
    <t>不合作视频笔记</t>
  </si>
  <si>
    <t>报名成功</t>
  </si>
  <si>
    <t>2020-07-09 21:11</t>
  </si>
  <si>
    <t>363</t>
  </si>
  <si>
    <t>在下狗人关</t>
  </si>
  <si>
    <t>https://www.xiaohongshu.com/user/profile/5d170cd30000000016002f5c?xhsshare=CopyLink&amp;appuid=5d170cd30000000016002f5c&amp;apptime=1594357063</t>
  </si>
  <si>
    <t>护肤</t>
  </si>
  <si>
    <t>广州</t>
  </si>
  <si>
    <t>2020-07-10 13:00</t>
  </si>
  <si>
    <t>121</t>
  </si>
  <si>
    <t>生活种草</t>
  </si>
  <si>
    <t>中山</t>
  </si>
  <si>
    <t>绿洲 微博</t>
  </si>
  <si>
    <t>2020-07-09 21:22</t>
  </si>
  <si>
    <t>436</t>
  </si>
  <si>
    <t>15714738681</t>
  </si>
  <si>
    <t>南京</t>
  </si>
  <si>
    <t>微博 绿洲</t>
  </si>
  <si>
    <t>7天内</t>
  </si>
  <si>
    <t>稿费500(粉丝数量30000+)</t>
  </si>
  <si>
    <t>2020-07-10 22:03</t>
  </si>
  <si>
    <t>341</t>
  </si>
  <si>
    <t>护肤  美妆  穿搭</t>
  </si>
  <si>
    <t>稿费300(粉丝数量20000+)</t>
  </si>
  <si>
    <t>4天</t>
  </si>
  <si>
    <t>2020-07-10 11:02</t>
  </si>
  <si>
    <t>266</t>
  </si>
  <si>
    <t>美少女</t>
  </si>
  <si>
    <t>yy820543974</t>
  </si>
  <si>
    <t>13288843429</t>
  </si>
  <si>
    <t>银露</t>
  </si>
  <si>
    <t>https://www.xiaohongshu.com/user/profile/59a6d61f5e87e764d35d79f0?xhsshare=CopyLink&amp;appuid=59a6d61f5e87e764d35d79f0&amp;apptime=1594313670</t>
  </si>
  <si>
    <t>美妆护肤</t>
  </si>
  <si>
    <t>广东广州</t>
  </si>
  <si>
    <t>稿费100(粉丝数量5000+)</t>
  </si>
  <si>
    <t>1</t>
  </si>
  <si>
    <t>2020-07-10 00:57</t>
  </si>
  <si>
    <t>61</t>
  </si>
  <si>
    <t>Yes韩国代购🇰🇷</t>
  </si>
  <si>
    <t>yesoooooooo</t>
  </si>
  <si>
    <t>15088238033黄雨欣</t>
  </si>
  <si>
    <t>耶四家</t>
  </si>
  <si>
    <t xml:space="preserve">https://www.xiaohongshu.com/user/profile/5c2f11f4000000000501b0bb?xhsshare=CopyLink&amp;appuid=5c2f11f4000000000501b0bb&amp;apptime=1571062891 </t>
  </si>
  <si>
    <t>美护</t>
  </si>
  <si>
    <t>zjq</t>
  </si>
  <si>
    <t>王斌</t>
  </si>
  <si>
    <t>2020-07-09 20:54</t>
  </si>
  <si>
    <t>71</t>
  </si>
  <si>
    <t>颜小花🌸</t>
  </si>
  <si>
    <t>https://www.xiaohongshu.com/user/profile/58e5a6ed6a6a697e68ddaa12?xhsshare=CopyLink&amp;appuid=58e5a6ed6a6a697e68ddaa12&amp;apptime=1594299367</t>
  </si>
  <si>
    <t>生活护肤</t>
  </si>
  <si>
    <t>昆明</t>
  </si>
  <si>
    <t>微博 美图</t>
  </si>
  <si>
    <t>最晚5天</t>
  </si>
  <si>
    <t>2020-07-09 20:57</t>
  </si>
  <si>
    <t>https://www.xiaohongshu.com/user/profile/5e79f63b000000000100ad7b?xhsshare=CopyLink&amp;appuid=5e79f63b000000000100ad7b&amp;apptime=1594298576</t>
  </si>
  <si>
    <t>好物分享</t>
  </si>
  <si>
    <t>江苏南通</t>
  </si>
  <si>
    <t>微博</t>
  </si>
  <si>
    <t>2020-07-09 20:43</t>
  </si>
  <si>
    <t>40</t>
  </si>
  <si>
    <t>幸运姐姐吖https://www.xiaohongshu.com/user/profile/5aefc65811be1048afd6e9c9?xhsshare=CopyLink&amp;appuid=5aefc65811be1048afd6e9c9&amp;apptime=1572184323</t>
  </si>
  <si>
    <t>美妆护肤健身</t>
  </si>
  <si>
    <t>河南</t>
  </si>
  <si>
    <t>美图，绿洲</t>
  </si>
  <si>
    <t>3天内</t>
  </si>
  <si>
    <t>2020-07-09 20:49</t>
  </si>
  <si>
    <t>124</t>
  </si>
  <si>
    <t>https://www.xiaohongshu.com/user/profile/5aa87f6f4eacab3848636ae8?xhsshare=CopyLink&amp;appuid=5aa87f6f4eacab3848636ae8&amp;apptime=1594301011</t>
  </si>
  <si>
    <t>护肤美妆种草</t>
  </si>
  <si>
    <t>广东</t>
  </si>
  <si>
    <t>微博，绿洲，美图</t>
  </si>
  <si>
    <t>2020-07-09 21:24</t>
  </si>
  <si>
    <t>105</t>
  </si>
  <si>
    <t>护肤生活</t>
  </si>
  <si>
    <t>深圳</t>
  </si>
  <si>
    <t>🉑️</t>
  </si>
  <si>
    <t>2020-07-09 21:10</t>
  </si>
  <si>
    <t>17</t>
  </si>
  <si>
    <t>https://www.xiaohongshu.com/user/profile/5c571c740000000011019967?xhsshare=CopyLink&amp;appuid=5c571c740000000011019967&amp;apptime=1594298663</t>
  </si>
  <si>
    <t>护肤好物</t>
  </si>
  <si>
    <t>广东深圳</t>
  </si>
  <si>
    <t>无</t>
  </si>
  <si>
    <t>2020-07-09 20:45</t>
  </si>
  <si>
    <t>200</t>
  </si>
  <si>
    <t>📕小熊软糖LU kol</t>
  </si>
  <si>
    <t>https://www.xiaohongshu.com/user/profile/5ccd55330000000011026eb6?xhsshare=CopyLink&amp;appuid=5ccd55330000000011026eb6&amp;apptime=1594306291</t>
  </si>
  <si>
    <t>护肤种草好物分享</t>
  </si>
  <si>
    <t>2020-07-09 22:52</t>
  </si>
  <si>
    <t>203</t>
  </si>
  <si>
    <t>https://www.xiaohongshu.com/user/profile/5d25667d0000000016001a12?xhsshare=CopyLink&amp;appuid=5d25667d0000000016001a12&amp;apptime=1594306499</t>
  </si>
  <si>
    <t>美妆生活</t>
  </si>
  <si>
    <t>2020-07-09 22:55</t>
  </si>
  <si>
    <t>157</t>
  </si>
  <si>
    <t>港岛妹妹</t>
  </si>
  <si>
    <t>JIAYIQZ</t>
  </si>
  <si>
    <t>15019387065</t>
  </si>
  <si>
    <t>小山梦伢</t>
  </si>
  <si>
    <t>https://www.xiaohongshu.com/user/profile/5e2f2b68000000000100ae91?xhsshare=CopyLink&amp;appuid=5e2f2b68000000000100ae91&amp;apptime=1594303084</t>
  </si>
  <si>
    <t>种草</t>
  </si>
  <si>
    <t>广东省河源市</t>
  </si>
  <si>
    <t>2020-07-09 21:58</t>
  </si>
  <si>
    <t>281</t>
  </si>
  <si>
    <t>https://www.xiaohongshu.com/user/profile/53f2f867b4c4d679eab37c36?xhsshare=CopyLink&amp;appuid=5abb5b2be8ac2b0f0fe0d04f&amp;apptime=1594332447</t>
  </si>
  <si>
    <t>护肤，日常</t>
  </si>
  <si>
    <t>湖南省永州市冷水滩区河东进贤路114号【三头六臂】</t>
  </si>
  <si>
    <t>考拉，微博，美图</t>
  </si>
  <si>
    <t>2020-07-10 06:09</t>
  </si>
  <si>
    <t>252</t>
  </si>
  <si>
    <t>https://www.xiaohongshu.com/user/profile/5e968860000000000100a163?xhsshare=CopyLink&amp;appuid=5e968860000000000100a163&amp;apptime=1594311914</t>
  </si>
  <si>
    <t>广东省</t>
  </si>
  <si>
    <t>可</t>
  </si>
  <si>
    <t>2020-07-10 00:25</t>
  </si>
  <si>
    <t>69</t>
  </si>
  <si>
    <t>一世长安</t>
  </si>
  <si>
    <t>yunduo131452012</t>
  </si>
  <si>
    <t>13861876397</t>
  </si>
  <si>
    <t>夏夏</t>
  </si>
  <si>
    <t>https://www.xiaohongshu.com/user/profile/59dbd4496eea886eed2afc29?xhsshare=CopyLink&amp;appuid=59dbd4496eea886eed2afc29&amp;apptime=1594299148</t>
  </si>
  <si>
    <t>生活</t>
  </si>
  <si>
    <t>江苏省无锡市</t>
  </si>
  <si>
    <t>美图秀秀</t>
  </si>
  <si>
    <t>2020-07-09 20:56</t>
  </si>
  <si>
    <t>226</t>
  </si>
  <si>
    <t>18662210396</t>
  </si>
  <si>
    <t>江苏</t>
  </si>
  <si>
    <t>2020-07-09 23:39</t>
  </si>
  <si>
    <t>481</t>
  </si>
  <si>
    <t>🥀Yowa.zu</t>
  </si>
  <si>
    <t>495212206</t>
  </si>
  <si>
    <t>13100007431</t>
  </si>
  <si>
    <t>雯雯_lyowa</t>
  </si>
  <si>
    <t>https://www.xiaohongshu.com/user/profile/56624d4e50c4b433e23cfcbf?xhsshare=CopyLink&amp;appuid=56624d4e50c4b433e23cfcbf&amp;apptime=1594533573</t>
  </si>
  <si>
    <t>太原</t>
  </si>
  <si>
    <t>微博美图秀秀</t>
  </si>
  <si>
    <t>稿费800(粉丝数量50000+)</t>
  </si>
  <si>
    <t>2020-07-12 14:02</t>
  </si>
  <si>
    <t>188</t>
  </si>
  <si>
    <t>湖北</t>
  </si>
  <si>
    <t>2020-07-09 22:28</t>
  </si>
  <si>
    <t>205</t>
  </si>
  <si>
    <t>Sissi</t>
  </si>
  <si>
    <t>xiaochentongxue1007</t>
  </si>
  <si>
    <t>17819571324</t>
  </si>
  <si>
    <t>甜味小晨</t>
  </si>
  <si>
    <t>合集测评类</t>
  </si>
  <si>
    <t>https://www.xiaohongshu.com/user/profile/5e57962a0000000001009f23?xhsshare=CopyLink&amp;appuid=5e57962a0000000001009f23&amp;apptime=1594306561</t>
  </si>
  <si>
    <t>护肤种草</t>
  </si>
  <si>
    <t>广东省广州市</t>
  </si>
  <si>
    <t>微博（我不做图文哈 ）</t>
  </si>
  <si>
    <t>2020-07-09 22:57</t>
  </si>
  <si>
    <t>405</t>
  </si>
  <si>
    <t>https://www.xiaohongshu.com/user/profile/5bfb9824d6d2cd0001d60a2a?xhsshare=CopyLink&amp;appuid=5bfb9824d6d2cd0001d60a2a&amp;apptime=1594367695</t>
  </si>
  <si>
    <t>江西</t>
  </si>
  <si>
    <t>美图</t>
  </si>
  <si>
    <t>2020-07-10 16:15</t>
  </si>
  <si>
    <t>196</t>
  </si>
  <si>
    <t>https://www.xiaohongshu.com/user/profile/5c1737750000000007003d2f?xhsshare=CopyLink&amp;appuid=5c1737750000000007003d2f&amp;apptime=1594305592</t>
  </si>
  <si>
    <t>美妆、护肤、种草</t>
  </si>
  <si>
    <t>广东省汕尾市</t>
  </si>
  <si>
    <t>2020-07-09 22:40</t>
  </si>
  <si>
    <t>110</t>
  </si>
  <si>
    <t>https://www.xiaohongshu.com/user/profile/5bea7341bbdc4c000130e0db?xhsshare=CopyLink&amp;appuid=5bea7341bbdc4c000130e0db&amp;apptime=1594300612</t>
  </si>
  <si>
    <t>护肤美妆</t>
  </si>
  <si>
    <t>广东河源</t>
  </si>
  <si>
    <t>2020-07-09 21:17</t>
  </si>
  <si>
    <t>109</t>
  </si>
  <si>
    <t>💛PERLIE</t>
  </si>
  <si>
    <t xml:space="preserve">1866589842 </t>
  </si>
  <si>
    <t>https://www.xiaohongshu.com/user/profile/5d3c897f000000001102983c?xhsshare=CopyLink&amp;appuid=5d3c897f000000001102983c&amp;apptime=1594300396</t>
  </si>
  <si>
    <t>广东佛山</t>
  </si>
  <si>
    <t>微博绿洲</t>
  </si>
  <si>
    <t>2020-07-09 21:14</t>
  </si>
  <si>
    <t>159</t>
  </si>
  <si>
    <t>湖北省咸宁市</t>
  </si>
  <si>
    <t>2020-07-09 22:00</t>
  </si>
  <si>
    <t>181</t>
  </si>
  <si>
    <t>湖北省孝感市汉川市西正街18-10伊美</t>
  </si>
  <si>
    <t>2020-07-09 22:18</t>
  </si>
  <si>
    <t>74</t>
  </si>
  <si>
    <t>https://www.xiaohongshu.com/user/profile/5e06d0ca0000000001009dd5?xhsshare=CopyLink&amp;appuid=5e06d0ca0000000001009dd5&amp;apptime=1594299376</t>
  </si>
  <si>
    <t>美妆护肤好物分享</t>
  </si>
  <si>
    <t>可以</t>
  </si>
  <si>
    <t>2020-07-09 20:58</t>
  </si>
  <si>
    <t>29</t>
  </si>
  <si>
    <t>南曦姐姐✨</t>
  </si>
  <si>
    <t>护肤彩妆</t>
  </si>
  <si>
    <t>西安</t>
  </si>
  <si>
    <t>微博10175粉丝</t>
  </si>
  <si>
    <t>2020-07-09 20:48</t>
  </si>
  <si>
    <t>254</t>
  </si>
  <si>
    <t>https://www.xiaohongshu.com/user/profile/5985e36e5e87e76632ad570e?xhsshare=CopyLink&amp;appuid=5985e36e5e87e76632ad570e&amp;apptime=1594311946</t>
  </si>
  <si>
    <t>美食母婴生活</t>
  </si>
  <si>
    <t>江苏省苏州市昆山市巴城镇碧水佳园6-401</t>
  </si>
  <si>
    <t>微信</t>
  </si>
  <si>
    <t>2020-07-10 00:30</t>
  </si>
  <si>
    <t>79</t>
  </si>
  <si>
    <t>https://www.xiaohongshu.com/user/profile/5e1c43eb00000000010042f4?xhsshare=CopyLink&amp;appuid=5ead708000000000010016a5&amp;apptime=1594299506</t>
  </si>
  <si>
    <t>护肤时尚生活</t>
  </si>
  <si>
    <t>2020-07-09 21:00</t>
  </si>
  <si>
    <t>122</t>
  </si>
  <si>
    <t>https://www.xiaohongshu.com/user/profile/5c94f0050000000012024f82?xhsshare=CopyLink&amp;appuid=5c94f0050000000012024f82&amp;apptime=1594300881</t>
  </si>
  <si>
    <t>护肤，生活</t>
  </si>
  <si>
    <t>武汉</t>
  </si>
  <si>
    <t>163</t>
  </si>
  <si>
    <t>https://www.xiaohongshu.com/user/profile/56e9f4d34775a734f2aee6d7?xhsshare=CopyLink&amp;appuid=56e9f4d34775a734f2aee6d7&amp;apptime=1594303532</t>
  </si>
  <si>
    <t>内蒙古</t>
  </si>
  <si>
    <t>2020-07-09 22:06</t>
  </si>
  <si>
    <t>22</t>
  </si>
  <si>
    <t>https://www.xiaohongshu.com/user/profile/5d0b486a0000000012034d1c?xhsshare=CopyLink&amp;appuid=5d0b486a0000000012034d1c&amp;apptime=1594298725</t>
  </si>
  <si>
    <t>广东清远</t>
  </si>
  <si>
    <t>2020-07-09 20:46</t>
  </si>
  <si>
    <t>276</t>
  </si>
  <si>
    <t>广东湛江</t>
  </si>
  <si>
    <t>2020-07-10 02:51</t>
  </si>
  <si>
    <t>9</t>
  </si>
  <si>
    <t>OnlyヽM</t>
  </si>
  <si>
    <t>18661235946</t>
  </si>
  <si>
    <t xml:space="preserve">18661235946 </t>
  </si>
  <si>
    <t>梅梅仔</t>
  </si>
  <si>
    <t>https://www.xiaohongshu.com/user/profile/5bc2bacfea387500017997c2?xhsshare=CopyLink&amp;appuid=5bc2bacfea387500017997c2&amp;apptime=1594298543</t>
  </si>
  <si>
    <t>保健，养生，护肤</t>
  </si>
  <si>
    <t>江苏省常州市</t>
  </si>
  <si>
    <t>微博，考拉，绿洲，美图</t>
  </si>
  <si>
    <t>2020-07-09 20:44</t>
  </si>
  <si>
    <t>275</t>
  </si>
  <si>
    <t>麦乐鸡块桃乐丝🍦</t>
  </si>
  <si>
    <t>https://www.xiaohongshu.com/user/profile/553f0c9fa46e96597af70941?xhsshare=CopyLink&amp;appuid=553f0c9fa46e96597af70941&amp;apptime=1594319801</t>
  </si>
  <si>
    <t>护肤生活好物</t>
  </si>
  <si>
    <t>长沙</t>
  </si>
  <si>
    <t>点评，微博</t>
  </si>
  <si>
    <t>2020-07-10 02:38</t>
  </si>
  <si>
    <t>352</t>
  </si>
  <si>
    <t>https://www.xiaohongshu.com/user/profile/58fc1d0f5e87e777a6c48ab5?xhsshare=CopyLink&amp;appuid=58fc1d0f5e87e777a6c48ab5&amp;apptime=1594351235</t>
  </si>
  <si>
    <t>东莞</t>
  </si>
  <si>
    <t>2020-07-10 11:30</t>
  </si>
  <si>
    <t>283</t>
  </si>
  <si>
    <t>https://www.xiaohongshu.com/user/profile/5afbb9484eacab482919dfa3?xhsshare=CopyLink&amp;appuid=5d2aedf50000000010003ef3&amp;apptime=1594333823</t>
  </si>
  <si>
    <t>2020-07-10 06:31</t>
  </si>
  <si>
    <t>418</t>
  </si>
  <si>
    <t>13336844085   </t>
  </si>
  <si>
    <t>2020-07-10 17:05</t>
  </si>
  <si>
    <t>291</t>
  </si>
  <si>
    <t>https://www.xiaohongshu.com/user/profile/5920cf81a9b2ed361fbd7818?xhsshare=CopyLink&amp;appuid=5920cf81a9b2ed361fbd7818&amp;apptime=1594335881</t>
  </si>
  <si>
    <t>护肤 宠物 生活</t>
  </si>
  <si>
    <t>北京</t>
  </si>
  <si>
    <t>否（没有其他平台）</t>
  </si>
  <si>
    <t>2020-07-10 07:05</t>
  </si>
  <si>
    <t>223</t>
  </si>
  <si>
    <t>1006401419</t>
  </si>
  <si>
    <t>16606120511</t>
  </si>
  <si>
    <t>凉薄</t>
  </si>
  <si>
    <t>https://www.xiaohongshu.com/user/profile/5bbf78e8101c7a0001b00197?xhsshare=CopyLink&amp;appuid=5bbc8916995b09000120ace9&amp;apptime=1583482423</t>
  </si>
  <si>
    <t>2020-07-09 23:31</t>
  </si>
  <si>
    <t>423</t>
  </si>
  <si>
    <t>puifan</t>
  </si>
  <si>
    <t>lipeifen-1251074811</t>
  </si>
  <si>
    <t>17520656223</t>
  </si>
  <si>
    <t>李子味的雪条</t>
  </si>
  <si>
    <t>https://www.xiaohongshu.com/user/profile/5a8a8c704eacab22fe64df4c?xhsshare=CopyLink&amp;appuid=5a8a8c704eacab22fe64df4c&amp;apptime=1594371925</t>
  </si>
  <si>
    <t>2020-07-10 17:59</t>
  </si>
  <si>
    <t>429</t>
  </si>
  <si>
    <t>小肥宅</t>
  </si>
  <si>
    <t xml:space="preserve">15014522142 </t>
  </si>
  <si>
    <t xml:space="preserve">快乐小肥宅 </t>
  </si>
  <si>
    <t>https://www.xiaohongshu.com/user/profile/58c3ef575e87e745623d6d0e?xhsshare=CopyLink&amp;appuid=58c3ef575e87e745623d6d0e&amp;apptime=1594384031</t>
  </si>
  <si>
    <t>广东省阳江市</t>
  </si>
  <si>
    <t>2020-07-10 20:29</t>
  </si>
  <si>
    <t>27</t>
  </si>
  <si>
    <t>https://www.xiaohongshu.com/user/profile/58f96de250c4b454aec5678f?xhsshare=CopyLink&amp;appuid=58f96de250c4b454aec5678f&amp;apptime=1594298790</t>
  </si>
  <si>
    <t>抖音</t>
  </si>
  <si>
    <t>2020-07-09 20:47</t>
  </si>
  <si>
    <t>260</t>
  </si>
  <si>
    <t>13213219280</t>
  </si>
  <si>
    <t>https://www.xiaohongshu.com/user/profile/5d1dabce0000000010016026?xhsshare=CopyLink&amp;appuid=575ea45a6a6a697b5db32d45&amp;apptime=1594312662</t>
  </si>
  <si>
    <t>时尚，生活</t>
  </si>
  <si>
    <t>郑州</t>
  </si>
  <si>
    <t>新浪</t>
  </si>
  <si>
    <t>2020-07-10 00:38</t>
  </si>
  <si>
    <t>319</t>
  </si>
  <si>
    <t>❄️</t>
  </si>
  <si>
    <t>小红书</t>
  </si>
  <si>
    <t>2020-07-10 10:09</t>
  </si>
  <si>
    <t>102</t>
  </si>
  <si>
    <t>Shirley🐰</t>
  </si>
  <si>
    <t>https://www.xiaohongshu.com/user/profile/581c4eea7fc5b8169c0d587d?xhsshare=CopyLink&amp;appuid=5c3033c70000000007010fd7&amp;apptime=1594300103</t>
  </si>
  <si>
    <t>2020-07-09 21:09</t>
  </si>
  <si>
    <t>11</t>
  </si>
  <si>
    <t>马乔、😈</t>
  </si>
  <si>
    <t>373</t>
  </si>
  <si>
    <t>https://www.xiaohongshu.com/user/profile/5bc7f43496828e0001164bee?xhsshare=CopyLink&amp;appuid=5bc7f43496828e0001164bee&amp;apptime=1594361224</t>
  </si>
  <si>
    <t>2020-07-10 14:16</t>
  </si>
  <si>
    <t>476</t>
  </si>
  <si>
    <t>https://www.xiaohongshu.com/user/profile/5ca696ec00000000160169e5?xhsshare=CopyLink&amp;appuid=5ad078e24eacab6d10a70123&amp;apptime=1594514276</t>
  </si>
  <si>
    <t>美食</t>
  </si>
  <si>
    <t>延吉市</t>
  </si>
  <si>
    <t>微博、美图秀秀</t>
  </si>
  <si>
    <t>2020-07-12 08:39</t>
  </si>
  <si>
    <t>457</t>
  </si>
  <si>
    <t>佳佳🌟</t>
  </si>
  <si>
    <t>https://www.xiaohongshu.com/user/profile/593bf11f5e87e71495d607c9?xhsshare=CopyLink&amp;appuid=593bf11f5e87e71495d607c9&amp;apptime=1594429201</t>
  </si>
  <si>
    <t>山西太原</t>
  </si>
  <si>
    <t>2020-07-11 09:24</t>
  </si>
  <si>
    <t>161</t>
  </si>
  <si>
    <t>🍠季陶民</t>
  </si>
  <si>
    <t>https://www.xiaohongshu.com/user/profile/5bf6324ed53e130001e66877?xhsshare=CopyLink&amp;appuid=5bf6324ed53e130001e66877&amp;apptime=1594303436</t>
  </si>
  <si>
    <t>2020-07-09 22:04</t>
  </si>
  <si>
    <t>477</t>
  </si>
  <si>
    <t>帆：</t>
  </si>
  <si>
    <t>Zhuangmanlin965</t>
  </si>
  <si>
    <t>15622183948</t>
  </si>
  <si>
    <t>纪以宁</t>
  </si>
  <si>
    <t>https://www.xiaohongshu.com/user/profile/5c18e522000000000700a888?xhsshare=CopyLink&amp;appuid=5c18e522000000000700a888&amp;apptime=1555056598</t>
  </si>
  <si>
    <t>美妆 护肤</t>
  </si>
  <si>
    <t>广东潮州</t>
  </si>
  <si>
    <t>2020-07-12 09:17</t>
  </si>
  <si>
    <t>251</t>
  </si>
  <si>
    <t>2020-07-10 00:20</t>
  </si>
  <si>
    <t>456</t>
  </si>
  <si>
    <t>https://www.xiaohongshu.com/user/profile/5da935720000000001008f2e?xhsshare=CopyLink&amp;appuid=5da935720000000001008f2e&amp;apptime=1594429476</t>
  </si>
  <si>
    <t>生活，好物种草</t>
  </si>
  <si>
    <t>安徽</t>
  </si>
  <si>
    <t>微信，微博</t>
  </si>
  <si>
    <t>2020-07-11 09:04</t>
  </si>
  <si>
    <t>416</t>
  </si>
  <si>
    <t>Lucas.Lou</t>
  </si>
  <si>
    <t xml:space="preserve">Lucas2sin </t>
  </si>
  <si>
    <t>17765702103</t>
  </si>
  <si>
    <t>荷包酱</t>
  </si>
  <si>
    <t>https://www.xiaohongshu.com/user/profile/5ceb4f0a0000000016017124?xhsshare=CopyLink&amp;appuid=5b39e52d11be1017baea8113&amp;apptime=1594371444</t>
  </si>
  <si>
    <t>生活类</t>
  </si>
  <si>
    <t>珠海</t>
  </si>
  <si>
    <t>2020-07-10 16:59</t>
  </si>
  <si>
    <t>484</t>
  </si>
  <si>
    <t>https://www.xiaohongshu.com/user/profile/5b2cf413f7e8b90ec8f69a26?xhsshare=CopyLink&amp;appuid=5b2cf413f7e8b90ec8f69a26&amp;apptime=1594563512</t>
  </si>
  <si>
    <t>广东省湛江市</t>
  </si>
  <si>
    <t>2020-07-12 22:28</t>
  </si>
  <si>
    <t>177</t>
  </si>
  <si>
    <t>A,粘人的小妖精💃</t>
  </si>
  <si>
    <t>https://www.xiaohongshu.com/user/profile/5adfc89fe8ac2b69b2a20752?xhsshare=CopyLink&amp;appuid=5adfc89fe8ac2b69b2a20752&amp;apptime=1594304171</t>
  </si>
  <si>
    <t>辽宁省铁岭市</t>
  </si>
  <si>
    <t>考拉，微博</t>
  </si>
  <si>
    <t>2020-07-09 22:16</t>
  </si>
  <si>
    <t>49</t>
  </si>
  <si>
    <t>ting🐾</t>
  </si>
  <si>
    <t>ting1171023654</t>
  </si>
  <si>
    <t>13698137882</t>
  </si>
  <si>
    <t>冠冠</t>
  </si>
  <si>
    <t>https://www.xiaohongshu.com/user/profile/5bc9ba964e8f0d000101afb3?xhsshare=CopyLink&amp;appuid=5bc9ba964e8f0d000101afb3&amp;apptime=1594299053</t>
  </si>
  <si>
    <t>2020-07-09 20:51</t>
  </si>
  <si>
    <t>438</t>
  </si>
  <si>
    <t>绿洲，美图</t>
  </si>
  <si>
    <t>5天</t>
  </si>
  <si>
    <t>2020-07-10 22:19</t>
  </si>
  <si>
    <t>401</t>
  </si>
  <si>
    <t>https://www.xiaohongshu.com/user/profile/5dbc4c62000000000100740e?xhsshare=CopyLink&amp;appuid=599578de82ec394ad180cdf2&amp;apptime=1594367288</t>
  </si>
  <si>
    <t>母婴</t>
  </si>
  <si>
    <t>苏州</t>
  </si>
  <si>
    <t>2020-07-10 15:53</t>
  </si>
  <si>
    <t>345</t>
  </si>
  <si>
    <t>https://www.xiaohongshu.com/user/profile/5b62ee98417c2a00015d7cc0?xhsshare=CopyLink&amp;appuid=5b62ee98417c2a00015d7cc0&amp;apptime=1594350726</t>
  </si>
  <si>
    <t>2020-07-10 11:13</t>
  </si>
  <si>
    <t>488</t>
  </si>
  <si>
    <t>等于吃</t>
  </si>
  <si>
    <t>2020-07-13 13:10</t>
  </si>
  <si>
    <t>130</t>
  </si>
  <si>
    <t>江苏连云港</t>
  </si>
  <si>
    <t>2020-07-09 21:30</t>
  </si>
  <si>
    <t>270</t>
  </si>
  <si>
    <t>https://www.xiaohongshu.com/user/profile/5c931ef100000000100035ff?xhsshare=CopyLink&amp;appuid=5c931ef100000000100035ff&amp;apptime=1594317054</t>
  </si>
  <si>
    <t>护肤美妆分享</t>
  </si>
  <si>
    <t>微博朋友圈</t>
  </si>
  <si>
    <t>2020-07-10 01:52</t>
  </si>
  <si>
    <t>453</t>
  </si>
  <si>
    <t>https://www.xiaohongshu.com/user/profile/5c63d546000000001102cbb4?xhsshare=CopyLink&amp;appuid=5c63d546000000001102cbb4&amp;apptime=1594424878</t>
  </si>
  <si>
    <t>护肤 好物</t>
  </si>
  <si>
    <t>2020-07-11 07:48</t>
  </si>
  <si>
    <t>145</t>
  </si>
  <si>
    <t>可爱多（期末复习 回复慢）</t>
  </si>
  <si>
    <t>https://www.xiaohongshu.com/user/profile/5a8a576b11be10173e481e48?xhsshare=CopyLink&amp;appuid=5a8a576b11be10173e481e48&amp;apptime=1594302167</t>
  </si>
  <si>
    <t>上饶</t>
  </si>
  <si>
    <t>微博 美图秀秀</t>
  </si>
  <si>
    <t>2020-07-09 21:43</t>
  </si>
  <si>
    <t>228</t>
  </si>
  <si>
    <t>亲子生活</t>
  </si>
  <si>
    <t>广东省茂名市</t>
  </si>
  <si>
    <t>2020-07-09 23:40</t>
  </si>
  <si>
    <t>307</t>
  </si>
  <si>
    <t>https://www.xiaohongshu.com/user/profile/5dcbd1a90000000001007be4?xhsshare=CopyLink&amp;appuid=5dcbd1a90000000001007be4&amp;apptime=1594340592</t>
  </si>
  <si>
    <t>母婴生活</t>
  </si>
  <si>
    <t>广东省梅州</t>
  </si>
  <si>
    <t>2020-07-10 08:30</t>
  </si>
  <si>
    <t>103</t>
  </si>
  <si>
    <t>波波儿💕在线接通告</t>
  </si>
  <si>
    <t>13539928268</t>
  </si>
  <si>
    <t>波波儿</t>
  </si>
  <si>
    <t>UCFP:1133413f-dd5a-48e6-fe4f-39c65b796d6d-1594290732290</t>
  </si>
  <si>
    <t>护肤，母婴</t>
  </si>
  <si>
    <t>298</t>
  </si>
  <si>
    <t>左眼微笑💕</t>
  </si>
  <si>
    <t>czh-jdb</t>
  </si>
  <si>
    <t>13960919993</t>
  </si>
  <si>
    <t>https://www.xiaohongshu.com/user/profile/5b14090a4eacab6616fb8ed5?xhsshare=CopyLink&amp;appuid=5b0286cd11be10494949fe06&amp;apptime=1594338589</t>
  </si>
  <si>
    <t>护肤、健身</t>
  </si>
  <si>
    <t>福建福州</t>
  </si>
  <si>
    <t>2020-07-10 07:50</t>
  </si>
  <si>
    <t>64</t>
  </si>
  <si>
    <t>广西</t>
  </si>
  <si>
    <t>174</t>
  </si>
  <si>
    <t>Neverownedxz</t>
  </si>
  <si>
    <t>安徽省合肥市</t>
  </si>
  <si>
    <t>5到7天</t>
  </si>
  <si>
    <t>2020-07-09 22:15</t>
  </si>
  <si>
    <t>243</t>
  </si>
  <si>
    <t>flowers っwish</t>
  </si>
  <si>
    <t>https://www.xiaohongshu.com/user/profile/5aff896111be106ce860cbda?xhsshare=CopyLink&amp;appuid=5aff896111be106ce860cbda&amp;apptime=1594309260</t>
  </si>
  <si>
    <t>河南省焦作市</t>
  </si>
  <si>
    <t>绿洲微博</t>
  </si>
  <si>
    <t>2020-07-10 00:05</t>
  </si>
  <si>
    <t>83</t>
  </si>
  <si>
    <t>https://www.xiaohongshu.com/user/profile/557e9212b7ba220ab29090d8?xhsshare=CopyLink&amp;appuid=557e9212b7ba220ab29090d8&amp;apptime=1594299636</t>
  </si>
  <si>
    <t>微博，美图</t>
  </si>
  <si>
    <t>247</t>
  </si>
  <si>
    <t>https://www.xiaohongshu.com/user/profile/557246bf0511946f583f85ae?xhsshare=CopyLink&amp;appuid=557246bf0511946f583f85ae&amp;apptime=1594309854</t>
  </si>
  <si>
    <t>江苏省</t>
  </si>
  <si>
    <t>3天</t>
  </si>
  <si>
    <t>2020-07-10 00:15</t>
  </si>
  <si>
    <t>451</t>
  </si>
  <si>
    <t>Ceng</t>
  </si>
  <si>
    <t>15112089319</t>
  </si>
  <si>
    <t>https://www.xiaohongshu.com/user/profile/5ca0a621000000001601b0d8?xhsshare=CopyLink&amp;appuid=5ca0a621000000001601b0d8&amp;apptime=1590419728</t>
  </si>
  <si>
    <t>生活探店</t>
  </si>
  <si>
    <t>2020-07-11 02:22</t>
  </si>
  <si>
    <t>479</t>
  </si>
  <si>
    <t>https://www.xiaohongshu.com/user/profile/5686285cb8c8b45a19509d90?xhsshare=CopyLink&amp;appuid=5686285cb8c8b45a19509d90&amp;apptime=1594523854</t>
  </si>
  <si>
    <t>生活护肤好物分享</t>
  </si>
  <si>
    <t>上海</t>
  </si>
  <si>
    <t>2020-07-12 11:18</t>
  </si>
  <si>
    <t>179</t>
  </si>
  <si>
    <t>yyttybz</t>
  </si>
  <si>
    <t>https://www.xiaohongshu.com/user/profile/554ac4984fac634e2864a7f1?xhsshare=CopyLink&amp;appuid=554ac4984fac634e2864a7f1&amp;apptime=1594304129</t>
  </si>
  <si>
    <t>成都</t>
  </si>
  <si>
    <t>2020-07-09 22:17</t>
  </si>
  <si>
    <t>338</t>
  </si>
  <si>
    <t>👧🏻n .</t>
  </si>
  <si>
    <t>🍒如期而至</t>
  </si>
  <si>
    <t>https://www.xiaohongshu.com/user/profile/59138f3a5e87e75e068f8bb1?xhsshare=CopyLink&amp;appuid=59138f3a5e87e75e068f8bb1&amp;apptime=1594349428</t>
  </si>
  <si>
    <t>护肤生活母婴</t>
  </si>
  <si>
    <t>苏州市</t>
  </si>
  <si>
    <t>2020-07-10 10:51</t>
  </si>
  <si>
    <t>354</t>
  </si>
  <si>
    <t>彦小犭苗🐱 💤</t>
  </si>
  <si>
    <t>🍉 🍇二 喜 女且 女且</t>
  </si>
  <si>
    <t>生活母婴美食</t>
  </si>
  <si>
    <t>能</t>
  </si>
  <si>
    <t>2020-07-10 11:43</t>
  </si>
  <si>
    <t>375</t>
  </si>
  <si>
    <t>17620599809</t>
  </si>
  <si>
    <t>yukmun</t>
  </si>
  <si>
    <t>美妆 护肤  生活</t>
  </si>
  <si>
    <t>2020-07-10 14:18</t>
  </si>
  <si>
    <t>23</t>
  </si>
  <si>
    <t>https://www.xiaohongshu.com/user/profile/5bcf348d868e9b0001117395?xhsshare=CopyLink&amp;appuid=5bcf348d868e9b0001117395&amp;apptime=1594298749</t>
  </si>
  <si>
    <t>119</t>
  </si>
  <si>
    <t>https://www.xiaohongshu.com/user/profile/5ebd27f800000000010004ba?xhsshare=CopyLink&amp;appuid=5ebd27f800000000010004ba&amp;apptime=1594300780</t>
  </si>
  <si>
    <t>暂时没有</t>
  </si>
  <si>
    <t>2020-07-09 21:20</t>
  </si>
  <si>
    <t>113</t>
  </si>
  <si>
    <t>Y</t>
  </si>
  <si>
    <t>https://www.xiaohongshu.com/user/profile/5b71c7d39fce550001ae4909?xhsshare=CopyLink&amp;appuid=5b71c7d39fce550001ae4909&amp;apptime=1594300716</t>
  </si>
  <si>
    <t>广东省惠州市</t>
  </si>
  <si>
    <t>2020-07-09 21:19</t>
  </si>
  <si>
    <t>184</t>
  </si>
  <si>
    <t>https://www.xiaohongshu.com/user/profile/5b7cbabd0c36c70001dfe714?xhsshare=CopyLink&amp;appuid=5b7cbabd0c36c70001dfe714&amp;apptime=1594304592</t>
  </si>
  <si>
    <t>生活 好物</t>
  </si>
  <si>
    <t>2020-07-09 22:24</t>
  </si>
  <si>
    <t>262</t>
  </si>
  <si>
    <t>婷婷</t>
  </si>
  <si>
    <t>江苏省淮安市</t>
  </si>
  <si>
    <t>2020-07-10 00:43</t>
  </si>
  <si>
    <t>303</t>
  </si>
  <si>
    <t>Eliauk-</t>
  </si>
  <si>
    <t>https://www.xiaohongshu.com/user/profile/5936169f5e87e77fb3033883?xhsshare=CopyLink&amp;appuid=5a3a5fe7e8ac2b42f7afb1ba&amp;apptime=1594339944</t>
  </si>
  <si>
    <t>护肤彩妆 生活</t>
  </si>
  <si>
    <t>网易考拉</t>
  </si>
  <si>
    <t>2020-07-10 08:13</t>
  </si>
  <si>
    <t>215</t>
  </si>
  <si>
    <t>Dancing Daisy</t>
  </si>
  <si>
    <t>JunJun-Skywalk</t>
  </si>
  <si>
    <t>15904114985</t>
  </si>
  <si>
    <t>sweetnana</t>
  </si>
  <si>
    <t>https://www.xiaohongshu.com/user/profile/548134a2d6e4a91ec7fb6e11?xhsshare=CopyLink&amp;appuid=548134a2d6e4a91ec7fb6e11&amp;apptime=1594307925</t>
  </si>
  <si>
    <t>北京（不做图文）</t>
  </si>
  <si>
    <t>2020-07-09 23:20</t>
  </si>
  <si>
    <t>384</t>
  </si>
  <si>
    <t>2020-07-10 14:56</t>
  </si>
  <si>
    <t>78</t>
  </si>
  <si>
    <t>Qwo1ko8（kol</t>
  </si>
  <si>
    <t>https://www.xiaohongshu.com/user/profile/5dbd2b3a000000000100b40d?xhsshare=CopyLink&amp;appuid=5dbd2b3a000000000100b40d&amp;apptime=1594299487</t>
  </si>
  <si>
    <t>护肤 种草</t>
  </si>
  <si>
    <t>贵州</t>
  </si>
  <si>
    <t>2020-07-09 20:59</t>
  </si>
  <si>
    <t>446</t>
  </si>
  <si>
    <t>18300120447</t>
  </si>
  <si>
    <t>https://www.xiaohongshu.com/user/profile/5b13d7d011be104256cd8633?xhsshare=CopyLink&amp;appuid=5b13d7d011be104256cd8633&amp;apptime=1594394879</t>
  </si>
  <si>
    <t>7天</t>
  </si>
  <si>
    <t>2020-07-10 23:40</t>
  </si>
  <si>
    <t>158</t>
  </si>
  <si>
    <t>💡</t>
  </si>
  <si>
    <t>myx2000913</t>
  </si>
  <si>
    <t>13286247913</t>
  </si>
  <si>
    <t>Okun学姐</t>
  </si>
  <si>
    <t>https://www.xiaohongshu.com/user/profile/5e5baaa80000000001009956?xhsshare=CopyLink&amp;appuid=5e5baaa80000000001009956&amp;apptime=1594303050</t>
  </si>
  <si>
    <t>50</t>
  </si>
  <si>
    <t>🍋myu</t>
  </si>
  <si>
    <t>https://www.xiaohongshu.com/user/profile/573d37e350c4b42ccc24b170?xhsshare=CopyLink&amp;appuid=573d37e350c4b42ccc24b170&amp;apptime=1594299089</t>
  </si>
  <si>
    <t>杭州</t>
  </si>
  <si>
    <t>美图 绿洲</t>
  </si>
  <si>
    <t>2020-07-09 20:52</t>
  </si>
  <si>
    <t>mojingying 🧡</t>
  </si>
  <si>
    <t>https://www.xiaohongshu.com/user/profile/5cd30d6f000000001201c3c3?xhsshare=CopyLink&amp;appuid=5cd30d6f000000001201c3c3&amp;apptime=1594298344</t>
  </si>
  <si>
    <t>广西南宁</t>
  </si>
  <si>
    <t>255</t>
  </si>
  <si>
    <t>江苏淮安</t>
  </si>
  <si>
    <t>2020-07-10 00:33</t>
  </si>
  <si>
    <t>324</t>
  </si>
  <si>
    <t xml:space="preserve"> 13538018107</t>
  </si>
  <si>
    <t>https://www.xiaohongshu.com/user/profile/5760e2815e87e7692533185c?xhsshare=CopyLink&amp;appuid=5760e2815e87e7692533185c&amp;apptime=1570581798</t>
  </si>
  <si>
    <t>2020-07-10 10:16</t>
  </si>
  <si>
    <t>340</t>
  </si>
  <si>
    <t>♣️</t>
  </si>
  <si>
    <t>Dylan_sea_elf</t>
  </si>
  <si>
    <t>13823081333</t>
  </si>
  <si>
    <t>Dylan</t>
  </si>
  <si>
    <t>https://www.xiaohongshu.com/user/profile/5e47fd73000000000100a39b?xhsshare=CopyLink&amp;appuid=5e47fd73000000000100a39b&amp;apptime=1589097665</t>
  </si>
  <si>
    <t>好物</t>
  </si>
  <si>
    <t>2020-07-10 11:01</t>
  </si>
  <si>
    <t>344</t>
  </si>
  <si>
    <t>https://www.xiaohongshu.com/user/profile/5c6b43f90000000010020391?xhsshare=CopyLink&amp;appuid=5c6b43f90000000010020391&amp;apptime=1594350513</t>
  </si>
  <si>
    <t>2020-07-10 11:09</t>
  </si>
  <si>
    <t>320</t>
  </si>
  <si>
    <t>boubou🐈</t>
  </si>
  <si>
    <t>https://www.xiaohongshu.com/user/profile/59919aa950c4b410f0be1378?xhsshare=CopyLink&amp;appuid=59919aa950c4b410f0be1378&amp;apptime=1594347022</t>
  </si>
  <si>
    <t>小红书 绿洲</t>
  </si>
  <si>
    <t>2020-07-10 10:11</t>
  </si>
  <si>
    <t>461</t>
  </si>
  <si>
    <t>https://www.xiaohongshu.com/user/profile/5bc9b6f8eb73a1000139aa21?xhsshare=CopyLink&amp;appuid=5bc9b6f8eb73a1000139aa21&amp;apptime=1594445662</t>
  </si>
  <si>
    <t>合肥</t>
  </si>
  <si>
    <t>2020-07-11 13:35</t>
  </si>
  <si>
    <t>208</t>
  </si>
  <si>
    <t>Super圆圆🔻</t>
  </si>
  <si>
    <t>已发脚本</t>
  </si>
  <si>
    <t>生活分享</t>
  </si>
  <si>
    <t>2020-07-09 23:01</t>
  </si>
  <si>
    <t>398</t>
  </si>
  <si>
    <t>Karly👧🏻</t>
  </si>
  <si>
    <t>15816150564</t>
  </si>
  <si>
    <t>https://www.xiaohongshu.com/user/profile/5e0dee4b0000000001000227?xhsshare=CopyLink&amp;appuid=5e0dee4b0000000001000227&amp;apptime=1594367034</t>
  </si>
  <si>
    <t>2020-07-10 15:49</t>
  </si>
  <si>
    <t>201</t>
  </si>
  <si>
    <t>湘妹哟🐰</t>
  </si>
  <si>
    <t>2020-07-09 22:53</t>
  </si>
  <si>
    <t>458</t>
  </si>
  <si>
    <t>待定</t>
  </si>
  <si>
    <t xml:space="preserve">https://www.xiaohongshu.com/user/profile/5e4be18c00000000010085c2?xhsshare=CopyLink&amp;appuid=5c7163230000000011002c80&amp;apptime=1592913004 </t>
  </si>
  <si>
    <t>好物分享，穿搭美妆</t>
  </si>
  <si>
    <t>2020-07-11 10:34</t>
  </si>
  <si>
    <t>347</t>
  </si>
  <si>
    <t>奈纱子小红书合作</t>
  </si>
  <si>
    <t>2020-07-10 11:17</t>
  </si>
  <si>
    <t>342</t>
  </si>
  <si>
    <t>没</t>
  </si>
  <si>
    <t>2020-07-10 11:04</t>
  </si>
  <si>
    <t>433</t>
  </si>
  <si>
    <t>17749105125</t>
  </si>
  <si>
    <t>3到7天</t>
  </si>
  <si>
    <t>2020-07-10 21:43</t>
  </si>
  <si>
    <t>315</t>
  </si>
  <si>
    <t>2020-07-10 09:58</t>
  </si>
  <si>
    <t>地址</t>
  </si>
  <si>
    <t>收货人</t>
  </si>
  <si>
    <t>广东省广州市花都区宝华路12号华美苑</t>
  </si>
  <si>
    <t>任芷莹</t>
  </si>
  <si>
    <t/>
  </si>
  <si>
    <t>2020-07-16 18:04</t>
  </si>
  <si>
    <t>广东省深圳市龙华区龙光玖钻3b2606</t>
  </si>
  <si>
    <t>翁婷婷</t>
  </si>
  <si>
    <t>2020-07-16 18:05</t>
  </si>
  <si>
    <t>广东省茂名市茂南区山阁镇电信附近 赖小曼 13432336268</t>
  </si>
  <si>
    <t>赖小曼</t>
  </si>
  <si>
    <t>广东省清远市清城区天湖郦都28座</t>
  </si>
  <si>
    <t xml:space="preserve">广东省河源市源城区新宝路东三巷 42号 </t>
  </si>
  <si>
    <t>刘清</t>
  </si>
  <si>
    <t>广东省深圳市宝安区沙井镇万丰村怡悦南路27号7栋A301</t>
  </si>
  <si>
    <t>苏州市张家港市大新镇新南社区1幢804室</t>
  </si>
  <si>
    <t>余冰</t>
  </si>
  <si>
    <t>8</t>
  </si>
  <si>
    <t>江苏省南京市秦淮区二条巷48号（菜鸟驿站）</t>
  </si>
  <si>
    <t>包子</t>
  </si>
  <si>
    <t>广东省肇庆市德庆县德城街道龙母大街35号</t>
  </si>
  <si>
    <t>丁丁</t>
  </si>
  <si>
    <t>2020-07-16 18:06</t>
  </si>
  <si>
    <t>10</t>
  </si>
  <si>
    <t>谢欣伶15220088161广东省深圳市福田区沙头街道新洲九街嘉葆润金座嘉悦轩2902</t>
  </si>
  <si>
    <t>谢欣伶</t>
  </si>
  <si>
    <t>广东省广州市增城区朱村街道荔富湖畔</t>
  </si>
  <si>
    <t>曾晴</t>
  </si>
  <si>
    <t>12</t>
  </si>
  <si>
    <t>河南省郑州市金水区花园路北路和昌悦澜南苑</t>
  </si>
  <si>
    <t>张涛</t>
  </si>
  <si>
    <t>13</t>
  </si>
  <si>
    <t>浙江省杭州市拱墅区宝嘉誉峰3-202</t>
  </si>
  <si>
    <t>王女士</t>
  </si>
  <si>
    <t>14</t>
  </si>
  <si>
    <t>广东省东莞市虎门镇海运路宜家花园g座</t>
  </si>
  <si>
    <t>钟怡琳</t>
  </si>
  <si>
    <t>15</t>
  </si>
  <si>
    <t>江苏省苏州市昆山市玉山镇天地华城16-903</t>
  </si>
  <si>
    <t>16</t>
  </si>
  <si>
    <t>广东省深圳市宝安区福永街道凤凰社区育才花园丰巢</t>
  </si>
  <si>
    <t>文</t>
  </si>
  <si>
    <t>广东省东莞市石碣镇刘屋丽景豪庭御景路3A</t>
  </si>
  <si>
    <t>袁泳珊</t>
  </si>
  <si>
    <t>18</t>
  </si>
  <si>
    <t>江苏省淮安市涟水县高沟镇常元小区</t>
  </si>
  <si>
    <t>刘青兰</t>
  </si>
  <si>
    <t>2020-07-16 18:07</t>
  </si>
  <si>
    <t>19</t>
  </si>
  <si>
    <t>辽宁省朝阳市建平县益安小区西门门卫收</t>
  </si>
  <si>
    <t>孟繁壹</t>
  </si>
  <si>
    <t>20</t>
  </si>
  <si>
    <t>广东省湛江市赤坎区凯德沃尔玛收货部</t>
  </si>
  <si>
    <t>李柔</t>
  </si>
  <si>
    <t>21</t>
  </si>
  <si>
    <t>河南省信阳市浉河区五星乡七里棚福安花园二号楼二单元403</t>
  </si>
  <si>
    <t>王瑞</t>
  </si>
  <si>
    <t>山西省太原市杏花岭区建设北路太原东站太铁四宿舍</t>
  </si>
  <si>
    <t>杨佳俪</t>
  </si>
  <si>
    <t>广东省广州市荔湾区石围塘街道逸彩庭园18栋104</t>
  </si>
  <si>
    <t>关关</t>
  </si>
  <si>
    <t>2020-07-16 18:08</t>
  </si>
  <si>
    <t>24</t>
  </si>
  <si>
    <t>广东省湛江市赤坎区百姓村东三路92号德兴花园</t>
  </si>
  <si>
    <t>林小小</t>
  </si>
  <si>
    <t>25</t>
  </si>
  <si>
    <t>河南省周口市淮阳县润德第一城</t>
  </si>
  <si>
    <t>李翩翩</t>
  </si>
  <si>
    <t>26</t>
  </si>
  <si>
    <t>江苏连云港市灌南新安镇怡景嘉苑7号楼</t>
  </si>
  <si>
    <t>刘青青</t>
  </si>
  <si>
    <t>贵州省遵义市红花岗区圣城华府御林苑1栋二单元</t>
  </si>
  <si>
    <t>大王</t>
  </si>
  <si>
    <t>28</t>
  </si>
  <si>
    <t>辽宁省铁岭市开原市金枫苑八号楼一单元</t>
  </si>
  <si>
    <t>李胜男</t>
  </si>
  <si>
    <t>上海市静安区阳曲路650弄45号302室</t>
  </si>
  <si>
    <t>张琼</t>
  </si>
  <si>
    <t>2020-07-16 18:09</t>
  </si>
  <si>
    <t>30</t>
  </si>
  <si>
    <t>湖北省孝感市汉川市山后三路交通运输局</t>
  </si>
  <si>
    <t>徐文琳</t>
  </si>
  <si>
    <t>31</t>
  </si>
  <si>
    <t>安徽省合肥市肥西县上派镇人民东路凯丽洁洗衣</t>
  </si>
  <si>
    <t>吴仪</t>
  </si>
  <si>
    <t>西安市碑林区草场坡长安大街三号2A1804</t>
  </si>
  <si>
    <t>卢容煜</t>
  </si>
  <si>
    <t>33</t>
  </si>
  <si>
    <t>刘小琴</t>
  </si>
  <si>
    <t>34</t>
  </si>
  <si>
    <t>广东省惠州市惠城区陈江金湖路49号东信商行</t>
  </si>
  <si>
    <t>杨窈嘉</t>
  </si>
  <si>
    <t>35</t>
  </si>
  <si>
    <t>北京市大兴区旧宫镇旧宫新苑南区17号楼4单元201</t>
  </si>
  <si>
    <t>梁靖雯</t>
  </si>
  <si>
    <t>2020-07-16 18:10</t>
  </si>
  <si>
    <t>36</t>
  </si>
  <si>
    <t>广东省深圳市福田区石厦北一街阳光四季4栋903</t>
  </si>
  <si>
    <t>刘彦彤</t>
  </si>
  <si>
    <t>37</t>
  </si>
  <si>
    <t>内蒙古自治区阿拉善盟阿左旗吉兰泰镇代收点</t>
  </si>
  <si>
    <t>赵文静</t>
  </si>
  <si>
    <t>38</t>
  </si>
  <si>
    <t xml:space="preserve">广东省东莞市虎门镇新联丰泰华园山庄8栋6D </t>
  </si>
  <si>
    <t xml:space="preserve">洪一茗 </t>
  </si>
  <si>
    <t>39</t>
  </si>
  <si>
    <t>广东省珠海市香洲区唐家湾下村</t>
  </si>
  <si>
    <t>蔡葡萄</t>
  </si>
  <si>
    <t>广东省广州市番禺区大石植村北约北街21号公园站点</t>
  </si>
  <si>
    <t>黄婧</t>
  </si>
  <si>
    <t>41</t>
  </si>
  <si>
    <t>广东省河源市源城区上城街道李顺兴西医诊所前面的小店处 小熊 18318397076（中午一点到两点不要打电话，睡觉)</t>
  </si>
  <si>
    <t>小熊</t>
  </si>
  <si>
    <t>2020-07-16 18:11</t>
  </si>
  <si>
    <t>42</t>
  </si>
  <si>
    <t>广东省清远市佛冈县石角镇沿江西路20号</t>
  </si>
  <si>
    <t>红舒</t>
  </si>
  <si>
    <t>43</t>
  </si>
  <si>
    <t>湖北省孝感市大悟县碧水华庭3期68栋</t>
  </si>
  <si>
    <t>刘聪</t>
  </si>
  <si>
    <t>44</t>
  </si>
  <si>
    <t>深圳市龙华新区景龙新村35栋</t>
  </si>
  <si>
    <t>Kiki</t>
  </si>
  <si>
    <t>2020-07-16 18:12</t>
  </si>
  <si>
    <t>45</t>
  </si>
  <si>
    <t>安徽省合肥市长丰县水家湖长淮路圆梦园</t>
  </si>
  <si>
    <t>杨翠</t>
  </si>
  <si>
    <t>46</t>
  </si>
  <si>
    <t>河南省焦作市孟州市河雍办事处东田丈</t>
  </si>
  <si>
    <t>47</t>
  </si>
  <si>
    <t>安徽省芜湖市镜湖区新都花园15栋1102      黄可  16655123867</t>
  </si>
  <si>
    <t>黄可</t>
  </si>
  <si>
    <t>48</t>
  </si>
  <si>
    <t>陕西省西安市碑林区火炬路南口克拉上城</t>
  </si>
  <si>
    <t>董佳璇</t>
  </si>
  <si>
    <t xml:space="preserve">广东省广州市番禺区钟村街道   祈福名家一街19号祈福缤纷汇6座 </t>
  </si>
  <si>
    <t>郑小胖</t>
  </si>
  <si>
    <t>2020-07-16 18:13</t>
  </si>
  <si>
    <t>江苏省淮安市涟水县高沟镇许庄小区</t>
  </si>
  <si>
    <t>韩梦妍</t>
  </si>
  <si>
    <t>51</t>
  </si>
  <si>
    <t>湖北省武汉市青山区白玉山街道绿色大世界对面驻地办</t>
  </si>
  <si>
    <t>赵茜</t>
  </si>
  <si>
    <t>52</t>
  </si>
  <si>
    <t>广东省佛山市顺德区龙江镇沙富攀门坊大街8号</t>
  </si>
  <si>
    <t>张泳文</t>
  </si>
  <si>
    <t>53</t>
  </si>
  <si>
    <t>湖北省咸宁市赤壁市一桥国贸对面建筑公司四栋</t>
  </si>
  <si>
    <t>漆楚琦</t>
  </si>
  <si>
    <t>54</t>
  </si>
  <si>
    <t>广东省湛江市开发区海滨大道明理路2号</t>
  </si>
  <si>
    <t>林小倩</t>
  </si>
  <si>
    <t>55</t>
  </si>
  <si>
    <t>广西壮族自治区南宁市良庆区良庆镇庆林路16号天誉花园4组团</t>
  </si>
  <si>
    <t>莫婧滢</t>
  </si>
  <si>
    <t>2020-07-16 18:14</t>
  </si>
  <si>
    <t>56</t>
  </si>
  <si>
    <t>广东省阳江市阳东区红丰镇塘围江春路27号</t>
  </si>
  <si>
    <t>叶慧怡</t>
  </si>
  <si>
    <t>57</t>
  </si>
  <si>
    <t>江苏省南京市溧水区文苑小区7-404</t>
  </si>
  <si>
    <t>雍婷</t>
  </si>
  <si>
    <t>58</t>
  </si>
  <si>
    <t xml:space="preserve">广东省深圳市罗湖区金湖路38号南疆工业区一栋三单元 </t>
  </si>
  <si>
    <t>好好</t>
  </si>
  <si>
    <t>2020-07-16 18:15</t>
  </si>
  <si>
    <t>59</t>
  </si>
  <si>
    <t>江苏省淮安市涟水县高沟镇三口小区</t>
  </si>
  <si>
    <t>刘婷婷</t>
  </si>
  <si>
    <t>60</t>
  </si>
  <si>
    <t>江苏省宿迁市宿城区幸福街道湖滨新城塘湖街道东小区</t>
  </si>
  <si>
    <t>张莹</t>
  </si>
  <si>
    <t>2020-07-16 18:18</t>
  </si>
  <si>
    <t>陕西省西安市雁塔区科技路徐家庄南门 贾晨曦13279267024</t>
  </si>
  <si>
    <t>贾晨曦</t>
  </si>
  <si>
    <t>2020-07-16 18:20</t>
  </si>
  <si>
    <t>62</t>
  </si>
  <si>
    <t>杨嘉旎</t>
  </si>
  <si>
    <t>2020-07-16 18:21</t>
  </si>
  <si>
    <t>63</t>
  </si>
  <si>
    <t>广东省佛山市南海区桂城街道南一路时代名著</t>
  </si>
  <si>
    <t>林皮皮</t>
  </si>
  <si>
    <t>2020-07-16 18:25</t>
  </si>
  <si>
    <t>江苏省苏州市昆山市玉山镇观湖壹号4号楼</t>
  </si>
  <si>
    <t>张娜</t>
  </si>
  <si>
    <t>2020-07-16 18:26</t>
  </si>
  <si>
    <t>65</t>
  </si>
  <si>
    <t>广东省广州市天河区龙洞东街南边巷32号菜鸟驿站 15626213656   周妙怡</t>
  </si>
  <si>
    <t>周妙怡</t>
  </si>
  <si>
    <t>66</t>
  </si>
  <si>
    <t>四川省成都市双流区华阳镇街道新庆园小区</t>
  </si>
  <si>
    <t>宋玉</t>
  </si>
  <si>
    <t>2020-07-16 18:29</t>
  </si>
  <si>
    <t>67</t>
  </si>
  <si>
    <t>上海市普陀区新村路1901弄南门丰巢</t>
  </si>
  <si>
    <t>2020-07-16 18:32</t>
  </si>
  <si>
    <t>68</t>
  </si>
  <si>
    <t>吉林省延吉市天池路清水源小区7-6-302</t>
  </si>
  <si>
    <t>2020-07-16 18:34</t>
  </si>
  <si>
    <t>湖北省孝感市汉川市仙女山街道仙女一巷37号</t>
  </si>
  <si>
    <t>刘婷</t>
  </si>
  <si>
    <t>2020-07-16 18:35</t>
  </si>
  <si>
    <t>70</t>
  </si>
  <si>
    <t>蔡芳萍</t>
  </si>
  <si>
    <t>2020-07-16 18:36</t>
  </si>
  <si>
    <t>广东省中山市沙溪镇龙瑞村柑树街一巷十号（住宅） 姚小姐 13422838161</t>
  </si>
  <si>
    <t>姚小姐</t>
  </si>
  <si>
    <t>72</t>
  </si>
  <si>
    <t>上海闵行区申北路168弄正峰苑21号402</t>
  </si>
  <si>
    <t>彭二喜</t>
  </si>
  <si>
    <t>2020-07-16 18:37</t>
  </si>
  <si>
    <t>73</t>
  </si>
  <si>
    <t>广东省河源市源城区万隆公园一号8栋105</t>
  </si>
  <si>
    <t>小鱼</t>
  </si>
  <si>
    <t>2020-07-16 18:40</t>
  </si>
  <si>
    <t>广东省汕尾市城区东涌镇汕可路碧桂园时代城星荟</t>
  </si>
  <si>
    <t>夏妮</t>
  </si>
  <si>
    <t>2020-07-16 18:43</t>
  </si>
  <si>
    <t>75</t>
  </si>
  <si>
    <t>江西省宜春市袁州区正荣御品滨江小洋房一栋一单元</t>
  </si>
  <si>
    <t>黄薯愿</t>
  </si>
  <si>
    <t>2020-07-16 18:51</t>
  </si>
  <si>
    <t>76</t>
  </si>
  <si>
    <t xml:space="preserve">广东省河源市源城区双下路双下小学附近 </t>
  </si>
  <si>
    <t>黄小</t>
  </si>
  <si>
    <t>2020-07-16 18:55</t>
  </si>
  <si>
    <t>77</t>
  </si>
  <si>
    <t>江苏省南通市通州区金新街道银河路93-5风格造型</t>
  </si>
  <si>
    <t>赵妍</t>
  </si>
  <si>
    <t>2020-07-16 18:56</t>
  </si>
  <si>
    <t>云南省昆明市呈贡区昆明理工大学恬园颜如玉收18669177879</t>
  </si>
  <si>
    <t>颜如玉</t>
  </si>
  <si>
    <t>2020-07-16 18:58</t>
  </si>
  <si>
    <t xml:space="preserve">刘婕 13727583573 广东省清远市英德市金子山大道富域城4栋309 </t>
  </si>
  <si>
    <t>刘婕</t>
  </si>
  <si>
    <t>2020-07-16 19:12</t>
  </si>
  <si>
    <t>80</t>
  </si>
  <si>
    <t>广东省广州市天河区棠下街道棠东丰乐大街北一巷27号</t>
  </si>
  <si>
    <t>钟婧岚</t>
  </si>
  <si>
    <t>2020-07-16 19:13</t>
  </si>
  <si>
    <t>81</t>
  </si>
  <si>
    <t>广东省深圳市福田区新洲三街福昌苑福源阁505</t>
  </si>
  <si>
    <t>陈婷</t>
  </si>
  <si>
    <t>2020-07-16 19:26</t>
  </si>
  <si>
    <t>82</t>
  </si>
  <si>
    <t>深圳市宝安区新和社区富和路8号30b</t>
  </si>
  <si>
    <t>黄婷</t>
  </si>
  <si>
    <t>2020-07-16 19:30</t>
  </si>
  <si>
    <t>小红薯煎饼侠</t>
  </si>
  <si>
    <t>广东省中山市东区映翠豪庭六栋二梯1703 15362976483李梓晴（快递请送上门）</t>
  </si>
  <si>
    <t>李梓晴</t>
  </si>
  <si>
    <t>2020-07-16 19:32</t>
  </si>
  <si>
    <t>84</t>
  </si>
  <si>
    <t>江西省上饶市广丰区丰溪街道车友汽贸后面的居民区</t>
  </si>
  <si>
    <t>周铭珂</t>
  </si>
  <si>
    <t>2020-07-16 19:34</t>
  </si>
  <si>
    <t>85</t>
  </si>
  <si>
    <t>湖南省长沙市天心区芙蓉南路德泽苑8栋</t>
  </si>
  <si>
    <t>鸡块</t>
  </si>
  <si>
    <t>2020-07-16 19:43</t>
  </si>
  <si>
    <t>86</t>
  </si>
  <si>
    <t>广州市越秀区梅花村街道东兴南路鸿业大厦东座丰巢柜</t>
  </si>
  <si>
    <t>崔冰</t>
  </si>
  <si>
    <t>2020-07-16 19:47</t>
  </si>
  <si>
    <t>87</t>
  </si>
  <si>
    <t>四川省成都市青羊区融创观玺台</t>
  </si>
  <si>
    <t>刘美琪</t>
  </si>
  <si>
    <t>2020-07-16 20:05</t>
  </si>
  <si>
    <t>88</t>
  </si>
  <si>
    <t>广东省东莞市长安镇上角社区沙埔街一巷一号公寓</t>
  </si>
  <si>
    <t>罗莹莹</t>
  </si>
  <si>
    <t>2020-07-16 20:09</t>
  </si>
  <si>
    <t>89</t>
  </si>
  <si>
    <t>庄曼琳</t>
  </si>
  <si>
    <t>微信号：JanlinBB</t>
  </si>
  <si>
    <t>广东省潮州市饶平县钱东镇仙洲小学</t>
  </si>
  <si>
    <t>2020-07-16 20:34</t>
  </si>
  <si>
    <t>90</t>
  </si>
  <si>
    <t>四川省成都市郫都区高新西区龙城高新天地</t>
  </si>
  <si>
    <t>屈馨一</t>
  </si>
  <si>
    <t>2020-07-16 20:47</t>
  </si>
  <si>
    <t>91</t>
  </si>
  <si>
    <t>安徽省合肥市庐阳区宿州路商之都B座5楼悦萃港式茶餐厅</t>
  </si>
  <si>
    <t>张敏</t>
  </si>
  <si>
    <t>2020-07-16 21:10</t>
  </si>
  <si>
    <t>92</t>
  </si>
  <si>
    <t>广东省梅州市大埔县青梅路君雅居</t>
  </si>
  <si>
    <t>丘小娟</t>
  </si>
  <si>
    <t>2020-07-16 21:45</t>
  </si>
  <si>
    <t>93</t>
  </si>
  <si>
    <t xml:space="preserve">福建省福州市晋安区邦辉新村7-203   周玉娟 </t>
  </si>
  <si>
    <t>周玉娟</t>
  </si>
  <si>
    <t>2020-07-17 10:54</t>
  </si>
  <si>
    <t>94</t>
  </si>
  <si>
    <t>啾啾哟🐰</t>
  </si>
  <si>
    <t>广东省珠海市香洲区唐家湾uic新文化小镇</t>
  </si>
  <si>
    <t>湘妹</t>
  </si>
  <si>
    <t>2020-07-17 15:50</t>
  </si>
  <si>
    <t>95</t>
  </si>
  <si>
    <t>广东省广州市白云区江高镇新镇西街二巷一号驿站</t>
  </si>
  <si>
    <t>文映雪</t>
  </si>
  <si>
    <t>2020-07-17 17:30</t>
  </si>
  <si>
    <t>96</t>
  </si>
  <si>
    <t>广东省广州市番禺区祈福缤纷汇22栋</t>
  </si>
  <si>
    <t>曾可华</t>
  </si>
  <si>
    <t>2020-07-18 11:50</t>
  </si>
  <si>
    <t>97</t>
  </si>
  <si>
    <t xml:space="preserve">辽宁省朝阳市建平县顺泰家园4号楼 </t>
  </si>
  <si>
    <t>陈蕾伊</t>
  </si>
  <si>
    <t>2020-07-19 11:28</t>
  </si>
  <si>
    <t>98</t>
  </si>
  <si>
    <t>广东省深圳市宝安区固戍社区沙湾北三巷18号四方阁公寓</t>
  </si>
  <si>
    <t>洋葱</t>
  </si>
  <si>
    <t>2020-07-19 16:35</t>
  </si>
  <si>
    <r>
      <rPr>
        <sz val="12"/>
        <color rgb="FFC00000"/>
        <rFont val="微软雅黑"/>
        <charset val="134"/>
      </rPr>
      <t>Karly</t>
    </r>
    <r>
      <rPr>
        <sz val="12"/>
        <color rgb="FFC00000"/>
        <rFont val="Baskerville Old Face"/>
        <family val="1"/>
      </rPr>
      <t>👧🏻</t>
    </r>
    <r>
      <rPr>
        <sz val="12"/>
        <color rgb="FFC00000"/>
        <rFont val="微软雅黑"/>
        <charset val="134"/>
      </rPr>
      <t>（视频合作）</t>
    </r>
  </si>
  <si>
    <r>
      <rPr>
        <sz val="12"/>
        <color rgb="FFC00000"/>
        <rFont val="微软雅黑"/>
        <charset val="134"/>
      </rPr>
      <t>Super圆圆</t>
    </r>
    <r>
      <rPr>
        <sz val="12"/>
        <color rgb="FFC00000"/>
        <rFont val="Baskerville Old Face"/>
        <family val="1"/>
      </rPr>
      <t>🔻</t>
    </r>
    <r>
      <rPr>
        <sz val="12"/>
        <color rgb="FFC00000"/>
        <rFont val="微软雅黑"/>
        <charset val="134"/>
      </rPr>
      <t>（视频合作）</t>
    </r>
  </si>
  <si>
    <t>再加100授权</t>
  </si>
  <si>
    <t>咚咚咚董（视频合作）</t>
  </si>
  <si>
    <t>青年小宋（视频合作）</t>
  </si>
  <si>
    <t>小红薯煎饼侠（视频合作）</t>
  </si>
  <si>
    <r>
      <rPr>
        <sz val="12"/>
        <color theme="1"/>
        <rFont val="微软雅黑"/>
        <charset val="134"/>
      </rPr>
      <t>啾啾哟</t>
    </r>
    <r>
      <rPr>
        <sz val="12"/>
        <color rgb="FFC00000"/>
        <rFont val="Baskerville Old Face"/>
        <family val="1"/>
      </rPr>
      <t>🐰</t>
    </r>
    <r>
      <rPr>
        <sz val="12"/>
        <color rgb="FFC00000"/>
        <rFont val="微软雅黑"/>
        <charset val="134"/>
      </rPr>
      <t>（视频合作）</t>
    </r>
  </si>
  <si>
    <t>共计11300元</t>
  </si>
  <si>
    <t>补差500</t>
  </si>
  <si>
    <t>共计8600元</t>
  </si>
  <si>
    <r>
      <rPr>
        <sz val="14"/>
        <color theme="1"/>
        <rFont val="微软雅黑"/>
        <charset val="134"/>
      </rPr>
      <t>A,粘人的小妖精</t>
    </r>
    <r>
      <rPr>
        <sz val="14"/>
        <color theme="1"/>
        <rFont val="Baskerville Old Face"/>
        <family val="1"/>
      </rPr>
      <t>💃</t>
    </r>
  </si>
  <si>
    <r>
      <rPr>
        <sz val="14"/>
        <color theme="1"/>
        <rFont val="微软雅黑"/>
        <charset val="134"/>
      </rPr>
      <t>爱喝可乐yo</t>
    </r>
    <r>
      <rPr>
        <sz val="14"/>
        <color rgb="FFC00000"/>
        <rFont val="微软雅黑"/>
        <charset val="134"/>
      </rPr>
      <t>【视频合作】</t>
    </r>
  </si>
  <si>
    <t>共计1300元</t>
  </si>
  <si>
    <t>抗饿软糖小红书0716建群合作（第3批达人稿费0909结算）</t>
  </si>
  <si>
    <t>共计1800元</t>
  </si>
  <si>
    <t>共计300元</t>
  </si>
  <si>
    <t>共计400</t>
  </si>
  <si>
    <t>https://www.xiaohongshu.com/user/profile/5ce7747e0000000005002be2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</si>
</sst>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m/d/yy;@"/>
    <numFmt numFmtId="165" formatCode="_ * #,##0_ ;_ * \-#,##0_ ;_ * &quot;-&quot;??_ ;_ @_ "/>
    <numFmt numFmtId="166" formatCode="#,##0_);[Red]\(#,##0\)"/>
    <numFmt numFmtId="167" formatCode="[&lt;=9999999]###\-####;\(###\)\ ###\-####"/>
    <numFmt numFmtId="168" formatCode="0_ "/>
    <numFmt numFmtId="169" formatCode="_ * #,##0.000_ ;_ * \-#,##0.000_ ;_ * &quot;-&quot;??_ ;_ @_ "/>
    <numFmt numFmtId="170" formatCode="_ * #,##0.00_ ;_ * \-#,##0.00_ ;_ * &quot;-&quot;??_ ;_ @_ "/>
    <numFmt numFmtId="171" formatCode="#,##0_ "/>
    <numFmt numFmtId="172" formatCode="yyyy/m/d;@"/>
    <numFmt numFmtId="173" formatCode="\¥#,##0;\¥\-#,##0"/>
  </numFmts>
  <fonts count="33">
    <font>
      <sz val="11"/>
      <color theme="1"/>
      <name val="Microsoft YaHei UI"/>
      <charset val="134"/>
    </font>
    <font>
      <sz val="12"/>
      <color theme="1"/>
      <name val="微软雅黑"/>
      <charset val="134"/>
    </font>
    <font>
      <sz val="14"/>
      <color theme="1"/>
      <name val="Microsoft YaHei UI"/>
      <family val="2"/>
    </font>
    <font>
      <sz val="14"/>
      <color theme="1"/>
      <name val="微软雅黑"/>
      <charset val="134"/>
    </font>
    <font>
      <sz val="12"/>
      <color theme="1"/>
      <name val="Baskerville Old Face"/>
      <family val="1"/>
    </font>
    <font>
      <sz val="12"/>
      <color rgb="FFC00000"/>
      <name val="微软雅黑"/>
      <charset val="134"/>
    </font>
    <font>
      <sz val="12"/>
      <name val="微软雅黑"/>
      <charset val="134"/>
    </font>
    <font>
      <sz val="11"/>
      <color theme="1"/>
      <name val="Baskerville Old Face"/>
      <family val="1"/>
      <scheme val="minor"/>
    </font>
    <font>
      <u/>
      <sz val="11"/>
      <color rgb="FF0000FF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b/>
      <sz val="14"/>
      <color theme="3"/>
      <name val="Microsoft YaHei UI"/>
      <family val="2"/>
    </font>
    <font>
      <sz val="9"/>
      <name val="Microsoft YaHei UI"/>
      <family val="2"/>
    </font>
    <font>
      <sz val="36"/>
      <color theme="6" tint="-0.249977111117893"/>
      <name val="Microsoft YaHei UI"/>
      <family val="2"/>
    </font>
    <font>
      <sz val="24"/>
      <color theme="3"/>
      <name val="Microsoft YaHei UI"/>
      <family val="2"/>
    </font>
    <font>
      <sz val="12"/>
      <color theme="3"/>
      <name val="Microsoft YaHei UI"/>
      <family val="2"/>
    </font>
    <font>
      <u/>
      <sz val="12"/>
      <color rgb="FF0000FF"/>
      <name val="微软雅黑"/>
    </font>
    <font>
      <sz val="12"/>
      <color theme="0"/>
      <name val="Microsoft YaHei UI"/>
      <family val="2"/>
    </font>
    <font>
      <sz val="12"/>
      <color theme="1"/>
      <name val="Microsoft YaHei UI"/>
      <family val="2"/>
    </font>
    <font>
      <sz val="12"/>
      <name val="Microsoft YaHei UI"/>
      <family val="2"/>
    </font>
    <font>
      <sz val="11"/>
      <color rgb="FF000000"/>
      <name val="Microsoft YaHei UI"/>
      <family val="2"/>
    </font>
    <font>
      <b/>
      <sz val="16"/>
      <color theme="6" tint="-0.249977111117893"/>
      <name val="Microsoft YaHei UI"/>
      <family val="2"/>
    </font>
    <font>
      <sz val="36"/>
      <color theme="1"/>
      <name val="Microsoft YaHei UI"/>
      <family val="2"/>
    </font>
    <font>
      <b/>
      <sz val="14"/>
      <color theme="0"/>
      <name val="Microsoft YaHei UI"/>
      <family val="2"/>
    </font>
    <font>
      <sz val="24"/>
      <color theme="0"/>
      <name val="Microsoft YaHei UI"/>
      <family val="2"/>
    </font>
    <font>
      <sz val="11"/>
      <color theme="3"/>
      <name val="Microsoft YaHei UI"/>
      <family val="2"/>
    </font>
    <font>
      <sz val="11"/>
      <color theme="2" tint="0.39988402966399123"/>
      <name val="Microsoft YaHei UI"/>
      <family val="2"/>
    </font>
    <font>
      <sz val="14"/>
      <color theme="1"/>
      <name val="Baskerville Old Face"/>
      <family val="1"/>
    </font>
    <font>
      <sz val="14"/>
      <color rgb="FFC00000"/>
      <name val="微软雅黑"/>
      <charset val="134"/>
    </font>
    <font>
      <sz val="12"/>
      <color theme="1"/>
      <name val="宋体"/>
      <charset val="134"/>
    </font>
    <font>
      <sz val="12"/>
      <color rgb="FFC00000"/>
      <name val="Baskerville Old Face"/>
      <family val="1"/>
    </font>
    <font>
      <sz val="12"/>
      <name val="Baskerville Old Face"/>
      <family val="1"/>
    </font>
    <font>
      <sz val="12"/>
      <color rgb="FFC00000"/>
      <name val="宋体"/>
      <charset val="134"/>
    </font>
    <font>
      <sz val="11"/>
      <color theme="1"/>
      <name val="Microsoft YaHei UI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6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 style="thin">
        <color theme="4" tint="0.79989013336588644"/>
      </right>
      <top style="thin">
        <color theme="4" tint="0.79992065187536243"/>
      </top>
      <bottom style="thin">
        <color theme="4" tint="0.79992065187536243"/>
      </bottom>
      <diagonal/>
    </border>
    <border>
      <left style="thin">
        <color theme="4" tint="0.79989013336588644"/>
      </left>
      <right style="thin">
        <color theme="4" tint="0.79989013336588644"/>
      </right>
      <top style="thin">
        <color theme="4" tint="0.79992065187536243"/>
      </top>
      <bottom style="thin">
        <color theme="4" tint="0.79992065187536243"/>
      </bottom>
      <diagonal/>
    </border>
    <border>
      <left/>
      <right style="thin">
        <color theme="4" tint="0.79989013336588644"/>
      </right>
      <top style="thin">
        <color theme="0" tint="-0.34998626667073579"/>
      </top>
      <bottom style="thin">
        <color theme="4" tint="0.79992065187536243"/>
      </bottom>
      <diagonal/>
    </border>
    <border>
      <left style="thin">
        <color theme="4" tint="0.79989013336588644"/>
      </left>
      <right style="thin">
        <color theme="4" tint="0.79989013336588644"/>
      </right>
      <top style="thin">
        <color theme="0" tint="-0.34998626667073579"/>
      </top>
      <bottom style="thin">
        <color theme="4" tint="0.79992065187536243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7" fontId="17" fillId="0" borderId="0" applyFill="0">
      <alignment horizontal="left" vertical="center" indent="1"/>
    </xf>
    <xf numFmtId="170" fontId="32" fillId="0" borderId="0" applyFill="0" applyBorder="0" applyAlignment="0" applyProtection="0">
      <alignment vertical="center"/>
    </xf>
    <xf numFmtId="168" fontId="23" fillId="19" borderId="0">
      <alignment horizontal="center"/>
    </xf>
    <xf numFmtId="164" fontId="23" fillId="19" borderId="0">
      <alignment horizontal="center"/>
    </xf>
    <xf numFmtId="0" fontId="32" fillId="0" borderId="0" applyNumberFormat="0" applyFill="0" applyBorder="0" applyAlignment="0" applyProtection="0"/>
    <xf numFmtId="0" fontId="21" fillId="0" borderId="7" applyNumberFormat="0" applyFill="0" applyProtection="0">
      <alignment vertical="top"/>
    </xf>
    <xf numFmtId="0" fontId="24" fillId="0" borderId="0" applyNumberFormat="0" applyFill="0" applyBorder="0" applyProtection="0">
      <alignment vertical="center"/>
    </xf>
    <xf numFmtId="0" fontId="32" fillId="0" borderId="7" applyNumberFormat="0" applyFill="0" applyAlignment="0">
      <alignment vertical="center"/>
    </xf>
    <xf numFmtId="0" fontId="22" fillId="18" borderId="7" applyProtection="0">
      <alignment horizontal="center"/>
    </xf>
    <xf numFmtId="0" fontId="25" fillId="20" borderId="0" applyNumberFormat="0" applyBorder="0" applyAlignment="0">
      <alignment vertical="center"/>
    </xf>
    <xf numFmtId="0" fontId="32" fillId="0" borderId="8">
      <alignment vertical="center" wrapText="1"/>
    </xf>
    <xf numFmtId="0" fontId="22" fillId="18" borderId="0" applyProtection="0">
      <alignment horizontal="center"/>
    </xf>
    <xf numFmtId="0" fontId="32" fillId="0" borderId="0">
      <alignment horizontal="left" vertical="center" indent="1"/>
    </xf>
    <xf numFmtId="0" fontId="32" fillId="17" borderId="0">
      <alignment horizontal="left" vertical="center"/>
    </xf>
    <xf numFmtId="0" fontId="7" fillId="0" borderId="0"/>
  </cellStyleXfs>
  <cellXfs count="140">
    <xf numFmtId="0" fontId="0" fillId="2" borderId="0" xfId="0">
      <alignment vertical="center"/>
    </xf>
    <xf numFmtId="0" fontId="1" fillId="0" borderId="1" xfId="0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2" xfId="0" applyNumberFormat="1" applyFont="1" applyFill="1" applyBorder="1" applyAlignment="1">
      <alignment horizontal="center"/>
    </xf>
    <xf numFmtId="0" fontId="2" fillId="2" borderId="0" xfId="0" applyFont="1">
      <alignment vertical="center"/>
    </xf>
    <xf numFmtId="0" fontId="3" fillId="3" borderId="1" xfId="0" applyFont="1" applyFill="1" applyBorder="1" applyAlignment="1"/>
    <xf numFmtId="0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0" borderId="1" xfId="0" applyFont="1" applyFill="1" applyBorder="1" applyAlignment="1"/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0" fontId="2" fillId="0" borderId="0" xfId="0" applyFont="1" applyFill="1">
      <alignment vertical="center"/>
    </xf>
    <xf numFmtId="0" fontId="4" fillId="0" borderId="1" xfId="0" applyFont="1" applyFill="1" applyBorder="1" applyAlignment="1"/>
    <xf numFmtId="0" fontId="5" fillId="4" borderId="3" xfId="0" applyFont="1" applyFill="1" applyBorder="1" applyAlignment="1"/>
    <xf numFmtId="0" fontId="1" fillId="4" borderId="4" xfId="0" applyNumberFormat="1" applyFont="1" applyFill="1" applyBorder="1" applyAlignment="1">
      <alignment horizontal="center"/>
    </xf>
    <xf numFmtId="0" fontId="6" fillId="4" borderId="4" xfId="0" applyFont="1" applyFill="1" applyBorder="1" applyAlignment="1"/>
    <xf numFmtId="0" fontId="1" fillId="4" borderId="4" xfId="0" applyFont="1" applyFill="1" applyBorder="1" applyAlignment="1"/>
    <xf numFmtId="0" fontId="0" fillId="4" borderId="0" xfId="0" applyFill="1">
      <alignment vertical="center"/>
    </xf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0" fillId="0" borderId="0" xfId="0" applyFill="1">
      <alignment vertical="center"/>
    </xf>
    <xf numFmtId="0" fontId="1" fillId="6" borderId="5" xfId="0" applyFont="1" applyFill="1" applyBorder="1" applyAlignment="1"/>
    <xf numFmtId="0" fontId="1" fillId="6" borderId="6" xfId="0" applyNumberFormat="1" applyFont="1" applyFill="1" applyBorder="1" applyAlignment="1">
      <alignment horizontal="center"/>
    </xf>
    <xf numFmtId="0" fontId="1" fillId="6" borderId="6" xfId="0" applyFont="1" applyFill="1" applyBorder="1" applyAlignment="1"/>
    <xf numFmtId="0" fontId="5" fillId="0" borderId="3" xfId="0" applyFont="1" applyFill="1" applyBorder="1" applyAlignment="1"/>
    <xf numFmtId="0" fontId="1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/>
    <xf numFmtId="0" fontId="1" fillId="0" borderId="4" xfId="0" applyFont="1" applyFill="1" applyBorder="1" applyAlignment="1"/>
    <xf numFmtId="0" fontId="1" fillId="5" borderId="6" xfId="0" applyNumberFormat="1" applyFont="1" applyFill="1" applyBorder="1" applyAlignment="1">
      <alignment horizontal="center"/>
    </xf>
    <xf numFmtId="0" fontId="1" fillId="7" borderId="5" xfId="0" applyFont="1" applyFill="1" applyBorder="1" applyAlignment="1"/>
    <xf numFmtId="0" fontId="1" fillId="7" borderId="6" xfId="0" applyNumberFormat="1" applyFont="1" applyFill="1" applyBorder="1" applyAlignment="1">
      <alignment horizontal="center"/>
    </xf>
    <xf numFmtId="0" fontId="1" fillId="7" borderId="6" xfId="0" applyFont="1" applyFill="1" applyBorder="1" applyAlignment="1"/>
    <xf numFmtId="0" fontId="7" fillId="4" borderId="0" xfId="0" applyFont="1" applyFill="1" applyAlignment="1"/>
    <xf numFmtId="0" fontId="7" fillId="0" borderId="0" xfId="0" applyFont="1" applyFill="1" applyAlignment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8" fillId="0" borderId="0" xfId="5" applyFont="1" applyAlignment="1"/>
    <xf numFmtId="0" fontId="8" fillId="4" borderId="0" xfId="5" applyFont="1" applyFill="1" applyAlignment="1"/>
    <xf numFmtId="165" fontId="7" fillId="4" borderId="0" xfId="2" applyNumberFormat="1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9" fillId="0" borderId="0" xfId="5" applyFont="1" applyAlignment="1"/>
    <xf numFmtId="2" fontId="7" fillId="4" borderId="0" xfId="0" applyNumberFormat="1" applyFont="1" applyFill="1" applyAlignment="1"/>
    <xf numFmtId="169" fontId="7" fillId="4" borderId="0" xfId="0" applyNumberFormat="1" applyFont="1" applyFill="1" applyAlignment="1"/>
    <xf numFmtId="0" fontId="7" fillId="10" borderId="0" xfId="0" applyFont="1" applyFill="1" applyAlignment="1"/>
    <xf numFmtId="0" fontId="0" fillId="11" borderId="0" xfId="10" applyFont="1" applyFill="1">
      <alignment vertical="center"/>
    </xf>
    <xf numFmtId="0" fontId="10" fillId="7" borderId="0" xfId="12" applyFont="1" applyFill="1">
      <alignment horizontal="center"/>
    </xf>
    <xf numFmtId="0" fontId="11" fillId="11" borderId="0" xfId="10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71" fontId="0" fillId="2" borderId="0" xfId="0" applyNumberFormat="1" applyFont="1" applyAlignment="1">
      <alignment horizontal="center" vertical="center"/>
    </xf>
    <xf numFmtId="172" fontId="0" fillId="2" borderId="0" xfId="0" applyNumberFormat="1" applyFont="1" applyAlignment="1">
      <alignment horizontal="center" vertical="center"/>
    </xf>
    <xf numFmtId="173" fontId="0" fillId="2" borderId="0" xfId="0" applyNumberFormat="1" applyFont="1">
      <alignment vertical="center"/>
    </xf>
    <xf numFmtId="167" fontId="0" fillId="2" borderId="0" xfId="0" applyNumberFormat="1" applyFont="1" applyAlignment="1">
      <alignment horizontal="left" vertical="center" indent="1"/>
    </xf>
    <xf numFmtId="166" fontId="0" fillId="2" borderId="0" xfId="0" applyNumberFormat="1" applyFont="1" applyAlignment="1">
      <alignment horizontal="left" vertical="center" indent="1"/>
    </xf>
    <xf numFmtId="166" fontId="0" fillId="2" borderId="0" xfId="0" applyNumberFormat="1" applyFont="1" applyAlignment="1">
      <alignment horizontal="center" vertical="center"/>
    </xf>
    <xf numFmtId="0" fontId="10" fillId="7" borderId="0" xfId="9" applyFont="1" applyFill="1" applyBorder="1" applyAlignment="1">
      <alignment horizontal="center" vertical="center"/>
    </xf>
    <xf numFmtId="0" fontId="12" fillId="12" borderId="7" xfId="6" applyFont="1" applyFill="1" applyAlignment="1">
      <alignment vertical="top"/>
    </xf>
    <xf numFmtId="171" fontId="12" fillId="12" borderId="7" xfId="6" applyNumberFormat="1" applyFont="1" applyFill="1" applyAlignment="1">
      <alignment vertical="top"/>
    </xf>
    <xf numFmtId="164" fontId="13" fillId="7" borderId="0" xfId="4" applyNumberFormat="1" applyFont="1" applyFill="1" applyAlignment="1">
      <alignment horizontal="center" vertical="center"/>
    </xf>
    <xf numFmtId="0" fontId="14" fillId="7" borderId="0" xfId="7" applyFont="1" applyFill="1" applyBorder="1" applyAlignment="1">
      <alignment horizontal="center" vertical="center" wrapText="1"/>
    </xf>
    <xf numFmtId="171" fontId="14" fillId="7" borderId="0" xfId="7" applyNumberFormat="1" applyFont="1" applyFill="1" applyBorder="1" applyAlignment="1">
      <alignment horizontal="center" vertical="center" wrapText="1"/>
    </xf>
    <xf numFmtId="0" fontId="1" fillId="4" borderId="0" xfId="0" applyFont="1" applyFill="1" applyAlignment="1"/>
    <xf numFmtId="168" fontId="13" fillId="7" borderId="0" xfId="3" applyFont="1" applyFill="1" applyAlignment="1">
      <alignment horizontal="center" vertical="center"/>
    </xf>
    <xf numFmtId="0" fontId="6" fillId="4" borderId="0" xfId="0" applyFont="1" applyFill="1" applyAlignment="1"/>
    <xf numFmtId="0" fontId="10" fillId="7" borderId="0" xfId="9" applyFont="1" applyFill="1" applyBorder="1">
      <alignment horizontal="center"/>
    </xf>
    <xf numFmtId="168" fontId="13" fillId="7" borderId="0" xfId="3" applyFont="1" applyFill="1" applyAlignment="1">
      <alignment horizontal="center" vertical="top"/>
    </xf>
    <xf numFmtId="0" fontId="4" fillId="4" borderId="0" xfId="0" applyFont="1" applyFill="1" applyAlignment="1"/>
    <xf numFmtId="173" fontId="13" fillId="7" borderId="0" xfId="3" applyNumberFormat="1" applyFont="1" applyFill="1" applyAlignment="1">
      <alignment horizontal="center" vertical="top"/>
    </xf>
    <xf numFmtId="14" fontId="10" fillId="7" borderId="0" xfId="12" applyNumberFormat="1" applyFont="1" applyFill="1">
      <alignment horizontal="center"/>
    </xf>
    <xf numFmtId="0" fontId="15" fillId="4" borderId="0" xfId="5" applyFont="1" applyFill="1" applyAlignment="1"/>
    <xf numFmtId="0" fontId="1" fillId="13" borderId="0" xfId="0" applyFont="1" applyFill="1" applyAlignment="1"/>
    <xf numFmtId="173" fontId="12" fillId="12" borderId="7" xfId="6" applyNumberFormat="1" applyFont="1" applyFill="1" applyAlignment="1">
      <alignment vertical="top"/>
    </xf>
    <xf numFmtId="172" fontId="16" fillId="14" borderId="0" xfId="7" applyNumberFormat="1" applyFont="1" applyFill="1" applyBorder="1" applyAlignment="1">
      <alignment horizontal="center" vertical="center" wrapText="1"/>
    </xf>
    <xf numFmtId="0" fontId="16" fillId="14" borderId="0" xfId="7" applyFont="1" applyFill="1" applyBorder="1" applyAlignment="1">
      <alignment horizontal="center" vertical="center" wrapText="1"/>
    </xf>
    <xf numFmtId="173" fontId="16" fillId="14" borderId="0" xfId="7" applyNumberFormat="1" applyFont="1" applyFill="1" applyBorder="1" applyAlignment="1">
      <alignment horizontal="center" vertical="center" wrapText="1"/>
    </xf>
    <xf numFmtId="173" fontId="14" fillId="7" borderId="0" xfId="7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172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left" vertical="center"/>
    </xf>
    <xf numFmtId="173" fontId="17" fillId="4" borderId="0" xfId="0" applyNumberFormat="1" applyFont="1" applyFill="1" applyAlignment="1">
      <alignment horizontal="left" vertical="center"/>
    </xf>
    <xf numFmtId="14" fontId="17" fillId="4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left"/>
    </xf>
    <xf numFmtId="172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left" vertical="center"/>
    </xf>
    <xf numFmtId="173" fontId="17" fillId="15" borderId="0" xfId="0" applyNumberFormat="1" applyFont="1" applyFill="1" applyAlignment="1">
      <alignment horizontal="left" vertical="center"/>
    </xf>
    <xf numFmtId="14" fontId="17" fillId="15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172" fontId="17" fillId="2" borderId="0" xfId="0" applyNumberFormat="1" applyFont="1" applyAlignment="1">
      <alignment horizontal="center" vertical="center"/>
    </xf>
    <xf numFmtId="0" fontId="17" fillId="2" borderId="0" xfId="0" applyFont="1" applyAlignment="1">
      <alignment horizontal="left" vertical="center"/>
    </xf>
    <xf numFmtId="173" fontId="17" fillId="2" borderId="0" xfId="0" applyNumberFormat="1" applyFont="1" applyAlignment="1">
      <alignment horizontal="left" vertical="center"/>
    </xf>
    <xf numFmtId="14" fontId="17" fillId="2" borderId="0" xfId="0" applyNumberFormat="1" applyFont="1" applyAlignment="1">
      <alignment horizontal="left" vertical="center"/>
    </xf>
    <xf numFmtId="0" fontId="1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left"/>
    </xf>
    <xf numFmtId="0" fontId="17" fillId="13" borderId="0" xfId="0" applyFont="1" applyFill="1" applyAlignment="1">
      <alignment horizontal="left" vertical="center"/>
    </xf>
    <xf numFmtId="0" fontId="14" fillId="4" borderId="0" xfId="7" applyFont="1" applyFill="1" applyBorder="1" applyAlignment="1">
      <alignment horizontal="center" vertical="center" wrapText="1"/>
    </xf>
    <xf numFmtId="0" fontId="14" fillId="7" borderId="0" xfId="7" applyNumberFormat="1" applyFont="1" applyFill="1" applyBorder="1" applyAlignment="1">
      <alignment horizontal="center" vertical="center" wrapText="1"/>
    </xf>
    <xf numFmtId="0" fontId="16" fillId="14" borderId="0" xfId="7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Alignment="1">
      <alignment horizontal="left" vertical="center"/>
    </xf>
    <xf numFmtId="167" fontId="32" fillId="4" borderId="0" xfId="5" applyNumberFormat="1" applyFill="1" applyBorder="1" applyAlignment="1" applyProtection="1">
      <alignment horizontal="left" vertical="center" indent="1"/>
    </xf>
    <xf numFmtId="167" fontId="17" fillId="4" borderId="0" xfId="1" applyFont="1" applyFill="1">
      <alignment horizontal="left" vertical="center" indent="1"/>
    </xf>
    <xf numFmtId="0" fontId="18" fillId="4" borderId="0" xfId="0" applyFont="1" applyFill="1" applyAlignment="1">
      <alignment horizontal="left" vertical="center"/>
    </xf>
    <xf numFmtId="167" fontId="19" fillId="4" borderId="0" xfId="5" applyNumberFormat="1" applyFont="1" applyFill="1" applyBorder="1" applyAlignment="1" applyProtection="1">
      <alignment horizontal="left" vertical="center" indent="1"/>
    </xf>
    <xf numFmtId="167" fontId="0" fillId="4" borderId="0" xfId="0" applyNumberFormat="1" applyFont="1" applyFill="1" applyAlignment="1">
      <alignment horizontal="left" vertical="center" indent="1"/>
    </xf>
    <xf numFmtId="173" fontId="17" fillId="13" borderId="0" xfId="0" applyNumberFormat="1" applyFont="1" applyFill="1" applyAlignment="1">
      <alignment horizontal="left" vertical="center"/>
    </xf>
    <xf numFmtId="167" fontId="17" fillId="13" borderId="0" xfId="1" applyFont="1" applyFill="1">
      <alignment horizontal="left" vertical="center" indent="1"/>
    </xf>
    <xf numFmtId="0" fontId="0" fillId="13" borderId="0" xfId="0" applyFill="1">
      <alignment vertical="center"/>
    </xf>
    <xf numFmtId="166" fontId="12" fillId="12" borderId="7" xfId="6" applyNumberFormat="1" applyFont="1" applyFill="1" applyAlignment="1">
      <alignment vertical="top"/>
    </xf>
    <xf numFmtId="166" fontId="16" fillId="14" borderId="0" xfId="7" applyNumberFormat="1" applyFont="1" applyFill="1" applyBorder="1" applyAlignment="1">
      <alignment horizontal="center" vertical="center" wrapText="1"/>
    </xf>
    <xf numFmtId="166" fontId="16" fillId="14" borderId="0" xfId="7" applyNumberFormat="1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71" fontId="17" fillId="2" borderId="0" xfId="0" applyNumberFormat="1" applyFont="1" applyAlignment="1">
      <alignment horizontal="center" vertical="center"/>
    </xf>
    <xf numFmtId="171" fontId="17" fillId="4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2" borderId="0" xfId="0" applyFont="1" applyAlignment="1">
      <alignment horizontal="center" vertical="center"/>
    </xf>
    <xf numFmtId="171" fontId="17" fillId="4" borderId="0" xfId="0" applyNumberFormat="1" applyFont="1" applyFill="1" applyAlignment="1">
      <alignment horizontal="left" vertical="center"/>
    </xf>
    <xf numFmtId="167" fontId="17" fillId="16" borderId="0" xfId="1" applyFont="1" applyFill="1">
      <alignment horizontal="left" vertical="center" indent="1"/>
    </xf>
    <xf numFmtId="166" fontId="17" fillId="16" borderId="0" xfId="1" applyNumberFormat="1" applyFont="1" applyFill="1">
      <alignment horizontal="left" vertical="center" indent="1"/>
    </xf>
    <xf numFmtId="166" fontId="17" fillId="2" borderId="0" xfId="0" applyNumberFormat="1" applyFont="1" applyAlignment="1">
      <alignment horizontal="left" vertical="center"/>
    </xf>
    <xf numFmtId="0" fontId="20" fillId="17" borderId="0" xfId="0" applyFont="1" applyFill="1" applyAlignment="1">
      <alignment vertical="center"/>
    </xf>
    <xf numFmtId="0" fontId="20" fillId="17" borderId="0" xfId="0" applyFont="1" applyFill="1" applyAlignment="1">
      <alignment horizontal="center" vertical="center"/>
    </xf>
    <xf numFmtId="171" fontId="20" fillId="17" borderId="0" xfId="0" applyNumberFormat="1" applyFont="1" applyFill="1" applyBorder="1" applyAlignment="1">
      <alignment horizontal="center" vertical="center"/>
    </xf>
    <xf numFmtId="173" fontId="20" fillId="17" borderId="0" xfId="0" applyNumberFormat="1" applyFont="1" applyFill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20" fillId="17" borderId="0" xfId="0" applyFont="1" applyFill="1" applyBorder="1" applyAlignment="1">
      <alignment vertical="center"/>
    </xf>
    <xf numFmtId="0" fontId="20" fillId="17" borderId="0" xfId="0" applyFont="1" applyFill="1" applyBorder="1" applyAlignment="1">
      <alignment horizontal="left" vertical="center" indent="1"/>
    </xf>
    <xf numFmtId="166" fontId="20" fillId="17" borderId="0" xfId="0" applyNumberFormat="1" applyFont="1" applyFill="1" applyBorder="1" applyAlignment="1">
      <alignment horizontal="left" vertical="center" indent="1"/>
    </xf>
    <xf numFmtId="166" fontId="20" fillId="17" borderId="0" xfId="0" applyNumberFormat="1" applyFont="1" applyFill="1" applyAlignment="1">
      <alignment horizontal="left" vertical="center" indent="1"/>
    </xf>
    <xf numFmtId="0" fontId="32" fillId="4" borderId="0" xfId="5" applyFill="1" applyAlignment="1"/>
    <xf numFmtId="11" fontId="32" fillId="4" borderId="0" xfId="5" applyNumberFormat="1" applyFill="1" applyAlignment="1"/>
    <xf numFmtId="0" fontId="32" fillId="2" borderId="0" xfId="0" applyFont="1" applyAlignment="1">
      <alignment horizontal="center" vertical="center"/>
    </xf>
    <xf numFmtId="173" fontId="17" fillId="10" borderId="0" xfId="0" applyNumberFormat="1" applyFont="1" applyFill="1" applyAlignment="1">
      <alignment horizontal="left" vertical="center"/>
    </xf>
  </cellXfs>
  <cellStyles count="16">
    <cellStyle name="Encabezado 1" xfId="7" builtinId="16"/>
    <cellStyle name="Hipervínculo" xfId="5" builtinId="8"/>
    <cellStyle name="Millares" xfId="2" builtinId="3"/>
    <cellStyle name="Normal" xfId="0" builtinId="0"/>
    <cellStyle name="Título" xfId="6" builtinId="15"/>
    <cellStyle name="Título 2" xfId="9" builtinId="17"/>
    <cellStyle name="双分隔线" xfId="8" xr:uid="{00000000-0005-0000-0000-000017000000}"/>
    <cellStyle name="备注详细信息" xfId="11" xr:uid="{00000000-0005-0000-0000-000036000000}"/>
    <cellStyle name="常规 2" xfId="15" xr:uid="{00000000-0005-0000-0000-00003A000000}"/>
    <cellStyle name="日期" xfId="4" xr:uid="{00000000-0005-0000-0000-00000B000000}"/>
    <cellStyle name="电子邮件" xfId="13" xr:uid="{00000000-0005-0000-0000-000038000000}"/>
    <cellStyle name="电话" xfId="1" xr:uid="{00000000-0005-0000-0000-000005000000}"/>
    <cellStyle name="边栏值" xfId="3" xr:uid="{00000000-0005-0000-0000-00000A000000}"/>
    <cellStyle name="边栏填充" xfId="12" xr:uid="{00000000-0005-0000-0000-000037000000}"/>
    <cellStyle name="边栏边框" xfId="10" xr:uid="{00000000-0005-0000-0000-00002E000000}"/>
    <cellStyle name="邮政编码" xfId="14" xr:uid="{00000000-0005-0000-0000-000039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6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6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6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6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3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3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3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71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C4D79B"/>
          <bgColor rgb="FF000000"/>
        </patternFill>
      </fill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6" formatCode="#,##0_);[Red]\(#,##0\)"/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66" formatCode="#,##0_);[Red]\(#,##0\)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66" formatCode="#,##0_);[Red]\(#,##0\)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4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5"/>
      <tableStyleElement type="headerRow" dxfId="54"/>
      <tableStyleElement type="totalRow" dxfId="53"/>
      <tableStyleElement type="firstTotalCell" dxfId="52"/>
    </tableStyle>
  </tableStyles>
  <colors>
    <mruColors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7162020&#25239;&#39295;&#36719;&#31958;&#36798;&#20154;&#21512;&#20316;&#36319;&#36394;&#34920;%201008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合作跟踪表"/>
      <sheetName val="0713初选报名"/>
      <sheetName val="发货表"/>
      <sheetName val="0811稿费申请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F102" totalsRowCount="1">
  <tableColumns count="29">
    <tableColumn id="1" xr3:uid="{00000000-0010-0000-0000-000001000000}" name="微信昵称" totalsRowLabel="汇总" dataDxfId="51" totalsRowDxfId="28"/>
    <tableColumn id="2" xr3:uid="{00000000-0010-0000-0000-000002000000}" name="微信号" dataDxfId="50" totalsRowDxfId="27"/>
    <tableColumn id="3" xr3:uid="{00000000-0010-0000-0000-000003000000}" name="小红书昵称" totalsRowFunction="custom" totalsRowDxfId="26">
      <totalsRowFormula>COUNTA(合作跟踪表!$F$3:$F$101)</totalsRowFormula>
    </tableColumn>
    <tableColumn id="4" xr3:uid="{00000000-0010-0000-0000-000004000000}" name="小红书链接" totalsRowFunction="sum" dataDxfId="49" totalsRowDxfId="25"/>
    <tableColumn id="5" xr3:uid="{00000000-0010-0000-0000-000005000000}" name="粉丝数量" dataDxfId="48" totalsRowDxfId="24"/>
    <tableColumn id="6" xr3:uid="{00000000-0010-0000-0000-000006000000}" name="笔记报价" totalsRowFunction="custom" totalsRowDxfId="23">
      <totalsRowFormula>SUM(tbl邀请[笔记报价])</totalsRowFormula>
    </tableColumn>
    <tableColumn id="7" xr3:uid="{00000000-0010-0000-0000-000007000000}" name="手机号" dataDxfId="47" totalsRowDxfId="22"/>
    <tableColumn id="8" xr3:uid="{00000000-0010-0000-0000-000008000000}" name="收货后出稿时间" dataDxfId="46" totalsRowDxfId="21"/>
    <tableColumn id="9" xr3:uid="{00000000-0010-0000-0000-000009000000}" name="拍单日期" totalsRowFunction="custom" totalsRowDxfId="20">
      <totalsRowFormula>COUNTA(合作跟踪表!$L$3:$L$101)</totalsRowFormula>
    </tableColumn>
    <tableColumn id="10" xr3:uid="{00000000-0010-0000-0000-00000A000000}" name="订单号" dataDxfId="45" totalsRowDxfId="19"/>
    <tableColumn id="11" xr3:uid="{00000000-0010-0000-0000-00000B000000}" name="拍单金额" totalsRowFunction="custom" totalsRowDxfId="18">
      <totalsRowFormula>SUM(tbl邀请[拍单金额])</totalsRowFormula>
    </tableColumn>
    <tableColumn id="12" xr3:uid="{00000000-0010-0000-0000-00000C000000}" name="催稿日期" dataDxfId="44" totalsRowDxfId="17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totalsRowDxfId="16">
      <totalsRowFormula>COUNTIF(合作跟踪表!$P$3:$P$101,"是")</totalsRowFormula>
    </tableColumn>
    <tableColumn id="14" xr3:uid="{00000000-0010-0000-0000-00000E000000}" name="交稿速度评分" dataDxfId="43" totalsRowDxfId="15"/>
    <tableColumn id="15" xr3:uid="{00000000-0010-0000-0000-00000F000000}" name="图文质量评分" dataDxfId="42" totalsRowDxfId="14"/>
    <tableColumn id="16" xr3:uid="{00000000-0010-0000-0000-000010000000}" name="是否发布" totalsRowFunction="custom" totalsRowDxfId="13">
      <totalsRowFormula>COUNTIF(合作跟踪表!$S$3:$S$101,"是")</totalsRowFormula>
    </tableColumn>
    <tableColumn id="17" xr3:uid="{00000000-0010-0000-0000-000011000000}" name="结算金额" totalsRowFunction="custom" totalsRowDxfId="12">
      <totalsRowFormula>SUM(tbl邀请[结算金额])</totalsRowFormula>
    </tableColumn>
    <tableColumn id="18" xr3:uid="{00000000-0010-0000-0000-000012000000}" name="链接" dataDxfId="41" totalsRowDxfId="11"/>
    <tableColumn id="19" xr3:uid="{00000000-0010-0000-0000-000013000000}" name="链接2" dataDxfId="40" totalsRowDxfId="10"/>
    <tableColumn id="20" xr3:uid="{00000000-0010-0000-0000-000014000000}" name="链接3" dataDxfId="39" totalsRowDxfId="9"/>
    <tableColumn id="21" xr3:uid="{00000000-0010-0000-0000-000015000000}" name="标题" dataDxfId="38" totalsRowDxfId="8"/>
    <tableColumn id="22" xr3:uid="{00000000-0010-0000-0000-000016000000}" name="发布日期" dataDxfId="37" totalsRowDxfId="7"/>
    <tableColumn id="23" xr3:uid="{00000000-0010-0000-0000-000017000000}" name="赞" dataDxfId="36" totalsRowDxfId="6"/>
    <tableColumn id="24" xr3:uid="{00000000-0010-0000-0000-000018000000}" name="藏" dataDxfId="35" totalsRowDxfId="5"/>
    <tableColumn id="25" xr3:uid="{00000000-0010-0000-0000-000019000000}" name="总评论" dataDxfId="34" totalsRowDxfId="4"/>
    <tableColumn id="26" xr3:uid="{00000000-0010-0000-0000-00001A000000}" name="博主回复" dataDxfId="33" totalsRowDxfId="3"/>
    <tableColumn id="27" xr3:uid="{00000000-0010-0000-0000-00001B000000}" name="原版视频" dataDxfId="32" totalsRowDxfId="2"/>
    <tableColumn id="28" xr3:uid="{00000000-0010-0000-0000-00001C000000}" name="授权" dataDxfId="31" totalsRowDxfId="1"/>
    <tableColumn id="29" xr3:uid="{00000000-0010-0000-0000-00001D000000}" name="是否收录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.weibo.cn/7076731674/4531316458261316" TargetMode="External"/><Relationship Id="rId117" Type="http://schemas.openxmlformats.org/officeDocument/2006/relationships/hyperlink" Target="https://www.xiaohongshu.com/discovery/item/5f24db230000000001002963?xhsshare=SinaWeibo&amp;appuid=5bf5473b349073000171c6bb&amp;apptime=1596250999" TargetMode="External"/><Relationship Id="rId21" Type="http://schemas.openxmlformats.org/officeDocument/2006/relationships/hyperlink" Target="https://m.weibo.cn/7360636554/4530282499680674" TargetMode="External"/><Relationship Id="rId42" Type="http://schemas.openxmlformats.org/officeDocument/2006/relationships/hyperlink" Target="https://www.xiaohongshu.com/discovery/item/5f1ea158000000000100b454?xhsshare=SinaWeibo&amp;appuid=5c571c740000000011019967&amp;apptime=1595842933" TargetMode="External"/><Relationship Id="rId47" Type="http://schemas.openxmlformats.org/officeDocument/2006/relationships/hyperlink" Target="https://www.xiaohongshu.com/discovery/item/5f1fa982000000000100b94d?xhsshare=CopyLink&amp;appuid=5920cf81a9b2ed361fbd7818&amp;apptime=1595912022" TargetMode="External"/><Relationship Id="rId63" Type="http://schemas.openxmlformats.org/officeDocument/2006/relationships/hyperlink" Target="https://m.weibo.cn/6165811137/4532031231105841" TargetMode="External"/><Relationship Id="rId68" Type="http://schemas.openxmlformats.org/officeDocument/2006/relationships/hyperlink" Target="https://www.xiaohongshu.com/discovery/item/5f212a6b000000000101ccf2?xhsshare=CopyLink&amp;appuid=5c6b921a000000001100c3bb&amp;apptime=1596009219" TargetMode="External"/><Relationship Id="rId84" Type="http://schemas.openxmlformats.org/officeDocument/2006/relationships/hyperlink" Target="https://zone.kaola.com/user/OQtf25IwPNsDg99esVOb.html?shareOs=iOS&amp;datid=__da_230bb323_5691a97408c33c80" TargetMode="External"/><Relationship Id="rId89" Type="http://schemas.openxmlformats.org/officeDocument/2006/relationships/hyperlink" Target="https://www.xiaohongshu.com/discovery/item/5f213a210000000001008217?xhsshare=CopyLink&amp;appuid=5b62ee98417c2a00015d7cc0&amp;apptime=1596085684" TargetMode="External"/><Relationship Id="rId112" Type="http://schemas.openxmlformats.org/officeDocument/2006/relationships/hyperlink" Target="https://www.xiaohongshu.com/discovery/item/5f2520620000000001007153?xhsshare=SinaWeibo&amp;appuid=5bc7f43496828e0001164bee&amp;apptime=1596270005" TargetMode="External"/><Relationship Id="rId133" Type="http://schemas.openxmlformats.org/officeDocument/2006/relationships/hyperlink" Target="https://www.xiaohongshu.com/discovery/item/5f25022800000000010051bc?xhsshare=CopyLink&amp;appuid=5b7cbabd0c36c70001dfe714&amp;apptime=1596447262" TargetMode="External"/><Relationship Id="rId138" Type="http://schemas.openxmlformats.org/officeDocument/2006/relationships/hyperlink" Target="https://www.xiaohongshu.com/discovery/item/5f2a21b20000000001008965?xhsshare=CopyLink&amp;appuid=5bfb9824d6d2cd0001d60a2a&amp;apptime=1596596750" TargetMode="External"/><Relationship Id="rId154" Type="http://schemas.openxmlformats.org/officeDocument/2006/relationships/hyperlink" Target="https://www.xiaohongshu.com/discovery/item/5f2d1b880000000001003835?xhsshare=CopyLink&amp;appuid=58e5a6ed6a6a697e68ddaa12&amp;apptime=1596791775" TargetMode="External"/><Relationship Id="rId159" Type="http://schemas.openxmlformats.org/officeDocument/2006/relationships/hyperlink" Target="https://www.xiaohongshu.com/discovery/item/5f2bbe25000000000100b645?xhsshare=CopyLink&amp;appuid=593bf11f5e87e71495d607c9&amp;apptime=1597315009" TargetMode="External"/><Relationship Id="rId16" Type="http://schemas.openxmlformats.org/officeDocument/2006/relationships/hyperlink" Target="https://www.xiaohongshu.com/discovery/item/5f1a8332000000000101eddb?xhsshare=CopyLink&amp;appuid=5b71c7d39fce550001ae4909&amp;apptime=1595580967" TargetMode="External"/><Relationship Id="rId107" Type="http://schemas.openxmlformats.org/officeDocument/2006/relationships/hyperlink" Target="https://oasis.weibo.cn/v1/h5/share?sid=4532795534481214&amp;wm=90223_90011&amp;lfid=lz_wxhy&amp;from=singlemessage" TargetMode="External"/><Relationship Id="rId11" Type="http://schemas.openxmlformats.org/officeDocument/2006/relationships/hyperlink" Target="https://show.meitu.com/detail?feed_id=6692334548343881125&amp;lang=cn&amp;stat_gid=1965541849&amp;stat_uid=1525779188" TargetMode="External"/><Relationship Id="rId32" Type="http://schemas.openxmlformats.org/officeDocument/2006/relationships/hyperlink" Target="https://www.xiaohongshu.com/discovery/item/5f1e8be20000000001007d98?xhsshare=SinaWeibo&amp;appuid=5aefc65811be1048afd6e9c9&amp;apptime=1595837444" TargetMode="External"/><Relationship Id="rId37" Type="http://schemas.openxmlformats.org/officeDocument/2006/relationships/hyperlink" Target="https://www.xiaohongshu.com/discovery/item/5f1e94a60000000001008b1e?xhsshare=CopyLink&amp;appuid=596773706a6a6922149d4329&amp;apptime=1595840209" TargetMode="External"/><Relationship Id="rId53" Type="http://schemas.openxmlformats.org/officeDocument/2006/relationships/hyperlink" Target="https://www.xiaohongshu.com/discovery/item/5f1fd14000000000010048f6?xhsshare=CopyLink&amp;appuid=596d861a6a6a691808207871&amp;apptime=1595920730" TargetMode="External"/><Relationship Id="rId58" Type="http://schemas.openxmlformats.org/officeDocument/2006/relationships/hyperlink" Target="https://www.xiaohongshu.com/discovery/item/5f1fd8e60000000001006165?xhsshare=CopyLink&amp;appuid=5b042137e8ac2b5fa164dec7&amp;apptime=1595922775" TargetMode="External"/><Relationship Id="rId74" Type="http://schemas.openxmlformats.org/officeDocument/2006/relationships/hyperlink" Target="https://m.weibo.cn/5422343475/4532440330420533" TargetMode="External"/><Relationship Id="rId79" Type="http://schemas.openxmlformats.org/officeDocument/2006/relationships/hyperlink" Target="https://m.weibo.cn/7453785663/4531739244102689" TargetMode="External"/><Relationship Id="rId102" Type="http://schemas.openxmlformats.org/officeDocument/2006/relationships/hyperlink" Target="https://www.xiaohongshu.com/discovery/item/5f23db13000000000101c199?xhsshare=CopyLink&amp;appuid=573d37e350c4b42ccc24b170&amp;apptime=1596185883" TargetMode="External"/><Relationship Id="rId123" Type="http://schemas.openxmlformats.org/officeDocument/2006/relationships/hyperlink" Target="https://www.xiaohongshu.com/discovery/item/5f28d47e0000000001000609?xhsshare=CopyLink&amp;appuid=5b13d7d011be104256cd8633&amp;apptime=1596511390" TargetMode="External"/><Relationship Id="rId128" Type="http://schemas.openxmlformats.org/officeDocument/2006/relationships/hyperlink" Target="https://show.meitu.com/detail?feed_id=6695993315538531059&amp;root_id=1730910220&amp;stat_gid=2013164235&amp;stat_uid=1730910220" TargetMode="External"/><Relationship Id="rId144" Type="http://schemas.openxmlformats.org/officeDocument/2006/relationships/hyperlink" Target="https://www.xiaohongshu.com/discovery/item/5f1fe6de0000000001004f87?xhsshare=CopyLink&amp;appuid=5bcd716ea8bb6f0001004e69&amp;apptime=1595926249" TargetMode="External"/><Relationship Id="rId149" Type="http://schemas.openxmlformats.org/officeDocument/2006/relationships/hyperlink" Target="https://www.xiaohongshu.com/discovery/item/5f2a01b1000000000100a80c?xhsshare=CopyLink&amp;appuid=5b592f604eacab180ad2343f&amp;apptime=1596588787" TargetMode="External"/><Relationship Id="rId5" Type="http://schemas.openxmlformats.org/officeDocument/2006/relationships/hyperlink" Target="https://m.weibo.cn/6298328348/4530227318883110" TargetMode="External"/><Relationship Id="rId90" Type="http://schemas.openxmlformats.org/officeDocument/2006/relationships/hyperlink" Target="https://www.xiaohongshu.com/discovery/item/5f22ac550000000001007ef4?xhsshare=CopyLink&amp;appuid=554ac4984fac634e2864a7f1&amp;apptime=1596112568" TargetMode="External"/><Relationship Id="rId95" Type="http://schemas.openxmlformats.org/officeDocument/2006/relationships/hyperlink" Target="https://www.xiaohongshu.com/discovery/item/5f227d7f0000000001002b08?xhsshare=CopyLink&amp;appuid=5bc9b6f8eb73a1000139aa21&amp;apptime=1596097902" TargetMode="External"/><Relationship Id="rId160" Type="http://schemas.openxmlformats.org/officeDocument/2006/relationships/hyperlink" Target="https://www.xiaohongshu.com/user/profile/5baf31c144deec0001b61c6b?xhsshare=CopyLink&amp;appuid=5baf31c144deec0001b61c6b&amp;apptime=1589166983" TargetMode="External"/><Relationship Id="rId22" Type="http://schemas.openxmlformats.org/officeDocument/2006/relationships/hyperlink" Target="https://www.xiaohongshu.com/discovery/item/5f1abcfd0000000001000e35?xhsshare=CopyLink&amp;appuid=5ca696ec00000000160169e5&amp;apptime=1595587886" TargetMode="External"/><Relationship Id="rId27" Type="http://schemas.openxmlformats.org/officeDocument/2006/relationships/hyperlink" Target="https://www.xiaohongshu.com/discovery/item/5f1e7d72000000000100b957?xhsshare=CopyLink&amp;appuid=5df4c13e0000000001002745&amp;apptime=1595833718" TargetMode="External"/><Relationship Id="rId43" Type="http://schemas.openxmlformats.org/officeDocument/2006/relationships/hyperlink" Target="https://www.xiaohongshu.com/discovery/item/5f1f8198000000000100391f?xhsshare=SinaWeibo&amp;appuid=5aff896111be106ce860cbda&amp;apptime=1595900617" TargetMode="External"/><Relationship Id="rId48" Type="http://schemas.openxmlformats.org/officeDocument/2006/relationships/hyperlink" Target="https://www.xiaohongshu.com/discovery/item/5f1fa69d0000000001003130?xhsshare=SinaWeibo&amp;appuid=5b4c50c24eacab7552bf4bfe&amp;apptime=1595910022" TargetMode="External"/><Relationship Id="rId64" Type="http://schemas.openxmlformats.org/officeDocument/2006/relationships/hyperlink" Target="https://show.meitu.com/detail?feed_id=6694126395931517594&amp;root_id=1027711362&amp;stat_gid=2204751454&amp;stat_uid=1027711362" TargetMode="External"/><Relationship Id="rId69" Type="http://schemas.openxmlformats.org/officeDocument/2006/relationships/hyperlink" Target="https://m.weibo.cn/6048642945/4532053322765707" TargetMode="External"/><Relationship Id="rId113" Type="http://schemas.openxmlformats.org/officeDocument/2006/relationships/hyperlink" Target="https://www.xiaohongshu.com/discovery/item/5f23e02f0000000001004378?xhsshare=CopyLink&amp;appuid=5dbd2b3a000000000100b40d&amp;apptime=1596187759" TargetMode="External"/><Relationship Id="rId118" Type="http://schemas.openxmlformats.org/officeDocument/2006/relationships/hyperlink" Target="https://m.oasis.weibo.cn/v1/h5/share?sid=4533068193071231" TargetMode="External"/><Relationship Id="rId134" Type="http://schemas.openxmlformats.org/officeDocument/2006/relationships/hyperlink" Target="https://m.weibo.cn/2875361664/4533892008644177" TargetMode="External"/><Relationship Id="rId139" Type="http://schemas.openxmlformats.org/officeDocument/2006/relationships/hyperlink" Target="https://www.xiaohongshu.com/discovery/item/5f2974e0000000000101c597?xhsshare=SinaWeibo&amp;appuid=5c3033c70000000007010fd7&amp;apptime=1596554163" TargetMode="External"/><Relationship Id="rId80" Type="http://schemas.openxmlformats.org/officeDocument/2006/relationships/hyperlink" Target="https://www.xiaohongshu.com/discovery/item/5f22686b000000000100261b?xhsshare=CopyLink&amp;appuid=5d4837e10000000012007892&amp;apptime=1596177821" TargetMode="External"/><Relationship Id="rId85" Type="http://schemas.openxmlformats.org/officeDocument/2006/relationships/hyperlink" Target="https://www.xiaohongshu.com/discovery/item/5f22dff3000000000100806e?xhsshare=CopyLink&amp;appuid=5bea7341bbdc4c000130e0db&amp;apptime=1596167920" TargetMode="External"/><Relationship Id="rId150" Type="http://schemas.openxmlformats.org/officeDocument/2006/relationships/hyperlink" Target="https://m.weibo.cn/6311855380/4534486048443450" TargetMode="External"/><Relationship Id="rId155" Type="http://schemas.openxmlformats.org/officeDocument/2006/relationships/hyperlink" Target="https://www.xiaohongshu.com/discovery/item/5f342155000000000100af1b?xhsshare=CopyLink&amp;appuid=5ca0a621000000001601b0d8&amp;apptime=1597488154" TargetMode="External"/><Relationship Id="rId12" Type="http://schemas.openxmlformats.org/officeDocument/2006/relationships/hyperlink" Target="https://www.xiaohongshu.com/discovery/item/5f1a8332000000000101eddb?xhsshare=CopyLink&amp;appuid=5b71c7d39fce550001ae4909&amp;apptime=1595580967" TargetMode="External"/><Relationship Id="rId17" Type="http://schemas.openxmlformats.org/officeDocument/2006/relationships/hyperlink" Target="http://www.xiaohongshu.com/discovery/item/5f1c193d0000000001002644?xhsshare=SinaWeibo&amp;appuid=5da935720000000001008f2e&amp;apptime=1595728827" TargetMode="External"/><Relationship Id="rId33" Type="http://schemas.openxmlformats.org/officeDocument/2006/relationships/hyperlink" Target="https://show.meitu.com/detail?feed_id=6693431934712827373&amp;root_id=1619929860&amp;stat_gid=2225069809&amp;stat_uid=1619929860" TargetMode="External"/><Relationship Id="rId38" Type="http://schemas.openxmlformats.org/officeDocument/2006/relationships/hyperlink" Target="https://show.meitu.com/detail?feed_id=6693433479844090497&amp;lang=cn&amp;stat_id=6693433479844090497&amp;stat_gid=2066370486&amp;stat_uid=1764715202" TargetMode="External"/><Relationship Id="rId59" Type="http://schemas.openxmlformats.org/officeDocument/2006/relationships/hyperlink" Target="https://www.xiaohongshu.com/discovery/item/5f211417000000000100bf87?xhsshare=SinaWeibo&amp;appuid=5c1737750000000007003d2f&amp;apptime=1596003555" TargetMode="External"/><Relationship Id="rId103" Type="http://schemas.openxmlformats.org/officeDocument/2006/relationships/hyperlink" Target="https://www.xiaohongshu.com/discovery/item/5f2664250000000001008a14?xhsshare=CopyLink&amp;appuid=5bd2ab9b109afd00012da3d9&amp;apptime=1596375791" TargetMode="External"/><Relationship Id="rId108" Type="http://schemas.openxmlformats.org/officeDocument/2006/relationships/hyperlink" Target="https://www.xiaohongshu.com/discovery/item/5f252e53000000000101e77b?xhsshare=CopyLink&amp;appuid=5a2b883711be1026f41a45c7&amp;apptime=1596278415" TargetMode="External"/><Relationship Id="rId124" Type="http://schemas.openxmlformats.org/officeDocument/2006/relationships/hyperlink" Target="https://www.xiaohongshu.com/discovery/item/5f27f722000000000101fabc?xhsshare=CopyLink&amp;appuid=5bcc10148a043000012d9080&amp;apptime=1596454699" TargetMode="External"/><Relationship Id="rId129" Type="http://schemas.openxmlformats.org/officeDocument/2006/relationships/hyperlink" Target="https://www.xiaohongshu.com/discovery/item/5f24f63f000000000101fd42?xhsshare=CopyLink&amp;appuid=5bf6324ed53e130001e66877&amp;apptime=1596447463" TargetMode="External"/><Relationship Id="rId20" Type="http://schemas.openxmlformats.org/officeDocument/2006/relationships/hyperlink" Target="https://www.xiaohongshu.com/discovery/item/5f1a9a780000000001001d8c?xhsshare=CopyLink&amp;appuid=5c9a013b0000000012024c34&amp;apptime=1595586898" TargetMode="External"/><Relationship Id="rId41" Type="http://schemas.openxmlformats.org/officeDocument/2006/relationships/hyperlink" Target="https://www.xiaohongshu.com/discovery/item/5f1ea601000000000101d436?xhsshare=SinaWeibo&amp;appuid=557246bf0511946f583f85ae&amp;apptime=1595844112" TargetMode="External"/><Relationship Id="rId54" Type="http://schemas.openxmlformats.org/officeDocument/2006/relationships/hyperlink" Target="https://www.xiaohongshu.com/discovery/item/5f1fd4bc0000000001005546?xhsshare=SinaWeibo&amp;appuid=5686285cb8c8b45a19509d90&amp;apptime=1595922021" TargetMode="External"/><Relationship Id="rId62" Type="http://schemas.openxmlformats.org/officeDocument/2006/relationships/hyperlink" Target="https://www.xiaohongshu.com/discovery/item/5f2113a80000000001002847?xhsshare=SinaWeibo&amp;appuid=5985e36e5e87e76632ad570e&amp;apptime=1596003376" TargetMode="External"/><Relationship Id="rId70" Type="http://schemas.openxmlformats.org/officeDocument/2006/relationships/hyperlink" Target="https://www.xiaohongshu.com/discovery/item/5f229e85000000000101eda5?xhsshare=CopyLink&amp;appuid=5accd3d54eacab4cb4e62fc4&amp;apptime=1596104723" TargetMode="External"/><Relationship Id="rId75" Type="http://schemas.openxmlformats.org/officeDocument/2006/relationships/hyperlink" Target="https://www.xiaohongshu.com/discovery/item/5f227eb70000000001006731?xhsshare=CopyLink&amp;appuid=5cd13893000000001100a1cb&amp;apptime=1596096186" TargetMode="External"/><Relationship Id="rId83" Type="http://schemas.openxmlformats.org/officeDocument/2006/relationships/hyperlink" Target="https://community.kaola.com/idea/33115044.html?shareOs=iOS&amp;datid=__da_230bb323_5691a97408c33c80" TargetMode="External"/><Relationship Id="rId88" Type="http://schemas.openxmlformats.org/officeDocument/2006/relationships/hyperlink" Target="https://show.meitu.com/detail?feed_id=6694778278832525475&amp;root_id=1711115019&amp;stat_gid=1243115745&amp;stat_uid=1711115019" TargetMode="External"/><Relationship Id="rId91" Type="http://schemas.openxmlformats.org/officeDocument/2006/relationships/hyperlink" Target="https://show.meitu.com/detail?feed_id=6694581116706244587&amp;lang=cn&amp;stat_id=6694581116706244587&amp;stat_gid=1880118134&amp;stat_uid=1623963100" TargetMode="External"/><Relationship Id="rId96" Type="http://schemas.openxmlformats.org/officeDocument/2006/relationships/hyperlink" Target="https://m.oasis.weibo.cn/v1/h5/share?sid=4532425906717172" TargetMode="External"/><Relationship Id="rId111" Type="http://schemas.openxmlformats.org/officeDocument/2006/relationships/hyperlink" Target="https://www.xiaohongshu.com/discovery/item/5f25366e0000000001003eb7?xhsshare=CopyLink&amp;appuid=5e0dee4b0000000001000227&amp;apptime=1596275410" TargetMode="External"/><Relationship Id="rId132" Type="http://schemas.openxmlformats.org/officeDocument/2006/relationships/hyperlink" Target="https://www.xiaohongshu.com/discovery/item/5f1fc7bd000000000101f3b5?xhsshare=SinaWeibo&amp;appuid=5571c0c83397db669efad068&amp;apptime=1595918345" TargetMode="External"/><Relationship Id="rId140" Type="http://schemas.openxmlformats.org/officeDocument/2006/relationships/hyperlink" Target="https://show.meitu.com/detail?feed_id=6696434178555144735&amp;lang=cn&amp;stat_id=6696434178555144735&amp;stat_gid=2067708909&amp;stat_uid=1722670577" TargetMode="External"/><Relationship Id="rId145" Type="http://schemas.openxmlformats.org/officeDocument/2006/relationships/hyperlink" Target="https://www.xiaohongshu.com/discovery/item/5f295e1c0000000001006dd0?xhsshare=CopyLink&amp;appuid=5a8a576b11be10173e481e48&amp;apptime=1596633204" TargetMode="External"/><Relationship Id="rId153" Type="http://schemas.openxmlformats.org/officeDocument/2006/relationships/hyperlink" Target="https://www.xiaohongshu.com/discovery/item/5f2387f900000000010062d1?xhsshare=CopyLink&amp;appuid=5a7c07ce11be10572f4b3f8b&amp;apptime=1596708769" TargetMode="External"/><Relationship Id="rId161" Type="http://schemas.openxmlformats.org/officeDocument/2006/relationships/hyperlink" Target="https://www.xiaohongshu.com/user/profile/5ce7747e0000000005002be2" TargetMode="External"/><Relationship Id="rId1" Type="http://schemas.openxmlformats.org/officeDocument/2006/relationships/hyperlink" Target="https://www.xiaohongshu.com/user/profile/5aefc65811be1048afd6e9c9?xhsshare=CopyLink&amp;appuid=5aefc65811be1048afd6e9c9&amp;apptime=1572184323" TargetMode="External"/><Relationship Id="rId6" Type="http://schemas.openxmlformats.org/officeDocument/2006/relationships/hyperlink" Target="https://www.xiaohongshu.com/discovery/item/5f1a84230000000001008667?xhsshare=CopyLink&amp;appuid=5c931ef100000000100035ff&amp;apptime=1595573291" TargetMode="External"/><Relationship Id="rId15" Type="http://schemas.openxmlformats.org/officeDocument/2006/relationships/hyperlink" Target="https://m.weibo.cn/2143214142/4530266130094444" TargetMode="External"/><Relationship Id="rId23" Type="http://schemas.openxmlformats.org/officeDocument/2006/relationships/hyperlink" Target="https://show.meitu.com/detail?feed_id=6692381863363771217&amp;root_id=1516542599&amp;stat_gid=1216397779&amp;stat_uid=1516542599" TargetMode="External"/><Relationship Id="rId28" Type="http://schemas.openxmlformats.org/officeDocument/2006/relationships/hyperlink" Target="https://m.weibo.cn/7201134193/4531318232711473" TargetMode="External"/><Relationship Id="rId36" Type="http://schemas.openxmlformats.org/officeDocument/2006/relationships/hyperlink" Target="https://show.meitu.com/detail?feed_id=6693439608548520272&amp;root_id=1485254063&amp;stat_gid=2242605402&amp;stat_uid=1485254063" TargetMode="External"/><Relationship Id="rId49" Type="http://schemas.openxmlformats.org/officeDocument/2006/relationships/hyperlink" Target="https://www.xiaohongshu.com/discovery/item/5f1eb6cd000000000101c6d1?xhsshare=CopyLink&amp;appuid=5ebd27f800000000010004ba&amp;apptime=1595849181" TargetMode="External"/><Relationship Id="rId57" Type="http://schemas.openxmlformats.org/officeDocument/2006/relationships/hyperlink" Target="https://m.weibo.cn/3292565731/4531747067009487" TargetMode="External"/><Relationship Id="rId106" Type="http://schemas.openxmlformats.org/officeDocument/2006/relationships/hyperlink" Target="https://www.xiaohongshu.com/discovery/item/5f23ddb0000000000101c906?xhsshare=CopyLink&amp;appuid=5d5f46770000000001003144&amp;apptime=1596186162" TargetMode="External"/><Relationship Id="rId114" Type="http://schemas.openxmlformats.org/officeDocument/2006/relationships/hyperlink" Target="https://show.meitu.com/detail?feed_id=6694899406804644690&amp;root_id=1556480898&amp;stat_gid=2261413248&amp;stat_uid=1556480898" TargetMode="External"/><Relationship Id="rId119" Type="http://schemas.openxmlformats.org/officeDocument/2006/relationships/hyperlink" Target="https://www.xiaohongshu.com/discovery/item/5f240cd60000000001005827?xhsshare=SinaWeibo&amp;appuid=5b2cf413f7e8b90ec8f69a26&amp;apptime=1596198239" TargetMode="External"/><Relationship Id="rId127" Type="http://schemas.openxmlformats.org/officeDocument/2006/relationships/hyperlink" Target="https://www.xiaohongshu.com/discovery/item/5f27fa1900000000010007c6?xhsshare=CopyLink&amp;appuid=5b14090a4eacab6616fb8ed5&amp;apptime=1596455463" TargetMode="External"/><Relationship Id="rId10" Type="http://schemas.openxmlformats.org/officeDocument/2006/relationships/hyperlink" Target="https://m.weibo.cn/1937652557/4530234593116979" TargetMode="External"/><Relationship Id="rId31" Type="http://schemas.openxmlformats.org/officeDocument/2006/relationships/hyperlink" Target="https://www.xiaohongshu.com/discovery/item/5f1e8ddd000000000101f93d?xhsshare=CopyLink&amp;appuid=5a37d02611be102f8f1ce530&amp;apptime=1595837928" TargetMode="External"/><Relationship Id="rId44" Type="http://schemas.openxmlformats.org/officeDocument/2006/relationships/hyperlink" Target="https://m.weibo.cn/5284384849/4531597167036934" TargetMode="External"/><Relationship Id="rId52" Type="http://schemas.openxmlformats.org/officeDocument/2006/relationships/hyperlink" Target="https://m.weibo.cn/7301675665/4531680326984071" TargetMode="External"/><Relationship Id="rId60" Type="http://schemas.openxmlformats.org/officeDocument/2006/relationships/hyperlink" Target="https://m.weibo.cn/2795699714/4532029641204056" TargetMode="External"/><Relationship Id="rId65" Type="http://schemas.openxmlformats.org/officeDocument/2006/relationships/hyperlink" Target="https://www.xiaohongshu.com/discovery/item/5f211a300000000001003dfa?xhsshare=CopyLink&amp;appuid=5bb82246ffd1e100010a234c&amp;apptime=1596005494" TargetMode="External"/><Relationship Id="rId73" Type="http://schemas.openxmlformats.org/officeDocument/2006/relationships/hyperlink" Target="https://show.meitu.com/detail?feed_id=6694533935467091159&amp;root_id=1089289009&amp;stat_gid=1354022625&amp;stat_uid=1089289009" TargetMode="External"/><Relationship Id="rId78" Type="http://schemas.openxmlformats.org/officeDocument/2006/relationships/hyperlink" Target="https://www.xiaohongshu.com/discovery/item/5f223a96000000000101eb22?xhsshare=CopyLink&amp;appuid=5b6d45967573470001d4149c&amp;apptime=1596079219" TargetMode="External"/><Relationship Id="rId81" Type="http://schemas.openxmlformats.org/officeDocument/2006/relationships/hyperlink" Target="https://m.weibo.cn/7330457191/4532761174743017" TargetMode="External"/><Relationship Id="rId86" Type="http://schemas.openxmlformats.org/officeDocument/2006/relationships/hyperlink" Target="https://oasis.weibo.cn/v1/h5/share?sid=4532719519793178" TargetMode="External"/><Relationship Id="rId94" Type="http://schemas.openxmlformats.org/officeDocument/2006/relationships/hyperlink" Target="https://m.oasis.weibo.cn/v1/h5/share?sid=4532425873164526" TargetMode="External"/><Relationship Id="rId99" Type="http://schemas.openxmlformats.org/officeDocument/2006/relationships/hyperlink" Target="https://show.meitu.com/detail?feed_id=6694518864703684535&amp;lang=cn&amp;stat_id=6694518864703684535&amp;stat_gid=1567057004&amp;stat_uid=1616283792" TargetMode="External"/><Relationship Id="rId101" Type="http://schemas.openxmlformats.org/officeDocument/2006/relationships/hyperlink" Target="https://www.xiaohongshu.com/user/profile/5b8101c999d2360001e27906?xhsshare=CopyLink&amp;appuid=5b8101c999d2360001e27906&amp;apptime=1557941028" TargetMode="External"/><Relationship Id="rId122" Type="http://schemas.openxmlformats.org/officeDocument/2006/relationships/hyperlink" Target="https://www.xiaohongshu.com/discovery/item/5f280f00000000000101cd92?xhsshare=CopyLink&amp;appuid=5e968860000000000100a163&amp;apptime=1596525245" TargetMode="External"/><Relationship Id="rId130" Type="http://schemas.openxmlformats.org/officeDocument/2006/relationships/hyperlink" Target="https://m.weibo.cn/6163801519/4533892671088647" TargetMode="External"/><Relationship Id="rId135" Type="http://schemas.openxmlformats.org/officeDocument/2006/relationships/hyperlink" Target="https://www.xiaohongshu.com/discovery/item/5f27fa1900000000010007c6" TargetMode="External"/><Relationship Id="rId143" Type="http://schemas.openxmlformats.org/officeDocument/2006/relationships/hyperlink" Target="https://m.weibo.cn/7097884717/4534299485281014" TargetMode="External"/><Relationship Id="rId148" Type="http://schemas.openxmlformats.org/officeDocument/2006/relationships/hyperlink" Target="https://www.xiaohongshu.com/discovery/item/5f1e933c0000000001005612?xhsshare=CopyLink&amp;appuid=5e1c43eb00000000010042f4&amp;apptime=1595839297" TargetMode="External"/><Relationship Id="rId151" Type="http://schemas.openxmlformats.org/officeDocument/2006/relationships/hyperlink" Target="https://www.xiaohongshu.com/discovery/item/5f1e86a5000000000100251e?xhsshare=CopyLink&amp;appuid=5c94f0050000000012024f82&amp;apptime=1596700552" TargetMode="External"/><Relationship Id="rId156" Type="http://schemas.openxmlformats.org/officeDocument/2006/relationships/hyperlink" Target="https://www.xiaohongshu.com/discovery/item/5f2beb740000000001004c68?xhsshare=CopyLink&amp;appuid=5c18e522000000000700a888&amp;apptime=1597314387" TargetMode="External"/><Relationship Id="rId4" Type="http://schemas.openxmlformats.org/officeDocument/2006/relationships/hyperlink" Target="https://www.xiaohongshu.com/discovery/item/5f1a86f3000000000101f913?xhsshare=CopyLink&amp;appuid=5adfc89fe8ac2b69b2a20752&amp;apptime=1595574013" TargetMode="External"/><Relationship Id="rId9" Type="http://schemas.openxmlformats.org/officeDocument/2006/relationships/hyperlink" Target="https://www.xiaohongshu.com/discovery/item/5f1a656f00000000010044cd?xhsshare=CopyLink&amp;appuid=58fc1d0f5e87e777a6c48ab5&amp;apptime=1595569147" TargetMode="External"/><Relationship Id="rId13" Type="http://schemas.openxmlformats.org/officeDocument/2006/relationships/hyperlink" Target="https://m.weibo.cn/7078194639/4530240917865168" TargetMode="External"/><Relationship Id="rId18" Type="http://schemas.openxmlformats.org/officeDocument/2006/relationships/hyperlink" Target="https://m.weibo.cn/3019277203/4530676193298956" TargetMode="External"/><Relationship Id="rId39" Type="http://schemas.openxmlformats.org/officeDocument/2006/relationships/hyperlink" Target="https://show.meitu.com/detail?feed_id=6693433479844090497&amp;lang=cn&amp;stat_id=6693433479844090497&amp;stat_gid=2066370486&amp;stat_uid=1764715202" TargetMode="External"/><Relationship Id="rId109" Type="http://schemas.openxmlformats.org/officeDocument/2006/relationships/hyperlink" Target="https://www.xiaohongshu.com/discovery/item/5f242bfc0000000001000735?xhsshare=CopyLink&amp;appuid=5bcf348d868e9b0001117395&amp;apptime=1596336393" TargetMode="External"/><Relationship Id="rId34" Type="http://schemas.openxmlformats.org/officeDocument/2006/relationships/hyperlink" Target="https://www.xiaohongshu.com/discovery/item/5f1e8a8d000000000100aa5f?xhsshare=CopyLink&amp;appuid=5b724f470ea70800017f6157&amp;apptime=1595838592" TargetMode="External"/><Relationship Id="rId50" Type="http://schemas.openxmlformats.org/officeDocument/2006/relationships/hyperlink" Target="https://m.weibo.cn/7082934990/4531403905054695" TargetMode="External"/><Relationship Id="rId55" Type="http://schemas.openxmlformats.org/officeDocument/2006/relationships/hyperlink" Target="https://www.xiaohongshu.com/discovery/item/5f1ef4f70000000001003922?xhsshare=CopyLink&amp;appuid=5bb3671538423e000180c038&amp;apptime=1595993237" TargetMode="External"/><Relationship Id="rId76" Type="http://schemas.openxmlformats.org/officeDocument/2006/relationships/hyperlink" Target="https://m.oasis.weibo.cn/v1/h5/share?luicode=10001122&amp;lfid=lz_qqfx&amp;bid=4532418893060963" TargetMode="External"/><Relationship Id="rId97" Type="http://schemas.openxmlformats.org/officeDocument/2006/relationships/hyperlink" Target="https://www.xiaohongshu.com/discovery/item/5f227fe40000000001008476?xhsshare=CopyLink&amp;appuid=5abb5b2be8ac2b0f0fe0d04f&amp;apptime=1596097716" TargetMode="External"/><Relationship Id="rId104" Type="http://schemas.openxmlformats.org/officeDocument/2006/relationships/hyperlink" Target="https://www.xiaohongshu.com/discovery/item/5f27b80f000000000100878f?xhsshare=CopyLink&amp;appuid=5e79f63b000000000100ad7b&amp;apptime=1596439205" TargetMode="External"/><Relationship Id="rId120" Type="http://schemas.openxmlformats.org/officeDocument/2006/relationships/hyperlink" Target="https://www.xiaohongshu.com/discovery/item/5f23fd2500000000010065ec?xhsshare=SinaWeibo&amp;appuid=58c3ef575e87e745623d6d0e&amp;apptime=1596194331" TargetMode="External"/><Relationship Id="rId125" Type="http://schemas.openxmlformats.org/officeDocument/2006/relationships/hyperlink" Target="https://oasis.weibo.cn/v1/h5/share?sid=4533922698631993&amp;wm=90223_90008&amp;lfid=wbcc_lz&amp;luicode=10000001&amp;cctype=share" TargetMode="External"/><Relationship Id="rId141" Type="http://schemas.openxmlformats.org/officeDocument/2006/relationships/hyperlink" Target="https://www.xiaohongshu.com/discovery/item/5f2961f40000000001009a84?xhsshare=CopyLink&amp;appuid=553f0c9fa46e96597af70941&amp;apptime=1596549147" TargetMode="External"/><Relationship Id="rId146" Type="http://schemas.openxmlformats.org/officeDocument/2006/relationships/hyperlink" Target="https://www.xiaohongshu.com/discovery/item/5f2029a30000000001000429?xhsshare=SinaWeibo&amp;appuid=5dd290a60000000001002127&amp;apptime=1596008953" TargetMode="External"/><Relationship Id="rId7" Type="http://schemas.openxmlformats.org/officeDocument/2006/relationships/hyperlink" Target="https://www.xiaohongshu.com/discovery/item/5f1a8a6f00000000010099bf?xhsshare=SinaWeibo&amp;appuid=55725cc9b7ba2257579f7007&amp;apptime=1595575051" TargetMode="External"/><Relationship Id="rId71" Type="http://schemas.openxmlformats.org/officeDocument/2006/relationships/hyperlink" Target="https://m.weibo.cn/7298643565/4532446085775740" TargetMode="External"/><Relationship Id="rId92" Type="http://schemas.openxmlformats.org/officeDocument/2006/relationships/hyperlink" Target="https://www.xiaohongshu.com/discovery/item/5f22931800000000010038cd?xhsshare=CopyLink&amp;appuid=5d25667d0000000016001a12&amp;apptime=1596110822" TargetMode="External"/><Relationship Id="rId162" Type="http://schemas.openxmlformats.org/officeDocument/2006/relationships/table" Target="../tables/table1.xml"/><Relationship Id="rId2" Type="http://schemas.openxmlformats.org/officeDocument/2006/relationships/hyperlink" Target="https://www.xiaohongshu.com/discovery/item/5f194434000000000100449e?xhsshare=CopyLink&amp;appuid=59138f3a5e87e75e068f8bb1&amp;apptime=1595491651" TargetMode="External"/><Relationship Id="rId29" Type="http://schemas.openxmlformats.org/officeDocument/2006/relationships/hyperlink" Target="https://www.xiaohongshu.com/discovery/item/5f1e8cc5000000000101f45c?xhsshare=CopyLink&amp;appuid=5bcc3865f67ec40001623661&amp;apptime=1595837645" TargetMode="External"/><Relationship Id="rId24" Type="http://schemas.openxmlformats.org/officeDocument/2006/relationships/hyperlink" Target="https://m.weibo.cn/7329714640/4531297630557721" TargetMode="External"/><Relationship Id="rId40" Type="http://schemas.openxmlformats.org/officeDocument/2006/relationships/hyperlink" Target="https://m.weibo.cn/5074964645/4531354487760546" TargetMode="External"/><Relationship Id="rId45" Type="http://schemas.openxmlformats.org/officeDocument/2006/relationships/hyperlink" Target="https://show.meitu.com/detail?feed_id=6693692078214369601&amp;lang=cn&amp;stat_id=6693692078214369601&amp;stat_gid=1763820896&amp;stat_uid=1037345742" TargetMode="External"/><Relationship Id="rId66" Type="http://schemas.openxmlformats.org/officeDocument/2006/relationships/hyperlink" Target="https://m.weibo.cn/7136751397/4532036038297259" TargetMode="External"/><Relationship Id="rId87" Type="http://schemas.openxmlformats.org/officeDocument/2006/relationships/hyperlink" Target="https://www.xiaohongshu.com/discovery/item/5f23759600000000010006df?xhsshare=CopyLink&amp;appuid=5cd30d6f000000001201c3c3&amp;apptime=1596159982" TargetMode="External"/><Relationship Id="rId110" Type="http://schemas.openxmlformats.org/officeDocument/2006/relationships/hyperlink" Target="https://www.xiaohongshu.com/discovery/item/5f2542380000000001002420?xhsshare=CopyLink&amp;appuid=5e06d0ca0000000001009dd5&amp;apptime=1596279179" TargetMode="External"/><Relationship Id="rId115" Type="http://schemas.openxmlformats.org/officeDocument/2006/relationships/hyperlink" Target="https://www.xiaohongshu.com/discovery/item/5f24e9930000000001004993?xhsshare=CopyLink&amp;appuid=5d0b486a0000000012034d1c&amp;apptime=1596254671" TargetMode="External"/><Relationship Id="rId131" Type="http://schemas.openxmlformats.org/officeDocument/2006/relationships/hyperlink" Target="https://m.weibo.cn/2319225264/4531673242535444" TargetMode="External"/><Relationship Id="rId136" Type="http://schemas.openxmlformats.org/officeDocument/2006/relationships/hyperlink" Target="https://www.xiaohongshu.com/discovery/item/5f29201e0000000001004f45?xhsshare=CopyLink&amp;appuid=5c84ce96000000001203115a&amp;apptime=1596531922" TargetMode="External"/><Relationship Id="rId157" Type="http://schemas.openxmlformats.org/officeDocument/2006/relationships/hyperlink" Target="https://www.xiaohongshu.com/discovery/item/5f39e89e0000000001004bb2?xhsshare=CopyLink&amp;appuid=5c458a4e0000000007024c37&amp;apptime=1597635362" TargetMode="External"/><Relationship Id="rId61" Type="http://schemas.openxmlformats.org/officeDocument/2006/relationships/hyperlink" Target="https://www.xiaohongshu.com/discovery/item/5f210c7a0000000001007f09?xhsshare=CopyLink&amp;appuid=5e76d9590000000001006dfe&amp;apptime=1596003320" TargetMode="External"/><Relationship Id="rId82" Type="http://schemas.openxmlformats.org/officeDocument/2006/relationships/hyperlink" Target="https://www.xiaohongshu.com/discovery/item/5f214b6f000000000101fad5?xhsshare=SinaWeibo&amp;appuid=5936169f5e87e77fb3033883&amp;apptime=1596023665" TargetMode="External"/><Relationship Id="rId152" Type="http://schemas.openxmlformats.org/officeDocument/2006/relationships/hyperlink" Target="https://www.xiaohongshu.com/discovery/item/5f2ca75c0000000001007c32?xhsshare=CopyLink&amp;appuid=5aa87f6f4eacab3848636ae8&amp;apptime=1596775936" TargetMode="External"/><Relationship Id="rId19" Type="http://schemas.openxmlformats.org/officeDocument/2006/relationships/hyperlink" Target="https://www.xiaohongshu.com/discovery/item/5f1b7d1c0000000001003279?xhsshare=CopyLink&amp;appuid=5c63d546000000001102cbb4&amp;apptime=1595639368" TargetMode="External"/><Relationship Id="rId14" Type="http://schemas.openxmlformats.org/officeDocument/2006/relationships/hyperlink" Target="https://www.xiaohongshu.com/discovery/item/5f1aa162000000000101cf03?apptime=1595583129&amp;appuid=5ac87d8911be1035050dec3c&amp;xhsshare=CopyLink" TargetMode="External"/><Relationship Id="rId30" Type="http://schemas.openxmlformats.org/officeDocument/2006/relationships/hyperlink" Target="https://m.weibo.cn/5114739745/4531335198148514" TargetMode="External"/><Relationship Id="rId35" Type="http://schemas.openxmlformats.org/officeDocument/2006/relationships/hyperlink" Target="https://www.xiaohongshu.com/discovery/item/5f1e932900000000010055ba?xhsshare=CopyLink&amp;appuid=5c6b43f90000000010020391&amp;apptime=1595840102" TargetMode="External"/><Relationship Id="rId56" Type="http://schemas.openxmlformats.org/officeDocument/2006/relationships/hyperlink" Target="https://m.ix5j.cn/article/show-98952001.html?aid=98952001&amp;ucode=00bnql&amp;channel=AppStore&amp;platform=ios&amp;channelCode=article&amp;page=videoPlayer&amp;numId=98952001&amp;from=WEIXIN" TargetMode="External"/><Relationship Id="rId77" Type="http://schemas.openxmlformats.org/officeDocument/2006/relationships/hyperlink" Target="https://www.xiaohongshu.com/discovery/item/5f214c4e0000000001002991?xhsshare=CopyLink&amp;appuid=58f96de250c4b454aec5678f&amp;apptime=1596105346" TargetMode="External"/><Relationship Id="rId100" Type="http://schemas.openxmlformats.org/officeDocument/2006/relationships/hyperlink" Target="https://www.xiaohongshu.com/discovery/item/5f214fe40000000001008a2d?xhsshare=CopyLink&amp;appuid=5baf31c144deec0001b61c6b&amp;apptime=1596018669" TargetMode="External"/><Relationship Id="rId105" Type="http://schemas.openxmlformats.org/officeDocument/2006/relationships/hyperlink" Target="https://www.xiaohongshu.com/discovery/item/5f22e83d000000000101d474?xhsshare=SinaWeibo&amp;appuid=5ccd55330000000011026eb6&amp;apptime=1596435649" TargetMode="External"/><Relationship Id="rId126" Type="http://schemas.openxmlformats.org/officeDocument/2006/relationships/hyperlink" Target="https://m.weibo.cn/6509123252/4534119952814044" TargetMode="External"/><Relationship Id="rId147" Type="http://schemas.openxmlformats.org/officeDocument/2006/relationships/hyperlink" Target="https://www.xiaohongshu.com/discovery/item/5f28006b000000000100837d?xhsshare=CopyLink&amp;appuid=56e9f4d34775a734f2aee6d7&amp;apptime=1596697608" TargetMode="External"/><Relationship Id="rId8" Type="http://schemas.openxmlformats.org/officeDocument/2006/relationships/hyperlink" Target="https://www.xiaohongshu.com/discovery/item/5f1a7e1e00000000010000d5?xhsshare=CopyLink&amp;appuid=5d3c897f000000001102983c&amp;apptime=1595571801" TargetMode="External"/><Relationship Id="rId51" Type="http://schemas.openxmlformats.org/officeDocument/2006/relationships/hyperlink" Target="https://www.xiaohongshu.com/discovery/item/5f1fced2000000000100412b?xhsshare=CopyLink&amp;appuid=5c9a001f0000000018021638&amp;apptime=1595920097" TargetMode="External"/><Relationship Id="rId72" Type="http://schemas.openxmlformats.org/officeDocument/2006/relationships/hyperlink" Target="https://www.xiaohongshu.com/discovery/item/5f2291a30000000001006359?xhsshare=SinaWeibo&amp;appuid=557e9212b7ba220ab29090d8&amp;apptime=1596101148" TargetMode="External"/><Relationship Id="rId93" Type="http://schemas.openxmlformats.org/officeDocument/2006/relationships/hyperlink" Target="https://www.xiaohongshu.com/discovery/item/5f228214000000000101ccc1?xhsshare=CopyLink&amp;appuid=5760e2815e87e7692533185c&amp;apptime=1596097794" TargetMode="External"/><Relationship Id="rId98" Type="http://schemas.openxmlformats.org/officeDocument/2006/relationships/hyperlink" Target="https://m.weibo.cn/1871038553/4532422504877354" TargetMode="External"/><Relationship Id="rId121" Type="http://schemas.openxmlformats.org/officeDocument/2006/relationships/hyperlink" Target="https://m.weibo.cn/6629862755/4532829470594721" TargetMode="External"/><Relationship Id="rId142" Type="http://schemas.openxmlformats.org/officeDocument/2006/relationships/hyperlink" Target="https://www.xiaohongshu.com/discovery/item/5f29565e000000000100b07f?xhsshare=CopyLink&amp;appuid=5dcbd1a90000000001007be4&amp;apptime=1596544623" TargetMode="External"/><Relationship Id="rId3" Type="http://schemas.openxmlformats.org/officeDocument/2006/relationships/hyperlink" Target="https://m.weibo.cn/3151892800/4529883810110109" TargetMode="External"/><Relationship Id="rId25" Type="http://schemas.openxmlformats.org/officeDocument/2006/relationships/hyperlink" Target="https://www.xiaohongshu.com/discovery/item/5f1e77d3000000000101ed95?xhsshare=CopyLink&amp;appuid=5afbb9484eacab482919dfa3&amp;apptime=1595833357" TargetMode="External"/><Relationship Id="rId46" Type="http://schemas.openxmlformats.org/officeDocument/2006/relationships/hyperlink" Target="https://www.xiaohongshu.com/discovery/item/5f1ea619000000000100534f?xhsshare=CopyLink&amp;appuid=5e6a70800000000001008e0b&amp;apptime=1595846231" TargetMode="External"/><Relationship Id="rId67" Type="http://schemas.openxmlformats.org/officeDocument/2006/relationships/hyperlink" Target="https://www.xiaohongshu.com/discovery/item/5f21172c00000000010033bb?xhsshare=CopyLink&amp;appuid=575ea45a6a6a697b5db32d45&amp;apptime=1596005538" TargetMode="External"/><Relationship Id="rId116" Type="http://schemas.openxmlformats.org/officeDocument/2006/relationships/hyperlink" Target="https://www.xiaohongshu.com/discovery/item/5f24e02300000000010038ce?xhsshare=CopyLink&amp;appuid=5d170cd30000000016002f5c&amp;apptime=1596253224" TargetMode="External"/><Relationship Id="rId137" Type="http://schemas.openxmlformats.org/officeDocument/2006/relationships/hyperlink" Target="https://m.weibo.cn/3351469402/4534241351966186" TargetMode="External"/><Relationship Id="rId158" Type="http://schemas.openxmlformats.org/officeDocument/2006/relationships/hyperlink" Target="https://www.xiaohongshu.com/discovery/item/5f1eca010000000001004c63?xhsshare=CopyLink&amp;appuid=5d594d3c000000000101a79f&amp;apptime=15973634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aohongshu.com/user/profile/5b14090a4eacab6616fb8ed5?xhsshare=CopyLink&amp;appuid=5b0286cd11be10494949fe06&amp;apptime=1594338589" TargetMode="External"/><Relationship Id="rId2" Type="http://schemas.openxmlformats.org/officeDocument/2006/relationships/hyperlink" Target="https://www.xiaohongshu.com/user/profile/5b6d45967573470001d4149c?xhsshare=CopyLink&amp;appuid=5b6d45967573470001d4149c&amp;apptime=1581694517" TargetMode="External"/><Relationship Id="rId1" Type="http://schemas.openxmlformats.org/officeDocument/2006/relationships/hyperlink" Target="https://www.xiaohongshu.com/user/profile/56624d4e50c4b433e23cfcbf?xhsshare=CopyLink&amp;appuid=56624d4e50c4b433e23cfcbf&amp;apptime=159453357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xiaohongshu.com/user/profile/5aefc65811be1048afd6e9c9?xhsshare=CopyLink&amp;appuid=5aefc65811be1048afd6e9c9&amp;apptime=1572184323" TargetMode="External"/><Relationship Id="rId1" Type="http://schemas.openxmlformats.org/officeDocument/2006/relationships/hyperlink" Target="https://www.xiaohongshu.com/user/profile/5b8101c999d2360001e27906?xhsshare=CopyLink&amp;appuid=5b8101c999d2360001e27906&amp;apptime=155794102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xiaohongshu.com/user/profile/5b8101c999d2360001e27906?xhsshare=CopyLink&amp;appuid=5b8101c999d2360001e27906&amp;apptime=1557941028" TargetMode="External"/><Relationship Id="rId1" Type="http://schemas.openxmlformats.org/officeDocument/2006/relationships/hyperlink" Target="https://www.xiaohongshu.com/user/profile/5aefc65811be1048afd6e9c9?xhsshare=CopyLink&amp;appuid=5aefc65811be1048afd6e9c9&amp;apptime=1572184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F102"/>
  <sheetViews>
    <sheetView showGridLines="0" tabSelected="1" zoomScale="77" zoomScaleNormal="77" workbookViewId="0">
      <pane xSplit="6" ySplit="2" topLeftCell="G21" activePane="bottomRight" state="frozen"/>
      <selection pane="topRight"/>
      <selection pane="bottomLeft"/>
      <selection pane="bottomRight" activeCell="T24" sqref="T24"/>
    </sheetView>
  </sheetViews>
  <sheetFormatPr baseColWidth="10" defaultColWidth="9.33203125" defaultRowHeight="30.75" customHeight="1"/>
  <cols>
    <col min="1" max="1" width="1.77734375" style="50" customWidth="1"/>
    <col min="2" max="2" width="20.88671875" style="51" customWidth="1"/>
    <col min="3" max="3" width="1.77734375" style="52" customWidth="1"/>
    <col min="4" max="4" width="27.109375" style="53" customWidth="1"/>
    <col min="5" max="5" width="12.5546875" style="54" customWidth="1"/>
    <col min="6" max="6" width="18.5546875" style="54" customWidth="1"/>
    <col min="7" max="7" width="13.33203125" style="54" customWidth="1"/>
    <col min="8" max="8" width="8.6640625" style="55" customWidth="1"/>
    <col min="9" max="9" width="18.33203125" style="55" customWidth="1"/>
    <col min="10" max="10" width="13.33203125" style="54" customWidth="1"/>
    <col min="11" max="11" width="8.6640625" style="54" hidden="1" customWidth="1"/>
    <col min="12" max="12" width="13.33203125" style="56" hidden="1" customWidth="1"/>
    <col min="13" max="13" width="13.6640625" style="53" hidden="1" customWidth="1"/>
    <col min="14" max="14" width="8.6640625" style="57" hidden="1" customWidth="1"/>
    <col min="15" max="15" width="10.21875" style="57" hidden="1" customWidth="1"/>
    <col min="16" max="18" width="8.109375" style="53" customWidth="1"/>
    <col min="20" max="20" width="14.6640625" style="58" customWidth="1"/>
    <col min="21" max="21" width="8.109375" style="58" customWidth="1"/>
    <col min="22" max="22" width="13.44140625" style="58" customWidth="1"/>
    <col min="23" max="23" width="10.6640625" style="58" customWidth="1"/>
    <col min="24" max="25" width="18.88671875" style="58" customWidth="1"/>
    <col min="26" max="26" width="7.33203125" style="58" customWidth="1"/>
    <col min="27" max="29" width="8.33203125" style="59" customWidth="1"/>
    <col min="30" max="30" width="8.33203125" style="60" customWidth="1"/>
    <col min="31" max="32" width="9.33203125" style="54"/>
    <col min="33" max="16384" width="9.33203125" style="53"/>
  </cols>
  <sheetData>
    <row r="1" spans="2:32" ht="51" customHeight="1">
      <c r="B1" s="61" t="s">
        <v>0</v>
      </c>
      <c r="D1" s="62" t="s">
        <v>1</v>
      </c>
      <c r="E1" s="62"/>
      <c r="F1" s="62"/>
      <c r="G1" s="62"/>
      <c r="H1" s="63"/>
      <c r="I1" s="63"/>
      <c r="J1" s="62"/>
      <c r="K1" s="62"/>
      <c r="L1" s="62"/>
      <c r="M1" s="62"/>
      <c r="N1" s="77"/>
      <c r="O1" s="77"/>
      <c r="P1" s="62"/>
      <c r="Q1" s="62"/>
      <c r="R1" s="62"/>
      <c r="S1" s="62"/>
      <c r="T1" s="62"/>
      <c r="U1" s="62"/>
      <c r="V1" s="62"/>
      <c r="W1" s="62"/>
      <c r="X1" s="62"/>
      <c r="Y1" s="62"/>
      <c r="Z1" s="113"/>
      <c r="AA1" s="113"/>
      <c r="AB1" s="113"/>
      <c r="AC1" s="113"/>
      <c r="AD1" s="54"/>
    </row>
    <row r="2" spans="2:32" ht="30.75" customHeight="1">
      <c r="B2" s="64">
        <v>44045</v>
      </c>
      <c r="D2" s="65" t="s">
        <v>2</v>
      </c>
      <c r="E2" s="65" t="s">
        <v>3</v>
      </c>
      <c r="F2" s="65" t="s">
        <v>4</v>
      </c>
      <c r="G2" s="65" t="s">
        <v>5</v>
      </c>
      <c r="H2" s="66" t="s">
        <v>6</v>
      </c>
      <c r="I2" s="66" t="s">
        <v>7</v>
      </c>
      <c r="J2" s="65" t="s">
        <v>8</v>
      </c>
      <c r="K2" s="65" t="s">
        <v>9</v>
      </c>
      <c r="L2" s="78" t="s">
        <v>10</v>
      </c>
      <c r="M2" s="79" t="s">
        <v>11</v>
      </c>
      <c r="N2" s="80" t="s">
        <v>12</v>
      </c>
      <c r="O2" s="81" t="s">
        <v>13</v>
      </c>
      <c r="P2" s="65" t="s">
        <v>14</v>
      </c>
      <c r="Q2" s="101" t="s">
        <v>15</v>
      </c>
      <c r="R2" s="101" t="s">
        <v>16</v>
      </c>
      <c r="S2" s="102" t="s">
        <v>17</v>
      </c>
      <c r="T2" s="102" t="s">
        <v>18</v>
      </c>
      <c r="U2" s="103" t="s">
        <v>19</v>
      </c>
      <c r="V2" s="103" t="s">
        <v>20</v>
      </c>
      <c r="W2" s="103" t="s">
        <v>21</v>
      </c>
      <c r="X2" s="103" t="s">
        <v>22</v>
      </c>
      <c r="Y2" s="103" t="s">
        <v>23</v>
      </c>
      <c r="Z2" s="114" t="s">
        <v>24</v>
      </c>
      <c r="AA2" s="114" t="s">
        <v>25</v>
      </c>
      <c r="AB2" s="114" t="s">
        <v>26</v>
      </c>
      <c r="AC2" s="115" t="s">
        <v>27</v>
      </c>
      <c r="AD2" s="116" t="s">
        <v>28</v>
      </c>
      <c r="AE2" s="116" t="s">
        <v>29</v>
      </c>
      <c r="AF2" s="116" t="s">
        <v>30</v>
      </c>
    </row>
    <row r="3" spans="2:32" ht="30.75" customHeight="1">
      <c r="B3" s="61" t="s">
        <v>31</v>
      </c>
      <c r="D3" s="67" t="s">
        <v>32</v>
      </c>
      <c r="E3" s="67" t="s">
        <v>33</v>
      </c>
      <c r="F3" s="67" t="s">
        <v>32</v>
      </c>
      <c r="G3" s="67" t="s">
        <v>34</v>
      </c>
      <c r="H3" s="67" t="s">
        <v>35</v>
      </c>
      <c r="I3" s="82">
        <v>300</v>
      </c>
      <c r="J3" s="83" t="s">
        <v>36</v>
      </c>
      <c r="K3" s="83">
        <v>5</v>
      </c>
      <c r="L3" s="84"/>
      <c r="M3" s="85"/>
      <c r="N3" s="86"/>
      <c r="O3" s="87">
        <f>tbl邀请[[#This Row],[拍单日期]]+5+tbl邀请[[#This Row],[收货后出稿时间]]</f>
        <v>10</v>
      </c>
      <c r="P3" s="85" t="s">
        <v>37</v>
      </c>
      <c r="Q3" s="85">
        <v>9</v>
      </c>
      <c r="R3" s="85">
        <v>8</v>
      </c>
      <c r="S3" s="85" t="s">
        <v>37</v>
      </c>
      <c r="T3" s="104">
        <v>300</v>
      </c>
      <c r="U3" s="105" t="s">
        <v>38</v>
      </c>
      <c r="V3" s="105" t="s">
        <v>39</v>
      </c>
      <c r="W3" s="106"/>
      <c r="X3" s="20" t="s">
        <v>40</v>
      </c>
      <c r="Y3" s="20" t="s">
        <v>41</v>
      </c>
      <c r="Z3" s="20">
        <v>4</v>
      </c>
      <c r="AA3" s="20">
        <v>0</v>
      </c>
      <c r="AB3" s="20">
        <v>14</v>
      </c>
      <c r="AC3" s="20">
        <v>14</v>
      </c>
      <c r="AD3" s="117"/>
      <c r="AE3" s="117"/>
      <c r="AF3" s="117" t="s">
        <v>37</v>
      </c>
    </row>
    <row r="4" spans="2:32" ht="30.75" customHeight="1">
      <c r="B4" s="68">
        <f ca="1">婚礼日期-TODAY()</f>
        <v>-242</v>
      </c>
      <c r="D4" s="69" t="s">
        <v>42</v>
      </c>
      <c r="E4" s="69" t="s">
        <v>43</v>
      </c>
      <c r="F4" s="69" t="s">
        <v>44</v>
      </c>
      <c r="G4" s="67" t="s">
        <v>45</v>
      </c>
      <c r="H4" s="67" t="s">
        <v>46</v>
      </c>
      <c r="I4" s="82">
        <v>800</v>
      </c>
      <c r="J4" s="83" t="s">
        <v>47</v>
      </c>
      <c r="K4" s="83" t="s">
        <v>48</v>
      </c>
      <c r="L4" s="84"/>
      <c r="M4" s="85"/>
      <c r="N4" s="86"/>
      <c r="O4" s="87">
        <f>tbl邀请[[#This Row],[拍单日期]]+5+tbl邀请[[#This Row],[收货后出稿时间]]</f>
        <v>10</v>
      </c>
      <c r="P4" s="85" t="s">
        <v>37</v>
      </c>
      <c r="Q4" s="85">
        <v>10</v>
      </c>
      <c r="R4" s="85">
        <v>8</v>
      </c>
      <c r="S4" s="107" t="s">
        <v>37</v>
      </c>
      <c r="T4" s="104">
        <v>800</v>
      </c>
      <c r="U4" s="108" t="s">
        <v>49</v>
      </c>
      <c r="V4" s="106"/>
      <c r="W4" s="106"/>
      <c r="X4" s="20" t="s">
        <v>50</v>
      </c>
      <c r="Y4" s="20" t="s">
        <v>51</v>
      </c>
      <c r="Z4" s="20">
        <v>187</v>
      </c>
      <c r="AA4" s="20">
        <v>117</v>
      </c>
      <c r="AB4" s="20">
        <v>39</v>
      </c>
      <c r="AC4" s="20">
        <v>35</v>
      </c>
      <c r="AD4" s="117" t="s">
        <v>52</v>
      </c>
      <c r="AE4" s="117"/>
      <c r="AF4" s="117" t="s">
        <v>37</v>
      </c>
    </row>
    <row r="5" spans="2:32" ht="30.75" customHeight="1">
      <c r="B5" s="70" t="s">
        <v>53</v>
      </c>
      <c r="D5" s="67" t="s">
        <v>54</v>
      </c>
      <c r="E5" s="67" t="s">
        <v>55</v>
      </c>
      <c r="F5" s="67" t="s">
        <v>56</v>
      </c>
      <c r="G5" s="67" t="s">
        <v>57</v>
      </c>
      <c r="H5" s="67" t="s">
        <v>58</v>
      </c>
      <c r="I5" s="82">
        <v>200</v>
      </c>
      <c r="J5" s="83" t="s">
        <v>59</v>
      </c>
      <c r="K5" s="83" t="s">
        <v>60</v>
      </c>
      <c r="L5" s="84"/>
      <c r="M5" s="85"/>
      <c r="N5" s="86"/>
      <c r="O5" s="87">
        <f>tbl邀请[[#This Row],[拍单日期]]+5+tbl邀请[[#This Row],[收货后出稿时间]]</f>
        <v>12</v>
      </c>
      <c r="P5" s="85" t="s">
        <v>37</v>
      </c>
      <c r="Q5" s="85">
        <v>10</v>
      </c>
      <c r="R5" s="85">
        <v>7</v>
      </c>
      <c r="S5" s="85" t="s">
        <v>37</v>
      </c>
      <c r="T5" s="104">
        <v>200</v>
      </c>
      <c r="U5" s="105" t="s">
        <v>61</v>
      </c>
      <c r="V5" s="106"/>
      <c r="W5" s="106"/>
      <c r="X5" s="20" t="s">
        <v>62</v>
      </c>
      <c r="Y5" s="20" t="s">
        <v>63</v>
      </c>
      <c r="Z5" s="20">
        <v>58</v>
      </c>
      <c r="AA5" s="20">
        <v>41</v>
      </c>
      <c r="AB5" s="20">
        <v>1</v>
      </c>
      <c r="AC5" s="20">
        <v>1</v>
      </c>
      <c r="AD5" s="117"/>
      <c r="AE5" s="117"/>
      <c r="AF5" s="117" t="s">
        <v>37</v>
      </c>
    </row>
    <row r="6" spans="2:32" ht="30.75" customHeight="1">
      <c r="B6" s="71">
        <f>tbl邀请[[#Totals],[小红书昵称]]</f>
        <v>98</v>
      </c>
      <c r="D6" s="67" t="s">
        <v>64</v>
      </c>
      <c r="E6" s="67" t="s">
        <v>65</v>
      </c>
      <c r="F6" s="67" t="s">
        <v>66</v>
      </c>
      <c r="G6" s="67" t="s">
        <v>67</v>
      </c>
      <c r="H6" s="67" t="s">
        <v>68</v>
      </c>
      <c r="I6" s="82">
        <v>300</v>
      </c>
      <c r="J6" s="83" t="s">
        <v>69</v>
      </c>
      <c r="K6" s="83" t="s">
        <v>60</v>
      </c>
      <c r="L6" s="84"/>
      <c r="M6" s="85"/>
      <c r="N6" s="86"/>
      <c r="O6" s="87">
        <f>tbl邀请[[#This Row],[拍单日期]]+5+tbl邀请[[#This Row],[收货后出稿时间]]</f>
        <v>12</v>
      </c>
      <c r="P6" s="85" t="s">
        <v>37</v>
      </c>
      <c r="Q6" s="85">
        <v>9</v>
      </c>
      <c r="R6" s="85">
        <v>8</v>
      </c>
      <c r="S6" s="85" t="s">
        <v>37</v>
      </c>
      <c r="T6" s="104">
        <v>300</v>
      </c>
      <c r="U6" s="105" t="s">
        <v>70</v>
      </c>
      <c r="V6" s="106"/>
      <c r="W6" s="106"/>
      <c r="X6" s="20" t="s">
        <v>71</v>
      </c>
      <c r="Y6" s="20" t="s">
        <v>72</v>
      </c>
      <c r="Z6" s="20">
        <v>110</v>
      </c>
      <c r="AA6" s="20">
        <v>18</v>
      </c>
      <c r="AB6" s="20">
        <v>21</v>
      </c>
      <c r="AC6" s="20">
        <v>16</v>
      </c>
      <c r="AD6" s="117"/>
      <c r="AE6" s="117"/>
      <c r="AF6" s="117"/>
    </row>
    <row r="7" spans="2:32" ht="30.75" customHeight="1">
      <c r="B7" s="70" t="s">
        <v>73</v>
      </c>
      <c r="D7" s="67" t="s">
        <v>74</v>
      </c>
      <c r="E7" s="67" t="s">
        <v>75</v>
      </c>
      <c r="F7" s="67" t="s">
        <v>74</v>
      </c>
      <c r="G7" s="67" t="s">
        <v>76</v>
      </c>
      <c r="H7" s="67" t="s">
        <v>77</v>
      </c>
      <c r="I7" s="82">
        <v>200</v>
      </c>
      <c r="J7" s="83" t="s">
        <v>78</v>
      </c>
      <c r="K7" s="83" t="s">
        <v>60</v>
      </c>
      <c r="L7" s="84"/>
      <c r="M7" s="85"/>
      <c r="N7" s="86"/>
      <c r="O7" s="87">
        <f>tbl邀请[[#This Row],[拍单日期]]+5+tbl邀请[[#This Row],[收货后出稿时间]]</f>
        <v>12</v>
      </c>
      <c r="P7" s="85" t="s">
        <v>37</v>
      </c>
      <c r="Q7" s="85">
        <v>10</v>
      </c>
      <c r="R7" s="85">
        <v>8</v>
      </c>
      <c r="S7" s="107" t="s">
        <v>37</v>
      </c>
      <c r="T7" s="104">
        <v>200</v>
      </c>
      <c r="U7" s="105" t="s">
        <v>79</v>
      </c>
      <c r="V7" s="105" t="s">
        <v>80</v>
      </c>
      <c r="W7" s="106"/>
      <c r="X7" s="20" t="s">
        <v>81</v>
      </c>
      <c r="Y7" s="20" t="s">
        <v>82</v>
      </c>
      <c r="Z7" s="20">
        <v>34</v>
      </c>
      <c r="AA7" s="20">
        <v>19</v>
      </c>
      <c r="AB7" s="20">
        <v>19</v>
      </c>
      <c r="AC7" s="20">
        <v>10</v>
      </c>
      <c r="AD7" s="117"/>
      <c r="AE7" s="117"/>
      <c r="AF7" s="117" t="s">
        <v>37</v>
      </c>
    </row>
    <row r="8" spans="2:32" ht="31.5" customHeight="1">
      <c r="B8" s="71">
        <f>tbl邀请[[#Totals],[拍单日期]]</f>
        <v>0</v>
      </c>
      <c r="D8" s="72" t="s">
        <v>83</v>
      </c>
      <c r="E8" s="67" t="s">
        <v>84</v>
      </c>
      <c r="F8" s="67" t="s">
        <v>85</v>
      </c>
      <c r="G8" s="67" t="s">
        <v>86</v>
      </c>
      <c r="H8" s="67" t="s">
        <v>87</v>
      </c>
      <c r="I8" s="82">
        <v>200</v>
      </c>
      <c r="J8" s="83" t="s">
        <v>88</v>
      </c>
      <c r="K8" s="83" t="s">
        <v>60</v>
      </c>
      <c r="L8" s="84"/>
      <c r="M8" s="85"/>
      <c r="N8" s="86"/>
      <c r="O8" s="87">
        <f>tbl邀请[[#This Row],[拍单日期]]+5+tbl邀请[[#This Row],[收货后出稿时间]]</f>
        <v>12</v>
      </c>
      <c r="P8" s="85" t="s">
        <v>37</v>
      </c>
      <c r="Q8" s="85">
        <v>9</v>
      </c>
      <c r="R8" s="85">
        <v>8</v>
      </c>
      <c r="S8" s="85" t="s">
        <v>37</v>
      </c>
      <c r="T8" s="104">
        <v>200</v>
      </c>
      <c r="U8" s="105" t="s">
        <v>89</v>
      </c>
      <c r="V8" s="105" t="s">
        <v>90</v>
      </c>
      <c r="W8" s="106"/>
      <c r="X8" s="20" t="s">
        <v>91</v>
      </c>
      <c r="Y8" s="20" t="s">
        <v>92</v>
      </c>
      <c r="Z8" s="20">
        <v>65</v>
      </c>
      <c r="AA8" s="20">
        <v>32</v>
      </c>
      <c r="AB8" s="20">
        <v>25</v>
      </c>
      <c r="AC8" s="20">
        <v>22</v>
      </c>
      <c r="AD8" s="117"/>
      <c r="AE8" s="117"/>
      <c r="AF8" s="117" t="s">
        <v>37</v>
      </c>
    </row>
    <row r="9" spans="2:32" ht="30.75" customHeight="1">
      <c r="B9" s="70" t="s">
        <v>93</v>
      </c>
      <c r="D9" s="72" t="s">
        <v>94</v>
      </c>
      <c r="E9" s="67" t="s">
        <v>95</v>
      </c>
      <c r="F9" s="72" t="s">
        <v>96</v>
      </c>
      <c r="G9" s="67" t="s">
        <v>97</v>
      </c>
      <c r="H9" s="67" t="s">
        <v>98</v>
      </c>
      <c r="I9" s="82">
        <v>200</v>
      </c>
      <c r="J9" s="83" t="s">
        <v>99</v>
      </c>
      <c r="K9" s="83" t="s">
        <v>48</v>
      </c>
      <c r="L9" s="84"/>
      <c r="M9" s="85"/>
      <c r="N9" s="86"/>
      <c r="O9" s="87">
        <f>tbl邀请[[#This Row],[拍单日期]]+5+tbl邀请[[#This Row],[收货后出稿时间]]</f>
        <v>10</v>
      </c>
      <c r="P9" s="85" t="s">
        <v>37</v>
      </c>
      <c r="Q9" s="85">
        <v>10</v>
      </c>
      <c r="R9" s="85">
        <v>8</v>
      </c>
      <c r="S9" s="107" t="s">
        <v>37</v>
      </c>
      <c r="T9" s="104">
        <v>200</v>
      </c>
      <c r="U9" s="108" t="s">
        <v>100</v>
      </c>
      <c r="V9" s="105" t="s">
        <v>101</v>
      </c>
      <c r="W9" s="109"/>
      <c r="X9" s="20" t="s">
        <v>102</v>
      </c>
      <c r="Y9" s="20" t="s">
        <v>103</v>
      </c>
      <c r="Z9" s="20">
        <v>34</v>
      </c>
      <c r="AA9" s="20">
        <v>31</v>
      </c>
      <c r="AB9" s="20">
        <v>28</v>
      </c>
      <c r="AC9" s="20">
        <v>14</v>
      </c>
      <c r="AD9" s="117"/>
      <c r="AE9" s="117"/>
      <c r="AF9" s="117" t="s">
        <v>37</v>
      </c>
    </row>
    <row r="10" spans="2:32" ht="30.75" customHeight="1">
      <c r="B10" s="71">
        <f>tbl邀请[[#Totals],[是否交稿]]</f>
        <v>97</v>
      </c>
      <c r="D10" s="67" t="s">
        <v>104</v>
      </c>
      <c r="E10" s="67" t="s">
        <v>105</v>
      </c>
      <c r="F10" s="67" t="s">
        <v>106</v>
      </c>
      <c r="G10" s="67" t="s">
        <v>107</v>
      </c>
      <c r="H10" s="67" t="s">
        <v>108</v>
      </c>
      <c r="I10" s="82">
        <v>100</v>
      </c>
      <c r="J10" s="83" t="s">
        <v>109</v>
      </c>
      <c r="K10" s="88" t="s">
        <v>48</v>
      </c>
      <c r="L10" s="89"/>
      <c r="M10" s="90"/>
      <c r="N10" s="91"/>
      <c r="O10" s="92">
        <f>tbl邀请[[#This Row],[拍单日期]]+5+tbl邀请[[#This Row],[收货后出稿时间]]</f>
        <v>10</v>
      </c>
      <c r="P10" s="85" t="s">
        <v>37</v>
      </c>
      <c r="Q10" s="85">
        <v>10</v>
      </c>
      <c r="R10" s="85">
        <v>7</v>
      </c>
      <c r="S10" s="85" t="s">
        <v>37</v>
      </c>
      <c r="T10" s="104">
        <v>100</v>
      </c>
      <c r="U10" s="105" t="s">
        <v>110</v>
      </c>
      <c r="V10" s="105" t="s">
        <v>111</v>
      </c>
      <c r="W10" s="106"/>
      <c r="X10" s="20" t="s">
        <v>112</v>
      </c>
      <c r="Y10" s="20" t="s">
        <v>113</v>
      </c>
      <c r="Z10" s="20">
        <v>17</v>
      </c>
      <c r="AA10" s="20">
        <v>16</v>
      </c>
      <c r="AB10" s="20">
        <v>14</v>
      </c>
      <c r="AC10" s="20">
        <v>14</v>
      </c>
      <c r="AD10" s="117"/>
      <c r="AE10" s="117"/>
      <c r="AF10" s="117" t="s">
        <v>37</v>
      </c>
    </row>
    <row r="11" spans="2:32" ht="30.75" customHeight="1">
      <c r="B11" s="70" t="s">
        <v>114</v>
      </c>
      <c r="D11" s="67" t="s">
        <v>115</v>
      </c>
      <c r="E11" s="67" t="s">
        <v>116</v>
      </c>
      <c r="F11" s="67" t="s">
        <v>117</v>
      </c>
      <c r="G11" s="67" t="s">
        <v>118</v>
      </c>
      <c r="H11" s="67" t="s">
        <v>119</v>
      </c>
      <c r="I11" s="82">
        <v>100</v>
      </c>
      <c r="J11" s="83" t="s">
        <v>120</v>
      </c>
      <c r="K11" s="83" t="s">
        <v>48</v>
      </c>
      <c r="L11" s="84"/>
      <c r="M11" s="85"/>
      <c r="N11" s="86"/>
      <c r="O11" s="87">
        <f>tbl邀请[[#This Row],[拍单日期]]+5+tbl邀请[[#This Row],[收货后出稿时间]]</f>
        <v>10</v>
      </c>
      <c r="P11" s="85" t="s">
        <v>37</v>
      </c>
      <c r="Q11" s="85">
        <v>9</v>
      </c>
      <c r="R11" s="85">
        <v>7</v>
      </c>
      <c r="S11" s="85" t="s">
        <v>37</v>
      </c>
      <c r="T11" s="104">
        <v>100</v>
      </c>
      <c r="U11" s="105" t="s">
        <v>121</v>
      </c>
      <c r="V11" s="105" t="s">
        <v>122</v>
      </c>
      <c r="W11" s="106"/>
      <c r="X11" s="20" t="s">
        <v>123</v>
      </c>
      <c r="Y11" s="20" t="s">
        <v>124</v>
      </c>
      <c r="Z11" s="20">
        <v>56</v>
      </c>
      <c r="AA11" s="20">
        <v>36</v>
      </c>
      <c r="AB11" s="20">
        <v>45</v>
      </c>
      <c r="AC11" s="20">
        <v>41</v>
      </c>
      <c r="AD11" s="117"/>
      <c r="AE11" s="117"/>
      <c r="AF11" s="117" t="s">
        <v>37</v>
      </c>
    </row>
    <row r="12" spans="2:32" ht="30.75" customHeight="1">
      <c r="B12" s="71">
        <f>tbl邀请[[#Totals],[是否发布]]</f>
        <v>97</v>
      </c>
      <c r="D12" s="67" t="s">
        <v>125</v>
      </c>
      <c r="E12" s="67" t="s">
        <v>126</v>
      </c>
      <c r="F12" s="67" t="s">
        <v>127</v>
      </c>
      <c r="G12" s="67" t="s">
        <v>128</v>
      </c>
      <c r="H12" s="67" t="s">
        <v>87</v>
      </c>
      <c r="I12" s="82">
        <v>200</v>
      </c>
      <c r="J12" s="83" t="s">
        <v>129</v>
      </c>
      <c r="K12" s="83" t="s">
        <v>130</v>
      </c>
      <c r="L12" s="84"/>
      <c r="M12" s="85"/>
      <c r="N12" s="86"/>
      <c r="O12" s="87">
        <f>tbl邀请[[#This Row],[拍单日期]]+5+tbl邀请[[#This Row],[收货后出稿时间]]</f>
        <v>8</v>
      </c>
      <c r="P12" s="85" t="s">
        <v>37</v>
      </c>
      <c r="Q12" s="85">
        <v>10</v>
      </c>
      <c r="R12" s="85">
        <v>9</v>
      </c>
      <c r="S12" s="85" t="s">
        <v>37</v>
      </c>
      <c r="T12" s="104">
        <v>200</v>
      </c>
      <c r="U12" s="105" t="s">
        <v>131</v>
      </c>
      <c r="V12" s="106"/>
      <c r="W12" s="106"/>
      <c r="X12" s="20" t="s">
        <v>132</v>
      </c>
      <c r="Y12" s="20" t="s">
        <v>133</v>
      </c>
      <c r="Z12" s="20">
        <v>45</v>
      </c>
      <c r="AA12" s="20">
        <v>14</v>
      </c>
      <c r="AB12" s="20">
        <v>27</v>
      </c>
      <c r="AC12" s="20">
        <v>16</v>
      </c>
      <c r="AD12" s="117"/>
      <c r="AE12" s="117"/>
      <c r="AF12" s="117"/>
    </row>
    <row r="13" spans="2:32" ht="30.75" customHeight="1">
      <c r="B13" s="70" t="s">
        <v>134</v>
      </c>
      <c r="D13" s="67" t="s">
        <v>135</v>
      </c>
      <c r="E13" s="67" t="s">
        <v>136</v>
      </c>
      <c r="F13" s="67" t="s">
        <v>137</v>
      </c>
      <c r="G13" s="67" t="s">
        <v>138</v>
      </c>
      <c r="H13" s="67" t="s">
        <v>139</v>
      </c>
      <c r="I13" s="82">
        <v>200</v>
      </c>
      <c r="J13" s="83" t="s">
        <v>140</v>
      </c>
      <c r="K13" s="83" t="s">
        <v>141</v>
      </c>
      <c r="L13" s="84"/>
      <c r="M13" s="85"/>
      <c r="N13" s="86"/>
      <c r="O13" s="87">
        <f>tbl邀请[[#This Row],[拍单日期]]+5+tbl邀请[[#This Row],[收货后出稿时间]]</f>
        <v>9</v>
      </c>
      <c r="P13" s="85" t="s">
        <v>37</v>
      </c>
      <c r="Q13" s="85">
        <v>10</v>
      </c>
      <c r="R13" s="85">
        <v>8</v>
      </c>
      <c r="S13" s="85" t="s">
        <v>37</v>
      </c>
      <c r="T13" s="104">
        <v>200</v>
      </c>
      <c r="U13" s="105" t="s">
        <v>142</v>
      </c>
      <c r="V13" s="106"/>
      <c r="W13" s="106"/>
      <c r="X13" s="20" t="s">
        <v>143</v>
      </c>
      <c r="Y13" s="20" t="s">
        <v>144</v>
      </c>
      <c r="Z13" s="20">
        <v>53</v>
      </c>
      <c r="AA13" s="20">
        <v>16</v>
      </c>
      <c r="AB13" s="20">
        <v>27</v>
      </c>
      <c r="AC13" s="20">
        <v>17</v>
      </c>
      <c r="AD13" s="117"/>
      <c r="AE13" s="117"/>
      <c r="AF13" s="117" t="s">
        <v>37</v>
      </c>
    </row>
    <row r="14" spans="2:32" ht="30.75" customHeight="1">
      <c r="B14" s="73">
        <f>tbl邀请[[#Totals],[拍单金额]]</f>
        <v>0</v>
      </c>
      <c r="D14" s="67" t="s">
        <v>145</v>
      </c>
      <c r="E14" s="67" t="s">
        <v>146</v>
      </c>
      <c r="F14" s="67" t="s">
        <v>147</v>
      </c>
      <c r="G14" s="67" t="s">
        <v>148</v>
      </c>
      <c r="H14" s="67" t="s">
        <v>149</v>
      </c>
      <c r="I14" s="82">
        <v>300</v>
      </c>
      <c r="J14" s="83" t="s">
        <v>150</v>
      </c>
      <c r="K14" s="83" t="s">
        <v>130</v>
      </c>
      <c r="L14" s="84"/>
      <c r="M14" s="85"/>
      <c r="N14" s="86"/>
      <c r="O14" s="87">
        <f>tbl邀请[[#This Row],[拍单日期]]+5+tbl邀请[[#This Row],[收货后出稿时间]]</f>
        <v>8</v>
      </c>
      <c r="P14" s="85" t="s">
        <v>37</v>
      </c>
      <c r="Q14" s="85">
        <v>10</v>
      </c>
      <c r="R14" s="85">
        <v>7</v>
      </c>
      <c r="S14" s="107" t="s">
        <v>37</v>
      </c>
      <c r="T14" s="104">
        <v>300</v>
      </c>
      <c r="U14" s="105" t="s">
        <v>151</v>
      </c>
      <c r="V14" s="106"/>
      <c r="W14" s="106"/>
      <c r="X14" s="20" t="s">
        <v>152</v>
      </c>
      <c r="Y14" s="20" t="s">
        <v>153</v>
      </c>
      <c r="Z14" s="20">
        <v>125</v>
      </c>
      <c r="AA14" s="20">
        <v>115</v>
      </c>
      <c r="AB14" s="20">
        <v>14</v>
      </c>
      <c r="AC14" s="20">
        <v>14</v>
      </c>
      <c r="AD14" s="117"/>
      <c r="AE14" s="117"/>
      <c r="AF14" s="117" t="s">
        <v>37</v>
      </c>
    </row>
    <row r="15" spans="2:32" ht="30.75" customHeight="1">
      <c r="B15" s="70" t="s">
        <v>154</v>
      </c>
      <c r="D15" s="72" t="s">
        <v>155</v>
      </c>
      <c r="E15" s="67" t="s">
        <v>156</v>
      </c>
      <c r="F15" s="67" t="s">
        <v>157</v>
      </c>
      <c r="G15" s="67" t="s">
        <v>158</v>
      </c>
      <c r="H15" s="67" t="s">
        <v>58</v>
      </c>
      <c r="I15" s="82">
        <v>200</v>
      </c>
      <c r="J15" s="83" t="s">
        <v>159</v>
      </c>
      <c r="K15" s="88" t="s">
        <v>130</v>
      </c>
      <c r="L15" s="89"/>
      <c r="M15" s="90"/>
      <c r="N15" s="91"/>
      <c r="O15" s="92">
        <f>tbl邀请[[#This Row],[拍单日期]]+5+tbl邀请[[#This Row],[收货后出稿时间]]</f>
        <v>8</v>
      </c>
      <c r="P15" s="85" t="s">
        <v>37</v>
      </c>
      <c r="Q15" s="85">
        <v>9</v>
      </c>
      <c r="R15" s="85">
        <v>8</v>
      </c>
      <c r="S15" s="85" t="s">
        <v>37</v>
      </c>
      <c r="T15" s="104">
        <v>200</v>
      </c>
      <c r="U15" s="105" t="s">
        <v>160</v>
      </c>
      <c r="V15" s="106"/>
      <c r="W15" s="106"/>
      <c r="X15" s="20" t="s">
        <v>161</v>
      </c>
      <c r="Y15" s="20" t="s">
        <v>162</v>
      </c>
      <c r="Z15" s="20">
        <v>17</v>
      </c>
      <c r="AA15" s="20">
        <v>19</v>
      </c>
      <c r="AB15" s="20">
        <v>13</v>
      </c>
      <c r="AC15" s="20">
        <v>13</v>
      </c>
      <c r="AD15" s="117"/>
      <c r="AE15" s="117"/>
      <c r="AF15" s="117" t="s">
        <v>37</v>
      </c>
    </row>
    <row r="16" spans="2:32" ht="30.75" customHeight="1">
      <c r="B16" s="73">
        <f>tbl邀请[[#Totals],[结算金额]]</f>
        <v>23350</v>
      </c>
      <c r="D16" s="67" t="s">
        <v>163</v>
      </c>
      <c r="E16" s="67" t="s">
        <v>164</v>
      </c>
      <c r="F16" s="67" t="s">
        <v>165</v>
      </c>
      <c r="G16" s="67" t="s">
        <v>166</v>
      </c>
      <c r="H16" s="67" t="s">
        <v>98</v>
      </c>
      <c r="I16" s="82">
        <v>200</v>
      </c>
      <c r="J16" s="83" t="s">
        <v>167</v>
      </c>
      <c r="K16" s="83" t="s">
        <v>130</v>
      </c>
      <c r="L16" s="84"/>
      <c r="M16" s="85"/>
      <c r="N16" s="86"/>
      <c r="O16" s="87">
        <f>tbl邀请[[#This Row],[拍单日期]]+5+tbl邀请[[#This Row],[收货后出稿时间]]</f>
        <v>8</v>
      </c>
      <c r="P16" s="85" t="s">
        <v>37</v>
      </c>
      <c r="Q16" s="85">
        <v>10</v>
      </c>
      <c r="R16" s="85">
        <v>9</v>
      </c>
      <c r="S16" s="107" t="s">
        <v>37</v>
      </c>
      <c r="T16" s="104">
        <v>200</v>
      </c>
      <c r="U16" s="105" t="s">
        <v>168</v>
      </c>
      <c r="V16" s="105" t="s">
        <v>169</v>
      </c>
      <c r="W16" s="106"/>
      <c r="X16" s="20" t="s">
        <v>170</v>
      </c>
      <c r="Y16" s="20" t="s">
        <v>171</v>
      </c>
      <c r="Z16" s="20">
        <v>22</v>
      </c>
      <c r="AA16" s="20">
        <v>10</v>
      </c>
      <c r="AB16" s="20">
        <v>24</v>
      </c>
      <c r="AC16" s="20">
        <v>17</v>
      </c>
      <c r="AD16" s="117"/>
      <c r="AE16" s="117"/>
      <c r="AF16" s="117" t="s">
        <v>37</v>
      </c>
    </row>
    <row r="17" spans="2:32" ht="30.75" customHeight="1">
      <c r="B17" s="70" t="s">
        <v>172</v>
      </c>
      <c r="D17" s="67" t="s">
        <v>173</v>
      </c>
      <c r="E17" s="67" t="s">
        <v>174</v>
      </c>
      <c r="F17" s="67" t="s">
        <v>175</v>
      </c>
      <c r="G17" s="67" t="s">
        <v>176</v>
      </c>
      <c r="H17" s="67" t="s">
        <v>177</v>
      </c>
      <c r="I17" s="82">
        <v>200</v>
      </c>
      <c r="J17" s="83" t="s">
        <v>178</v>
      </c>
      <c r="K17" s="83" t="s">
        <v>60</v>
      </c>
      <c r="L17" s="84"/>
      <c r="M17" s="85"/>
      <c r="N17" s="86"/>
      <c r="O17" s="87">
        <f>tbl邀请[[#This Row],[拍单日期]]+5+tbl邀请[[#This Row],[收货后出稿时间]]</f>
        <v>12</v>
      </c>
      <c r="P17" s="85" t="s">
        <v>37</v>
      </c>
      <c r="Q17" s="85">
        <v>10</v>
      </c>
      <c r="R17" s="85">
        <v>8</v>
      </c>
      <c r="S17" s="85" t="s">
        <v>37</v>
      </c>
      <c r="T17" s="104">
        <v>200</v>
      </c>
      <c r="U17" s="105" t="s">
        <v>179</v>
      </c>
      <c r="V17" s="105" t="s">
        <v>180</v>
      </c>
      <c r="W17" s="106"/>
      <c r="X17" s="20" t="s">
        <v>181</v>
      </c>
      <c r="Y17" s="20" t="s">
        <v>182</v>
      </c>
      <c r="Z17" s="20">
        <v>20</v>
      </c>
      <c r="AA17" s="20">
        <v>16</v>
      </c>
      <c r="AB17" s="20">
        <v>31</v>
      </c>
      <c r="AC17" s="20">
        <v>16</v>
      </c>
      <c r="AD17" s="117"/>
      <c r="AE17" s="117"/>
      <c r="AF17" s="117"/>
    </row>
    <row r="18" spans="2:32" ht="30.75" customHeight="1">
      <c r="B18" s="73">
        <f>tbl邀请[[#Totals],[笔记报价]]-B16</f>
        <v>350</v>
      </c>
      <c r="D18" s="72" t="s">
        <v>183</v>
      </c>
      <c r="E18" s="67" t="s">
        <v>184</v>
      </c>
      <c r="F18" s="67" t="s">
        <v>185</v>
      </c>
      <c r="G18" s="67" t="s">
        <v>186</v>
      </c>
      <c r="H18" s="67" t="s">
        <v>187</v>
      </c>
      <c r="I18" s="82">
        <v>200</v>
      </c>
      <c r="J18" s="83" t="s">
        <v>184</v>
      </c>
      <c r="K18" s="83" t="s">
        <v>188</v>
      </c>
      <c r="L18" s="84"/>
      <c r="M18" s="85"/>
      <c r="N18" s="86"/>
      <c r="O18" s="87">
        <f>tbl邀请[[#This Row],[拍单日期]]+5+tbl邀请[[#This Row],[收货后出稿时间]]</f>
        <v>7</v>
      </c>
      <c r="P18" s="85" t="s">
        <v>37</v>
      </c>
      <c r="Q18" s="85">
        <v>10</v>
      </c>
      <c r="R18" s="85">
        <v>8</v>
      </c>
      <c r="S18" s="107" t="s">
        <v>37</v>
      </c>
      <c r="T18" s="104">
        <v>200</v>
      </c>
      <c r="U18" s="105" t="s">
        <v>189</v>
      </c>
      <c r="V18" s="106"/>
      <c r="W18" s="106"/>
      <c r="X18" s="20" t="s">
        <v>190</v>
      </c>
      <c r="Y18" s="20" t="s">
        <v>191</v>
      </c>
      <c r="Z18" s="20">
        <v>54</v>
      </c>
      <c r="AA18" s="20">
        <v>31</v>
      </c>
      <c r="AB18" s="20">
        <v>29</v>
      </c>
      <c r="AC18" s="20">
        <v>19</v>
      </c>
      <c r="AD18" s="117"/>
      <c r="AE18" s="117"/>
      <c r="AF18" s="117" t="s">
        <v>37</v>
      </c>
    </row>
    <row r="19" spans="2:32" ht="30.75" customHeight="1">
      <c r="D19" s="67" t="s">
        <v>192</v>
      </c>
      <c r="E19" s="67" t="s">
        <v>193</v>
      </c>
      <c r="F19" s="67" t="s">
        <v>194</v>
      </c>
      <c r="G19" s="67" t="s">
        <v>195</v>
      </c>
      <c r="H19" s="67" t="s">
        <v>58</v>
      </c>
      <c r="I19" s="82">
        <v>200</v>
      </c>
      <c r="J19" s="83" t="s">
        <v>196</v>
      </c>
      <c r="K19" s="88" t="s">
        <v>60</v>
      </c>
      <c r="L19" s="89"/>
      <c r="M19" s="90"/>
      <c r="N19" s="91"/>
      <c r="O19" s="92">
        <f>tbl邀请[[#This Row],[拍单日期]]+5+tbl邀请[[#This Row],[收货后出稿时间]]</f>
        <v>12</v>
      </c>
      <c r="P19" s="85" t="s">
        <v>37</v>
      </c>
      <c r="Q19" s="85">
        <v>9</v>
      </c>
      <c r="R19" s="85">
        <v>8</v>
      </c>
      <c r="S19" s="107" t="s">
        <v>37</v>
      </c>
      <c r="T19" s="104">
        <v>200</v>
      </c>
      <c r="U19" s="105" t="s">
        <v>197</v>
      </c>
      <c r="V19" s="105" t="s">
        <v>198</v>
      </c>
      <c r="W19" s="106"/>
      <c r="X19" s="20" t="s">
        <v>199</v>
      </c>
      <c r="Y19" s="20" t="s">
        <v>200</v>
      </c>
      <c r="Z19" s="20">
        <v>25</v>
      </c>
      <c r="AA19" s="20">
        <v>8</v>
      </c>
      <c r="AB19" s="20">
        <v>25</v>
      </c>
      <c r="AC19" s="20">
        <v>25</v>
      </c>
      <c r="AD19" s="117"/>
      <c r="AE19" s="117"/>
      <c r="AF19" s="117" t="s">
        <v>37</v>
      </c>
    </row>
    <row r="20" spans="2:32" ht="30.75" customHeight="1">
      <c r="B20" s="51" t="s">
        <v>201</v>
      </c>
      <c r="D20" s="67" t="s">
        <v>202</v>
      </c>
      <c r="E20" s="67" t="s">
        <v>203</v>
      </c>
      <c r="F20" s="67" t="s">
        <v>204</v>
      </c>
      <c r="G20" s="67" t="s">
        <v>205</v>
      </c>
      <c r="H20" s="67" t="s">
        <v>206</v>
      </c>
      <c r="I20" s="82">
        <v>100</v>
      </c>
      <c r="J20" s="83" t="s">
        <v>207</v>
      </c>
      <c r="K20" s="88" t="s">
        <v>141</v>
      </c>
      <c r="L20" s="89"/>
      <c r="M20" s="90"/>
      <c r="N20" s="91"/>
      <c r="O20" s="92">
        <f>tbl邀请[[#This Row],[拍单日期]]+5+tbl邀请[[#This Row],[收货后出稿时间]]</f>
        <v>9</v>
      </c>
      <c r="P20" s="85" t="s">
        <v>37</v>
      </c>
      <c r="Q20" s="85">
        <v>9</v>
      </c>
      <c r="R20" s="85">
        <v>7</v>
      </c>
      <c r="S20" s="107" t="s">
        <v>37</v>
      </c>
      <c r="T20" s="86">
        <v>100</v>
      </c>
      <c r="U20" s="105" t="s">
        <v>208</v>
      </c>
      <c r="V20" s="105" t="s">
        <v>209</v>
      </c>
      <c r="W20" s="106"/>
      <c r="X20" s="20" t="s">
        <v>210</v>
      </c>
      <c r="Y20" s="20" t="s">
        <v>211</v>
      </c>
      <c r="Z20" s="20">
        <v>24</v>
      </c>
      <c r="AA20" s="20">
        <v>14</v>
      </c>
      <c r="AB20" s="20">
        <v>51</v>
      </c>
      <c r="AC20" s="20">
        <v>27</v>
      </c>
      <c r="AD20" s="117"/>
      <c r="AE20" s="117"/>
      <c r="AF20" s="117" t="s">
        <v>37</v>
      </c>
    </row>
    <row r="21" spans="2:32" ht="30.75" customHeight="1">
      <c r="B21" s="74">
        <f ca="1">TODAY()</f>
        <v>44287</v>
      </c>
      <c r="D21" s="67" t="s">
        <v>212</v>
      </c>
      <c r="E21" s="67" t="s">
        <v>213</v>
      </c>
      <c r="F21" s="67" t="s">
        <v>214</v>
      </c>
      <c r="G21" s="67" t="s">
        <v>215</v>
      </c>
      <c r="H21" s="67" t="s">
        <v>216</v>
      </c>
      <c r="I21" s="82">
        <v>300</v>
      </c>
      <c r="J21" s="83" t="s">
        <v>213</v>
      </c>
      <c r="K21" s="83" t="s">
        <v>48</v>
      </c>
      <c r="L21" s="84"/>
      <c r="M21" s="85"/>
      <c r="N21" s="86"/>
      <c r="O21" s="87">
        <f>tbl邀请[[#This Row],[拍单日期]]+5+tbl邀请[[#This Row],[收货后出稿时间]]</f>
        <v>10</v>
      </c>
      <c r="P21" s="85" t="s">
        <v>37</v>
      </c>
      <c r="Q21" s="85">
        <v>10</v>
      </c>
      <c r="R21" s="85">
        <v>8</v>
      </c>
      <c r="S21" s="107" t="s">
        <v>37</v>
      </c>
      <c r="T21" s="104">
        <v>300</v>
      </c>
      <c r="U21" s="105" t="s">
        <v>217</v>
      </c>
      <c r="V21" s="105" t="s">
        <v>218</v>
      </c>
      <c r="W21" s="106"/>
      <c r="X21" s="20" t="s">
        <v>219</v>
      </c>
      <c r="Y21" s="20" t="s">
        <v>220</v>
      </c>
      <c r="Z21" s="20">
        <v>22</v>
      </c>
      <c r="AA21" s="20">
        <v>20</v>
      </c>
      <c r="AB21" s="20">
        <v>14</v>
      </c>
      <c r="AC21" s="20">
        <v>14</v>
      </c>
      <c r="AD21" s="117"/>
      <c r="AE21" s="117"/>
      <c r="AF21" s="117" t="s">
        <v>37</v>
      </c>
    </row>
    <row r="22" spans="2:32" ht="30.75" customHeight="1">
      <c r="D22" s="67" t="s">
        <v>221</v>
      </c>
      <c r="E22" s="67" t="s">
        <v>222</v>
      </c>
      <c r="F22" s="67" t="s">
        <v>223</v>
      </c>
      <c r="G22" s="67" t="s">
        <v>224</v>
      </c>
      <c r="H22" s="67" t="s">
        <v>225</v>
      </c>
      <c r="I22" s="82">
        <v>200</v>
      </c>
      <c r="J22" s="83" t="s">
        <v>226</v>
      </c>
      <c r="K22" s="93" t="s">
        <v>141</v>
      </c>
      <c r="L22" s="94"/>
      <c r="M22" s="95"/>
      <c r="N22" s="96"/>
      <c r="O22" s="97">
        <f>tbl邀请[[#This Row],[拍单日期]]+5+tbl邀请[[#This Row],[收货后出稿时间]]</f>
        <v>9</v>
      </c>
      <c r="P22" s="85" t="s">
        <v>37</v>
      </c>
      <c r="Q22" s="85">
        <v>3</v>
      </c>
      <c r="R22" s="85">
        <v>7</v>
      </c>
      <c r="S22" s="85" t="s">
        <v>37</v>
      </c>
      <c r="T22" s="104">
        <v>200</v>
      </c>
      <c r="U22" s="108" t="s">
        <v>227</v>
      </c>
      <c r="V22" s="105" t="s">
        <v>228</v>
      </c>
      <c r="W22" s="106"/>
      <c r="X22" s="20" t="s">
        <v>229</v>
      </c>
      <c r="Y22" s="20" t="s">
        <v>230</v>
      </c>
      <c r="Z22" s="20">
        <v>30</v>
      </c>
      <c r="AA22" s="20">
        <v>12</v>
      </c>
      <c r="AB22" s="20">
        <v>22</v>
      </c>
      <c r="AC22" s="20">
        <v>18</v>
      </c>
      <c r="AD22" s="117"/>
      <c r="AE22" s="117"/>
      <c r="AF22" s="117" t="s">
        <v>37</v>
      </c>
    </row>
    <row r="23" spans="2:32" ht="30.75" customHeight="1">
      <c r="D23" s="67" t="s">
        <v>231</v>
      </c>
      <c r="E23" s="67" t="s">
        <v>232</v>
      </c>
      <c r="F23" s="67" t="s">
        <v>233</v>
      </c>
      <c r="G23" s="67" t="s">
        <v>234</v>
      </c>
      <c r="H23" s="67" t="s">
        <v>235</v>
      </c>
      <c r="I23" s="82">
        <v>100</v>
      </c>
      <c r="J23" s="83" t="s">
        <v>236</v>
      </c>
      <c r="K23" s="88" t="s">
        <v>188</v>
      </c>
      <c r="L23" s="89"/>
      <c r="M23" s="90"/>
      <c r="N23" s="91"/>
      <c r="O23" s="92"/>
      <c r="P23" s="85" t="s">
        <v>37</v>
      </c>
      <c r="Q23" s="85">
        <v>10</v>
      </c>
      <c r="R23" s="85">
        <v>5</v>
      </c>
      <c r="S23" s="107" t="s">
        <v>37</v>
      </c>
      <c r="T23" s="104">
        <v>100</v>
      </c>
      <c r="U23" s="105" t="s">
        <v>237</v>
      </c>
      <c r="V23" s="105" t="s">
        <v>238</v>
      </c>
      <c r="W23" s="106"/>
      <c r="X23" s="20">
        <v>0</v>
      </c>
      <c r="Y23" s="20" t="s">
        <v>239</v>
      </c>
      <c r="Z23" s="20">
        <v>22</v>
      </c>
      <c r="AA23" s="20">
        <v>23</v>
      </c>
      <c r="AB23" s="20">
        <v>1</v>
      </c>
      <c r="AC23" s="20">
        <v>1</v>
      </c>
      <c r="AD23" s="117"/>
      <c r="AE23" s="117"/>
      <c r="AF23" s="117" t="s">
        <v>37</v>
      </c>
    </row>
    <row r="24" spans="2:32" ht="30.75" customHeight="1">
      <c r="D24" s="67" t="s">
        <v>240</v>
      </c>
      <c r="E24" s="67" t="s">
        <v>241</v>
      </c>
      <c r="F24" s="67" t="s">
        <v>242</v>
      </c>
      <c r="G24" s="67" t="s">
        <v>243</v>
      </c>
      <c r="H24" s="67" t="s">
        <v>87</v>
      </c>
      <c r="I24" s="82">
        <v>200</v>
      </c>
      <c r="J24" s="83" t="s">
        <v>241</v>
      </c>
      <c r="K24" s="83" t="s">
        <v>130</v>
      </c>
      <c r="L24" s="84"/>
      <c r="M24" s="85"/>
      <c r="N24" s="86"/>
      <c r="O24" s="87"/>
      <c r="P24" s="85" t="s">
        <v>37</v>
      </c>
      <c r="Q24" s="85">
        <v>10</v>
      </c>
      <c r="R24" s="85">
        <v>7</v>
      </c>
      <c r="S24" s="85" t="s">
        <v>37</v>
      </c>
      <c r="T24" s="139">
        <v>50</v>
      </c>
      <c r="U24" s="108" t="s">
        <v>244</v>
      </c>
      <c r="V24" s="106"/>
      <c r="W24" s="106"/>
      <c r="X24" s="20" t="s">
        <v>245</v>
      </c>
      <c r="Y24" s="20" t="s">
        <v>246</v>
      </c>
      <c r="Z24" s="20">
        <v>97</v>
      </c>
      <c r="AA24" s="20">
        <v>82</v>
      </c>
      <c r="AB24" s="20">
        <v>15</v>
      </c>
      <c r="AC24" s="20">
        <v>11</v>
      </c>
      <c r="AD24" s="117"/>
      <c r="AE24" s="117"/>
      <c r="AF24" s="117" t="s">
        <v>37</v>
      </c>
    </row>
    <row r="25" spans="2:32" ht="30.75" customHeight="1">
      <c r="D25" s="67" t="s">
        <v>247</v>
      </c>
      <c r="E25" s="67" t="s">
        <v>248</v>
      </c>
      <c r="F25" s="67" t="s">
        <v>247</v>
      </c>
      <c r="G25" s="67" t="s">
        <v>249</v>
      </c>
      <c r="H25" s="67" t="s">
        <v>250</v>
      </c>
      <c r="I25" s="82">
        <v>200</v>
      </c>
      <c r="J25" s="83" t="s">
        <v>251</v>
      </c>
      <c r="K25" s="83" t="s">
        <v>60</v>
      </c>
      <c r="L25" s="84"/>
      <c r="M25" s="85"/>
      <c r="N25" s="86"/>
      <c r="O25" s="87"/>
      <c r="P25" s="85" t="s">
        <v>37</v>
      </c>
      <c r="Q25" s="85">
        <v>9</v>
      </c>
      <c r="R25" s="85">
        <v>8</v>
      </c>
      <c r="S25" s="107" t="s">
        <v>37</v>
      </c>
      <c r="T25" s="104">
        <v>200</v>
      </c>
      <c r="U25" s="105" t="s">
        <v>252</v>
      </c>
      <c r="V25" s="106"/>
      <c r="W25" s="106"/>
      <c r="X25" s="20" t="s">
        <v>253</v>
      </c>
      <c r="Y25" s="20" t="s">
        <v>254</v>
      </c>
      <c r="Z25" s="20">
        <v>28</v>
      </c>
      <c r="AA25" s="20">
        <v>14</v>
      </c>
      <c r="AB25" s="20">
        <v>11</v>
      </c>
      <c r="AC25" s="20">
        <v>9</v>
      </c>
      <c r="AD25" s="117"/>
      <c r="AE25" s="117"/>
      <c r="AF25" s="117" t="s">
        <v>37</v>
      </c>
    </row>
    <row r="26" spans="2:32" ht="30.75" customHeight="1">
      <c r="D26" s="67" t="s">
        <v>255</v>
      </c>
      <c r="E26" s="67" t="s">
        <v>256</v>
      </c>
      <c r="F26" s="67" t="s">
        <v>255</v>
      </c>
      <c r="G26" s="67" t="s">
        <v>257</v>
      </c>
      <c r="H26" s="67" t="s">
        <v>258</v>
      </c>
      <c r="I26" s="82">
        <v>200</v>
      </c>
      <c r="J26" s="83" t="s">
        <v>256</v>
      </c>
      <c r="K26" s="83" t="s">
        <v>48</v>
      </c>
      <c r="L26" s="84"/>
      <c r="M26" s="85"/>
      <c r="N26" s="86"/>
      <c r="O26" s="87"/>
      <c r="P26" s="85" t="s">
        <v>37</v>
      </c>
      <c r="Q26" s="85">
        <v>9</v>
      </c>
      <c r="R26" s="85">
        <v>8</v>
      </c>
      <c r="S26" s="85" t="s">
        <v>37</v>
      </c>
      <c r="T26" s="104">
        <v>200</v>
      </c>
      <c r="U26" s="105" t="s">
        <v>259</v>
      </c>
      <c r="V26" s="105" t="s">
        <v>260</v>
      </c>
      <c r="W26" s="106"/>
      <c r="X26" s="20" t="s">
        <v>261</v>
      </c>
      <c r="Y26" s="20" t="s">
        <v>262</v>
      </c>
      <c r="Z26" s="20">
        <v>56</v>
      </c>
      <c r="AA26" s="20">
        <v>24</v>
      </c>
      <c r="AB26" s="20">
        <v>10</v>
      </c>
      <c r="AC26" s="20">
        <v>8</v>
      </c>
      <c r="AD26" s="117"/>
      <c r="AE26" s="117"/>
      <c r="AF26" s="117" t="s">
        <v>37</v>
      </c>
    </row>
    <row r="27" spans="2:32" ht="30.75" customHeight="1">
      <c r="D27" s="67" t="s">
        <v>263</v>
      </c>
      <c r="E27" s="67" t="s">
        <v>264</v>
      </c>
      <c r="F27" s="67" t="s">
        <v>265</v>
      </c>
      <c r="G27" s="75" t="s">
        <v>266</v>
      </c>
      <c r="H27" s="67" t="s">
        <v>58</v>
      </c>
      <c r="I27" s="82">
        <v>200</v>
      </c>
      <c r="J27" s="83" t="s">
        <v>267</v>
      </c>
      <c r="K27" s="88" t="s">
        <v>130</v>
      </c>
      <c r="L27" s="89"/>
      <c r="M27" s="90"/>
      <c r="N27" s="91"/>
      <c r="O27" s="92"/>
      <c r="P27" s="85" t="s">
        <v>37</v>
      </c>
      <c r="Q27" s="85">
        <v>10</v>
      </c>
      <c r="R27" s="85">
        <v>8</v>
      </c>
      <c r="S27" s="85" t="s">
        <v>37</v>
      </c>
      <c r="T27" s="104">
        <v>200</v>
      </c>
      <c r="U27" s="105" t="s">
        <v>268</v>
      </c>
      <c r="V27" s="105" t="s">
        <v>269</v>
      </c>
      <c r="W27" s="106"/>
      <c r="X27" s="20" t="s">
        <v>270</v>
      </c>
      <c r="Y27" s="20" t="s">
        <v>271</v>
      </c>
      <c r="Z27" s="20">
        <v>26</v>
      </c>
      <c r="AA27" s="20">
        <v>20</v>
      </c>
      <c r="AB27" s="20">
        <v>24</v>
      </c>
      <c r="AC27" s="20">
        <v>24</v>
      </c>
      <c r="AD27" s="117"/>
      <c r="AE27" s="117"/>
      <c r="AF27" s="117" t="s">
        <v>37</v>
      </c>
    </row>
    <row r="28" spans="2:32" ht="30.75" customHeight="1">
      <c r="D28" s="67" t="s">
        <v>272</v>
      </c>
      <c r="E28" s="67" t="s">
        <v>273</v>
      </c>
      <c r="F28" s="67" t="s">
        <v>274</v>
      </c>
      <c r="G28" s="67" t="s">
        <v>275</v>
      </c>
      <c r="H28" s="67" t="s">
        <v>87</v>
      </c>
      <c r="I28" s="82">
        <v>200</v>
      </c>
      <c r="J28" s="83" t="s">
        <v>276</v>
      </c>
      <c r="K28" s="88" t="s">
        <v>141</v>
      </c>
      <c r="L28" s="89"/>
      <c r="M28" s="90"/>
      <c r="N28" s="91"/>
      <c r="O28" s="92"/>
      <c r="P28" s="85" t="s">
        <v>37</v>
      </c>
      <c r="Q28" s="85">
        <v>10</v>
      </c>
      <c r="R28" s="85">
        <v>8</v>
      </c>
      <c r="S28" s="107" t="s">
        <v>37</v>
      </c>
      <c r="T28" s="104">
        <v>200</v>
      </c>
      <c r="U28" s="105" t="s">
        <v>277</v>
      </c>
      <c r="V28" s="106"/>
      <c r="W28" s="106"/>
      <c r="X28" s="20" t="s">
        <v>278</v>
      </c>
      <c r="Y28" s="20" t="s">
        <v>279</v>
      </c>
      <c r="Z28" s="20">
        <v>32</v>
      </c>
      <c r="AA28" s="20">
        <v>32</v>
      </c>
      <c r="AB28" s="20">
        <v>19</v>
      </c>
      <c r="AC28" s="20">
        <v>13</v>
      </c>
      <c r="AD28" s="117"/>
      <c r="AE28" s="117"/>
      <c r="AF28" s="117" t="s">
        <v>37</v>
      </c>
    </row>
    <row r="29" spans="2:32" ht="30.75" customHeight="1">
      <c r="D29" s="67" t="s">
        <v>280</v>
      </c>
      <c r="E29" s="67" t="s">
        <v>281</v>
      </c>
      <c r="F29" s="67" t="s">
        <v>282</v>
      </c>
      <c r="G29" s="67" t="s">
        <v>283</v>
      </c>
      <c r="H29" s="67" t="s">
        <v>98</v>
      </c>
      <c r="I29" s="82">
        <v>200</v>
      </c>
      <c r="J29" s="83" t="s">
        <v>284</v>
      </c>
      <c r="K29" s="88" t="s">
        <v>48</v>
      </c>
      <c r="L29" s="89"/>
      <c r="M29" s="90"/>
      <c r="N29" s="91"/>
      <c r="O29" s="92"/>
      <c r="P29" s="85" t="s">
        <v>37</v>
      </c>
      <c r="Q29" s="85">
        <v>9</v>
      </c>
      <c r="R29" s="85">
        <v>7</v>
      </c>
      <c r="S29" s="107" t="s">
        <v>37</v>
      </c>
      <c r="T29" s="104">
        <v>200</v>
      </c>
      <c r="U29" s="105" t="s">
        <v>285</v>
      </c>
      <c r="V29" s="105" t="s">
        <v>286</v>
      </c>
      <c r="W29" s="106"/>
      <c r="X29" s="20" t="s">
        <v>287</v>
      </c>
      <c r="Y29" s="20" t="s">
        <v>288</v>
      </c>
      <c r="Z29" s="20">
        <v>17</v>
      </c>
      <c r="AA29" s="20">
        <v>6</v>
      </c>
      <c r="AB29" s="20">
        <v>23</v>
      </c>
      <c r="AC29" s="20">
        <v>23</v>
      </c>
      <c r="AD29" s="117"/>
      <c r="AE29" s="117"/>
      <c r="AF29" s="117" t="s">
        <v>37</v>
      </c>
    </row>
    <row r="30" spans="2:32" ht="30.75" customHeight="1">
      <c r="D30" s="67" t="s">
        <v>289</v>
      </c>
      <c r="E30" s="67" t="s">
        <v>290</v>
      </c>
      <c r="F30" s="67" t="s">
        <v>291</v>
      </c>
      <c r="G30" s="67" t="s">
        <v>292</v>
      </c>
      <c r="H30" s="67" t="s">
        <v>293</v>
      </c>
      <c r="I30" s="82">
        <v>300</v>
      </c>
      <c r="J30" s="83" t="s">
        <v>294</v>
      </c>
      <c r="K30" s="88" t="s">
        <v>48</v>
      </c>
      <c r="L30" s="89"/>
      <c r="M30" s="90"/>
      <c r="N30" s="91"/>
      <c r="O30" s="92"/>
      <c r="P30" s="85" t="s">
        <v>37</v>
      </c>
      <c r="Q30" s="85">
        <v>10</v>
      </c>
      <c r="R30" s="85">
        <v>7</v>
      </c>
      <c r="S30" s="107" t="s">
        <v>37</v>
      </c>
      <c r="T30" s="86">
        <v>300</v>
      </c>
      <c r="U30" s="108" t="s">
        <v>295</v>
      </c>
      <c r="V30" s="105" t="s">
        <v>296</v>
      </c>
      <c r="W30" s="106"/>
      <c r="X30" s="20">
        <v>0</v>
      </c>
      <c r="Y30" s="20" t="s">
        <v>297</v>
      </c>
      <c r="Z30" s="20">
        <v>94</v>
      </c>
      <c r="AA30" s="20">
        <v>94</v>
      </c>
      <c r="AB30" s="20">
        <v>29</v>
      </c>
      <c r="AC30" s="20">
        <v>17</v>
      </c>
      <c r="AD30" s="117"/>
      <c r="AE30" s="117"/>
      <c r="AF30" s="117" t="s">
        <v>37</v>
      </c>
    </row>
    <row r="31" spans="2:32" ht="30.75" customHeight="1">
      <c r="D31" s="67" t="s">
        <v>298</v>
      </c>
      <c r="E31" s="67" t="s">
        <v>299</v>
      </c>
      <c r="F31" s="67" t="s">
        <v>300</v>
      </c>
      <c r="G31" s="67" t="s">
        <v>301</v>
      </c>
      <c r="H31" s="67" t="s">
        <v>302</v>
      </c>
      <c r="I31" s="82">
        <v>800</v>
      </c>
      <c r="J31" s="83" t="s">
        <v>303</v>
      </c>
      <c r="K31" s="83">
        <v>7</v>
      </c>
      <c r="L31" s="84"/>
      <c r="M31" s="85"/>
      <c r="N31" s="86"/>
      <c r="O31" s="87"/>
      <c r="P31" s="85" t="s">
        <v>37</v>
      </c>
      <c r="Q31" s="85">
        <v>10</v>
      </c>
      <c r="R31" s="85">
        <v>8</v>
      </c>
      <c r="S31" s="85" t="s">
        <v>37</v>
      </c>
      <c r="T31" s="104">
        <v>800</v>
      </c>
      <c r="U31" s="105" t="s">
        <v>304</v>
      </c>
      <c r="V31" s="105" t="s">
        <v>305</v>
      </c>
      <c r="W31" s="106"/>
      <c r="X31" s="20" t="s">
        <v>306</v>
      </c>
      <c r="Y31" s="20" t="s">
        <v>307</v>
      </c>
      <c r="Z31" s="20">
        <v>179</v>
      </c>
      <c r="AA31" s="20">
        <v>60</v>
      </c>
      <c r="AB31" s="20">
        <v>109</v>
      </c>
      <c r="AC31" s="20">
        <v>70</v>
      </c>
      <c r="AD31" s="117" t="s">
        <v>308</v>
      </c>
      <c r="AE31" s="117" t="s">
        <v>309</v>
      </c>
      <c r="AF31" s="117"/>
    </row>
    <row r="32" spans="2:32" ht="30.75" customHeight="1">
      <c r="D32" s="67" t="s">
        <v>310</v>
      </c>
      <c r="E32" s="67" t="s">
        <v>311</v>
      </c>
      <c r="F32" s="67" t="s">
        <v>312</v>
      </c>
      <c r="G32" s="67" t="s">
        <v>313</v>
      </c>
      <c r="H32" s="67" t="s">
        <v>314</v>
      </c>
      <c r="I32" s="82">
        <v>100</v>
      </c>
      <c r="J32" s="83" t="s">
        <v>315</v>
      </c>
      <c r="K32" s="83" t="s">
        <v>48</v>
      </c>
      <c r="L32" s="84"/>
      <c r="M32" s="85"/>
      <c r="N32" s="86"/>
      <c r="O32" s="87"/>
      <c r="P32" s="85" t="s">
        <v>37</v>
      </c>
      <c r="Q32" s="85">
        <v>10</v>
      </c>
      <c r="R32" s="85">
        <v>8</v>
      </c>
      <c r="S32" s="107" t="s">
        <v>37</v>
      </c>
      <c r="T32" s="104">
        <v>100</v>
      </c>
      <c r="U32" s="105" t="s">
        <v>316</v>
      </c>
      <c r="V32" s="105" t="s">
        <v>317</v>
      </c>
      <c r="W32" s="106"/>
      <c r="X32" s="20" t="s">
        <v>318</v>
      </c>
      <c r="Y32" s="20" t="s">
        <v>319</v>
      </c>
      <c r="Z32" s="20">
        <v>29</v>
      </c>
      <c r="AA32" s="20">
        <v>16</v>
      </c>
      <c r="AB32" s="20">
        <v>7</v>
      </c>
      <c r="AC32" s="20">
        <v>7</v>
      </c>
      <c r="AD32" s="117"/>
      <c r="AE32" s="117"/>
      <c r="AF32" s="117" t="s">
        <v>37</v>
      </c>
    </row>
    <row r="33" spans="4:32" ht="30.75" customHeight="1">
      <c r="D33" s="67" t="s">
        <v>320</v>
      </c>
      <c r="E33" s="67" t="s">
        <v>321</v>
      </c>
      <c r="F33" s="67" t="s">
        <v>320</v>
      </c>
      <c r="G33" s="67" t="s">
        <v>322</v>
      </c>
      <c r="H33" s="67" t="s">
        <v>323</v>
      </c>
      <c r="I33" s="82">
        <v>300</v>
      </c>
      <c r="J33" s="83" t="s">
        <v>321</v>
      </c>
      <c r="K33" s="83" t="s">
        <v>60</v>
      </c>
      <c r="L33" s="84"/>
      <c r="M33" s="85"/>
      <c r="N33" s="86"/>
      <c r="O33" s="87"/>
      <c r="P33" s="85" t="s">
        <v>37</v>
      </c>
      <c r="Q33" s="85">
        <v>10</v>
      </c>
      <c r="R33" s="85">
        <v>8</v>
      </c>
      <c r="S33" s="107" t="s">
        <v>37</v>
      </c>
      <c r="T33" s="86">
        <v>300</v>
      </c>
      <c r="U33" s="108" t="s">
        <v>324</v>
      </c>
      <c r="V33" s="105" t="s">
        <v>325</v>
      </c>
      <c r="W33" s="106"/>
      <c r="X33" s="20" t="s">
        <v>326</v>
      </c>
      <c r="Y33" s="20" t="s">
        <v>327</v>
      </c>
      <c r="Z33" s="20">
        <v>11</v>
      </c>
      <c r="AA33" s="20">
        <v>0</v>
      </c>
      <c r="AB33" s="20">
        <v>34</v>
      </c>
      <c r="AC33" s="20">
        <v>25</v>
      </c>
      <c r="AD33" s="117"/>
      <c r="AE33" s="117"/>
      <c r="AF33" s="117" t="s">
        <v>37</v>
      </c>
    </row>
    <row r="34" spans="4:32" ht="30.75" customHeight="1">
      <c r="D34" s="67" t="s">
        <v>328</v>
      </c>
      <c r="E34" s="67" t="s">
        <v>329</v>
      </c>
      <c r="F34" s="67" t="s">
        <v>328</v>
      </c>
      <c r="G34" s="67" t="s">
        <v>330</v>
      </c>
      <c r="H34" s="67" t="s">
        <v>331</v>
      </c>
      <c r="I34" s="82">
        <v>200</v>
      </c>
      <c r="J34" s="83" t="s">
        <v>332</v>
      </c>
      <c r="K34" s="88">
        <v>5</v>
      </c>
      <c r="L34" s="89"/>
      <c r="M34" s="90"/>
      <c r="N34" s="91"/>
      <c r="O34" s="92"/>
      <c r="P34" s="85" t="s">
        <v>37</v>
      </c>
      <c r="Q34" s="85">
        <v>10</v>
      </c>
      <c r="R34" s="85">
        <v>8</v>
      </c>
      <c r="S34" s="85" t="s">
        <v>37</v>
      </c>
      <c r="T34" s="104">
        <v>200</v>
      </c>
      <c r="U34" s="105" t="s">
        <v>333</v>
      </c>
      <c r="V34" s="105" t="s">
        <v>334</v>
      </c>
      <c r="W34" s="106"/>
      <c r="X34" s="20" t="s">
        <v>335</v>
      </c>
      <c r="Y34" s="20" t="s">
        <v>336</v>
      </c>
      <c r="Z34" s="20">
        <v>28</v>
      </c>
      <c r="AA34" s="20">
        <v>9</v>
      </c>
      <c r="AB34" s="20">
        <v>0</v>
      </c>
      <c r="AC34" s="20">
        <v>0</v>
      </c>
      <c r="AD34" s="117"/>
      <c r="AE34" s="117"/>
      <c r="AF34" s="117" t="s">
        <v>37</v>
      </c>
    </row>
    <row r="35" spans="4:32" ht="30.75" customHeight="1">
      <c r="D35" s="67" t="s">
        <v>337</v>
      </c>
      <c r="E35" s="67" t="s">
        <v>338</v>
      </c>
      <c r="F35" s="67" t="s">
        <v>339</v>
      </c>
      <c r="G35" s="67" t="s">
        <v>340</v>
      </c>
      <c r="H35" s="67" t="s">
        <v>87</v>
      </c>
      <c r="I35" s="82">
        <v>200</v>
      </c>
      <c r="J35" s="83" t="s">
        <v>341</v>
      </c>
      <c r="K35" s="83" t="s">
        <v>130</v>
      </c>
      <c r="L35" s="84"/>
      <c r="M35" s="85"/>
      <c r="N35" s="86"/>
      <c r="O35" s="87"/>
      <c r="P35" s="85" t="s">
        <v>37</v>
      </c>
      <c r="Q35" s="85">
        <v>9</v>
      </c>
      <c r="R35" s="85">
        <v>7</v>
      </c>
      <c r="S35" s="107" t="s">
        <v>37</v>
      </c>
      <c r="T35" s="104">
        <v>200</v>
      </c>
      <c r="U35" s="105" t="s">
        <v>342</v>
      </c>
      <c r="V35" s="105" t="s">
        <v>343</v>
      </c>
      <c r="W35" s="105" t="s">
        <v>344</v>
      </c>
      <c r="X35" s="20" t="s">
        <v>345</v>
      </c>
      <c r="Y35" s="20" t="s">
        <v>346</v>
      </c>
      <c r="Z35" s="20">
        <v>34</v>
      </c>
      <c r="AA35" s="20">
        <v>24</v>
      </c>
      <c r="AB35" s="20">
        <v>19</v>
      </c>
      <c r="AC35" s="20">
        <v>19</v>
      </c>
      <c r="AD35" s="117"/>
      <c r="AE35" s="117"/>
      <c r="AF35" s="117" t="s">
        <v>37</v>
      </c>
    </row>
    <row r="36" spans="4:32" ht="30.75" customHeight="1">
      <c r="D36" s="67" t="s">
        <v>347</v>
      </c>
      <c r="E36" s="67" t="s">
        <v>348</v>
      </c>
      <c r="F36" s="67" t="s">
        <v>349</v>
      </c>
      <c r="G36" s="67" t="s">
        <v>350</v>
      </c>
      <c r="H36" s="67" t="s">
        <v>351</v>
      </c>
      <c r="I36" s="82">
        <v>200</v>
      </c>
      <c r="J36" s="83" t="s">
        <v>352</v>
      </c>
      <c r="K36" s="83" t="s">
        <v>48</v>
      </c>
      <c r="L36" s="84"/>
      <c r="M36" s="85"/>
      <c r="N36" s="86"/>
      <c r="O36" s="87"/>
      <c r="P36" s="85" t="s">
        <v>37</v>
      </c>
      <c r="Q36" s="85">
        <v>10</v>
      </c>
      <c r="R36" s="85">
        <v>7</v>
      </c>
      <c r="S36" s="107" t="s">
        <v>37</v>
      </c>
      <c r="T36" s="104">
        <v>200</v>
      </c>
      <c r="U36" s="105" t="s">
        <v>353</v>
      </c>
      <c r="V36" s="105" t="s">
        <v>353</v>
      </c>
      <c r="W36" s="106"/>
      <c r="X36" s="20" t="s">
        <v>354</v>
      </c>
      <c r="Y36" s="20" t="s">
        <v>355</v>
      </c>
      <c r="Z36" s="20">
        <v>30</v>
      </c>
      <c r="AA36" s="20">
        <v>8</v>
      </c>
      <c r="AB36" s="20">
        <v>17</v>
      </c>
      <c r="AC36" s="20">
        <v>14</v>
      </c>
      <c r="AD36" s="117"/>
      <c r="AE36" s="117"/>
      <c r="AF36" s="117" t="s">
        <v>37</v>
      </c>
    </row>
    <row r="37" spans="4:32" ht="30.75" customHeight="1">
      <c r="D37" s="67" t="s">
        <v>356</v>
      </c>
      <c r="E37" s="67" t="s">
        <v>357</v>
      </c>
      <c r="F37" s="67" t="s">
        <v>358</v>
      </c>
      <c r="G37" s="67" t="s">
        <v>359</v>
      </c>
      <c r="H37" s="67" t="s">
        <v>87</v>
      </c>
      <c r="I37" s="82">
        <v>200</v>
      </c>
      <c r="J37" s="83" t="s">
        <v>360</v>
      </c>
      <c r="K37" s="83" t="s">
        <v>48</v>
      </c>
      <c r="L37" s="84"/>
      <c r="M37" s="85"/>
      <c r="N37" s="86"/>
      <c r="O37" s="87"/>
      <c r="P37" s="85" t="s">
        <v>37</v>
      </c>
      <c r="Q37" s="85">
        <v>10</v>
      </c>
      <c r="R37" s="85">
        <v>7</v>
      </c>
      <c r="S37" s="107" t="s">
        <v>37</v>
      </c>
      <c r="T37" s="104">
        <v>200</v>
      </c>
      <c r="U37" s="105" t="s">
        <v>361</v>
      </c>
      <c r="V37" s="106"/>
      <c r="W37" s="106"/>
      <c r="X37" s="20" t="s">
        <v>362</v>
      </c>
      <c r="Y37" s="20" t="s">
        <v>363</v>
      </c>
      <c r="Z37" s="20">
        <v>34</v>
      </c>
      <c r="AA37" s="20">
        <v>32</v>
      </c>
      <c r="AB37" s="20">
        <v>5</v>
      </c>
      <c r="AC37" s="20">
        <v>5</v>
      </c>
      <c r="AD37" s="117"/>
      <c r="AE37" s="117"/>
      <c r="AF37" s="117" t="s">
        <v>37</v>
      </c>
    </row>
    <row r="38" spans="4:32" ht="30.75" customHeight="1">
      <c r="D38" s="76" t="s">
        <v>364</v>
      </c>
      <c r="E38" s="76" t="s">
        <v>365</v>
      </c>
      <c r="F38" s="76" t="s">
        <v>366</v>
      </c>
      <c r="G38" s="76" t="s">
        <v>367</v>
      </c>
      <c r="H38" s="76" t="s">
        <v>368</v>
      </c>
      <c r="I38" s="98">
        <v>200</v>
      </c>
      <c r="J38" s="99" t="s">
        <v>369</v>
      </c>
      <c r="K38" s="93" t="s">
        <v>48</v>
      </c>
      <c r="L38" s="94"/>
      <c r="M38" s="95"/>
      <c r="N38" s="96"/>
      <c r="O38" s="97"/>
      <c r="P38" s="100" t="s">
        <v>919</v>
      </c>
      <c r="Q38" s="100"/>
      <c r="R38" s="100"/>
      <c r="S38" s="100" t="s">
        <v>919</v>
      </c>
      <c r="T38" s="110">
        <v>0</v>
      </c>
      <c r="U38" s="111"/>
      <c r="V38" s="111"/>
      <c r="W38" s="111"/>
      <c r="X38" s="112"/>
      <c r="Y38" s="112"/>
      <c r="Z38" s="112"/>
      <c r="AA38" s="112"/>
      <c r="AB38" s="112"/>
      <c r="AC38" s="112"/>
      <c r="AD38" s="118"/>
      <c r="AE38" s="118"/>
      <c r="AF38" s="118"/>
    </row>
    <row r="39" spans="4:32" ht="30.75" customHeight="1">
      <c r="D39" s="67" t="s">
        <v>370</v>
      </c>
      <c r="E39" s="67" t="s">
        <v>371</v>
      </c>
      <c r="F39" s="67" t="s">
        <v>370</v>
      </c>
      <c r="G39" s="67" t="s">
        <v>372</v>
      </c>
      <c r="H39" s="67" t="s">
        <v>58</v>
      </c>
      <c r="I39" s="82">
        <v>200</v>
      </c>
      <c r="J39" s="83" t="s">
        <v>373</v>
      </c>
      <c r="K39" s="83" t="s">
        <v>48</v>
      </c>
      <c r="L39" s="84"/>
      <c r="M39" s="85"/>
      <c r="N39" s="86"/>
      <c r="O39" s="87"/>
      <c r="P39" s="85" t="s">
        <v>37</v>
      </c>
      <c r="Q39" s="85">
        <v>4</v>
      </c>
      <c r="R39" s="85">
        <v>6</v>
      </c>
      <c r="S39" s="85" t="s">
        <v>37</v>
      </c>
      <c r="T39" s="104">
        <v>200</v>
      </c>
      <c r="U39" s="105" t="s">
        <v>374</v>
      </c>
      <c r="V39" s="106"/>
      <c r="W39" s="106"/>
      <c r="X39" s="20" t="s">
        <v>375</v>
      </c>
      <c r="Y39" s="20" t="s">
        <v>376</v>
      </c>
      <c r="Z39" s="20">
        <v>63</v>
      </c>
      <c r="AA39" s="20">
        <v>14</v>
      </c>
      <c r="AB39" s="20">
        <v>31</v>
      </c>
      <c r="AC39" s="20">
        <v>27</v>
      </c>
      <c r="AD39" s="117"/>
      <c r="AE39" s="117"/>
      <c r="AF39" s="117" t="s">
        <v>37</v>
      </c>
    </row>
    <row r="40" spans="4:32" ht="30.75" customHeight="1">
      <c r="D40" s="67" t="s">
        <v>377</v>
      </c>
      <c r="E40" s="67" t="s">
        <v>378</v>
      </c>
      <c r="F40" s="67" t="s">
        <v>377</v>
      </c>
      <c r="G40" s="67" t="s">
        <v>379</v>
      </c>
      <c r="H40" s="67" t="s">
        <v>98</v>
      </c>
      <c r="I40" s="82">
        <v>200</v>
      </c>
      <c r="J40" s="83" t="s">
        <v>380</v>
      </c>
      <c r="K40" s="93" t="s">
        <v>130</v>
      </c>
      <c r="L40" s="94"/>
      <c r="M40" s="95"/>
      <c r="N40" s="96"/>
      <c r="O40" s="97"/>
      <c r="P40" s="85" t="s">
        <v>37</v>
      </c>
      <c r="Q40" s="85">
        <v>10</v>
      </c>
      <c r="R40" s="85">
        <v>8</v>
      </c>
      <c r="S40" s="85" t="s">
        <v>37</v>
      </c>
      <c r="T40" s="104">
        <v>200</v>
      </c>
      <c r="U40" s="108" t="s">
        <v>381</v>
      </c>
      <c r="V40" s="105" t="s">
        <v>382</v>
      </c>
      <c r="W40" s="105" t="s">
        <v>382</v>
      </c>
      <c r="X40" s="20" t="s">
        <v>383</v>
      </c>
      <c r="Y40" s="20" t="s">
        <v>384</v>
      </c>
      <c r="Z40" s="20">
        <v>153</v>
      </c>
      <c r="AA40" s="20">
        <v>2</v>
      </c>
      <c r="AB40" s="20">
        <v>17</v>
      </c>
      <c r="AC40" s="20">
        <v>12</v>
      </c>
      <c r="AD40" s="117"/>
      <c r="AE40" s="117"/>
      <c r="AF40" s="117"/>
    </row>
    <row r="41" spans="4:32" ht="30.75" customHeight="1">
      <c r="D41" s="67" t="s">
        <v>385</v>
      </c>
      <c r="E41" s="67" t="s">
        <v>386</v>
      </c>
      <c r="F41" s="67" t="s">
        <v>387</v>
      </c>
      <c r="G41" s="67" t="s">
        <v>388</v>
      </c>
      <c r="H41" s="67" t="s">
        <v>389</v>
      </c>
      <c r="I41" s="82">
        <v>200</v>
      </c>
      <c r="J41" s="83" t="s">
        <v>390</v>
      </c>
      <c r="K41" s="88" t="s">
        <v>60</v>
      </c>
      <c r="L41" s="89"/>
      <c r="M41" s="90"/>
      <c r="N41" s="91"/>
      <c r="O41" s="92"/>
      <c r="P41" s="85" t="s">
        <v>37</v>
      </c>
      <c r="Q41" s="85">
        <v>9</v>
      </c>
      <c r="R41" s="85">
        <v>8</v>
      </c>
      <c r="S41" s="85" t="s">
        <v>37</v>
      </c>
      <c r="T41" s="104">
        <v>200</v>
      </c>
      <c r="U41" s="105" t="s">
        <v>391</v>
      </c>
      <c r="V41" s="106"/>
      <c r="W41" s="106"/>
      <c r="X41" s="20" t="s">
        <v>392</v>
      </c>
      <c r="Y41" s="20" t="s">
        <v>393</v>
      </c>
      <c r="Z41" s="20">
        <v>2</v>
      </c>
      <c r="AA41" s="20">
        <v>1</v>
      </c>
      <c r="AB41" s="20">
        <v>36</v>
      </c>
      <c r="AC41" s="20">
        <v>36</v>
      </c>
      <c r="AD41" s="117"/>
      <c r="AE41" s="117"/>
      <c r="AF41" s="117" t="s">
        <v>37</v>
      </c>
    </row>
    <row r="42" spans="4:32" ht="30.75" customHeight="1">
      <c r="D42" s="67" t="s">
        <v>394</v>
      </c>
      <c r="E42" s="67" t="s">
        <v>395</v>
      </c>
      <c r="F42" s="67" t="s">
        <v>396</v>
      </c>
      <c r="G42" s="67" t="s">
        <v>397</v>
      </c>
      <c r="H42" s="67" t="s">
        <v>87</v>
      </c>
      <c r="I42" s="82">
        <v>200</v>
      </c>
      <c r="J42" s="83" t="s">
        <v>395</v>
      </c>
      <c r="K42" s="83" t="s">
        <v>48</v>
      </c>
      <c r="L42" s="84"/>
      <c r="M42" s="85"/>
      <c r="N42" s="86"/>
      <c r="O42" s="87"/>
      <c r="P42" s="85" t="s">
        <v>37</v>
      </c>
      <c r="Q42" s="85">
        <v>9</v>
      </c>
      <c r="R42" s="85">
        <v>8</v>
      </c>
      <c r="S42" s="85" t="s">
        <v>37</v>
      </c>
      <c r="T42" s="104">
        <v>200</v>
      </c>
      <c r="U42" s="105" t="s">
        <v>398</v>
      </c>
      <c r="V42" s="106"/>
      <c r="W42" s="106"/>
      <c r="X42" s="20" t="s">
        <v>399</v>
      </c>
      <c r="Y42" s="20" t="s">
        <v>400</v>
      </c>
      <c r="Z42" s="20">
        <v>80</v>
      </c>
      <c r="AA42" s="20">
        <v>45</v>
      </c>
      <c r="AB42" s="20">
        <v>19</v>
      </c>
      <c r="AC42" s="20">
        <v>19</v>
      </c>
      <c r="AD42" s="117"/>
      <c r="AE42" s="117"/>
      <c r="AF42" s="117" t="s">
        <v>37</v>
      </c>
    </row>
    <row r="43" spans="4:32" ht="30.75" customHeight="1">
      <c r="D43" s="72" t="s">
        <v>401</v>
      </c>
      <c r="E43" s="67" t="s">
        <v>402</v>
      </c>
      <c r="F43" s="67" t="s">
        <v>403</v>
      </c>
      <c r="G43" s="67" t="s">
        <v>404</v>
      </c>
      <c r="H43" s="67" t="s">
        <v>58</v>
      </c>
      <c r="I43" s="82">
        <v>200</v>
      </c>
      <c r="J43" s="83" t="s">
        <v>402</v>
      </c>
      <c r="K43" s="83" t="s">
        <v>60</v>
      </c>
      <c r="L43" s="84"/>
      <c r="M43" s="85"/>
      <c r="N43" s="86"/>
      <c r="O43" s="87"/>
      <c r="P43" s="85" t="s">
        <v>37</v>
      </c>
      <c r="Q43" s="85">
        <v>9</v>
      </c>
      <c r="R43" s="85">
        <v>8</v>
      </c>
      <c r="S43" s="107" t="s">
        <v>37</v>
      </c>
      <c r="T43" s="104">
        <v>200</v>
      </c>
      <c r="U43" s="105" t="s">
        <v>405</v>
      </c>
      <c r="V43" s="106"/>
      <c r="W43" s="106"/>
      <c r="X43" s="20" t="s">
        <v>406</v>
      </c>
      <c r="Y43" s="20" t="s">
        <v>407</v>
      </c>
      <c r="Z43" s="20">
        <v>122</v>
      </c>
      <c r="AA43" s="20">
        <v>53</v>
      </c>
      <c r="AB43" s="20">
        <v>30</v>
      </c>
      <c r="AC43" s="20">
        <v>23</v>
      </c>
      <c r="AD43" s="117"/>
      <c r="AE43" s="117"/>
      <c r="AF43" s="117" t="s">
        <v>37</v>
      </c>
    </row>
    <row r="44" spans="4:32" ht="30.75" customHeight="1">
      <c r="D44" s="67" t="s">
        <v>408</v>
      </c>
      <c r="E44" s="67" t="s">
        <v>409</v>
      </c>
      <c r="F44" s="67" t="s">
        <v>410</v>
      </c>
      <c r="G44" s="67" t="s">
        <v>411</v>
      </c>
      <c r="H44" s="67" t="s">
        <v>98</v>
      </c>
      <c r="I44" s="82">
        <v>200</v>
      </c>
      <c r="J44" s="83" t="s">
        <v>412</v>
      </c>
      <c r="K44" s="88" t="s">
        <v>60</v>
      </c>
      <c r="L44" s="89"/>
      <c r="M44" s="90"/>
      <c r="N44" s="91"/>
      <c r="O44" s="92"/>
      <c r="P44" s="85" t="s">
        <v>37</v>
      </c>
      <c r="Q44" s="85">
        <v>9</v>
      </c>
      <c r="R44" s="85">
        <v>7</v>
      </c>
      <c r="S44" s="85" t="s">
        <v>37</v>
      </c>
      <c r="T44" s="104">
        <v>200</v>
      </c>
      <c r="U44" s="105" t="s">
        <v>413</v>
      </c>
      <c r="V44" s="105" t="s">
        <v>414</v>
      </c>
      <c r="W44" s="106"/>
      <c r="X44" s="20" t="s">
        <v>415</v>
      </c>
      <c r="Y44" s="20" t="s">
        <v>416</v>
      </c>
      <c r="Z44" s="20">
        <v>94</v>
      </c>
      <c r="AA44" s="20">
        <v>28</v>
      </c>
      <c r="AB44" s="20">
        <v>29</v>
      </c>
      <c r="AC44" s="20">
        <v>23</v>
      </c>
      <c r="AD44" s="117"/>
      <c r="AE44" s="117"/>
      <c r="AF44" s="117" t="s">
        <v>37</v>
      </c>
    </row>
    <row r="45" spans="4:32" ht="30.75" customHeight="1">
      <c r="D45" s="67" t="s">
        <v>417</v>
      </c>
      <c r="E45" s="67" t="s">
        <v>418</v>
      </c>
      <c r="F45" s="67" t="s">
        <v>417</v>
      </c>
      <c r="G45" s="67" t="s">
        <v>419</v>
      </c>
      <c r="H45" s="67" t="s">
        <v>87</v>
      </c>
      <c r="I45" s="82">
        <v>200</v>
      </c>
      <c r="J45" s="83" t="s">
        <v>420</v>
      </c>
      <c r="K45" s="83" t="s">
        <v>48</v>
      </c>
      <c r="L45" s="84"/>
      <c r="M45" s="85"/>
      <c r="N45" s="86"/>
      <c r="O45" s="87"/>
      <c r="P45" s="85" t="s">
        <v>37</v>
      </c>
      <c r="Q45" s="85">
        <v>9</v>
      </c>
      <c r="R45" s="85">
        <v>7</v>
      </c>
      <c r="S45" s="85" t="s">
        <v>37</v>
      </c>
      <c r="T45" s="104">
        <v>200</v>
      </c>
      <c r="U45" s="105" t="s">
        <v>421</v>
      </c>
      <c r="V45" s="105" t="s">
        <v>422</v>
      </c>
      <c r="W45" s="105" t="s">
        <v>423</v>
      </c>
      <c r="X45" s="20" t="s">
        <v>424</v>
      </c>
      <c r="Y45" s="20" t="s">
        <v>425</v>
      </c>
      <c r="Z45" s="20">
        <v>108</v>
      </c>
      <c r="AA45" s="20">
        <v>74</v>
      </c>
      <c r="AB45" s="20">
        <v>19</v>
      </c>
      <c r="AC45" s="20">
        <v>16</v>
      </c>
      <c r="AD45" s="117"/>
      <c r="AE45" s="117"/>
      <c r="AF45" s="117" t="s">
        <v>37</v>
      </c>
    </row>
    <row r="46" spans="4:32" ht="30.75" customHeight="1">
      <c r="D46" s="67" t="s">
        <v>426</v>
      </c>
      <c r="E46" s="67" t="s">
        <v>427</v>
      </c>
      <c r="F46" s="67" t="s">
        <v>428</v>
      </c>
      <c r="G46" s="67" t="s">
        <v>429</v>
      </c>
      <c r="H46" s="67" t="s">
        <v>98</v>
      </c>
      <c r="I46" s="82">
        <v>200</v>
      </c>
      <c r="J46" s="83" t="s">
        <v>430</v>
      </c>
      <c r="K46" s="88" t="s">
        <v>60</v>
      </c>
      <c r="L46" s="89"/>
      <c r="M46" s="90"/>
      <c r="N46" s="91"/>
      <c r="O46" s="92"/>
      <c r="P46" s="85" t="s">
        <v>37</v>
      </c>
      <c r="Q46" s="85">
        <v>9</v>
      </c>
      <c r="R46" s="85">
        <v>9</v>
      </c>
      <c r="S46" s="107" t="s">
        <v>37</v>
      </c>
      <c r="T46" s="104">
        <v>200</v>
      </c>
      <c r="U46" s="105" t="s">
        <v>431</v>
      </c>
      <c r="V46" s="105" t="s">
        <v>432</v>
      </c>
      <c r="W46" s="106"/>
      <c r="X46" s="20" t="s">
        <v>433</v>
      </c>
      <c r="Y46" s="20" t="s">
        <v>434</v>
      </c>
      <c r="Z46" s="20">
        <v>9</v>
      </c>
      <c r="AA46" s="20">
        <v>14</v>
      </c>
      <c r="AB46" s="20">
        <v>66</v>
      </c>
      <c r="AC46" s="20">
        <v>54</v>
      </c>
      <c r="AD46" s="117"/>
      <c r="AE46" s="117"/>
      <c r="AF46" s="117" t="s">
        <v>37</v>
      </c>
    </row>
    <row r="47" spans="4:32" ht="30.75" customHeight="1">
      <c r="D47" s="67" t="s">
        <v>435</v>
      </c>
      <c r="E47" s="67" t="s">
        <v>436</v>
      </c>
      <c r="F47" s="67" t="s">
        <v>435</v>
      </c>
      <c r="G47" s="67" t="s">
        <v>437</v>
      </c>
      <c r="H47" s="67" t="s">
        <v>77</v>
      </c>
      <c r="I47" s="82">
        <v>200</v>
      </c>
      <c r="J47" s="83" t="s">
        <v>438</v>
      </c>
      <c r="K47" s="88" t="s">
        <v>48</v>
      </c>
      <c r="L47" s="89"/>
      <c r="M47" s="90"/>
      <c r="N47" s="91"/>
      <c r="O47" s="92"/>
      <c r="P47" s="85" t="s">
        <v>37</v>
      </c>
      <c r="Q47" s="85">
        <v>10</v>
      </c>
      <c r="R47" s="85">
        <v>6</v>
      </c>
      <c r="S47" s="107" t="s">
        <v>37</v>
      </c>
      <c r="T47" s="104">
        <v>200</v>
      </c>
      <c r="U47" s="105" t="s">
        <v>439</v>
      </c>
      <c r="V47" s="105" t="s">
        <v>440</v>
      </c>
      <c r="W47" s="106"/>
      <c r="X47" s="20"/>
      <c r="Y47" s="20"/>
      <c r="Z47" s="20"/>
      <c r="AA47" s="20"/>
      <c r="AB47" s="20"/>
      <c r="AC47" s="20"/>
      <c r="AD47" s="117"/>
      <c r="AE47" s="117"/>
      <c r="AF47" s="117" t="s">
        <v>37</v>
      </c>
    </row>
    <row r="48" spans="4:32" ht="30.75" customHeight="1">
      <c r="D48" s="67" t="s">
        <v>441</v>
      </c>
      <c r="E48" s="67" t="s">
        <v>442</v>
      </c>
      <c r="F48" s="67" t="s">
        <v>443</v>
      </c>
      <c r="G48" s="67" t="s">
        <v>444</v>
      </c>
      <c r="H48" s="67" t="s">
        <v>445</v>
      </c>
      <c r="I48" s="82">
        <v>100</v>
      </c>
      <c r="J48" s="83" t="s">
        <v>446</v>
      </c>
      <c r="K48" s="88">
        <v>5</v>
      </c>
      <c r="L48" s="89"/>
      <c r="M48" s="90"/>
      <c r="N48" s="91"/>
      <c r="O48" s="92"/>
      <c r="P48" s="85" t="s">
        <v>37</v>
      </c>
      <c r="Q48" s="85">
        <v>10</v>
      </c>
      <c r="R48" s="85">
        <v>7</v>
      </c>
      <c r="S48" s="85" t="s">
        <v>37</v>
      </c>
      <c r="T48" s="104">
        <v>100</v>
      </c>
      <c r="U48" s="105" t="s">
        <v>447</v>
      </c>
      <c r="V48" s="105" t="s">
        <v>448</v>
      </c>
      <c r="W48" s="105" t="s">
        <v>449</v>
      </c>
      <c r="X48" s="20" t="s">
        <v>450</v>
      </c>
      <c r="Y48" s="20" t="s">
        <v>451</v>
      </c>
      <c r="Z48" s="20">
        <v>62</v>
      </c>
      <c r="AA48" s="20">
        <v>45</v>
      </c>
      <c r="AB48" s="20">
        <v>16</v>
      </c>
      <c r="AC48" s="20">
        <v>16</v>
      </c>
      <c r="AD48" s="117"/>
      <c r="AE48" s="117"/>
      <c r="AF48" s="117" t="s">
        <v>37</v>
      </c>
    </row>
    <row r="49" spans="4:32" ht="30.75" customHeight="1">
      <c r="D49" s="67" t="s">
        <v>452</v>
      </c>
      <c r="E49" s="67" t="s">
        <v>453</v>
      </c>
      <c r="F49" s="67" t="s">
        <v>454</v>
      </c>
      <c r="G49" s="67" t="s">
        <v>455</v>
      </c>
      <c r="H49" s="67" t="s">
        <v>456</v>
      </c>
      <c r="I49" s="82">
        <v>800</v>
      </c>
      <c r="J49" s="83" t="s">
        <v>453</v>
      </c>
      <c r="K49" s="93">
        <v>5</v>
      </c>
      <c r="L49" s="94"/>
      <c r="M49" s="95"/>
      <c r="N49" s="96"/>
      <c r="O49" s="97"/>
      <c r="P49" s="85" t="s">
        <v>37</v>
      </c>
      <c r="Q49" s="85">
        <v>10</v>
      </c>
      <c r="R49" s="85">
        <v>7</v>
      </c>
      <c r="S49" s="85" t="s">
        <v>37</v>
      </c>
      <c r="T49" s="86">
        <v>800</v>
      </c>
      <c r="U49" s="108" t="s">
        <v>457</v>
      </c>
      <c r="V49" s="106"/>
      <c r="W49" s="106"/>
      <c r="X49" s="20" t="s">
        <v>458</v>
      </c>
      <c r="Y49" s="20" t="s">
        <v>459</v>
      </c>
      <c r="Z49" s="20">
        <v>9</v>
      </c>
      <c r="AA49" s="20">
        <v>6</v>
      </c>
      <c r="AB49" s="20">
        <v>23</v>
      </c>
      <c r="AC49" s="20">
        <v>23</v>
      </c>
      <c r="AD49" s="117" t="s">
        <v>308</v>
      </c>
      <c r="AE49" s="117"/>
      <c r="AF49" s="117"/>
    </row>
    <row r="50" spans="4:32" ht="30.75" customHeight="1">
      <c r="D50" s="67" t="s">
        <v>460</v>
      </c>
      <c r="E50" s="67" t="s">
        <v>461</v>
      </c>
      <c r="F50" s="67" t="s">
        <v>462</v>
      </c>
      <c r="G50" s="67" t="s">
        <v>463</v>
      </c>
      <c r="H50" s="67" t="s">
        <v>464</v>
      </c>
      <c r="I50" s="82">
        <v>800</v>
      </c>
      <c r="J50" s="83" t="s">
        <v>465</v>
      </c>
      <c r="K50" s="83">
        <v>7</v>
      </c>
      <c r="L50" s="84"/>
      <c r="M50" s="85"/>
      <c r="N50" s="86"/>
      <c r="O50" s="87"/>
      <c r="P50" s="85" t="s">
        <v>37</v>
      </c>
      <c r="Q50" s="85">
        <v>10</v>
      </c>
      <c r="R50" s="85">
        <v>7</v>
      </c>
      <c r="S50" s="107" t="s">
        <v>37</v>
      </c>
      <c r="T50" s="104">
        <v>800</v>
      </c>
      <c r="U50" s="105" t="s">
        <v>466</v>
      </c>
      <c r="V50" s="106"/>
      <c r="W50" s="106"/>
      <c r="X50" s="20" t="s">
        <v>467</v>
      </c>
      <c r="Y50" s="20" t="s">
        <v>468</v>
      </c>
      <c r="Z50" s="20">
        <v>29</v>
      </c>
      <c r="AA50" s="20">
        <v>12</v>
      </c>
      <c r="AB50" s="20">
        <v>33</v>
      </c>
      <c r="AC50" s="20">
        <v>24</v>
      </c>
      <c r="AD50" s="117" t="s">
        <v>308</v>
      </c>
      <c r="AE50" s="117"/>
      <c r="AF50" s="117" t="s">
        <v>37</v>
      </c>
    </row>
    <row r="51" spans="4:32" ht="30.75" customHeight="1">
      <c r="D51" s="67" t="s">
        <v>469</v>
      </c>
      <c r="E51" s="67" t="s">
        <v>470</v>
      </c>
      <c r="F51" s="67" t="s">
        <v>471</v>
      </c>
      <c r="G51" s="67" t="s">
        <v>472</v>
      </c>
      <c r="H51" s="67" t="s">
        <v>87</v>
      </c>
      <c r="I51" s="82">
        <v>200</v>
      </c>
      <c r="J51" s="83" t="s">
        <v>473</v>
      </c>
      <c r="K51" s="93">
        <v>5</v>
      </c>
      <c r="L51" s="94"/>
      <c r="M51" s="95"/>
      <c r="N51" s="96"/>
      <c r="O51" s="97"/>
      <c r="P51" s="85" t="s">
        <v>37</v>
      </c>
      <c r="Q51" s="85">
        <v>9</v>
      </c>
      <c r="R51" s="85">
        <v>7</v>
      </c>
      <c r="S51" s="107" t="s">
        <v>37</v>
      </c>
      <c r="T51" s="104">
        <v>200</v>
      </c>
      <c r="U51" s="108" t="s">
        <v>474</v>
      </c>
      <c r="V51" s="105" t="s">
        <v>475</v>
      </c>
      <c r="W51" s="106"/>
      <c r="X51" s="20" t="s">
        <v>476</v>
      </c>
      <c r="Y51" s="20" t="s">
        <v>477</v>
      </c>
      <c r="Z51" s="20">
        <v>50</v>
      </c>
      <c r="AA51" s="20">
        <v>21</v>
      </c>
      <c r="AB51" s="20">
        <v>11</v>
      </c>
      <c r="AC51" s="20">
        <v>11</v>
      </c>
      <c r="AD51" s="117"/>
      <c r="AE51" s="117"/>
      <c r="AF51" s="117" t="s">
        <v>37</v>
      </c>
    </row>
    <row r="52" spans="4:32" ht="30.75" customHeight="1">
      <c r="D52" s="67" t="s">
        <v>478</v>
      </c>
      <c r="E52" s="67" t="s">
        <v>479</v>
      </c>
      <c r="F52" s="67" t="s">
        <v>480</v>
      </c>
      <c r="G52" s="67" t="s">
        <v>481</v>
      </c>
      <c r="H52" s="67" t="s">
        <v>482</v>
      </c>
      <c r="I52" s="82">
        <v>200</v>
      </c>
      <c r="J52" s="83" t="s">
        <v>483</v>
      </c>
      <c r="K52" s="88" t="s">
        <v>60</v>
      </c>
      <c r="L52" s="89"/>
      <c r="M52" s="90"/>
      <c r="N52" s="91"/>
      <c r="O52" s="92"/>
      <c r="P52" s="85" t="s">
        <v>37</v>
      </c>
      <c r="Q52" s="85">
        <v>10</v>
      </c>
      <c r="R52" s="85">
        <v>8</v>
      </c>
      <c r="S52" s="107" t="s">
        <v>37</v>
      </c>
      <c r="T52" s="104">
        <v>200</v>
      </c>
      <c r="U52" s="105" t="s">
        <v>484</v>
      </c>
      <c r="V52" s="105" t="s">
        <v>485</v>
      </c>
      <c r="W52" s="106"/>
      <c r="X52" s="20" t="s">
        <v>486</v>
      </c>
      <c r="Y52" s="20" t="s">
        <v>487</v>
      </c>
      <c r="Z52" s="20">
        <v>36</v>
      </c>
      <c r="AA52" s="20">
        <v>16</v>
      </c>
      <c r="AB52" s="20">
        <v>15</v>
      </c>
      <c r="AC52" s="20">
        <v>15</v>
      </c>
      <c r="AD52" s="117"/>
      <c r="AE52" s="117"/>
      <c r="AF52" s="117" t="s">
        <v>37</v>
      </c>
    </row>
    <row r="53" spans="4:32" ht="30.75" customHeight="1">
      <c r="D53" s="67" t="s">
        <v>488</v>
      </c>
      <c r="E53" s="67" t="s">
        <v>489</v>
      </c>
      <c r="F53" s="67" t="s">
        <v>490</v>
      </c>
      <c r="G53" s="67" t="s">
        <v>491</v>
      </c>
      <c r="H53" s="67" t="s">
        <v>492</v>
      </c>
      <c r="I53" s="82">
        <v>100</v>
      </c>
      <c r="J53" s="83" t="s">
        <v>493</v>
      </c>
      <c r="K53" s="83" t="s">
        <v>130</v>
      </c>
      <c r="L53" s="84"/>
      <c r="M53" s="85"/>
      <c r="N53" s="86"/>
      <c r="O53" s="87"/>
      <c r="P53" s="85" t="s">
        <v>37</v>
      </c>
      <c r="Q53" s="85">
        <v>10</v>
      </c>
      <c r="R53" s="85">
        <v>7</v>
      </c>
      <c r="S53" s="85" t="s">
        <v>37</v>
      </c>
      <c r="T53" s="104">
        <v>100</v>
      </c>
      <c r="U53" s="105" t="s">
        <v>494</v>
      </c>
      <c r="V53" s="106"/>
      <c r="W53" s="106"/>
      <c r="X53" s="20" t="s">
        <v>495</v>
      </c>
      <c r="Y53" s="20" t="s">
        <v>496</v>
      </c>
      <c r="Z53" s="20">
        <v>34</v>
      </c>
      <c r="AA53" s="20">
        <v>26</v>
      </c>
      <c r="AB53" s="20">
        <v>23</v>
      </c>
      <c r="AC53" s="20">
        <v>12</v>
      </c>
      <c r="AD53" s="117"/>
      <c r="AE53" s="117"/>
      <c r="AF53" s="117" t="s">
        <v>37</v>
      </c>
    </row>
    <row r="54" spans="4:32" ht="30.75" customHeight="1">
      <c r="D54" s="67" t="s">
        <v>497</v>
      </c>
      <c r="E54" s="67" t="s">
        <v>498</v>
      </c>
      <c r="F54" s="67" t="s">
        <v>499</v>
      </c>
      <c r="G54" s="67" t="s">
        <v>500</v>
      </c>
      <c r="H54" s="67" t="s">
        <v>87</v>
      </c>
      <c r="I54" s="82">
        <v>200</v>
      </c>
      <c r="J54" s="83" t="s">
        <v>501</v>
      </c>
      <c r="K54" s="88" t="s">
        <v>48</v>
      </c>
      <c r="L54" s="89"/>
      <c r="M54" s="90"/>
      <c r="N54" s="91"/>
      <c r="O54" s="92"/>
      <c r="P54" s="85" t="s">
        <v>37</v>
      </c>
      <c r="Q54" s="85">
        <v>10</v>
      </c>
      <c r="R54" s="85">
        <v>8</v>
      </c>
      <c r="S54" s="107" t="s">
        <v>37</v>
      </c>
      <c r="T54" s="104">
        <v>200</v>
      </c>
      <c r="U54" s="105" t="s">
        <v>502</v>
      </c>
      <c r="V54" s="106" t="s">
        <v>503</v>
      </c>
      <c r="W54" s="106"/>
      <c r="X54" s="20" t="s">
        <v>504</v>
      </c>
      <c r="Y54" s="20" t="s">
        <v>505</v>
      </c>
      <c r="Z54" s="20">
        <v>52</v>
      </c>
      <c r="AA54" s="20">
        <v>31</v>
      </c>
      <c r="AB54" s="20">
        <v>67</v>
      </c>
      <c r="AC54" s="20">
        <v>51</v>
      </c>
      <c r="AD54" s="117"/>
      <c r="AE54" s="117"/>
      <c r="AF54" s="117" t="s">
        <v>37</v>
      </c>
    </row>
    <row r="55" spans="4:32" ht="30.75" customHeight="1">
      <c r="D55" s="67" t="s">
        <v>506</v>
      </c>
      <c r="E55" s="67" t="s">
        <v>507</v>
      </c>
      <c r="F55" s="67" t="s">
        <v>508</v>
      </c>
      <c r="G55" s="67" t="s">
        <v>509</v>
      </c>
      <c r="H55" s="67" t="s">
        <v>510</v>
      </c>
      <c r="I55" s="82">
        <v>100</v>
      </c>
      <c r="J55" s="83" t="s">
        <v>511</v>
      </c>
      <c r="K55" s="83" t="s">
        <v>48</v>
      </c>
      <c r="L55" s="84"/>
      <c r="M55" s="85"/>
      <c r="N55" s="86"/>
      <c r="O55" s="87"/>
      <c r="P55" s="85" t="s">
        <v>37</v>
      </c>
      <c r="Q55" s="85">
        <v>3</v>
      </c>
      <c r="R55" s="85">
        <v>7</v>
      </c>
      <c r="S55" s="85" t="s">
        <v>37</v>
      </c>
      <c r="T55" s="104">
        <v>100</v>
      </c>
      <c r="U55" s="105" t="s">
        <v>512</v>
      </c>
      <c r="V55" s="105" t="s">
        <v>513</v>
      </c>
      <c r="W55" s="106"/>
      <c r="X55" s="20" t="s">
        <v>514</v>
      </c>
      <c r="Y55" s="20" t="s">
        <v>515</v>
      </c>
      <c r="Z55" s="20">
        <v>50</v>
      </c>
      <c r="AA55" s="20">
        <v>11</v>
      </c>
      <c r="AB55" s="20">
        <v>30</v>
      </c>
      <c r="AC55" s="20">
        <v>30</v>
      </c>
      <c r="AD55" s="117"/>
      <c r="AE55" s="117"/>
      <c r="AF55" s="117" t="s">
        <v>37</v>
      </c>
    </row>
    <row r="56" spans="4:32" ht="30.75" customHeight="1">
      <c r="D56" s="67" t="s">
        <v>516</v>
      </c>
      <c r="E56" s="67" t="s">
        <v>517</v>
      </c>
      <c r="F56" s="67" t="s">
        <v>516</v>
      </c>
      <c r="G56" s="67" t="s">
        <v>518</v>
      </c>
      <c r="H56" s="67" t="s">
        <v>250</v>
      </c>
      <c r="I56" s="82">
        <v>200</v>
      </c>
      <c r="J56" s="83" t="s">
        <v>517</v>
      </c>
      <c r="K56" s="88" t="s">
        <v>60</v>
      </c>
      <c r="L56" s="89"/>
      <c r="M56" s="90"/>
      <c r="N56" s="91"/>
      <c r="O56" s="92"/>
      <c r="P56" s="85" t="s">
        <v>37</v>
      </c>
      <c r="Q56" s="85">
        <v>10</v>
      </c>
      <c r="R56" s="85">
        <v>8</v>
      </c>
      <c r="S56" s="107" t="s">
        <v>37</v>
      </c>
      <c r="T56" s="104">
        <v>200</v>
      </c>
      <c r="U56" s="105" t="s">
        <v>519</v>
      </c>
      <c r="V56" s="106"/>
      <c r="W56" s="106"/>
      <c r="X56" s="20" t="s">
        <v>520</v>
      </c>
      <c r="Y56" s="20" t="s">
        <v>521</v>
      </c>
      <c r="Z56" s="20">
        <v>63</v>
      </c>
      <c r="AA56" s="20">
        <v>43</v>
      </c>
      <c r="AB56" s="20">
        <v>17</v>
      </c>
      <c r="AC56" s="20">
        <v>10</v>
      </c>
      <c r="AD56" s="117"/>
      <c r="AE56" s="117"/>
      <c r="AF56" s="117" t="s">
        <v>37</v>
      </c>
    </row>
    <row r="57" spans="4:32" ht="30.75" customHeight="1">
      <c r="D57" s="67" t="s">
        <v>522</v>
      </c>
      <c r="E57" s="67" t="s">
        <v>523</v>
      </c>
      <c r="F57" s="67" t="s">
        <v>522</v>
      </c>
      <c r="G57" s="67" t="s">
        <v>524</v>
      </c>
      <c r="H57" s="67" t="s">
        <v>87</v>
      </c>
      <c r="I57" s="82">
        <v>200</v>
      </c>
      <c r="J57" s="83" t="s">
        <v>523</v>
      </c>
      <c r="K57" s="83" t="s">
        <v>130</v>
      </c>
      <c r="L57" s="84"/>
      <c r="M57" s="85"/>
      <c r="N57" s="86"/>
      <c r="O57" s="87"/>
      <c r="P57" s="85" t="s">
        <v>37</v>
      </c>
      <c r="Q57" s="85">
        <v>10</v>
      </c>
      <c r="R57" s="85">
        <v>8</v>
      </c>
      <c r="S57" s="107" t="s">
        <v>37</v>
      </c>
      <c r="T57" s="104">
        <v>200</v>
      </c>
      <c r="U57" s="105" t="s">
        <v>525</v>
      </c>
      <c r="V57" s="105" t="s">
        <v>526</v>
      </c>
      <c r="W57" s="106"/>
      <c r="X57" s="20" t="s">
        <v>527</v>
      </c>
      <c r="Y57" s="20" t="s">
        <v>528</v>
      </c>
      <c r="Z57" s="20">
        <v>54</v>
      </c>
      <c r="AA57" s="20">
        <v>23</v>
      </c>
      <c r="AB57" s="20">
        <v>33</v>
      </c>
      <c r="AC57" s="20">
        <v>26</v>
      </c>
      <c r="AD57" s="117"/>
      <c r="AE57" s="117"/>
      <c r="AF57" s="117" t="s">
        <v>37</v>
      </c>
    </row>
    <row r="58" spans="4:32" ht="30.75" customHeight="1">
      <c r="D58" s="67" t="s">
        <v>529</v>
      </c>
      <c r="E58" s="67" t="s">
        <v>530</v>
      </c>
      <c r="F58" s="67" t="s">
        <v>529</v>
      </c>
      <c r="G58" s="67" t="s">
        <v>531</v>
      </c>
      <c r="H58" s="67" t="s">
        <v>331</v>
      </c>
      <c r="I58" s="82">
        <v>200</v>
      </c>
      <c r="J58" s="83" t="s">
        <v>532</v>
      </c>
      <c r="K58" s="88" t="s">
        <v>48</v>
      </c>
      <c r="L58" s="89"/>
      <c r="M58" s="90"/>
      <c r="N58" s="91"/>
      <c r="O58" s="92"/>
      <c r="P58" s="85" t="s">
        <v>37</v>
      </c>
      <c r="Q58" s="85">
        <v>10</v>
      </c>
      <c r="R58" s="85">
        <v>8</v>
      </c>
      <c r="S58" s="85" t="s">
        <v>37</v>
      </c>
      <c r="T58" s="104">
        <v>200</v>
      </c>
      <c r="U58" s="105" t="s">
        <v>533</v>
      </c>
      <c r="V58" s="105" t="s">
        <v>534</v>
      </c>
      <c r="W58" s="106"/>
      <c r="X58" s="20" t="s">
        <v>535</v>
      </c>
      <c r="Y58" s="20" t="s">
        <v>536</v>
      </c>
      <c r="Z58" s="20">
        <v>24</v>
      </c>
      <c r="AA58" s="20">
        <v>15</v>
      </c>
      <c r="AB58" s="20">
        <v>16</v>
      </c>
      <c r="AC58" s="20">
        <v>16</v>
      </c>
      <c r="AD58" s="117"/>
      <c r="AE58" s="117"/>
      <c r="AF58" s="117" t="s">
        <v>37</v>
      </c>
    </row>
    <row r="59" spans="4:32" ht="30.75" customHeight="1">
      <c r="D59" s="67" t="s">
        <v>537</v>
      </c>
      <c r="E59" s="67" t="s">
        <v>538</v>
      </c>
      <c r="F59" s="67" t="s">
        <v>537</v>
      </c>
      <c r="G59" s="67" t="s">
        <v>539</v>
      </c>
      <c r="H59" s="67" t="s">
        <v>540</v>
      </c>
      <c r="I59" s="82">
        <v>200</v>
      </c>
      <c r="J59" s="83" t="s">
        <v>541</v>
      </c>
      <c r="K59" s="93">
        <v>7</v>
      </c>
      <c r="L59" s="94"/>
      <c r="M59" s="95"/>
      <c r="N59" s="96"/>
      <c r="O59" s="97"/>
      <c r="P59" s="85" t="s">
        <v>37</v>
      </c>
      <c r="Q59" s="85">
        <v>10</v>
      </c>
      <c r="R59" s="85">
        <v>8</v>
      </c>
      <c r="S59" s="107" t="s">
        <v>37</v>
      </c>
      <c r="T59" s="104">
        <v>200</v>
      </c>
      <c r="U59" s="108" t="s">
        <v>542</v>
      </c>
      <c r="V59" s="105" t="s">
        <v>543</v>
      </c>
      <c r="W59" s="106"/>
      <c r="X59" s="20" t="s">
        <v>544</v>
      </c>
      <c r="Y59" s="20" t="s">
        <v>545</v>
      </c>
      <c r="Z59" s="20">
        <v>56</v>
      </c>
      <c r="AA59" s="20">
        <v>10</v>
      </c>
      <c r="AB59" s="20">
        <v>11</v>
      </c>
      <c r="AC59" s="20">
        <v>5</v>
      </c>
      <c r="AD59" s="117"/>
      <c r="AE59" s="117"/>
      <c r="AF59" s="117" t="s">
        <v>37</v>
      </c>
    </row>
    <row r="60" spans="4:32" ht="30.75" customHeight="1">
      <c r="D60" s="67" t="s">
        <v>546</v>
      </c>
      <c r="E60" s="67" t="s">
        <v>547</v>
      </c>
      <c r="F60" s="67" t="s">
        <v>546</v>
      </c>
      <c r="G60" s="67" t="s">
        <v>548</v>
      </c>
      <c r="H60" s="67" t="s">
        <v>549</v>
      </c>
      <c r="I60" s="82">
        <v>200</v>
      </c>
      <c r="J60" s="83" t="s">
        <v>550</v>
      </c>
      <c r="K60" s="93" t="s">
        <v>48</v>
      </c>
      <c r="L60" s="94"/>
      <c r="M60" s="95"/>
      <c r="N60" s="96"/>
      <c r="O60" s="97"/>
      <c r="P60" s="85" t="s">
        <v>37</v>
      </c>
      <c r="Q60" s="85">
        <v>10</v>
      </c>
      <c r="R60" s="85">
        <v>8</v>
      </c>
      <c r="S60" s="85" t="s">
        <v>37</v>
      </c>
      <c r="T60" s="104">
        <v>200</v>
      </c>
      <c r="U60" s="108" t="s">
        <v>551</v>
      </c>
      <c r="V60" s="106"/>
      <c r="W60" s="106"/>
      <c r="X60" s="20" t="s">
        <v>552</v>
      </c>
      <c r="Y60" s="20" t="s">
        <v>553</v>
      </c>
      <c r="Z60" s="20">
        <v>103</v>
      </c>
      <c r="AA60" s="20">
        <v>50</v>
      </c>
      <c r="AB60" s="20">
        <v>19</v>
      </c>
      <c r="AC60" s="20">
        <v>15</v>
      </c>
      <c r="AD60" s="117"/>
      <c r="AE60" s="117"/>
      <c r="AF60" s="117" t="s">
        <v>37</v>
      </c>
    </row>
    <row r="61" spans="4:32" ht="30.75" customHeight="1">
      <c r="D61" s="67" t="s">
        <v>554</v>
      </c>
      <c r="E61" s="67" t="s">
        <v>555</v>
      </c>
      <c r="F61" s="67" t="s">
        <v>554</v>
      </c>
      <c r="G61" s="67" t="s">
        <v>556</v>
      </c>
      <c r="H61" s="67" t="s">
        <v>557</v>
      </c>
      <c r="I61" s="82">
        <v>100</v>
      </c>
      <c r="J61" s="83" t="s">
        <v>558</v>
      </c>
      <c r="K61" s="93" t="s">
        <v>60</v>
      </c>
      <c r="L61" s="94"/>
      <c r="M61" s="95"/>
      <c r="N61" s="96"/>
      <c r="O61" s="97"/>
      <c r="P61" s="85" t="s">
        <v>37</v>
      </c>
      <c r="Q61" s="85">
        <v>10</v>
      </c>
      <c r="R61" s="85">
        <v>8</v>
      </c>
      <c r="S61" s="107" t="s">
        <v>37</v>
      </c>
      <c r="T61" s="86">
        <v>100</v>
      </c>
      <c r="U61" s="108" t="s">
        <v>559</v>
      </c>
      <c r="V61" s="105" t="s">
        <v>560</v>
      </c>
      <c r="W61" s="106"/>
      <c r="X61" s="20" t="s">
        <v>561</v>
      </c>
      <c r="Y61" s="20" t="s">
        <v>562</v>
      </c>
      <c r="Z61" s="20">
        <v>23</v>
      </c>
      <c r="AA61" s="20">
        <v>20</v>
      </c>
      <c r="AB61" s="20">
        <v>14</v>
      </c>
      <c r="AC61" s="20">
        <v>14</v>
      </c>
      <c r="AD61" s="117"/>
      <c r="AE61" s="117"/>
      <c r="AF61" s="117" t="s">
        <v>37</v>
      </c>
    </row>
    <row r="62" spans="4:32" ht="30.75" customHeight="1">
      <c r="D62" s="67" t="s">
        <v>563</v>
      </c>
      <c r="E62" s="67" t="s">
        <v>564</v>
      </c>
      <c r="F62" s="67" t="s">
        <v>565</v>
      </c>
      <c r="G62" s="67" t="s">
        <v>566</v>
      </c>
      <c r="H62" s="67" t="s">
        <v>567</v>
      </c>
      <c r="I62" s="82">
        <v>200</v>
      </c>
      <c r="J62" s="83" t="s">
        <v>568</v>
      </c>
      <c r="K62" s="83" t="s">
        <v>48</v>
      </c>
      <c r="L62" s="84"/>
      <c r="M62" s="85"/>
      <c r="N62" s="86"/>
      <c r="O62" s="87"/>
      <c r="P62" s="85" t="s">
        <v>37</v>
      </c>
      <c r="Q62" s="85">
        <v>10</v>
      </c>
      <c r="R62" s="85">
        <v>7</v>
      </c>
      <c r="S62" s="107" t="s">
        <v>37</v>
      </c>
      <c r="T62" s="104">
        <v>200</v>
      </c>
      <c r="U62" s="105" t="s">
        <v>569</v>
      </c>
      <c r="V62" s="106"/>
      <c r="W62" s="106"/>
      <c r="X62" s="20">
        <v>0</v>
      </c>
      <c r="Y62" s="20" t="s">
        <v>570</v>
      </c>
      <c r="Z62" s="20">
        <v>101</v>
      </c>
      <c r="AA62" s="20">
        <v>100</v>
      </c>
      <c r="AB62" s="20">
        <v>33</v>
      </c>
      <c r="AC62" s="20">
        <v>24</v>
      </c>
      <c r="AD62" s="117"/>
      <c r="AE62" s="117"/>
      <c r="AF62" s="117" t="s">
        <v>37</v>
      </c>
    </row>
    <row r="63" spans="4:32" ht="30.75" customHeight="1">
      <c r="D63" s="72" t="s">
        <v>571</v>
      </c>
      <c r="E63" s="67" t="s">
        <v>572</v>
      </c>
      <c r="F63" s="67" t="s">
        <v>573</v>
      </c>
      <c r="G63" s="67" t="s">
        <v>574</v>
      </c>
      <c r="H63" s="67" t="s">
        <v>575</v>
      </c>
      <c r="I63" s="82">
        <v>200</v>
      </c>
      <c r="J63" s="83" t="s">
        <v>576</v>
      </c>
      <c r="K63" s="88" t="s">
        <v>130</v>
      </c>
      <c r="L63" s="89"/>
      <c r="M63" s="90"/>
      <c r="N63" s="91"/>
      <c r="O63" s="92"/>
      <c r="P63" s="85" t="s">
        <v>37</v>
      </c>
      <c r="Q63" s="85">
        <v>10</v>
      </c>
      <c r="R63" s="85">
        <v>9</v>
      </c>
      <c r="S63" s="85" t="s">
        <v>37</v>
      </c>
      <c r="T63" s="104">
        <v>200</v>
      </c>
      <c r="U63" s="105" t="s">
        <v>577</v>
      </c>
      <c r="V63" s="105" t="s">
        <v>578</v>
      </c>
      <c r="W63" s="106"/>
      <c r="X63" s="20" t="s">
        <v>579</v>
      </c>
      <c r="Y63" s="20" t="s">
        <v>580</v>
      </c>
      <c r="Z63" s="20">
        <v>47</v>
      </c>
      <c r="AA63" s="20">
        <v>31</v>
      </c>
      <c r="AB63" s="20">
        <v>14</v>
      </c>
      <c r="AC63" s="20">
        <v>14</v>
      </c>
      <c r="AD63" s="117"/>
      <c r="AE63" s="117"/>
      <c r="AF63" s="117" t="s">
        <v>37</v>
      </c>
    </row>
    <row r="64" spans="4:32" ht="30.75" customHeight="1">
      <c r="D64" s="67" t="s">
        <v>581</v>
      </c>
      <c r="E64" s="67" t="s">
        <v>582</v>
      </c>
      <c r="F64" s="67" t="s">
        <v>583</v>
      </c>
      <c r="G64" s="67" t="s">
        <v>584</v>
      </c>
      <c r="H64" s="67" t="s">
        <v>585</v>
      </c>
      <c r="I64" s="82">
        <v>100</v>
      </c>
      <c r="J64" s="83" t="s">
        <v>586</v>
      </c>
      <c r="K64" s="83" t="s">
        <v>130</v>
      </c>
      <c r="L64" s="84"/>
      <c r="M64" s="85"/>
      <c r="N64" s="86"/>
      <c r="O64" s="87"/>
      <c r="P64" s="85" t="s">
        <v>37</v>
      </c>
      <c r="Q64" s="85">
        <v>10</v>
      </c>
      <c r="R64" s="85">
        <v>8</v>
      </c>
      <c r="S64" s="85" t="s">
        <v>37</v>
      </c>
      <c r="T64" s="104">
        <v>100</v>
      </c>
      <c r="U64" s="105" t="s">
        <v>587</v>
      </c>
      <c r="V64" s="105" t="s">
        <v>588</v>
      </c>
      <c r="W64" s="106"/>
      <c r="X64" s="20" t="s">
        <v>589</v>
      </c>
      <c r="Y64" s="20" t="s">
        <v>590</v>
      </c>
      <c r="Z64" s="20">
        <v>49</v>
      </c>
      <c r="AA64" s="20">
        <v>13</v>
      </c>
      <c r="AB64" s="20">
        <v>31</v>
      </c>
      <c r="AC64" s="20">
        <v>31</v>
      </c>
      <c r="AD64" s="117"/>
      <c r="AE64" s="117"/>
      <c r="AF64" s="117" t="s">
        <v>37</v>
      </c>
    </row>
    <row r="65" spans="4:32" ht="30.75" customHeight="1">
      <c r="D65" s="72" t="s">
        <v>591</v>
      </c>
      <c r="E65" s="67" t="s">
        <v>592</v>
      </c>
      <c r="F65" s="67" t="s">
        <v>593</v>
      </c>
      <c r="G65" s="67" t="s">
        <v>594</v>
      </c>
      <c r="H65" s="67" t="s">
        <v>595</v>
      </c>
      <c r="I65" s="82">
        <v>200</v>
      </c>
      <c r="J65" s="83" t="s">
        <v>596</v>
      </c>
      <c r="K65" s="88" t="s">
        <v>60</v>
      </c>
      <c r="L65" s="89"/>
      <c r="M65" s="90"/>
      <c r="N65" s="91"/>
      <c r="O65" s="92"/>
      <c r="P65" s="85" t="s">
        <v>37</v>
      </c>
      <c r="Q65" s="85">
        <v>10</v>
      </c>
      <c r="R65" s="85">
        <v>9</v>
      </c>
      <c r="S65" s="85" t="s">
        <v>37</v>
      </c>
      <c r="T65" s="104">
        <v>200</v>
      </c>
      <c r="U65" s="105" t="s">
        <v>597</v>
      </c>
      <c r="V65" s="106" t="s">
        <v>598</v>
      </c>
      <c r="W65" s="106"/>
      <c r="X65" s="20" t="s">
        <v>599</v>
      </c>
      <c r="Y65" s="20" t="s">
        <v>600</v>
      </c>
      <c r="Z65" s="20">
        <v>20</v>
      </c>
      <c r="AA65" s="20">
        <v>6</v>
      </c>
      <c r="AB65" s="20">
        <v>20</v>
      </c>
      <c r="AC65" s="20">
        <v>20</v>
      </c>
      <c r="AD65" s="117"/>
      <c r="AE65" s="117"/>
      <c r="AF65" s="117" t="s">
        <v>37</v>
      </c>
    </row>
    <row r="66" spans="4:32" ht="30.75" customHeight="1">
      <c r="D66" s="67" t="s">
        <v>601</v>
      </c>
      <c r="E66" s="67" t="s">
        <v>602</v>
      </c>
      <c r="F66" s="67" t="s">
        <v>603</v>
      </c>
      <c r="G66" s="67" t="s">
        <v>604</v>
      </c>
      <c r="H66" s="67" t="s">
        <v>605</v>
      </c>
      <c r="I66" s="82">
        <v>200</v>
      </c>
      <c r="J66" s="83" t="s">
        <v>606</v>
      </c>
      <c r="K66" s="83">
        <v>6</v>
      </c>
      <c r="L66" s="84"/>
      <c r="M66" s="85"/>
      <c r="N66" s="86"/>
      <c r="O66" s="87"/>
      <c r="P66" s="85" t="s">
        <v>37</v>
      </c>
      <c r="Q66" s="85">
        <v>10</v>
      </c>
      <c r="R66" s="85">
        <v>6</v>
      </c>
      <c r="S66" s="85" t="s">
        <v>37</v>
      </c>
      <c r="T66" s="104">
        <v>200</v>
      </c>
      <c r="U66" s="105" t="s">
        <v>607</v>
      </c>
      <c r="V66" s="106"/>
      <c r="W66" s="106"/>
      <c r="X66" s="20" t="s">
        <v>608</v>
      </c>
      <c r="Y66" s="20" t="s">
        <v>609</v>
      </c>
      <c r="Z66" s="20">
        <v>41</v>
      </c>
      <c r="AA66" s="20">
        <v>39</v>
      </c>
      <c r="AB66" s="20">
        <v>47</v>
      </c>
      <c r="AC66" s="20">
        <v>20</v>
      </c>
      <c r="AD66" s="117"/>
      <c r="AE66" s="117"/>
      <c r="AF66" s="117" t="s">
        <v>37</v>
      </c>
    </row>
    <row r="67" spans="4:32" ht="30.75" customHeight="1">
      <c r="D67" s="69" t="s">
        <v>610</v>
      </c>
      <c r="E67" s="69" t="s">
        <v>611</v>
      </c>
      <c r="F67" s="69" t="s">
        <v>612</v>
      </c>
      <c r="G67" s="136" t="s">
        <v>613</v>
      </c>
      <c r="H67" s="67" t="s">
        <v>614</v>
      </c>
      <c r="I67" s="82">
        <v>800</v>
      </c>
      <c r="J67" s="83" t="s">
        <v>611</v>
      </c>
      <c r="K67" s="93">
        <v>5</v>
      </c>
      <c r="L67" s="94"/>
      <c r="M67" s="95"/>
      <c r="N67" s="96"/>
      <c r="O67" s="97"/>
      <c r="P67" s="85" t="s">
        <v>37</v>
      </c>
      <c r="Q67" s="85">
        <v>10</v>
      </c>
      <c r="R67" s="85">
        <v>8</v>
      </c>
      <c r="S67" s="107" t="s">
        <v>37</v>
      </c>
      <c r="T67" s="104">
        <v>800</v>
      </c>
      <c r="U67" s="108" t="s">
        <v>615</v>
      </c>
      <c r="V67" s="106"/>
      <c r="W67" s="106"/>
      <c r="X67" s="20">
        <v>0</v>
      </c>
      <c r="Y67" s="20" t="s">
        <v>616</v>
      </c>
      <c r="Z67" s="20">
        <v>260</v>
      </c>
      <c r="AA67" s="20">
        <v>206</v>
      </c>
      <c r="AB67" s="20">
        <v>19</v>
      </c>
      <c r="AC67" s="20">
        <v>14</v>
      </c>
      <c r="AD67" s="117" t="s">
        <v>308</v>
      </c>
      <c r="AE67" s="117" t="s">
        <v>29</v>
      </c>
      <c r="AF67" s="117" t="s">
        <v>37</v>
      </c>
    </row>
    <row r="68" spans="4:32" ht="30.75" customHeight="1">
      <c r="D68" s="67" t="s">
        <v>617</v>
      </c>
      <c r="E68" s="67" t="s">
        <v>618</v>
      </c>
      <c r="F68" s="67" t="s">
        <v>619</v>
      </c>
      <c r="G68" s="137" t="s">
        <v>1830</v>
      </c>
      <c r="H68" s="67" t="s">
        <v>46</v>
      </c>
      <c r="I68" s="82">
        <v>800</v>
      </c>
      <c r="J68" s="83" t="s">
        <v>621</v>
      </c>
      <c r="K68" s="83">
        <v>5</v>
      </c>
      <c r="L68" s="84"/>
      <c r="M68" s="85"/>
      <c r="N68" s="86"/>
      <c r="O68" s="87"/>
      <c r="P68" s="85" t="s">
        <v>37</v>
      </c>
      <c r="Q68" s="85">
        <v>9</v>
      </c>
      <c r="R68" s="85">
        <v>8</v>
      </c>
      <c r="S68" s="107" t="s">
        <v>37</v>
      </c>
      <c r="T68" s="104">
        <v>800</v>
      </c>
      <c r="U68" s="105" t="s">
        <v>622</v>
      </c>
      <c r="V68" s="105" t="s">
        <v>623</v>
      </c>
      <c r="W68" s="105" t="s">
        <v>624</v>
      </c>
      <c r="X68" s="20" t="s">
        <v>625</v>
      </c>
      <c r="Y68" s="20" t="s">
        <v>626</v>
      </c>
      <c r="Z68" s="20">
        <v>111</v>
      </c>
      <c r="AA68" s="20">
        <v>35</v>
      </c>
      <c r="AB68" s="20">
        <v>60</v>
      </c>
      <c r="AC68" s="20">
        <v>60</v>
      </c>
      <c r="AD68" s="117" t="s">
        <v>308</v>
      </c>
      <c r="AE68" s="117" t="s">
        <v>29</v>
      </c>
      <c r="AF68" s="117" t="s">
        <v>37</v>
      </c>
    </row>
    <row r="69" spans="4:32" ht="30.75" customHeight="1">
      <c r="D69" s="67" t="s">
        <v>627</v>
      </c>
      <c r="E69" s="67" t="s">
        <v>628</v>
      </c>
      <c r="F69" s="67" t="s">
        <v>627</v>
      </c>
      <c r="G69" s="67" t="s">
        <v>629</v>
      </c>
      <c r="H69" s="67" t="s">
        <v>630</v>
      </c>
      <c r="I69" s="82">
        <v>100</v>
      </c>
      <c r="J69" s="83" t="s">
        <v>631</v>
      </c>
      <c r="K69" s="83" t="s">
        <v>48</v>
      </c>
      <c r="L69" s="84"/>
      <c r="M69" s="85"/>
      <c r="N69" s="86"/>
      <c r="O69" s="87"/>
      <c r="P69" s="85" t="s">
        <v>37</v>
      </c>
      <c r="Q69" s="85">
        <v>10</v>
      </c>
      <c r="R69" s="85">
        <v>8</v>
      </c>
      <c r="S69" s="107" t="s">
        <v>37</v>
      </c>
      <c r="T69" s="104">
        <v>100</v>
      </c>
      <c r="U69" s="105" t="s">
        <v>632</v>
      </c>
      <c r="V69" s="106"/>
      <c r="W69" s="106"/>
      <c r="X69" s="20" t="s">
        <v>633</v>
      </c>
      <c r="Y69" s="20" t="s">
        <v>634</v>
      </c>
      <c r="Z69" s="20">
        <v>39</v>
      </c>
      <c r="AA69" s="20">
        <v>25</v>
      </c>
      <c r="AB69" s="20">
        <v>17</v>
      </c>
      <c r="AC69" s="20">
        <v>10</v>
      </c>
      <c r="AD69" s="117"/>
      <c r="AE69" s="117"/>
      <c r="AF69" s="117" t="s">
        <v>37</v>
      </c>
    </row>
    <row r="70" spans="4:32" ht="30.75" customHeight="1">
      <c r="D70" s="67" t="s">
        <v>635</v>
      </c>
      <c r="E70" s="67" t="s">
        <v>636</v>
      </c>
      <c r="F70" s="67" t="s">
        <v>637</v>
      </c>
      <c r="G70" s="67" t="s">
        <v>638</v>
      </c>
      <c r="H70" s="67" t="s">
        <v>323</v>
      </c>
      <c r="I70" s="82">
        <v>300</v>
      </c>
      <c r="J70" s="83" t="s">
        <v>639</v>
      </c>
      <c r="K70" s="83" t="s">
        <v>130</v>
      </c>
      <c r="L70" s="84"/>
      <c r="M70" s="85"/>
      <c r="N70" s="86"/>
      <c r="O70" s="87"/>
      <c r="P70" s="85" t="s">
        <v>37</v>
      </c>
      <c r="Q70" s="85">
        <v>10</v>
      </c>
      <c r="R70" s="85">
        <v>8</v>
      </c>
      <c r="S70" s="85" t="s">
        <v>37</v>
      </c>
      <c r="T70" s="104">
        <v>300</v>
      </c>
      <c r="U70" s="105" t="s">
        <v>640</v>
      </c>
      <c r="V70" s="105" t="s">
        <v>641</v>
      </c>
      <c r="W70" s="106"/>
      <c r="X70" s="20" t="s">
        <v>642</v>
      </c>
      <c r="Y70" s="20" t="s">
        <v>643</v>
      </c>
      <c r="Z70" s="20">
        <v>24</v>
      </c>
      <c r="AA70" s="20">
        <v>12</v>
      </c>
      <c r="AB70" s="20">
        <v>34</v>
      </c>
      <c r="AC70" s="20">
        <v>20</v>
      </c>
      <c r="AD70" s="117"/>
      <c r="AE70" s="117"/>
      <c r="AF70" s="117"/>
    </row>
    <row r="71" spans="4:32" ht="30.75" customHeight="1">
      <c r="D71" s="67" t="s">
        <v>644</v>
      </c>
      <c r="E71" s="67" t="s">
        <v>645</v>
      </c>
      <c r="F71" s="67" t="s">
        <v>644</v>
      </c>
      <c r="G71" s="67" t="s">
        <v>646</v>
      </c>
      <c r="H71" s="67" t="s">
        <v>647</v>
      </c>
      <c r="I71" s="82">
        <v>100</v>
      </c>
      <c r="J71" s="83" t="s">
        <v>648</v>
      </c>
      <c r="K71" s="83" t="s">
        <v>48</v>
      </c>
      <c r="L71" s="84"/>
      <c r="M71" s="85"/>
      <c r="N71" s="86"/>
      <c r="O71" s="87"/>
      <c r="P71" s="85" t="s">
        <v>37</v>
      </c>
      <c r="Q71" s="85">
        <v>10</v>
      </c>
      <c r="R71" s="85">
        <v>8</v>
      </c>
      <c r="S71" s="107" t="s">
        <v>37</v>
      </c>
      <c r="T71" s="104">
        <v>100</v>
      </c>
      <c r="U71" s="105" t="s">
        <v>649</v>
      </c>
      <c r="V71" s="106"/>
      <c r="W71" s="106"/>
      <c r="X71" s="20" t="s">
        <v>650</v>
      </c>
      <c r="Y71" s="20" t="s">
        <v>651</v>
      </c>
      <c r="Z71" s="20">
        <v>41</v>
      </c>
      <c r="AA71" s="20">
        <v>10</v>
      </c>
      <c r="AB71" s="20">
        <v>28</v>
      </c>
      <c r="AC71" s="20">
        <v>28</v>
      </c>
      <c r="AD71" s="117"/>
      <c r="AE71" s="117"/>
      <c r="AF71" s="117" t="s">
        <v>37</v>
      </c>
    </row>
    <row r="72" spans="4:32" ht="30.75" customHeight="1">
      <c r="D72" s="67" t="s">
        <v>652</v>
      </c>
      <c r="E72" s="67" t="s">
        <v>653</v>
      </c>
      <c r="F72" s="67" t="s">
        <v>654</v>
      </c>
      <c r="G72" s="67" t="s">
        <v>655</v>
      </c>
      <c r="H72" s="67" t="s">
        <v>331</v>
      </c>
      <c r="I72" s="82">
        <v>200</v>
      </c>
      <c r="J72" s="83" t="s">
        <v>656</v>
      </c>
      <c r="K72" s="83" t="s">
        <v>48</v>
      </c>
      <c r="L72" s="84"/>
      <c r="M72" s="85"/>
      <c r="N72" s="86"/>
      <c r="O72" s="87"/>
      <c r="P72" s="85" t="s">
        <v>37</v>
      </c>
      <c r="Q72" s="85">
        <v>10</v>
      </c>
      <c r="R72" s="85">
        <v>8</v>
      </c>
      <c r="S72" s="107" t="s">
        <v>37</v>
      </c>
      <c r="T72" s="104">
        <v>200</v>
      </c>
      <c r="U72" s="105" t="s">
        <v>657</v>
      </c>
      <c r="V72" s="106"/>
      <c r="W72" s="106"/>
      <c r="X72" s="20" t="s">
        <v>658</v>
      </c>
      <c r="Y72" s="20" t="s">
        <v>659</v>
      </c>
      <c r="Z72" s="20">
        <v>39</v>
      </c>
      <c r="AA72" s="20">
        <v>35</v>
      </c>
      <c r="AB72" s="20">
        <v>10</v>
      </c>
      <c r="AC72" s="20">
        <v>6</v>
      </c>
      <c r="AD72" s="117"/>
      <c r="AE72" s="117"/>
      <c r="AF72" s="117" t="s">
        <v>37</v>
      </c>
    </row>
    <row r="73" spans="4:32" ht="30.75" customHeight="1">
      <c r="D73" s="67" t="s">
        <v>660</v>
      </c>
      <c r="E73" s="67" t="s">
        <v>661</v>
      </c>
      <c r="F73" s="67" t="s">
        <v>662</v>
      </c>
      <c r="G73" s="67" t="s">
        <v>663</v>
      </c>
      <c r="H73" s="67" t="s">
        <v>77</v>
      </c>
      <c r="I73" s="82">
        <v>200</v>
      </c>
      <c r="J73" s="83" t="s">
        <v>664</v>
      </c>
      <c r="K73" s="83" t="s">
        <v>60</v>
      </c>
      <c r="L73" s="84"/>
      <c r="M73" s="85"/>
      <c r="N73" s="86"/>
      <c r="O73" s="87">
        <f>tbl邀请[[#This Row],[拍单日期]]+5+tbl邀请[[#This Row],[收货后出稿时间]]</f>
        <v>12</v>
      </c>
      <c r="P73" s="85" t="s">
        <v>37</v>
      </c>
      <c r="Q73" s="85">
        <v>10</v>
      </c>
      <c r="R73" s="85">
        <v>8</v>
      </c>
      <c r="S73" s="107" t="s">
        <v>37</v>
      </c>
      <c r="T73" s="104">
        <v>200</v>
      </c>
      <c r="U73" s="105" t="s">
        <v>665</v>
      </c>
      <c r="V73" s="105" t="s">
        <v>666</v>
      </c>
      <c r="W73" s="106"/>
      <c r="X73" s="20" t="s">
        <v>667</v>
      </c>
      <c r="Y73" s="20" t="s">
        <v>668</v>
      </c>
      <c r="Z73" s="20">
        <v>59</v>
      </c>
      <c r="AA73" s="20">
        <v>25</v>
      </c>
      <c r="AB73" s="20">
        <v>78</v>
      </c>
      <c r="AC73" s="20">
        <v>58</v>
      </c>
      <c r="AD73" s="117"/>
      <c r="AE73" s="117"/>
      <c r="AF73" s="117" t="s">
        <v>37</v>
      </c>
    </row>
    <row r="74" spans="4:32" ht="30.75" customHeight="1">
      <c r="D74" s="67" t="s">
        <v>669</v>
      </c>
      <c r="E74" s="67" t="s">
        <v>670</v>
      </c>
      <c r="F74" s="72" t="s">
        <v>671</v>
      </c>
      <c r="G74" s="67" t="s">
        <v>672</v>
      </c>
      <c r="H74" s="67" t="s">
        <v>331</v>
      </c>
      <c r="I74" s="82">
        <v>200</v>
      </c>
      <c r="J74" s="83" t="s">
        <v>673</v>
      </c>
      <c r="K74" s="83" t="s">
        <v>141</v>
      </c>
      <c r="L74" s="84"/>
      <c r="M74" s="85"/>
      <c r="N74" s="86"/>
      <c r="O74" s="87">
        <f>tbl邀请[[#This Row],[拍单日期]]+5+tbl邀请[[#This Row],[收货后出稿时间]]</f>
        <v>9</v>
      </c>
      <c r="P74" s="85" t="s">
        <v>37</v>
      </c>
      <c r="Q74" s="85">
        <v>10</v>
      </c>
      <c r="R74" s="85">
        <v>7</v>
      </c>
      <c r="S74" s="107" t="s">
        <v>37</v>
      </c>
      <c r="T74" s="104">
        <v>200</v>
      </c>
      <c r="U74" s="108" t="s">
        <v>674</v>
      </c>
      <c r="V74" s="105" t="s">
        <v>675</v>
      </c>
      <c r="W74" s="106"/>
      <c r="X74" s="20" t="s">
        <v>676</v>
      </c>
      <c r="Y74" s="20" t="s">
        <v>677</v>
      </c>
      <c r="Z74" s="20">
        <v>41</v>
      </c>
      <c r="AA74" s="20">
        <v>30</v>
      </c>
      <c r="AB74" s="20">
        <v>25</v>
      </c>
      <c r="AC74" s="20">
        <v>14</v>
      </c>
      <c r="AD74" s="117"/>
      <c r="AE74" s="117"/>
      <c r="AF74" s="117" t="s">
        <v>37</v>
      </c>
    </row>
    <row r="75" spans="4:32" ht="30.75" customHeight="1">
      <c r="D75" s="67" t="s">
        <v>678</v>
      </c>
      <c r="E75" s="67" t="s">
        <v>679</v>
      </c>
      <c r="F75" s="67" t="s">
        <v>678</v>
      </c>
      <c r="G75" s="67" t="s">
        <v>680</v>
      </c>
      <c r="H75" s="67" t="s">
        <v>681</v>
      </c>
      <c r="I75" s="82">
        <v>200</v>
      </c>
      <c r="J75" s="83" t="s">
        <v>682</v>
      </c>
      <c r="K75" s="83" t="s">
        <v>48</v>
      </c>
      <c r="L75" s="84"/>
      <c r="M75" s="85"/>
      <c r="N75" s="86"/>
      <c r="O75" s="87">
        <f>tbl邀请[[#This Row],[拍单日期]]+5+tbl邀请[[#This Row],[收货后出稿时间]]</f>
        <v>10</v>
      </c>
      <c r="P75" s="85" t="s">
        <v>37</v>
      </c>
      <c r="Q75" s="85">
        <v>10</v>
      </c>
      <c r="R75" s="85">
        <v>7</v>
      </c>
      <c r="S75" s="107" t="s">
        <v>37</v>
      </c>
      <c r="T75" s="104">
        <v>200</v>
      </c>
      <c r="U75" s="105" t="s">
        <v>683</v>
      </c>
      <c r="V75" s="108" t="s">
        <v>684</v>
      </c>
      <c r="W75" s="105" t="s">
        <v>685</v>
      </c>
      <c r="X75" s="20" t="s">
        <v>686</v>
      </c>
      <c r="Y75" s="20" t="s">
        <v>687</v>
      </c>
      <c r="Z75" s="20">
        <v>90</v>
      </c>
      <c r="AA75" s="20">
        <v>23</v>
      </c>
      <c r="AB75" s="20">
        <v>73</v>
      </c>
      <c r="AC75" s="20">
        <v>58</v>
      </c>
      <c r="AD75" s="117"/>
      <c r="AE75" s="117"/>
      <c r="AF75" s="117" t="s">
        <v>37</v>
      </c>
    </row>
    <row r="76" spans="4:32" ht="30.75" customHeight="1">
      <c r="D76" s="67" t="s">
        <v>688</v>
      </c>
      <c r="E76" s="67" t="s">
        <v>689</v>
      </c>
      <c r="F76" s="67" t="s">
        <v>688</v>
      </c>
      <c r="G76" s="67" t="s">
        <v>690</v>
      </c>
      <c r="H76" s="67" t="s">
        <v>58</v>
      </c>
      <c r="I76" s="82">
        <v>200</v>
      </c>
      <c r="J76" s="83" t="s">
        <v>689</v>
      </c>
      <c r="K76" s="83" t="s">
        <v>141</v>
      </c>
      <c r="L76" s="84"/>
      <c r="M76" s="85"/>
      <c r="N76" s="86"/>
      <c r="O76" s="87">
        <f>tbl邀请[[#This Row],[拍单日期]]+5+tbl邀请[[#This Row],[收货后出稿时间]]</f>
        <v>9</v>
      </c>
      <c r="P76" s="85" t="s">
        <v>37</v>
      </c>
      <c r="Q76" s="85">
        <v>10</v>
      </c>
      <c r="R76" s="85">
        <v>8</v>
      </c>
      <c r="S76" s="107" t="s">
        <v>37</v>
      </c>
      <c r="T76" s="104">
        <v>200</v>
      </c>
      <c r="U76" s="105" t="s">
        <v>691</v>
      </c>
      <c r="V76" s="105" t="s">
        <v>692</v>
      </c>
      <c r="W76" s="106"/>
      <c r="X76" s="20" t="s">
        <v>693</v>
      </c>
      <c r="Y76" s="20" t="s">
        <v>694</v>
      </c>
      <c r="Z76" s="20">
        <v>54</v>
      </c>
      <c r="AA76" s="20">
        <v>24</v>
      </c>
      <c r="AB76" s="20">
        <v>7</v>
      </c>
      <c r="AC76" s="20">
        <v>7</v>
      </c>
      <c r="AD76" s="117"/>
      <c r="AE76" s="117"/>
      <c r="AF76" s="117" t="s">
        <v>37</v>
      </c>
    </row>
    <row r="77" spans="4:32" ht="30.75" customHeight="1">
      <c r="D77" s="67" t="s">
        <v>695</v>
      </c>
      <c r="E77" s="67" t="s">
        <v>696</v>
      </c>
      <c r="F77" s="67" t="s">
        <v>697</v>
      </c>
      <c r="G77" s="67" t="s">
        <v>698</v>
      </c>
      <c r="H77" s="67" t="s">
        <v>699</v>
      </c>
      <c r="I77" s="82">
        <v>100</v>
      </c>
      <c r="J77" s="83" t="s">
        <v>696</v>
      </c>
      <c r="K77" s="83" t="s">
        <v>60</v>
      </c>
      <c r="L77" s="84"/>
      <c r="M77" s="85"/>
      <c r="N77" s="86"/>
      <c r="O77" s="87">
        <f>tbl邀请[[#This Row],[拍单日期]]+5+tbl邀请[[#This Row],[收货后出稿时间]]</f>
        <v>12</v>
      </c>
      <c r="P77" s="85" t="s">
        <v>37</v>
      </c>
      <c r="Q77" s="85">
        <v>9</v>
      </c>
      <c r="R77" s="85">
        <v>6</v>
      </c>
      <c r="S77" s="85" t="s">
        <v>37</v>
      </c>
      <c r="T77" s="104">
        <v>100</v>
      </c>
      <c r="U77" s="105" t="s">
        <v>700</v>
      </c>
      <c r="V77" s="106"/>
      <c r="W77" s="106"/>
      <c r="X77" s="20" t="s">
        <v>701</v>
      </c>
      <c r="Y77" s="20" t="s">
        <v>702</v>
      </c>
      <c r="Z77" s="20">
        <v>20</v>
      </c>
      <c r="AA77" s="20">
        <v>26</v>
      </c>
      <c r="AB77" s="20">
        <v>29</v>
      </c>
      <c r="AC77" s="20">
        <v>15</v>
      </c>
      <c r="AD77" s="117"/>
      <c r="AE77" s="117"/>
      <c r="AF77" s="117" t="s">
        <v>37</v>
      </c>
    </row>
    <row r="78" spans="4:32" ht="30.75" customHeight="1">
      <c r="D78" s="67" t="s">
        <v>703</v>
      </c>
      <c r="E78" s="67" t="s">
        <v>704</v>
      </c>
      <c r="F78" s="67" t="s">
        <v>705</v>
      </c>
      <c r="G78" s="67" t="s">
        <v>706</v>
      </c>
      <c r="H78" s="67" t="s">
        <v>707</v>
      </c>
      <c r="I78" s="82">
        <v>200</v>
      </c>
      <c r="J78" s="83" t="s">
        <v>708</v>
      </c>
      <c r="K78" s="83" t="s">
        <v>60</v>
      </c>
      <c r="L78" s="84"/>
      <c r="M78" s="85"/>
      <c r="N78" s="86"/>
      <c r="O78" s="87">
        <f>tbl邀请[[#This Row],[拍单日期]]+5+tbl邀请[[#This Row],[收货后出稿时间]]</f>
        <v>12</v>
      </c>
      <c r="P78" s="85" t="s">
        <v>37</v>
      </c>
      <c r="Q78" s="85">
        <v>10</v>
      </c>
      <c r="R78" s="85">
        <v>8</v>
      </c>
      <c r="S78" s="107" t="s">
        <v>37</v>
      </c>
      <c r="T78" s="104">
        <v>200</v>
      </c>
      <c r="U78" s="105" t="s">
        <v>709</v>
      </c>
      <c r="V78" s="105" t="s">
        <v>710</v>
      </c>
      <c r="W78" s="106"/>
      <c r="X78" s="20" t="s">
        <v>711</v>
      </c>
      <c r="Y78" s="20" t="s">
        <v>712</v>
      </c>
      <c r="Z78" s="20">
        <v>32</v>
      </c>
      <c r="AA78" s="20">
        <v>23</v>
      </c>
      <c r="AB78" s="20">
        <v>25</v>
      </c>
      <c r="AC78" s="20">
        <v>13</v>
      </c>
      <c r="AD78" s="117"/>
      <c r="AE78" s="117"/>
      <c r="AF78" s="117" t="s">
        <v>37</v>
      </c>
    </row>
    <row r="79" spans="4:32" ht="30.75" customHeight="1">
      <c r="D79" s="67" t="s">
        <v>713</v>
      </c>
      <c r="E79" s="67" t="s">
        <v>714</v>
      </c>
      <c r="F79" s="67" t="s">
        <v>713</v>
      </c>
      <c r="G79" s="67" t="s">
        <v>715</v>
      </c>
      <c r="H79" s="67" t="s">
        <v>87</v>
      </c>
      <c r="I79" s="82">
        <v>200</v>
      </c>
      <c r="J79" s="83" t="s">
        <v>716</v>
      </c>
      <c r="K79" s="83" t="s">
        <v>60</v>
      </c>
      <c r="L79" s="84"/>
      <c r="M79" s="85"/>
      <c r="N79" s="86"/>
      <c r="O79" s="87">
        <f>tbl邀请[[#This Row],[拍单日期]]+5+tbl邀请[[#This Row],[收货后出稿时间]]</f>
        <v>12</v>
      </c>
      <c r="P79" s="85" t="s">
        <v>37</v>
      </c>
      <c r="Q79" s="85">
        <v>9</v>
      </c>
      <c r="R79" s="85">
        <v>7</v>
      </c>
      <c r="S79" s="85" t="s">
        <v>37</v>
      </c>
      <c r="T79" s="86">
        <v>200</v>
      </c>
      <c r="U79" s="108" t="s">
        <v>717</v>
      </c>
      <c r="V79" s="106"/>
      <c r="W79" s="106"/>
      <c r="X79" s="20" t="s">
        <v>718</v>
      </c>
      <c r="Y79" s="20" t="s">
        <v>719</v>
      </c>
      <c r="Z79" s="20">
        <v>8</v>
      </c>
      <c r="AA79" s="20">
        <v>4</v>
      </c>
      <c r="AB79" s="20">
        <v>5</v>
      </c>
      <c r="AC79" s="20">
        <v>5</v>
      </c>
      <c r="AD79" s="117"/>
      <c r="AE79" s="117"/>
      <c r="AF79" s="117" t="s">
        <v>37</v>
      </c>
    </row>
    <row r="80" spans="4:32" ht="30.75" customHeight="1">
      <c r="D80" s="67" t="s">
        <v>720</v>
      </c>
      <c r="E80" s="67" t="s">
        <v>721</v>
      </c>
      <c r="F80" s="67" t="s">
        <v>722</v>
      </c>
      <c r="G80" s="67" t="s">
        <v>723</v>
      </c>
      <c r="H80" s="67" t="s">
        <v>724</v>
      </c>
      <c r="I80" s="82">
        <v>100</v>
      </c>
      <c r="J80" s="83" t="s">
        <v>725</v>
      </c>
      <c r="K80" s="83">
        <v>7</v>
      </c>
      <c r="L80" s="84"/>
      <c r="M80" s="85"/>
      <c r="N80" s="86"/>
      <c r="O80" s="87">
        <f>tbl邀请[[#This Row],[拍单日期]]+5+tbl邀请[[#This Row],[收货后出稿时间]]</f>
        <v>12</v>
      </c>
      <c r="P80" s="85" t="s">
        <v>37</v>
      </c>
      <c r="Q80" s="85">
        <v>3</v>
      </c>
      <c r="R80" s="85">
        <v>7</v>
      </c>
      <c r="S80" s="85" t="s">
        <v>37</v>
      </c>
      <c r="T80" s="104">
        <v>100</v>
      </c>
      <c r="U80" s="105" t="s">
        <v>726</v>
      </c>
      <c r="V80" s="106"/>
      <c r="W80" s="106"/>
      <c r="X80" s="20" t="s">
        <v>727</v>
      </c>
      <c r="Y80" s="20" t="s">
        <v>728</v>
      </c>
      <c r="Z80" s="20">
        <v>74</v>
      </c>
      <c r="AA80" s="20">
        <v>33</v>
      </c>
      <c r="AB80" s="20">
        <v>38</v>
      </c>
      <c r="AC80" s="20">
        <v>38</v>
      </c>
      <c r="AD80" s="117"/>
      <c r="AE80" s="117"/>
      <c r="AF80" s="117" t="s">
        <v>37</v>
      </c>
    </row>
    <row r="81" spans="4:32" ht="30.75" customHeight="1">
      <c r="D81" s="67" t="s">
        <v>729</v>
      </c>
      <c r="E81" s="67" t="s">
        <v>730</v>
      </c>
      <c r="F81" s="67" t="s">
        <v>729</v>
      </c>
      <c r="G81" s="67" t="s">
        <v>731</v>
      </c>
      <c r="H81" s="67" t="s">
        <v>87</v>
      </c>
      <c r="I81" s="82">
        <v>200</v>
      </c>
      <c r="J81" s="83" t="s">
        <v>732</v>
      </c>
      <c r="K81" s="83" t="s">
        <v>48</v>
      </c>
      <c r="L81" s="84"/>
      <c r="M81" s="85"/>
      <c r="N81" s="86"/>
      <c r="O81" s="87">
        <f>tbl邀请[[#This Row],[拍单日期]]+5+tbl邀请[[#This Row],[收货后出稿时间]]</f>
        <v>10</v>
      </c>
      <c r="P81" s="85" t="s">
        <v>37</v>
      </c>
      <c r="Q81" s="85">
        <v>9</v>
      </c>
      <c r="R81" s="85">
        <v>8</v>
      </c>
      <c r="S81" s="85" t="s">
        <v>37</v>
      </c>
      <c r="T81" s="104">
        <v>200</v>
      </c>
      <c r="U81" s="105" t="s">
        <v>733</v>
      </c>
      <c r="V81" s="106"/>
      <c r="W81" s="106"/>
      <c r="X81" s="20" t="s">
        <v>734</v>
      </c>
      <c r="Y81" s="20" t="s">
        <v>735</v>
      </c>
      <c r="Z81" s="20">
        <v>48</v>
      </c>
      <c r="AA81" s="20">
        <v>20</v>
      </c>
      <c r="AB81" s="20">
        <v>25</v>
      </c>
      <c r="AC81" s="20">
        <v>21</v>
      </c>
      <c r="AD81" s="117"/>
      <c r="AE81" s="117"/>
      <c r="AF81" s="117"/>
    </row>
    <row r="82" spans="4:32" ht="30.75" customHeight="1">
      <c r="D82" s="67" t="s">
        <v>736</v>
      </c>
      <c r="E82" s="67" t="s">
        <v>737</v>
      </c>
      <c r="F82" s="67" t="s">
        <v>738</v>
      </c>
      <c r="G82" s="67" t="s">
        <v>739</v>
      </c>
      <c r="H82" s="67" t="s">
        <v>216</v>
      </c>
      <c r="I82" s="82">
        <v>300</v>
      </c>
      <c r="J82" s="83" t="s">
        <v>737</v>
      </c>
      <c r="K82" s="83" t="s">
        <v>130</v>
      </c>
      <c r="L82" s="84"/>
      <c r="M82" s="85"/>
      <c r="N82" s="86"/>
      <c r="O82" s="87">
        <f>tbl邀请[[#This Row],[拍单日期]]+5+tbl邀请[[#This Row],[收货后出稿时间]]</f>
        <v>8</v>
      </c>
      <c r="P82" s="85" t="s">
        <v>37</v>
      </c>
      <c r="Q82" s="85">
        <v>10</v>
      </c>
      <c r="R82" s="85">
        <v>8</v>
      </c>
      <c r="S82" s="107" t="s">
        <v>37</v>
      </c>
      <c r="T82" s="104">
        <v>300</v>
      </c>
      <c r="U82" s="105" t="s">
        <v>740</v>
      </c>
      <c r="V82" s="106"/>
      <c r="W82" s="106"/>
      <c r="X82" s="20" t="s">
        <v>741</v>
      </c>
      <c r="Y82" s="20" t="s">
        <v>742</v>
      </c>
      <c r="Z82" s="20">
        <v>68</v>
      </c>
      <c r="AA82" s="20">
        <v>26</v>
      </c>
      <c r="AB82" s="20">
        <v>62</v>
      </c>
      <c r="AC82" s="20">
        <v>49</v>
      </c>
      <c r="AD82" s="117"/>
      <c r="AE82" s="117"/>
      <c r="AF82" s="117" t="s">
        <v>37</v>
      </c>
    </row>
    <row r="83" spans="4:32" ht="30.75" customHeight="1">
      <c r="D83" s="67" t="s">
        <v>743</v>
      </c>
      <c r="E83" s="67" t="s">
        <v>744</v>
      </c>
      <c r="F83" s="67" t="s">
        <v>745</v>
      </c>
      <c r="G83" s="67" t="s">
        <v>746</v>
      </c>
      <c r="H83" s="67" t="s">
        <v>747</v>
      </c>
      <c r="I83" s="82">
        <v>200</v>
      </c>
      <c r="J83" s="83" t="s">
        <v>748</v>
      </c>
      <c r="K83" s="83" t="s">
        <v>141</v>
      </c>
      <c r="L83" s="84"/>
      <c r="M83" s="85"/>
      <c r="N83" s="86"/>
      <c r="O83" s="87">
        <f>tbl邀请[[#This Row],[拍单日期]]+5+tbl邀请[[#This Row],[收货后出稿时间]]</f>
        <v>9</v>
      </c>
      <c r="P83" s="85" t="s">
        <v>37</v>
      </c>
      <c r="Q83" s="85">
        <v>10</v>
      </c>
      <c r="R83" s="85">
        <v>8</v>
      </c>
      <c r="S83" s="107" t="s">
        <v>37</v>
      </c>
      <c r="T83" s="104">
        <v>200</v>
      </c>
      <c r="U83" s="105" t="s">
        <v>749</v>
      </c>
      <c r="V83" s="106"/>
      <c r="W83" s="106"/>
      <c r="X83" s="20" t="s">
        <v>750</v>
      </c>
      <c r="Y83" s="20" t="s">
        <v>751</v>
      </c>
      <c r="Z83" s="20">
        <v>80</v>
      </c>
      <c r="AA83" s="20">
        <v>34</v>
      </c>
      <c r="AB83" s="20">
        <v>30</v>
      </c>
      <c r="AC83" s="20">
        <v>22</v>
      </c>
      <c r="AD83" s="117"/>
      <c r="AE83" s="117"/>
      <c r="AF83" s="117" t="s">
        <v>37</v>
      </c>
    </row>
    <row r="84" spans="4:32" ht="30.75" customHeight="1">
      <c r="D84" s="67" t="s">
        <v>752</v>
      </c>
      <c r="E84" s="67" t="s">
        <v>753</v>
      </c>
      <c r="F84" s="67" t="s">
        <v>754</v>
      </c>
      <c r="G84" s="67" t="s">
        <v>755</v>
      </c>
      <c r="H84" s="67" t="s">
        <v>87</v>
      </c>
      <c r="I84" s="82">
        <v>200</v>
      </c>
      <c r="J84" s="83" t="s">
        <v>756</v>
      </c>
      <c r="K84" s="88" t="s">
        <v>48</v>
      </c>
      <c r="L84" s="89"/>
      <c r="M84" s="90"/>
      <c r="N84" s="91"/>
      <c r="O84" s="92">
        <f>tbl邀请[[#This Row],[拍单日期]]+5+tbl邀请[[#This Row],[收货后出稿时间]]</f>
        <v>10</v>
      </c>
      <c r="P84" s="85" t="s">
        <v>37</v>
      </c>
      <c r="Q84" s="85">
        <v>9</v>
      </c>
      <c r="R84" s="85">
        <v>8</v>
      </c>
      <c r="S84" s="85" t="s">
        <v>37</v>
      </c>
      <c r="T84" s="104">
        <v>200</v>
      </c>
      <c r="U84" s="105" t="s">
        <v>757</v>
      </c>
      <c r="V84" s="106"/>
      <c r="W84" s="106"/>
      <c r="X84" s="20" t="s">
        <v>758</v>
      </c>
      <c r="Y84" s="20" t="s">
        <v>759</v>
      </c>
      <c r="Z84" s="20">
        <v>22</v>
      </c>
      <c r="AA84" s="20">
        <v>1</v>
      </c>
      <c r="AB84" s="20">
        <v>28</v>
      </c>
      <c r="AC84" s="20">
        <v>20</v>
      </c>
      <c r="AD84" s="117"/>
      <c r="AE84" s="117"/>
      <c r="AF84" s="117" t="s">
        <v>37</v>
      </c>
    </row>
    <row r="85" spans="4:32" ht="30.75" customHeight="1">
      <c r="D85" s="67" t="s">
        <v>760</v>
      </c>
      <c r="E85" s="67" t="s">
        <v>761</v>
      </c>
      <c r="F85" s="67" t="s">
        <v>762</v>
      </c>
      <c r="G85" s="67" t="s">
        <v>763</v>
      </c>
      <c r="H85" s="67" t="s">
        <v>764</v>
      </c>
      <c r="I85" s="82">
        <v>800</v>
      </c>
      <c r="J85" s="83" t="s">
        <v>765</v>
      </c>
      <c r="K85" s="83" t="s">
        <v>60</v>
      </c>
      <c r="L85" s="84"/>
      <c r="M85" s="85"/>
      <c r="N85" s="86"/>
      <c r="O85" s="87">
        <f>tbl邀请[[#This Row],[拍单日期]]+5+tbl邀请[[#This Row],[收货后出稿时间]]</f>
        <v>12</v>
      </c>
      <c r="P85" s="85" t="s">
        <v>37</v>
      </c>
      <c r="Q85" s="85">
        <v>9</v>
      </c>
      <c r="R85" s="85">
        <v>8</v>
      </c>
      <c r="S85" s="107" t="s">
        <v>37</v>
      </c>
      <c r="T85" s="104">
        <v>800</v>
      </c>
      <c r="U85" s="105" t="s">
        <v>766</v>
      </c>
      <c r="V85" s="106"/>
      <c r="W85" s="106"/>
      <c r="X85" s="20"/>
      <c r="Y85" s="20"/>
      <c r="Z85" s="20"/>
      <c r="AA85" s="20"/>
      <c r="AB85" s="20"/>
      <c r="AC85" s="20"/>
      <c r="AD85" s="117" t="s">
        <v>52</v>
      </c>
      <c r="AE85" s="117"/>
      <c r="AF85" s="117" t="s">
        <v>37</v>
      </c>
    </row>
    <row r="86" spans="4:32" ht="30.75" customHeight="1">
      <c r="D86" s="67" t="s">
        <v>767</v>
      </c>
      <c r="E86" s="67" t="s">
        <v>768</v>
      </c>
      <c r="F86" s="67" t="s">
        <v>769</v>
      </c>
      <c r="G86" s="67" t="s">
        <v>770</v>
      </c>
      <c r="H86" s="67" t="s">
        <v>771</v>
      </c>
      <c r="I86" s="82">
        <v>100</v>
      </c>
      <c r="J86" s="83" t="s">
        <v>772</v>
      </c>
      <c r="K86" s="83" t="s">
        <v>48</v>
      </c>
      <c r="L86" s="84"/>
      <c r="M86" s="85"/>
      <c r="N86" s="86"/>
      <c r="O86" s="87">
        <f>tbl邀请[[#This Row],[拍单日期]]+5+tbl邀请[[#This Row],[收货后出稿时间]]</f>
        <v>10</v>
      </c>
      <c r="P86" s="85" t="s">
        <v>37</v>
      </c>
      <c r="Q86" s="85">
        <v>9</v>
      </c>
      <c r="R86" s="85">
        <v>8</v>
      </c>
      <c r="S86" s="85" t="s">
        <v>37</v>
      </c>
      <c r="T86" s="104">
        <v>100</v>
      </c>
      <c r="U86" s="105" t="s">
        <v>773</v>
      </c>
      <c r="V86" s="106"/>
      <c r="W86" s="106"/>
      <c r="X86" s="20" t="s">
        <v>774</v>
      </c>
      <c r="Y86" s="20" t="s">
        <v>775</v>
      </c>
      <c r="Z86" s="20">
        <v>26</v>
      </c>
      <c r="AA86" s="20">
        <v>22</v>
      </c>
      <c r="AB86" s="20">
        <v>6</v>
      </c>
      <c r="AC86" s="20">
        <v>5</v>
      </c>
      <c r="AD86" s="117"/>
      <c r="AE86" s="117"/>
      <c r="AF86" s="117" t="s">
        <v>37</v>
      </c>
    </row>
    <row r="87" spans="4:32" ht="30.75" customHeight="1">
      <c r="D87" s="67" t="s">
        <v>776</v>
      </c>
      <c r="E87" s="67" t="s">
        <v>777</v>
      </c>
      <c r="F87" s="67" t="s">
        <v>778</v>
      </c>
      <c r="G87" s="67" t="s">
        <v>779</v>
      </c>
      <c r="H87" s="67" t="s">
        <v>780</v>
      </c>
      <c r="I87" s="82">
        <v>200</v>
      </c>
      <c r="J87" s="83" t="s">
        <v>781</v>
      </c>
      <c r="K87" s="83" t="s">
        <v>60</v>
      </c>
      <c r="L87" s="84"/>
      <c r="M87" s="85"/>
      <c r="N87" s="86"/>
      <c r="O87" s="87">
        <f>tbl邀请[[#This Row],[拍单日期]]+5+tbl邀请[[#This Row],[收货后出稿时间]]</f>
        <v>12</v>
      </c>
      <c r="P87" s="85" t="s">
        <v>37</v>
      </c>
      <c r="Q87" s="85">
        <v>3</v>
      </c>
      <c r="R87" s="85">
        <v>7</v>
      </c>
      <c r="S87" s="85" t="s">
        <v>37</v>
      </c>
      <c r="T87" s="104">
        <v>200</v>
      </c>
      <c r="U87" s="105" t="s">
        <v>782</v>
      </c>
      <c r="V87" s="106"/>
      <c r="W87" s="106"/>
      <c r="X87" s="20" t="s">
        <v>783</v>
      </c>
      <c r="Y87" s="20" t="s">
        <v>784</v>
      </c>
      <c r="Z87" s="20">
        <v>78</v>
      </c>
      <c r="AA87" s="20">
        <v>67</v>
      </c>
      <c r="AB87" s="20">
        <v>10</v>
      </c>
      <c r="AC87" s="20">
        <v>10</v>
      </c>
      <c r="AD87" s="117"/>
      <c r="AE87" s="117"/>
      <c r="AF87" s="117"/>
    </row>
    <row r="88" spans="4:32" ht="30.75" customHeight="1">
      <c r="D88" s="67" t="s">
        <v>785</v>
      </c>
      <c r="E88" s="67" t="s">
        <v>786</v>
      </c>
      <c r="F88" s="67" t="s">
        <v>787</v>
      </c>
      <c r="G88" s="67" t="s">
        <v>788</v>
      </c>
      <c r="H88" s="67" t="s">
        <v>789</v>
      </c>
      <c r="I88" s="82">
        <v>100</v>
      </c>
      <c r="J88" s="83" t="s">
        <v>790</v>
      </c>
      <c r="K88" s="88" t="s">
        <v>60</v>
      </c>
      <c r="L88" s="89"/>
      <c r="M88" s="90"/>
      <c r="N88" s="91"/>
      <c r="O88" s="92">
        <f>tbl邀请[[#This Row],[拍单日期]]+5+tbl邀请[[#This Row],[收货后出稿时间]]</f>
        <v>12</v>
      </c>
      <c r="P88" s="85" t="s">
        <v>37</v>
      </c>
      <c r="Q88" s="85">
        <v>3</v>
      </c>
      <c r="R88" s="85">
        <v>7</v>
      </c>
      <c r="S88" s="85" t="s">
        <v>37</v>
      </c>
      <c r="T88" s="104">
        <v>100</v>
      </c>
      <c r="U88" s="105" t="s">
        <v>791</v>
      </c>
      <c r="V88" s="105" t="s">
        <v>792</v>
      </c>
      <c r="W88" s="106"/>
      <c r="X88" s="20" t="s">
        <v>793</v>
      </c>
      <c r="Y88" s="20" t="s">
        <v>794</v>
      </c>
      <c r="Z88" s="20">
        <v>39</v>
      </c>
      <c r="AA88" s="20">
        <v>25</v>
      </c>
      <c r="AB88" s="20">
        <v>19</v>
      </c>
      <c r="AC88" s="20">
        <v>14</v>
      </c>
      <c r="AD88" s="117"/>
      <c r="AE88" s="117"/>
      <c r="AF88" s="117" t="s">
        <v>37</v>
      </c>
    </row>
    <row r="89" spans="4:32" ht="30.75" customHeight="1">
      <c r="D89" s="67" t="s">
        <v>795</v>
      </c>
      <c r="E89" s="67" t="s">
        <v>796</v>
      </c>
      <c r="F89" s="67" t="s">
        <v>797</v>
      </c>
      <c r="G89" s="67" t="s">
        <v>798</v>
      </c>
      <c r="H89" s="67" t="s">
        <v>567</v>
      </c>
      <c r="I89" s="82">
        <v>300</v>
      </c>
      <c r="J89" s="83" t="s">
        <v>796</v>
      </c>
      <c r="K89" s="83" t="s">
        <v>60</v>
      </c>
      <c r="L89" s="84"/>
      <c r="M89" s="85"/>
      <c r="N89" s="86"/>
      <c r="O89" s="87">
        <f>tbl邀请[[#This Row],[拍单日期]]+5+tbl邀请[[#This Row],[收货后出稿时间]]</f>
        <v>12</v>
      </c>
      <c r="P89" s="85" t="s">
        <v>37</v>
      </c>
      <c r="Q89" s="85">
        <v>10</v>
      </c>
      <c r="R89" s="85">
        <v>8</v>
      </c>
      <c r="S89" s="107" t="s">
        <v>37</v>
      </c>
      <c r="T89" s="104">
        <v>300</v>
      </c>
      <c r="U89" s="105" t="s">
        <v>799</v>
      </c>
      <c r="V89" s="105" t="s">
        <v>800</v>
      </c>
      <c r="W89" s="105" t="s">
        <v>801</v>
      </c>
      <c r="X89" s="20" t="s">
        <v>802</v>
      </c>
      <c r="Y89" s="20" t="s">
        <v>803</v>
      </c>
      <c r="Z89" s="20">
        <v>56</v>
      </c>
      <c r="AA89" s="20">
        <v>10</v>
      </c>
      <c r="AB89" s="20">
        <v>17</v>
      </c>
      <c r="AC89" s="20">
        <v>10</v>
      </c>
      <c r="AD89" s="117"/>
      <c r="AE89" s="117"/>
      <c r="AF89" s="117" t="s">
        <v>37</v>
      </c>
    </row>
    <row r="90" spans="4:32" ht="30.75" customHeight="1">
      <c r="D90" s="67" t="s">
        <v>804</v>
      </c>
      <c r="E90" s="67" t="s">
        <v>805</v>
      </c>
      <c r="F90" s="67" t="s">
        <v>804</v>
      </c>
      <c r="G90" s="67" t="s">
        <v>806</v>
      </c>
      <c r="H90" s="67" t="s">
        <v>807</v>
      </c>
      <c r="I90" s="82">
        <v>200</v>
      </c>
      <c r="J90" s="83" t="s">
        <v>808</v>
      </c>
      <c r="K90" s="88" t="s">
        <v>60</v>
      </c>
      <c r="L90" s="89"/>
      <c r="M90" s="90"/>
      <c r="N90" s="91"/>
      <c r="O90" s="92">
        <f>tbl邀请[[#This Row],[拍单日期]]+5+tbl邀请[[#This Row],[收货后出稿时间]]</f>
        <v>12</v>
      </c>
      <c r="P90" s="85" t="s">
        <v>37</v>
      </c>
      <c r="Q90" s="85">
        <v>10</v>
      </c>
      <c r="R90" s="85">
        <v>8</v>
      </c>
      <c r="S90" s="85" t="s">
        <v>37</v>
      </c>
      <c r="T90" s="104">
        <v>200</v>
      </c>
      <c r="U90" s="105" t="s">
        <v>809</v>
      </c>
      <c r="V90" s="105" t="s">
        <v>810</v>
      </c>
      <c r="W90" s="106"/>
      <c r="X90" s="20" t="s">
        <v>811</v>
      </c>
      <c r="Y90" s="20" t="s">
        <v>812</v>
      </c>
      <c r="Z90" s="20">
        <v>6</v>
      </c>
      <c r="AA90" s="20">
        <v>1</v>
      </c>
      <c r="AB90" s="20">
        <v>16</v>
      </c>
      <c r="AC90" s="20">
        <v>14</v>
      </c>
      <c r="AD90" s="117"/>
      <c r="AE90" s="117"/>
      <c r="AF90" s="117" t="s">
        <v>37</v>
      </c>
    </row>
    <row r="91" spans="4:32" ht="30.75" customHeight="1">
      <c r="D91" s="67" t="s">
        <v>813</v>
      </c>
      <c r="E91" s="67" t="s">
        <v>814</v>
      </c>
      <c r="F91" s="67" t="s">
        <v>815</v>
      </c>
      <c r="G91" s="67" t="s">
        <v>816</v>
      </c>
      <c r="H91" s="67" t="s">
        <v>817</v>
      </c>
      <c r="I91" s="82">
        <v>100</v>
      </c>
      <c r="J91" s="83" t="s">
        <v>818</v>
      </c>
      <c r="K91" s="88" t="s">
        <v>48</v>
      </c>
      <c r="L91" s="89"/>
      <c r="M91" s="90"/>
      <c r="N91" s="91"/>
      <c r="O91" s="92">
        <f>tbl邀请[[#This Row],[拍单日期]]+5+tbl邀请[[#This Row],[收货后出稿时间]]</f>
        <v>10</v>
      </c>
      <c r="P91" s="85" t="s">
        <v>37</v>
      </c>
      <c r="Q91" s="85">
        <v>10</v>
      </c>
      <c r="R91" s="85">
        <v>8</v>
      </c>
      <c r="S91" s="85" t="s">
        <v>37</v>
      </c>
      <c r="T91" s="104">
        <v>100</v>
      </c>
      <c r="U91" s="105" t="s">
        <v>819</v>
      </c>
      <c r="V91" s="105" t="s">
        <v>820</v>
      </c>
      <c r="W91" s="106"/>
      <c r="X91" s="20" t="s">
        <v>821</v>
      </c>
      <c r="Y91" s="20" t="s">
        <v>822</v>
      </c>
      <c r="Z91" s="20">
        <v>13</v>
      </c>
      <c r="AA91" s="20">
        <v>7</v>
      </c>
      <c r="AB91" s="20">
        <v>32</v>
      </c>
      <c r="AC91" s="20">
        <v>17</v>
      </c>
      <c r="AD91" s="117"/>
      <c r="AE91" s="117"/>
      <c r="AF91" s="117" t="s">
        <v>37</v>
      </c>
    </row>
    <row r="92" spans="4:32" ht="30.75" customHeight="1">
      <c r="D92" s="67" t="s">
        <v>823</v>
      </c>
      <c r="E92" s="67" t="s">
        <v>824</v>
      </c>
      <c r="F92" s="67" t="s">
        <v>825</v>
      </c>
      <c r="G92" s="67" t="s">
        <v>826</v>
      </c>
      <c r="H92" s="67" t="s">
        <v>87</v>
      </c>
      <c r="I92" s="82">
        <v>200</v>
      </c>
      <c r="J92" s="83" t="s">
        <v>827</v>
      </c>
      <c r="K92" s="88">
        <v>7</v>
      </c>
      <c r="L92" s="89"/>
      <c r="M92" s="90"/>
      <c r="N92" s="91"/>
      <c r="O92" s="92">
        <f>tbl邀请[[#This Row],[拍单日期]]+5+tbl邀请[[#This Row],[收货后出稿时间]]</f>
        <v>12</v>
      </c>
      <c r="P92" s="85" t="s">
        <v>37</v>
      </c>
      <c r="Q92" s="85">
        <v>10</v>
      </c>
      <c r="R92" s="85">
        <v>7</v>
      </c>
      <c r="S92" s="107" t="s">
        <v>37</v>
      </c>
      <c r="T92" s="104">
        <v>200</v>
      </c>
      <c r="U92" s="108" t="s">
        <v>828</v>
      </c>
      <c r="V92" s="105" t="s">
        <v>829</v>
      </c>
      <c r="W92" s="106"/>
      <c r="X92" s="20" t="s">
        <v>830</v>
      </c>
      <c r="Y92" s="20" t="s">
        <v>831</v>
      </c>
      <c r="Z92" s="20">
        <v>34</v>
      </c>
      <c r="AA92" s="20">
        <v>27</v>
      </c>
      <c r="AB92" s="20">
        <v>3</v>
      </c>
      <c r="AC92" s="20">
        <v>3</v>
      </c>
      <c r="AD92" s="117"/>
      <c r="AE92" s="117"/>
      <c r="AF92" s="117" t="s">
        <v>37</v>
      </c>
    </row>
    <row r="93" spans="4:32" ht="30.75" customHeight="1">
      <c r="D93" s="67" t="s">
        <v>832</v>
      </c>
      <c r="E93" s="67" t="s">
        <v>833</v>
      </c>
      <c r="F93" s="67" t="s">
        <v>834</v>
      </c>
      <c r="G93" s="67" t="s">
        <v>835</v>
      </c>
      <c r="H93" s="67" t="s">
        <v>331</v>
      </c>
      <c r="I93" s="82">
        <v>200</v>
      </c>
      <c r="J93" s="83" t="s">
        <v>833</v>
      </c>
      <c r="K93" s="88" t="s">
        <v>48</v>
      </c>
      <c r="L93" s="89"/>
      <c r="M93" s="90"/>
      <c r="N93" s="91"/>
      <c r="O93" s="92">
        <f>tbl邀请[[#This Row],[拍单日期]]+5+tbl邀请[[#This Row],[收货后出稿时间]]</f>
        <v>10</v>
      </c>
      <c r="P93" s="85" t="s">
        <v>37</v>
      </c>
      <c r="Q93" s="85">
        <v>3</v>
      </c>
      <c r="R93" s="85">
        <v>7</v>
      </c>
      <c r="S93" s="85" t="s">
        <v>37</v>
      </c>
      <c r="T93" s="104">
        <v>200</v>
      </c>
      <c r="U93" s="105" t="s">
        <v>836</v>
      </c>
      <c r="V93" s="105" t="s">
        <v>837</v>
      </c>
      <c r="W93" s="106"/>
      <c r="X93" s="20" t="s">
        <v>838</v>
      </c>
      <c r="Y93" s="20" t="s">
        <v>839</v>
      </c>
      <c r="Z93" s="20">
        <v>85</v>
      </c>
      <c r="AA93" s="20">
        <v>81</v>
      </c>
      <c r="AB93" s="20">
        <v>7</v>
      </c>
      <c r="AC93" s="20">
        <v>7</v>
      </c>
      <c r="AD93" s="117"/>
      <c r="AE93" s="117"/>
      <c r="AF93" s="117" t="s">
        <v>37</v>
      </c>
    </row>
    <row r="94" spans="4:32" ht="30.75" customHeight="1">
      <c r="D94" s="67" t="s">
        <v>840</v>
      </c>
      <c r="E94" s="67" t="s">
        <v>841</v>
      </c>
      <c r="F94" s="67" t="s">
        <v>842</v>
      </c>
      <c r="G94" s="67" t="s">
        <v>843</v>
      </c>
      <c r="H94" s="67" t="s">
        <v>216</v>
      </c>
      <c r="I94" s="82">
        <v>300</v>
      </c>
      <c r="J94" s="83" t="s">
        <v>844</v>
      </c>
      <c r="K94" s="88" t="s">
        <v>60</v>
      </c>
      <c r="L94" s="89"/>
      <c r="M94" s="90"/>
      <c r="N94" s="91"/>
      <c r="O94" s="92">
        <f>tbl邀请[[#This Row],[拍单日期]]+5+tbl邀请[[#This Row],[收货后出稿时间]]</f>
        <v>12</v>
      </c>
      <c r="P94" s="85" t="s">
        <v>37</v>
      </c>
      <c r="Q94" s="85">
        <v>9</v>
      </c>
      <c r="R94" s="85">
        <v>5</v>
      </c>
      <c r="S94" s="85" t="s">
        <v>37</v>
      </c>
      <c r="T94" s="104">
        <v>300</v>
      </c>
      <c r="U94" s="105" t="s">
        <v>845</v>
      </c>
      <c r="V94" s="105" t="s">
        <v>846</v>
      </c>
      <c r="W94" s="106"/>
      <c r="X94" s="20" t="s">
        <v>847</v>
      </c>
      <c r="Y94" s="20" t="s">
        <v>848</v>
      </c>
      <c r="Z94" s="20">
        <v>67</v>
      </c>
      <c r="AA94" s="20">
        <v>64</v>
      </c>
      <c r="AB94" s="20">
        <v>9</v>
      </c>
      <c r="AC94" s="20">
        <v>9</v>
      </c>
      <c r="AD94" s="117"/>
      <c r="AE94" s="117"/>
      <c r="AF94" s="117" t="s">
        <v>37</v>
      </c>
    </row>
    <row r="95" spans="4:32" ht="30.75" customHeight="1">
      <c r="D95" s="67" t="s">
        <v>849</v>
      </c>
      <c r="E95" s="67" t="s">
        <v>850</v>
      </c>
      <c r="F95" s="67" t="s">
        <v>851</v>
      </c>
      <c r="G95" s="67" t="s">
        <v>852</v>
      </c>
      <c r="H95" s="67" t="s">
        <v>853</v>
      </c>
      <c r="I95" s="82">
        <v>800</v>
      </c>
      <c r="J95" s="83" t="s">
        <v>854</v>
      </c>
      <c r="K95" s="83" t="s">
        <v>48</v>
      </c>
      <c r="L95" s="84"/>
      <c r="M95" s="85"/>
      <c r="N95" s="86"/>
      <c r="O95" s="87">
        <f>tbl邀请[[#This Row],[拍单日期]]+5+tbl邀请[[#This Row],[收货后出稿时间]]</f>
        <v>10</v>
      </c>
      <c r="P95" s="85" t="s">
        <v>37</v>
      </c>
      <c r="Q95" s="85">
        <v>10</v>
      </c>
      <c r="R95" s="85">
        <v>9</v>
      </c>
      <c r="S95" s="85" t="s">
        <v>37</v>
      </c>
      <c r="T95" s="104">
        <v>800</v>
      </c>
      <c r="U95" s="105" t="s">
        <v>855</v>
      </c>
      <c r="V95" s="106"/>
      <c r="W95" s="106"/>
      <c r="X95" s="20" t="s">
        <v>856</v>
      </c>
      <c r="Y95" s="20" t="s">
        <v>857</v>
      </c>
      <c r="Z95" s="20">
        <v>102</v>
      </c>
      <c r="AA95" s="20">
        <v>49</v>
      </c>
      <c r="AB95" s="20">
        <v>31</v>
      </c>
      <c r="AC95" s="20">
        <v>25</v>
      </c>
      <c r="AD95" s="117" t="s">
        <v>308</v>
      </c>
      <c r="AE95" s="117" t="s">
        <v>309</v>
      </c>
      <c r="AF95" s="117" t="s">
        <v>37</v>
      </c>
    </row>
    <row r="96" spans="4:32" ht="30.75" customHeight="1">
      <c r="D96" s="67" t="s">
        <v>858</v>
      </c>
      <c r="E96" s="67" t="s">
        <v>859</v>
      </c>
      <c r="F96" s="67" t="s">
        <v>858</v>
      </c>
      <c r="G96" s="67" t="s">
        <v>860</v>
      </c>
      <c r="H96" s="67" t="s">
        <v>58</v>
      </c>
      <c r="I96" s="82">
        <v>200</v>
      </c>
      <c r="J96" s="83" t="s">
        <v>861</v>
      </c>
      <c r="K96" s="88" t="s">
        <v>130</v>
      </c>
      <c r="L96" s="89"/>
      <c r="M96" s="90"/>
      <c r="N96" s="91"/>
      <c r="O96" s="92">
        <f>tbl邀请[[#This Row],[拍单日期]]+5+tbl邀请[[#This Row],[收货后出稿时间]]</f>
        <v>8</v>
      </c>
      <c r="P96" s="85" t="s">
        <v>37</v>
      </c>
      <c r="Q96" s="85">
        <v>10</v>
      </c>
      <c r="R96" s="85">
        <v>8</v>
      </c>
      <c r="S96" s="85" t="s">
        <v>37</v>
      </c>
      <c r="T96" s="104">
        <v>200</v>
      </c>
      <c r="U96" s="105" t="s">
        <v>862</v>
      </c>
      <c r="V96" s="106"/>
      <c r="W96" s="106"/>
      <c r="X96" s="20"/>
      <c r="Y96" s="20" t="s">
        <v>863</v>
      </c>
      <c r="Z96" s="20">
        <v>6</v>
      </c>
      <c r="AA96" s="20">
        <v>3</v>
      </c>
      <c r="AB96" s="20">
        <v>14</v>
      </c>
      <c r="AC96" s="20">
        <v>12</v>
      </c>
      <c r="AD96" s="117"/>
      <c r="AE96" s="117"/>
      <c r="AF96" s="117" t="s">
        <v>37</v>
      </c>
    </row>
    <row r="97" spans="4:32" ht="30.75" customHeight="1">
      <c r="D97" s="67" t="s">
        <v>864</v>
      </c>
      <c r="E97" s="67" t="s">
        <v>865</v>
      </c>
      <c r="F97" s="67" t="s">
        <v>864</v>
      </c>
      <c r="G97" s="67" t="s">
        <v>866</v>
      </c>
      <c r="H97" s="67" t="s">
        <v>482</v>
      </c>
      <c r="I97" s="82">
        <v>200</v>
      </c>
      <c r="J97" s="83" t="s">
        <v>867</v>
      </c>
      <c r="K97" s="88" t="s">
        <v>48</v>
      </c>
      <c r="L97" s="89"/>
      <c r="M97" s="90"/>
      <c r="N97" s="91"/>
      <c r="O97" s="92">
        <f>tbl邀请[[#This Row],[拍单日期]]+5+tbl邀请[[#This Row],[收货后出稿时间]]</f>
        <v>10</v>
      </c>
      <c r="P97" s="85" t="s">
        <v>37</v>
      </c>
      <c r="Q97" s="85">
        <v>3</v>
      </c>
      <c r="R97" s="85">
        <v>7</v>
      </c>
      <c r="S97" s="85" t="s">
        <v>37</v>
      </c>
      <c r="T97" s="104">
        <v>200</v>
      </c>
      <c r="U97" s="105" t="s">
        <v>868</v>
      </c>
      <c r="V97" s="106"/>
      <c r="W97" s="106"/>
      <c r="X97" s="20" t="s">
        <v>869</v>
      </c>
      <c r="Y97" s="20" t="s">
        <v>870</v>
      </c>
      <c r="Z97" s="20">
        <v>13</v>
      </c>
      <c r="AA97" s="20">
        <v>10</v>
      </c>
      <c r="AB97" s="20">
        <v>18</v>
      </c>
      <c r="AC97" s="20">
        <v>18</v>
      </c>
      <c r="AD97" s="117"/>
      <c r="AE97" s="117"/>
      <c r="AF97" s="117" t="s">
        <v>37</v>
      </c>
    </row>
    <row r="98" spans="4:32" ht="30.75" customHeight="1">
      <c r="D98" s="67" t="s">
        <v>871</v>
      </c>
      <c r="E98" s="67" t="s">
        <v>872</v>
      </c>
      <c r="F98" s="67" t="s">
        <v>873</v>
      </c>
      <c r="G98" s="67" t="s">
        <v>874</v>
      </c>
      <c r="H98" s="67" t="s">
        <v>368</v>
      </c>
      <c r="I98" s="82">
        <v>200</v>
      </c>
      <c r="J98" s="83" t="s">
        <v>875</v>
      </c>
      <c r="K98" s="83" t="s">
        <v>130</v>
      </c>
      <c r="L98" s="84"/>
      <c r="M98" s="85"/>
      <c r="N98" s="86"/>
      <c r="O98" s="87">
        <f>tbl邀请[[#This Row],[拍单日期]]+5+tbl邀请[[#This Row],[收货后出稿时间]]</f>
        <v>8</v>
      </c>
      <c r="P98" s="85" t="s">
        <v>37</v>
      </c>
      <c r="Q98" s="85">
        <v>10</v>
      </c>
      <c r="R98" s="85">
        <v>8</v>
      </c>
      <c r="S98" s="85" t="s">
        <v>37</v>
      </c>
      <c r="T98" s="104">
        <v>200</v>
      </c>
      <c r="U98" s="105" t="s">
        <v>876</v>
      </c>
      <c r="V98" s="106"/>
      <c r="W98" s="106"/>
      <c r="X98" s="20" t="s">
        <v>877</v>
      </c>
      <c r="Y98" s="20" t="s">
        <v>171</v>
      </c>
      <c r="Z98" s="20">
        <v>20</v>
      </c>
      <c r="AA98" s="20">
        <v>19</v>
      </c>
      <c r="AB98" s="20">
        <v>11</v>
      </c>
      <c r="AC98" s="20">
        <v>11</v>
      </c>
      <c r="AD98" s="117"/>
      <c r="AE98" s="117"/>
      <c r="AF98" s="117" t="s">
        <v>37</v>
      </c>
    </row>
    <row r="99" spans="4:32" ht="30.75" customHeight="1">
      <c r="D99" s="67" t="s">
        <v>878</v>
      </c>
      <c r="E99" s="67" t="s">
        <v>879</v>
      </c>
      <c r="F99" s="67" t="s">
        <v>880</v>
      </c>
      <c r="G99" s="67" t="s">
        <v>881</v>
      </c>
      <c r="H99" s="67" t="s">
        <v>87</v>
      </c>
      <c r="I99" s="82">
        <v>200</v>
      </c>
      <c r="J99" s="83" t="s">
        <v>879</v>
      </c>
      <c r="K99" s="83" t="s">
        <v>48</v>
      </c>
      <c r="L99" s="84"/>
      <c r="M99" s="85"/>
      <c r="N99" s="86"/>
      <c r="O99" s="87">
        <f>tbl邀请[[#This Row],[拍单日期]]+5+tbl邀请[[#This Row],[收货后出稿时间]]</f>
        <v>10</v>
      </c>
      <c r="P99" s="85" t="s">
        <v>37</v>
      </c>
      <c r="Q99" s="85">
        <v>10</v>
      </c>
      <c r="R99" s="85">
        <v>9</v>
      </c>
      <c r="S99" s="85" t="s">
        <v>37</v>
      </c>
      <c r="T99" s="104">
        <v>200</v>
      </c>
      <c r="U99" s="105" t="s">
        <v>882</v>
      </c>
      <c r="V99" s="105" t="s">
        <v>883</v>
      </c>
      <c r="W99" s="106"/>
      <c r="X99" s="20"/>
      <c r="Y99" s="20" t="s">
        <v>884</v>
      </c>
      <c r="Z99" s="20">
        <v>54</v>
      </c>
      <c r="AA99" s="20">
        <v>37</v>
      </c>
      <c r="AB99" s="20">
        <v>25</v>
      </c>
      <c r="AC99" s="20">
        <v>13</v>
      </c>
      <c r="AD99" s="117"/>
      <c r="AE99" s="117"/>
      <c r="AF99" s="117"/>
    </row>
    <row r="100" spans="4:32" ht="30.75" customHeight="1">
      <c r="D100" s="67" t="s">
        <v>885</v>
      </c>
      <c r="E100" s="67" t="s">
        <v>886</v>
      </c>
      <c r="F100" s="67" t="s">
        <v>887</v>
      </c>
      <c r="G100" s="67" t="s">
        <v>888</v>
      </c>
      <c r="H100" s="67" t="s">
        <v>889</v>
      </c>
      <c r="I100" s="120">
        <v>200</v>
      </c>
      <c r="J100" s="83">
        <v>13602875929</v>
      </c>
      <c r="K100" s="121"/>
      <c r="L100" s="89"/>
      <c r="M100" s="90"/>
      <c r="N100" s="91"/>
      <c r="O100" s="92">
        <f>tbl邀请[[#This Row],[拍单日期]]+5+tbl邀请[[#This Row],[收货后出稿时间]]</f>
        <v>5</v>
      </c>
      <c r="P100" s="85" t="s">
        <v>37</v>
      </c>
      <c r="Q100" s="85">
        <v>9</v>
      </c>
      <c r="R100" s="85">
        <v>8</v>
      </c>
      <c r="S100" s="85" t="s">
        <v>37</v>
      </c>
      <c r="T100" s="123">
        <v>200</v>
      </c>
      <c r="U100" s="105" t="s">
        <v>890</v>
      </c>
      <c r="V100" s="106"/>
      <c r="W100" s="106"/>
      <c r="X100" s="20"/>
      <c r="Y100" s="20" t="s">
        <v>891</v>
      </c>
      <c r="Z100" s="20">
        <v>24</v>
      </c>
      <c r="AA100" s="20">
        <v>24</v>
      </c>
      <c r="AB100" s="20">
        <v>26</v>
      </c>
      <c r="AC100" s="20">
        <v>16</v>
      </c>
      <c r="AD100" s="117"/>
      <c r="AE100" s="117"/>
      <c r="AF100" s="117" t="s">
        <v>37</v>
      </c>
    </row>
    <row r="101" spans="4:32" ht="30.75" customHeight="1">
      <c r="D101" s="95"/>
      <c r="E101" s="95"/>
      <c r="F101" s="95"/>
      <c r="G101" s="95"/>
      <c r="H101" s="119"/>
      <c r="I101" s="119"/>
      <c r="J101" s="122"/>
      <c r="K101" s="122"/>
      <c r="L101" s="94"/>
      <c r="M101" s="95"/>
      <c r="N101" s="96"/>
      <c r="O101" s="97">
        <f>tbl邀请[[#This Row],[拍单日期]]+5+tbl邀请[[#This Row],[收货后出稿时间]]</f>
        <v>5</v>
      </c>
      <c r="P101" s="95"/>
      <c r="Q101" s="95"/>
      <c r="R101" s="95"/>
      <c r="S101" s="95"/>
      <c r="T101" s="95"/>
      <c r="U101" s="95"/>
      <c r="V101" s="95"/>
      <c r="W101" s="124"/>
      <c r="X101" s="124"/>
      <c r="Y101" s="124"/>
      <c r="Z101" s="125"/>
      <c r="AA101" s="125"/>
      <c r="AB101" s="126"/>
      <c r="AC101" s="126"/>
      <c r="AD101" s="54"/>
    </row>
    <row r="102" spans="4:32" ht="30.75" customHeight="1">
      <c r="D102" s="127" t="s">
        <v>892</v>
      </c>
      <c r="E102" s="138"/>
      <c r="F102" s="128">
        <f>COUNTA(合作跟踪表!$F$3:$F$101)</f>
        <v>98</v>
      </c>
      <c r="G102" s="128">
        <f>SUBTOTAL(109,tbl邀请[小红书链接])</f>
        <v>0</v>
      </c>
      <c r="H102" s="129"/>
      <c r="I102" s="130">
        <f>SUM(tbl邀请[笔记报价])</f>
        <v>23700</v>
      </c>
      <c r="J102" s="131"/>
      <c r="K102" s="131"/>
      <c r="L102" s="128">
        <f>COUNTA(合作跟踪表!$L$3:$L$101)</f>
        <v>0</v>
      </c>
      <c r="M102" s="132"/>
      <c r="N102" s="130">
        <f>SUM(tbl邀请[拍单金额])</f>
        <v>0</v>
      </c>
      <c r="O102" s="128"/>
      <c r="P102" s="128">
        <f>COUNTIF(合作跟踪表!$P$3:$P$101,"是")</f>
        <v>97</v>
      </c>
      <c r="Q102" s="128"/>
      <c r="R102" s="128"/>
      <c r="S102" s="128">
        <f>COUNTIF(合作跟踪表!$S$3:$S$101,"是")</f>
        <v>97</v>
      </c>
      <c r="T102" s="130">
        <f>SUM(tbl邀请[结算金额])</f>
        <v>23350</v>
      </c>
      <c r="U102" s="133"/>
      <c r="V102" s="133"/>
      <c r="W102" s="133"/>
      <c r="X102" s="133"/>
      <c r="Y102" s="133"/>
      <c r="Z102" s="134"/>
      <c r="AA102" s="134"/>
      <c r="AB102" s="134"/>
      <c r="AC102" s="135"/>
      <c r="AD102" s="138"/>
      <c r="AE102" s="138"/>
      <c r="AF102" s="138"/>
    </row>
  </sheetData>
  <dataValidations count="10">
    <dataValidation allowBlank="1" showErrorMessage="1" sqref="D1" xr:uid="{00000000-0002-0000-0000-000000000000}"/>
    <dataValidation errorStyle="warning" allowBlank="1" showInputMessage="1" showErrorMessage="1" error="从此列表中选择宾客。选择“取消”，按 Alt+向下键可显现选项，然后按向下键和 Enter 做出选择" sqref="I100 H101:I101" xr:uid="{00000000-0002-0000-0000-000004000000}"/>
    <dataValidation errorStyle="information" allowBlank="1" showInputMessage="1" showErrorMessage="1" errorTitle="请下拉选择" error="请下拉选择" sqref="U101:V101" xr:uid="{00000000-0002-0000-0000-000006000000}"/>
    <dataValidation type="list" errorStyle="information" allowBlank="1" showInputMessage="1" showErrorMessage="1" errorTitle="请下拉选择" error="请下拉选择" prompt="请下拉选择" sqref="S3:S101 P3:P101" xr:uid="{00000000-0002-0000-0000-000001000000}">
      <formula1>"是,否"</formula1>
    </dataValidation>
    <dataValidation type="list" errorStyle="warning" allowBlank="1" showInputMessage="1" showErrorMessage="1" error="从此列表中进行选择。选择“取消”，按 Alt+向下键可显现选项，然后按向下键和 Enter 做出选择" sqref="F101" xr:uid="{00000000-0002-0000-0000-000002000000}">
      <formula1>"是,否,待定"</formula1>
    </dataValidation>
    <dataValidation type="whole" errorStyle="information" allowBlank="1" showInputMessage="1" showErrorMessage="1" errorTitle="请填0-10整数" error="请填0-10整数" sqref="Q3:R101" xr:uid="{00000000-0002-0000-0000-000003000000}">
      <formula1>0</formula1>
      <formula2>10</formula2>
    </dataValidation>
    <dataValidation allowBlank="1" showInputMessage="1" showErrorMessage="1" prompt="公式自动计算" sqref="O3:O101" xr:uid="{00000000-0002-0000-0000-000005000000}"/>
    <dataValidation allowBlank="1" showInputMessage="1" showErrorMessage="1" prompt="直接输入拍单日期" sqref="L3:L101" xr:uid="{00000000-0002-0000-0000-000007000000}"/>
    <dataValidation type="list" errorStyle="warning" allowBlank="1" showInputMessage="1" showErrorMessage="1" error="从此列表中选择“是”或“否”。选择“取消”，按 Alt+向下键可显现选项，然后按向下键和 Enter 做出选择" sqref="E101" xr:uid="{00000000-0002-0000-0000-000008000000}">
      <formula1>"是,否"</formula1>
    </dataValidation>
    <dataValidation errorStyle="information" allowBlank="1" showInputMessage="1" showErrorMessage="1" errorTitle="请下拉选择" error="请下拉选择" prompt="输入支付金额" sqref="T3:T101" xr:uid="{00000000-0002-0000-0000-000009000000}"/>
  </dataValidations>
  <hyperlinks>
    <hyperlink ref="G27" r:id="rId1" xr:uid="{00000000-0004-0000-0000-000000000000}"/>
    <hyperlink ref="U9" r:id="rId2" xr:uid="{00000000-0004-0000-0000-000001000000}"/>
    <hyperlink ref="V9" r:id="rId3" xr:uid="{00000000-0004-0000-0000-000002000000}"/>
    <hyperlink ref="U30" r:id="rId4" xr:uid="{00000000-0004-0000-0000-000003000000}"/>
    <hyperlink ref="V30" r:id="rId5" xr:uid="{00000000-0004-0000-0000-000004000000}"/>
    <hyperlink ref="U99" r:id="rId6" xr:uid="{00000000-0004-0000-0000-000005000000}"/>
    <hyperlink ref="U74" r:id="rId7" xr:uid="{00000000-0004-0000-0000-000006000000}"/>
    <hyperlink ref="U65" r:id="rId8" xr:uid="{00000000-0004-0000-0000-000007000000}"/>
    <hyperlink ref="U90" r:id="rId9" xr:uid="{00000000-0004-0000-0000-000008000000}"/>
    <hyperlink ref="V74" r:id="rId10" xr:uid="{00000000-0004-0000-0000-000009000000}"/>
    <hyperlink ref="V90" r:id="rId11" xr:uid="{00000000-0004-0000-0000-00000A000000}"/>
    <hyperlink ref="U36" r:id="rId12" xr:uid="{00000000-0004-0000-0000-00000B000000}"/>
    <hyperlink ref="V99" r:id="rId13" xr:uid="{00000000-0004-0000-0000-00000C000000}"/>
    <hyperlink ref="U64" r:id="rId14" xr:uid="{00000000-0004-0000-0000-00000D000000}"/>
    <hyperlink ref="V64" r:id="rId15" xr:uid="{00000000-0004-0000-0000-00000E000000}"/>
    <hyperlink ref="V36" r:id="rId16" xr:uid="{00000000-0004-0000-0000-00000F000000}"/>
    <hyperlink ref="U47" r:id="rId17" xr:uid="{00000000-0004-0000-0000-000010000000}"/>
    <hyperlink ref="V47" r:id="rId18" xr:uid="{00000000-0004-0000-0000-000011000000}"/>
    <hyperlink ref="U12" r:id="rId19" xr:uid="{00000000-0004-0000-0000-000012000000}"/>
    <hyperlink ref="U59" r:id="rId20" xr:uid="{00000000-0004-0000-0000-000013000000}"/>
    <hyperlink ref="V59" r:id="rId21" xr:uid="{00000000-0004-0000-0000-000014000000}"/>
    <hyperlink ref="U70" r:id="rId22" xr:uid="{00000000-0004-0000-0000-000015000000}"/>
    <hyperlink ref="V70" r:id="rId23" xr:uid="{00000000-0004-0000-0000-000016000000}"/>
    <hyperlink ref="V31" r:id="rId24" xr:uid="{00000000-0004-0000-0000-000017000000}"/>
    <hyperlink ref="U23" r:id="rId25" xr:uid="{00000000-0004-0000-0000-000018000000}"/>
    <hyperlink ref="V23" r:id="rId26" xr:uid="{00000000-0004-0000-0000-000019000000}"/>
    <hyperlink ref="U21" r:id="rId27" xr:uid="{00000000-0004-0000-0000-00001A000000}"/>
    <hyperlink ref="V21" r:id="rId28" xr:uid="{00000000-0004-0000-0000-00001B000000}"/>
    <hyperlink ref="U63" r:id="rId29" xr:uid="{00000000-0004-0000-0000-00001C000000}"/>
    <hyperlink ref="V63" r:id="rId30" xr:uid="{00000000-0004-0000-0000-00001D000000}"/>
    <hyperlink ref="U40" r:id="rId31" xr:uid="{00000000-0004-0000-0000-00001E000000}"/>
    <hyperlink ref="U27" r:id="rId32" xr:uid="{00000000-0004-0000-0000-00001F000000}"/>
    <hyperlink ref="V27" r:id="rId33" xr:uid="{00000000-0004-0000-0000-000020000000}"/>
    <hyperlink ref="U62" r:id="rId34" xr:uid="{00000000-0004-0000-0000-000021000000}"/>
    <hyperlink ref="U16" r:id="rId35" xr:uid="{00000000-0004-0000-0000-000022000000}"/>
    <hyperlink ref="V16" r:id="rId36" xr:uid="{00000000-0004-0000-0000-000023000000}"/>
    <hyperlink ref="U17" r:id="rId37" xr:uid="{00000000-0004-0000-0000-000024000000}"/>
    <hyperlink ref="V40" r:id="rId38" xr:uid="{00000000-0004-0000-0000-000025000000}"/>
    <hyperlink ref="W40" r:id="rId39" xr:uid="{00000000-0004-0000-0000-000026000000}"/>
    <hyperlink ref="V17" r:id="rId40" xr:uid="{00000000-0004-0000-0000-000027000000}"/>
    <hyperlink ref="U66" r:id="rId41" xr:uid="{00000000-0004-0000-0000-000028000000}"/>
    <hyperlink ref="U18" r:id="rId42" xr:uid="{00000000-0004-0000-0000-000029000000}"/>
    <hyperlink ref="U48" r:id="rId43" xr:uid="{00000000-0004-0000-0000-00002A000000}"/>
    <hyperlink ref="V48" r:id="rId44" xr:uid="{00000000-0004-0000-0000-00002B000000}"/>
    <hyperlink ref="W48" r:id="rId45" xr:uid="{00000000-0004-0000-0000-00002C000000}"/>
    <hyperlink ref="U50" r:id="rId46" xr:uid="{00000000-0004-0000-0000-00002D000000}"/>
    <hyperlink ref="U37" r:id="rId47" xr:uid="{00000000-0004-0000-0000-00002E000000}"/>
    <hyperlink ref="U5" r:id="rId48" xr:uid="{00000000-0004-0000-0000-00002F000000}"/>
    <hyperlink ref="U54" r:id="rId49" xr:uid="{00000000-0004-0000-0000-000030000000}"/>
    <hyperlink ref="V92" r:id="rId50" xr:uid="{00000000-0004-0000-0000-000031000000}"/>
    <hyperlink ref="U34" r:id="rId51" xr:uid="{00000000-0004-0000-0000-000032000000}"/>
    <hyperlink ref="V34" r:id="rId52" xr:uid="{00000000-0004-0000-0000-000033000000}"/>
    <hyperlink ref="U31" r:id="rId53" xr:uid="{00000000-0004-0000-0000-000034000000}"/>
    <hyperlink ref="U69" r:id="rId54" xr:uid="{00000000-0004-0000-0000-000035000000}"/>
    <hyperlink ref="U68" r:id="rId55" xr:uid="{00000000-0004-0000-0000-000036000000}"/>
    <hyperlink ref="V68" r:id="rId56" xr:uid="{00000000-0004-0000-0000-000037000000}"/>
    <hyperlink ref="W68" r:id="rId57" xr:uid="{00000000-0004-0000-0000-000038000000}"/>
    <hyperlink ref="U28" r:id="rId58" xr:uid="{00000000-0004-0000-0000-000039000000}"/>
    <hyperlink ref="U76" r:id="rId59" xr:uid="{00000000-0004-0000-0000-00003A000000}"/>
    <hyperlink ref="V76" r:id="rId60" xr:uid="{00000000-0004-0000-0000-00003B000000}"/>
    <hyperlink ref="U75" r:id="rId61" xr:uid="{00000000-0004-0000-0000-00003C000000}"/>
    <hyperlink ref="U72" r:id="rId62" xr:uid="{00000000-0004-0000-0000-00003D000000}"/>
    <hyperlink ref="V75" r:id="rId63" xr:uid="{00000000-0004-0000-0000-00003E000000}"/>
    <hyperlink ref="W75" r:id="rId64" xr:uid="{00000000-0004-0000-0000-00003F000000}"/>
    <hyperlink ref="U52" r:id="rId65" xr:uid="{00000000-0004-0000-0000-000040000000}"/>
    <hyperlink ref="V52" r:id="rId66" xr:uid="{00000000-0004-0000-0000-000041000000}"/>
    <hyperlink ref="U14" r:id="rId67" xr:uid="{00000000-0004-0000-0000-000042000000}"/>
    <hyperlink ref="U61" r:id="rId68" xr:uid="{00000000-0004-0000-0000-000043000000}"/>
    <hyperlink ref="V61" r:id="rId69" xr:uid="{00000000-0004-0000-0000-000044000000}"/>
    <hyperlink ref="U7" r:id="rId70" xr:uid="{00000000-0004-0000-0000-000045000000}"/>
    <hyperlink ref="V7" r:id="rId71" xr:uid="{00000000-0004-0000-0000-000046000000}"/>
    <hyperlink ref="U45" r:id="rId72" xr:uid="{00000000-0004-0000-0000-000047000000}"/>
    <hyperlink ref="V45" r:id="rId73" xr:uid="{00000000-0004-0000-0000-000048000000}"/>
    <hyperlink ref="W45" r:id="rId74" xr:uid="{00000000-0004-0000-0000-000049000000}"/>
    <hyperlink ref="U20" r:id="rId75" xr:uid="{00000000-0004-0000-0000-00004A000000}"/>
    <hyperlink ref="V20" r:id="rId76" xr:uid="{00000000-0004-0000-0000-00004B000000}"/>
    <hyperlink ref="U83" r:id="rId77" xr:uid="{00000000-0004-0000-0000-00004C000000}"/>
    <hyperlink ref="U32" r:id="rId78" xr:uid="{00000000-0004-0000-0000-00004D000000}"/>
    <hyperlink ref="V32" r:id="rId79" xr:uid="{00000000-0004-0000-0000-00004E000000}"/>
    <hyperlink ref="U73" r:id="rId80" xr:uid="{00000000-0004-0000-0000-00004F000000}"/>
    <hyperlink ref="V73" r:id="rId81" xr:uid="{00000000-0004-0000-0000-000050000000}"/>
    <hyperlink ref="U89" r:id="rId82" xr:uid="{00000000-0004-0000-0000-000051000000}"/>
    <hyperlink ref="V89" r:id="rId83" xr:uid="{00000000-0004-0000-0000-000052000000}"/>
    <hyperlink ref="W89" r:id="rId84" xr:uid="{00000000-0004-0000-0000-000053000000}"/>
    <hyperlink ref="U78" r:id="rId85" xr:uid="{00000000-0004-0000-0000-000054000000}"/>
    <hyperlink ref="V78" r:id="rId86" xr:uid="{00000000-0004-0000-0000-000055000000}"/>
    <hyperlink ref="U57" r:id="rId87" xr:uid="{00000000-0004-0000-0000-000056000000}"/>
    <hyperlink ref="V57" r:id="rId88" xr:uid="{00000000-0004-0000-0000-000057000000}"/>
    <hyperlink ref="U56" r:id="rId89" xr:uid="{00000000-0004-0000-0000-000058000000}"/>
    <hyperlink ref="U91" r:id="rId90" xr:uid="{00000000-0004-0000-0000-000059000000}"/>
    <hyperlink ref="V91" r:id="rId91" xr:uid="{00000000-0004-0000-0000-00005A000000}"/>
    <hyperlink ref="U13" r:id="rId92" xr:uid="{00000000-0004-0000-0000-00005B000000}"/>
    <hyperlink ref="U46" r:id="rId93" xr:uid="{00000000-0004-0000-0000-00005C000000}"/>
    <hyperlink ref="V46" r:id="rId94" xr:uid="{00000000-0004-0000-0000-00005D000000}"/>
    <hyperlink ref="U33" r:id="rId95" xr:uid="{00000000-0004-0000-0000-00005E000000}"/>
    <hyperlink ref="V33" r:id="rId96" xr:uid="{00000000-0004-0000-0000-00005F000000}"/>
    <hyperlink ref="U35" r:id="rId97" xr:uid="{00000000-0004-0000-0000-000060000000}"/>
    <hyperlink ref="V35" r:id="rId98" xr:uid="{00000000-0004-0000-0000-000061000000}"/>
    <hyperlink ref="W35" r:id="rId99" xr:uid="{00000000-0004-0000-0000-000062000000}"/>
    <hyperlink ref="U67" r:id="rId100" xr:uid="{00000000-0004-0000-0000-000063000000}"/>
    <hyperlink ref="G100" r:id="rId101" xr:uid="{00000000-0004-0000-0000-000064000000}"/>
    <hyperlink ref="U15" r:id="rId102" xr:uid="{00000000-0004-0000-0000-000065000000}"/>
    <hyperlink ref="U85" r:id="rId103" xr:uid="{00000000-0004-0000-0000-000066000000}"/>
    <hyperlink ref="U79" r:id="rId104" xr:uid="{00000000-0004-0000-0000-000067000000}"/>
    <hyperlink ref="U43" r:id="rId105" xr:uid="{00000000-0004-0000-0000-000068000000}"/>
    <hyperlink ref="U19" r:id="rId106" xr:uid="{00000000-0004-0000-0000-000069000000}"/>
    <hyperlink ref="V19" r:id="rId107" xr:uid="{00000000-0004-0000-0000-00006A000000}"/>
    <hyperlink ref="U71" r:id="rId108" xr:uid="{00000000-0004-0000-0000-00006B000000}"/>
    <hyperlink ref="U41" r:id="rId109" xr:uid="{00000000-0004-0000-0000-00006C000000}"/>
    <hyperlink ref="U82" r:id="rId110" xr:uid="{00000000-0004-0000-0000-00006D000000}"/>
    <hyperlink ref="U4" r:id="rId111" tooltip="https://www.xiaohongshu.com/discovery/item/5f25366e0000000001003eb7?xhsshare=CopyLink&amp;appuid=5e0dee4b0000000001000227&amp;apptime=1596275410" xr:uid="{00000000-0004-0000-0000-00006E000000}"/>
    <hyperlink ref="U42" r:id="rId112" xr:uid="{00000000-0004-0000-0000-00006F000000}"/>
    <hyperlink ref="U29" r:id="rId113" xr:uid="{00000000-0004-0000-0000-000070000000}"/>
    <hyperlink ref="V29" r:id="rId114" xr:uid="{00000000-0004-0000-0000-000071000000}"/>
    <hyperlink ref="U81" r:id="rId115" xr:uid="{00000000-0004-0000-0000-000072000000}"/>
    <hyperlink ref="U25" r:id="rId116" xr:uid="{00000000-0004-0000-0000-000073000000}"/>
    <hyperlink ref="U51" r:id="rId117" xr:uid="{00000000-0004-0000-0000-000074000000}"/>
    <hyperlink ref="V51" r:id="rId118" xr:uid="{00000000-0004-0000-0000-000075000000}"/>
    <hyperlink ref="U26" r:id="rId119" xr:uid="{00000000-0004-0000-0000-000076000000}"/>
    <hyperlink ref="U58" r:id="rId120" xr:uid="{00000000-0004-0000-0000-000077000000}"/>
    <hyperlink ref="V58" r:id="rId121" xr:uid="{00000000-0004-0000-0000-000078000000}"/>
    <hyperlink ref="U6" r:id="rId122" xr:uid="{00000000-0004-0000-0000-000079000000}"/>
    <hyperlink ref="U84" r:id="rId123" xr:uid="{00000000-0004-0000-0000-00007A000000}"/>
    <hyperlink ref="U3" r:id="rId124" xr:uid="{00000000-0004-0000-0000-00007B000000}"/>
    <hyperlink ref="V3" r:id="rId125" xr:uid="{00000000-0004-0000-0000-00007C000000}"/>
    <hyperlink ref="V11" r:id="rId126" xr:uid="{00000000-0004-0000-0000-00007D000000}"/>
    <hyperlink ref="U94" r:id="rId127" xr:uid="{00000000-0004-0000-0000-00007E000000}"/>
    <hyperlink ref="V26" r:id="rId128" xr:uid="{00000000-0004-0000-0000-00007F000000}"/>
    <hyperlink ref="U8" r:id="rId129" xr:uid="{00000000-0004-0000-0000-000080000000}"/>
    <hyperlink ref="V8" r:id="rId130" xr:uid="{00000000-0004-0000-0000-000081000000}"/>
    <hyperlink ref="V10" r:id="rId131" xr:uid="{00000000-0004-0000-0000-000082000000}"/>
    <hyperlink ref="U10" r:id="rId132" xr:uid="{00000000-0004-0000-0000-000083000000}"/>
    <hyperlink ref="U44" r:id="rId133" xr:uid="{00000000-0004-0000-0000-000084000000}"/>
    <hyperlink ref="V44" r:id="rId134" xr:uid="{00000000-0004-0000-0000-000085000000}"/>
    <hyperlink ref="V94" r:id="rId135" xr:uid="{00000000-0004-0000-0000-000086000000}"/>
    <hyperlink ref="U22" r:id="rId136" tooltip="https://www.xiaohongshu.com/discovery/item/5f29201e0000000001004f45?xhsshare=CopyLink&amp;appuid=5c84ce96000000001203115a&amp;apptime=1596531922" xr:uid="{00000000-0004-0000-0000-000087000000}"/>
    <hyperlink ref="V22" r:id="rId137" xr:uid="{00000000-0004-0000-0000-000088000000}"/>
    <hyperlink ref="U77" r:id="rId138" xr:uid="{00000000-0004-0000-0000-000089000000}"/>
    <hyperlink ref="U88" r:id="rId139" xr:uid="{00000000-0004-0000-0000-00008A000000}"/>
    <hyperlink ref="V88" r:id="rId140" xr:uid="{00000000-0004-0000-0000-00008B000000}"/>
    <hyperlink ref="U87" r:id="rId141" xr:uid="{00000000-0004-0000-0000-00008C000000}"/>
    <hyperlink ref="U93" r:id="rId142" xr:uid="{00000000-0004-0000-0000-00008D000000}"/>
    <hyperlink ref="V93" r:id="rId143" xr:uid="{00000000-0004-0000-0000-00008E000000}"/>
    <hyperlink ref="U49" r:id="rId144" xr:uid="{00000000-0004-0000-0000-00008F000000}"/>
    <hyperlink ref="U86" r:id="rId145" xr:uid="{00000000-0004-0000-0000-000090000000}"/>
    <hyperlink ref="U95" r:id="rId146" xr:uid="{00000000-0004-0000-0000-000091000000}"/>
    <hyperlink ref="U39" r:id="rId147" xr:uid="{00000000-0004-0000-0000-000092000000}"/>
    <hyperlink ref="U98" r:id="rId148" xr:uid="{00000000-0004-0000-0000-000093000000}"/>
    <hyperlink ref="U55" r:id="rId149" xr:uid="{00000000-0004-0000-0000-000094000000}"/>
    <hyperlink ref="V55" r:id="rId150" xr:uid="{00000000-0004-0000-0000-000095000000}"/>
    <hyperlink ref="U53" r:id="rId151" xr:uid="{00000000-0004-0000-0000-000096000000}"/>
    <hyperlink ref="U11" r:id="rId152" xr:uid="{00000000-0004-0000-0000-000097000000}"/>
    <hyperlink ref="U60" r:id="rId153" xr:uid="{00000000-0004-0000-0000-000098000000}"/>
    <hyperlink ref="U80" r:id="rId154" xr:uid="{00000000-0004-0000-0000-000099000000}"/>
    <hyperlink ref="U97" r:id="rId155" xr:uid="{00000000-0004-0000-0000-00009A000000}"/>
    <hyperlink ref="U100" r:id="rId156" xr:uid="{00000000-0004-0000-0000-00009B000000}"/>
    <hyperlink ref="U96" r:id="rId157" xr:uid="{00000000-0004-0000-0000-00009C000000}"/>
    <hyperlink ref="U92" r:id="rId158" xr:uid="{00000000-0004-0000-0000-00009D000000}"/>
    <hyperlink ref="U24" r:id="rId159" xr:uid="{00000000-0004-0000-0000-00009E000000}"/>
    <hyperlink ref="G67" r:id="rId160" xr:uid="{0CF01787-F376-4E0A-9D24-355FCDCCC4A2}"/>
    <hyperlink ref="G68" r:id="rId161" xr:uid="{42D85424-6EB1-412E-B1D7-F7CFE587FC0B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5"/>
  <sheetViews>
    <sheetView topLeftCell="A14" workbookViewId="0">
      <selection activeCell="N58" sqref="N58"/>
    </sheetView>
  </sheetViews>
  <sheetFormatPr baseColWidth="10" defaultColWidth="8" defaultRowHeight="15"/>
  <cols>
    <col min="1" max="1" width="8" style="36"/>
    <col min="2" max="2" width="17.44140625" style="36" customWidth="1"/>
    <col min="3" max="4" width="8" style="36"/>
    <col min="5" max="6" width="9.44140625" style="36" customWidth="1"/>
    <col min="7" max="9" width="8" style="36"/>
    <col min="10" max="11" width="8" style="35" customWidth="1"/>
    <col min="12" max="12" width="12.33203125" style="36" customWidth="1"/>
    <col min="13" max="13" width="8" style="36"/>
    <col min="14" max="14" width="8.6640625" style="43" customWidth="1"/>
    <col min="15" max="15" width="26.6640625" style="36" customWidth="1"/>
    <col min="16" max="17" width="8" style="36"/>
    <col min="18" max="18" width="7.5546875" style="36" customWidth="1"/>
    <col min="19" max="19" width="7.5546875" style="35" hidden="1" customWidth="1"/>
    <col min="20" max="20" width="17.88671875" style="36" customWidth="1"/>
    <col min="21" max="16384" width="8" style="36"/>
  </cols>
  <sheetData>
    <row r="1" spans="1:25">
      <c r="E1" s="44" t="s">
        <v>893</v>
      </c>
      <c r="F1" s="45" t="s">
        <v>894</v>
      </c>
    </row>
    <row r="2" spans="1:25">
      <c r="A2" s="36" t="s">
        <v>895</v>
      </c>
      <c r="B2" s="36" t="s">
        <v>2</v>
      </c>
      <c r="C2" s="36" t="s">
        <v>3</v>
      </c>
      <c r="D2" s="36" t="s">
        <v>8</v>
      </c>
      <c r="E2" s="36" t="s">
        <v>4</v>
      </c>
      <c r="F2" s="36" t="s">
        <v>896</v>
      </c>
      <c r="G2" s="36" t="s">
        <v>5</v>
      </c>
      <c r="H2" s="36" t="s">
        <v>6</v>
      </c>
      <c r="I2" s="36" t="s">
        <v>897</v>
      </c>
      <c r="J2" s="35" t="s">
        <v>898</v>
      </c>
      <c r="K2" s="35" t="s">
        <v>899</v>
      </c>
      <c r="L2" s="36" t="s">
        <v>900</v>
      </c>
      <c r="M2" s="36" t="s">
        <v>901</v>
      </c>
      <c r="N2" s="43" t="s">
        <v>902</v>
      </c>
      <c r="O2" s="36" t="s">
        <v>903</v>
      </c>
      <c r="P2" s="36" t="s">
        <v>904</v>
      </c>
      <c r="Q2" s="36" t="s">
        <v>905</v>
      </c>
      <c r="R2" s="36" t="s">
        <v>906</v>
      </c>
      <c r="S2" s="35" t="s">
        <v>907</v>
      </c>
      <c r="T2" s="36" t="s">
        <v>908</v>
      </c>
      <c r="U2" s="36" t="s">
        <v>909</v>
      </c>
      <c r="V2" s="36" t="s">
        <v>910</v>
      </c>
      <c r="W2" s="36" t="s">
        <v>911</v>
      </c>
      <c r="X2" s="36" t="s">
        <v>912</v>
      </c>
      <c r="Y2" s="36" t="s">
        <v>913</v>
      </c>
    </row>
    <row r="3" spans="1:25">
      <c r="A3" s="36" t="s">
        <v>914</v>
      </c>
      <c r="B3" s="36" t="s">
        <v>192</v>
      </c>
      <c r="C3" s="36" t="s">
        <v>193</v>
      </c>
      <c r="D3" s="36" t="s">
        <v>196</v>
      </c>
      <c r="E3" s="44" t="s">
        <v>194</v>
      </c>
      <c r="G3" s="36" t="s">
        <v>195</v>
      </c>
      <c r="H3" s="36">
        <v>13000</v>
      </c>
      <c r="I3" s="36">
        <v>117000</v>
      </c>
      <c r="J3" s="47">
        <f t="shared" ref="J3:J66" si="0">I3/H3</f>
        <v>9</v>
      </c>
      <c r="K3" s="48">
        <f t="shared" ref="K3:K66" si="1">N3/H3</f>
        <v>1.5384615384615385E-2</v>
      </c>
      <c r="L3" s="36" t="s">
        <v>915</v>
      </c>
      <c r="M3" s="36" t="s">
        <v>916</v>
      </c>
      <c r="N3" s="43">
        <v>200</v>
      </c>
      <c r="O3" s="36" t="s">
        <v>917</v>
      </c>
      <c r="P3" s="36" t="s">
        <v>918</v>
      </c>
      <c r="Q3" s="36" t="s">
        <v>60</v>
      </c>
      <c r="R3" s="36" t="s">
        <v>919</v>
      </c>
      <c r="S3" s="35">
        <v>0</v>
      </c>
      <c r="T3" s="36" t="s">
        <v>920</v>
      </c>
      <c r="U3" s="36" t="s">
        <v>921</v>
      </c>
      <c r="Y3" s="36" t="s">
        <v>922</v>
      </c>
    </row>
    <row r="4" spans="1:25">
      <c r="A4" s="36" t="s">
        <v>923</v>
      </c>
      <c r="B4" s="36" t="s">
        <v>247</v>
      </c>
      <c r="C4" s="36" t="s">
        <v>248</v>
      </c>
      <c r="D4" s="36" t="s">
        <v>251</v>
      </c>
      <c r="E4" s="44" t="s">
        <v>924</v>
      </c>
      <c r="G4" s="36" t="s">
        <v>925</v>
      </c>
      <c r="H4" s="36">
        <v>10000</v>
      </c>
      <c r="I4" s="36">
        <v>106000</v>
      </c>
      <c r="J4" s="47">
        <f t="shared" si="0"/>
        <v>10.6</v>
      </c>
      <c r="K4" s="48">
        <f t="shared" si="1"/>
        <v>0.02</v>
      </c>
      <c r="L4" s="36" t="s">
        <v>926</v>
      </c>
      <c r="M4" s="36" t="s">
        <v>927</v>
      </c>
      <c r="N4" s="43">
        <v>200</v>
      </c>
      <c r="O4" s="36" t="s">
        <v>917</v>
      </c>
      <c r="P4" s="36" t="s">
        <v>918</v>
      </c>
      <c r="Q4" s="36" t="s">
        <v>60</v>
      </c>
      <c r="R4" s="36" t="s">
        <v>919</v>
      </c>
      <c r="S4" s="35">
        <v>0</v>
      </c>
      <c r="T4" s="36" t="s">
        <v>920</v>
      </c>
      <c r="U4" s="36" t="s">
        <v>921</v>
      </c>
      <c r="Y4" s="36" t="s">
        <v>928</v>
      </c>
    </row>
    <row r="5" spans="1:25">
      <c r="A5" s="36" t="s">
        <v>929</v>
      </c>
      <c r="B5" s="36" t="s">
        <v>660</v>
      </c>
      <c r="C5" s="36" t="s">
        <v>661</v>
      </c>
      <c r="D5" s="36" t="s">
        <v>664</v>
      </c>
      <c r="E5" s="44" t="s">
        <v>662</v>
      </c>
      <c r="G5" s="36" t="s">
        <v>663</v>
      </c>
      <c r="H5" s="36">
        <v>15000</v>
      </c>
      <c r="I5" s="36">
        <v>100000</v>
      </c>
      <c r="J5" s="47">
        <f t="shared" si="0"/>
        <v>6.666666666666667</v>
      </c>
      <c r="K5" s="48">
        <f t="shared" si="1"/>
        <v>1.3333333333333334E-2</v>
      </c>
      <c r="L5" s="36" t="s">
        <v>930</v>
      </c>
      <c r="M5" s="36" t="s">
        <v>931</v>
      </c>
      <c r="N5" s="43">
        <v>200</v>
      </c>
      <c r="O5" s="36" t="s">
        <v>917</v>
      </c>
      <c r="P5" s="36" t="s">
        <v>932</v>
      </c>
      <c r="Q5" s="36" t="s">
        <v>60</v>
      </c>
      <c r="R5" s="36" t="s">
        <v>919</v>
      </c>
      <c r="S5" s="35">
        <v>0</v>
      </c>
      <c r="T5" s="36" t="s">
        <v>920</v>
      </c>
      <c r="U5" s="36" t="s">
        <v>921</v>
      </c>
      <c r="Y5" s="36" t="s">
        <v>933</v>
      </c>
    </row>
    <row r="6" spans="1:25">
      <c r="A6" s="36" t="s">
        <v>934</v>
      </c>
      <c r="B6" s="36" t="s">
        <v>537</v>
      </c>
      <c r="C6" s="36" t="s">
        <v>538</v>
      </c>
      <c r="D6" s="36" t="s">
        <v>935</v>
      </c>
      <c r="E6" s="44" t="s">
        <v>537</v>
      </c>
      <c r="G6" s="36" t="s">
        <v>539</v>
      </c>
      <c r="H6" s="36">
        <v>19000</v>
      </c>
      <c r="I6" s="36">
        <v>165000</v>
      </c>
      <c r="J6" s="47">
        <f t="shared" si="0"/>
        <v>8.6842105263157894</v>
      </c>
      <c r="K6" s="48">
        <f t="shared" si="1"/>
        <v>1.0526315789473684E-2</v>
      </c>
      <c r="L6" s="36" t="s">
        <v>926</v>
      </c>
      <c r="M6" s="36" t="s">
        <v>936</v>
      </c>
      <c r="N6" s="43">
        <v>200</v>
      </c>
      <c r="O6" s="36" t="s">
        <v>917</v>
      </c>
      <c r="P6" s="36" t="s">
        <v>937</v>
      </c>
      <c r="Q6" s="36" t="s">
        <v>938</v>
      </c>
      <c r="R6" s="36" t="s">
        <v>37</v>
      </c>
      <c r="S6" s="36">
        <v>500</v>
      </c>
      <c r="T6" s="36" t="s">
        <v>939</v>
      </c>
      <c r="U6" s="36" t="s">
        <v>921</v>
      </c>
      <c r="Y6" s="36" t="s">
        <v>940</v>
      </c>
    </row>
    <row r="7" spans="1:25">
      <c r="A7" s="36" t="s">
        <v>941</v>
      </c>
      <c r="B7" s="36" t="s">
        <v>32</v>
      </c>
      <c r="C7" s="36" t="s">
        <v>33</v>
      </c>
      <c r="D7" s="36" t="s">
        <v>36</v>
      </c>
      <c r="E7" s="44" t="s">
        <v>32</v>
      </c>
      <c r="G7" s="36" t="s">
        <v>34</v>
      </c>
      <c r="H7" s="36">
        <v>20000</v>
      </c>
      <c r="I7" s="36">
        <v>214000</v>
      </c>
      <c r="J7" s="47">
        <f t="shared" si="0"/>
        <v>10.7</v>
      </c>
      <c r="K7" s="48">
        <f t="shared" si="1"/>
        <v>1.4999999999999999E-2</v>
      </c>
      <c r="L7" s="36" t="s">
        <v>942</v>
      </c>
      <c r="M7" s="36" t="s">
        <v>927</v>
      </c>
      <c r="N7" s="43">
        <v>300</v>
      </c>
      <c r="O7" s="36" t="s">
        <v>943</v>
      </c>
      <c r="P7" s="36" t="s">
        <v>918</v>
      </c>
      <c r="Q7" s="36" t="s">
        <v>944</v>
      </c>
      <c r="R7" s="36" t="s">
        <v>37</v>
      </c>
      <c r="S7" s="35">
        <v>0</v>
      </c>
      <c r="T7" s="36" t="s">
        <v>920</v>
      </c>
      <c r="U7" s="36" t="s">
        <v>921</v>
      </c>
      <c r="Y7" s="36" t="s">
        <v>945</v>
      </c>
    </row>
    <row r="8" spans="1:25">
      <c r="A8" s="36" t="s">
        <v>946</v>
      </c>
      <c r="B8" s="36" t="s">
        <v>947</v>
      </c>
      <c r="C8" s="36" t="s">
        <v>948</v>
      </c>
      <c r="D8" s="36" t="s">
        <v>949</v>
      </c>
      <c r="E8" s="44" t="s">
        <v>950</v>
      </c>
      <c r="G8" s="36" t="s">
        <v>951</v>
      </c>
      <c r="H8" s="36">
        <v>6005</v>
      </c>
      <c r="I8" s="36">
        <v>17000</v>
      </c>
      <c r="J8" s="47">
        <f t="shared" si="0"/>
        <v>2.8309741881765196</v>
      </c>
      <c r="K8" s="48">
        <f t="shared" si="1"/>
        <v>1.665278934221482E-2</v>
      </c>
      <c r="L8" s="36" t="s">
        <v>952</v>
      </c>
      <c r="M8" s="36" t="s">
        <v>953</v>
      </c>
      <c r="N8" s="43">
        <v>100</v>
      </c>
      <c r="O8" s="36" t="s">
        <v>954</v>
      </c>
      <c r="P8" s="36" t="s">
        <v>955</v>
      </c>
      <c r="Q8" s="36" t="s">
        <v>130</v>
      </c>
      <c r="R8" s="36" t="s">
        <v>919</v>
      </c>
      <c r="S8" s="35">
        <v>0</v>
      </c>
      <c r="T8" s="36" t="s">
        <v>920</v>
      </c>
      <c r="U8" s="36" t="s">
        <v>921</v>
      </c>
      <c r="Y8" s="36" t="s">
        <v>956</v>
      </c>
    </row>
    <row r="9" spans="1:25">
      <c r="A9" s="36" t="s">
        <v>957</v>
      </c>
      <c r="B9" s="36" t="s">
        <v>958</v>
      </c>
      <c r="C9" s="36" t="s">
        <v>959</v>
      </c>
      <c r="D9" s="36" t="s">
        <v>960</v>
      </c>
      <c r="E9" s="44" t="s">
        <v>961</v>
      </c>
      <c r="G9" s="36" t="s">
        <v>962</v>
      </c>
      <c r="H9" s="36">
        <v>5500</v>
      </c>
      <c r="I9" s="36">
        <v>12000</v>
      </c>
      <c r="J9" s="47">
        <f t="shared" si="0"/>
        <v>2.1818181818181817</v>
      </c>
      <c r="K9" s="48">
        <f t="shared" si="1"/>
        <v>1.8181818181818181E-2</v>
      </c>
      <c r="L9" s="36" t="s">
        <v>963</v>
      </c>
      <c r="M9" s="36" t="s">
        <v>964</v>
      </c>
      <c r="N9" s="43">
        <v>100</v>
      </c>
      <c r="O9" s="36" t="s">
        <v>954</v>
      </c>
      <c r="P9" s="36" t="s">
        <v>965</v>
      </c>
      <c r="Q9" s="36" t="s">
        <v>130</v>
      </c>
      <c r="R9" s="36" t="s">
        <v>37</v>
      </c>
      <c r="S9" s="35">
        <v>0</v>
      </c>
      <c r="T9" s="36" t="s">
        <v>920</v>
      </c>
      <c r="U9" s="36" t="s">
        <v>921</v>
      </c>
      <c r="Y9" s="36" t="s">
        <v>966</v>
      </c>
    </row>
    <row r="10" spans="1:25">
      <c r="A10" s="36" t="s">
        <v>967</v>
      </c>
      <c r="B10" s="36" t="s">
        <v>968</v>
      </c>
      <c r="C10" s="36" t="s">
        <v>721</v>
      </c>
      <c r="D10" s="36" t="s">
        <v>725</v>
      </c>
      <c r="E10" s="44" t="s">
        <v>722</v>
      </c>
      <c r="G10" s="36" t="s">
        <v>969</v>
      </c>
      <c r="H10" s="36">
        <v>5300</v>
      </c>
      <c r="I10" s="36">
        <v>31000</v>
      </c>
      <c r="J10" s="47">
        <f t="shared" si="0"/>
        <v>5.8490566037735849</v>
      </c>
      <c r="K10" s="48">
        <f t="shared" si="1"/>
        <v>1.8867924528301886E-2</v>
      </c>
      <c r="L10" s="36" t="s">
        <v>970</v>
      </c>
      <c r="M10" s="36" t="s">
        <v>971</v>
      </c>
      <c r="N10" s="43">
        <v>100</v>
      </c>
      <c r="O10" s="36" t="s">
        <v>954</v>
      </c>
      <c r="P10" s="36" t="s">
        <v>972</v>
      </c>
      <c r="Q10" s="36" t="s">
        <v>973</v>
      </c>
      <c r="R10" s="36" t="s">
        <v>919</v>
      </c>
      <c r="S10" s="35">
        <v>0</v>
      </c>
      <c r="T10" s="36" t="s">
        <v>920</v>
      </c>
      <c r="U10" s="36" t="s">
        <v>921</v>
      </c>
      <c r="Y10" s="36" t="s">
        <v>974</v>
      </c>
    </row>
    <row r="11" spans="1:25">
      <c r="A11" s="36" t="s">
        <v>141</v>
      </c>
      <c r="B11" s="36" t="s">
        <v>713</v>
      </c>
      <c r="C11" s="36" t="s">
        <v>714</v>
      </c>
      <c r="D11" s="36" t="s">
        <v>716</v>
      </c>
      <c r="E11" s="44" t="s">
        <v>713</v>
      </c>
      <c r="G11" s="36" t="s">
        <v>975</v>
      </c>
      <c r="H11" s="36">
        <v>11000</v>
      </c>
      <c r="I11" s="36">
        <v>73000</v>
      </c>
      <c r="J11" s="47">
        <f t="shared" si="0"/>
        <v>6.6363636363636367</v>
      </c>
      <c r="K11" s="48">
        <f t="shared" si="1"/>
        <v>1.8181818181818181E-2</v>
      </c>
      <c r="L11" s="36" t="s">
        <v>976</v>
      </c>
      <c r="M11" s="36" t="s">
        <v>977</v>
      </c>
      <c r="N11" s="43">
        <v>200</v>
      </c>
      <c r="O11" s="36" t="s">
        <v>917</v>
      </c>
      <c r="P11" s="36" t="s">
        <v>978</v>
      </c>
      <c r="Q11" s="36" t="s">
        <v>130</v>
      </c>
      <c r="R11" s="36" t="s">
        <v>919</v>
      </c>
      <c r="S11" s="35">
        <v>0</v>
      </c>
      <c r="T11" s="36" t="s">
        <v>920</v>
      </c>
      <c r="U11" s="36" t="s">
        <v>921</v>
      </c>
      <c r="Y11" s="36" t="s">
        <v>979</v>
      </c>
    </row>
    <row r="12" spans="1:25">
      <c r="A12" s="36" t="s">
        <v>980</v>
      </c>
      <c r="B12" s="36" t="s">
        <v>263</v>
      </c>
      <c r="C12" s="36" t="s">
        <v>264</v>
      </c>
      <c r="D12" s="36" t="s">
        <v>267</v>
      </c>
      <c r="E12" s="44" t="s">
        <v>265</v>
      </c>
      <c r="G12" s="36" t="s">
        <v>981</v>
      </c>
      <c r="H12" s="36">
        <v>13000</v>
      </c>
      <c r="I12" s="36">
        <v>102000</v>
      </c>
      <c r="J12" s="47">
        <f t="shared" si="0"/>
        <v>7.8461538461538458</v>
      </c>
      <c r="K12" s="48">
        <f t="shared" si="1"/>
        <v>1.5384615384615385E-2</v>
      </c>
      <c r="L12" s="36" t="s">
        <v>982</v>
      </c>
      <c r="M12" s="36" t="s">
        <v>983</v>
      </c>
      <c r="N12" s="43">
        <v>200</v>
      </c>
      <c r="O12" s="36" t="s">
        <v>917</v>
      </c>
      <c r="P12" s="36" t="s">
        <v>984</v>
      </c>
      <c r="Q12" s="36" t="s">
        <v>985</v>
      </c>
      <c r="R12" s="36" t="s">
        <v>919</v>
      </c>
      <c r="S12" s="35">
        <v>0</v>
      </c>
      <c r="T12" s="36" t="s">
        <v>920</v>
      </c>
      <c r="U12" s="36" t="s">
        <v>921</v>
      </c>
      <c r="Y12" s="36" t="s">
        <v>986</v>
      </c>
    </row>
    <row r="13" spans="1:25">
      <c r="A13" s="36" t="s">
        <v>987</v>
      </c>
      <c r="B13" s="36" t="s">
        <v>115</v>
      </c>
      <c r="C13" s="36" t="s">
        <v>116</v>
      </c>
      <c r="D13" s="36" t="s">
        <v>120</v>
      </c>
      <c r="E13" s="44" t="s">
        <v>117</v>
      </c>
      <c r="G13" s="36" t="s">
        <v>988</v>
      </c>
      <c r="H13" s="36">
        <v>5210</v>
      </c>
      <c r="I13" s="36">
        <v>15000</v>
      </c>
      <c r="J13" s="47">
        <f t="shared" si="0"/>
        <v>2.8790786948176583</v>
      </c>
      <c r="K13" s="48">
        <f t="shared" si="1"/>
        <v>1.9193857965451054E-2</v>
      </c>
      <c r="L13" s="36" t="s">
        <v>989</v>
      </c>
      <c r="M13" s="36" t="s">
        <v>990</v>
      </c>
      <c r="N13" s="43">
        <v>100</v>
      </c>
      <c r="O13" s="36" t="s">
        <v>954</v>
      </c>
      <c r="P13" s="36" t="s">
        <v>991</v>
      </c>
      <c r="Q13" s="36" t="s">
        <v>48</v>
      </c>
      <c r="R13" s="36" t="s">
        <v>919</v>
      </c>
      <c r="S13" s="35">
        <v>0</v>
      </c>
      <c r="T13" s="36" t="s">
        <v>920</v>
      </c>
      <c r="U13" s="36" t="s">
        <v>921</v>
      </c>
      <c r="Y13" s="36" t="s">
        <v>992</v>
      </c>
    </row>
    <row r="14" spans="1:25">
      <c r="A14" s="36" t="s">
        <v>993</v>
      </c>
      <c r="B14" s="36" t="s">
        <v>546</v>
      </c>
      <c r="C14" s="36" t="s">
        <v>547</v>
      </c>
      <c r="D14" s="36" t="s">
        <v>550</v>
      </c>
      <c r="E14" s="44" t="s">
        <v>546</v>
      </c>
      <c r="G14" s="36" t="s">
        <v>548</v>
      </c>
      <c r="H14" s="36">
        <v>11330</v>
      </c>
      <c r="I14" s="36">
        <v>89000</v>
      </c>
      <c r="J14" s="47">
        <f t="shared" si="0"/>
        <v>7.8552515445719333</v>
      </c>
      <c r="K14" s="48">
        <f t="shared" si="1"/>
        <v>1.7652250661959398E-2</v>
      </c>
      <c r="L14" s="36" t="s">
        <v>994</v>
      </c>
      <c r="M14" s="36" t="s">
        <v>995</v>
      </c>
      <c r="N14" s="43">
        <v>200</v>
      </c>
      <c r="O14" s="36" t="s">
        <v>917</v>
      </c>
      <c r="P14" s="36" t="s">
        <v>996</v>
      </c>
      <c r="Q14" s="36" t="s">
        <v>48</v>
      </c>
      <c r="R14" s="36" t="s">
        <v>919</v>
      </c>
      <c r="S14" s="35">
        <v>0</v>
      </c>
      <c r="T14" s="36" t="s">
        <v>920</v>
      </c>
      <c r="U14" s="36" t="s">
        <v>921</v>
      </c>
      <c r="Y14" s="36" t="s">
        <v>997</v>
      </c>
    </row>
    <row r="15" spans="1:25">
      <c r="A15" s="36" t="s">
        <v>998</v>
      </c>
      <c r="B15" s="36" t="s">
        <v>183</v>
      </c>
      <c r="C15" s="36" t="s">
        <v>184</v>
      </c>
      <c r="D15" s="36" t="s">
        <v>184</v>
      </c>
      <c r="E15" s="44" t="s">
        <v>185</v>
      </c>
      <c r="G15" s="36" t="s">
        <v>999</v>
      </c>
      <c r="H15" s="36">
        <v>10277</v>
      </c>
      <c r="I15" s="36">
        <v>99000</v>
      </c>
      <c r="J15" s="47">
        <f t="shared" si="0"/>
        <v>9.6331614284324214</v>
      </c>
      <c r="K15" s="48">
        <f t="shared" si="1"/>
        <v>1.9460932178651358E-2</v>
      </c>
      <c r="L15" s="36" t="s">
        <v>1000</v>
      </c>
      <c r="M15" s="36" t="s">
        <v>1001</v>
      </c>
      <c r="N15" s="43">
        <v>200</v>
      </c>
      <c r="O15" s="36" t="s">
        <v>917</v>
      </c>
      <c r="P15" s="36" t="s">
        <v>1002</v>
      </c>
      <c r="Q15" s="36" t="s">
        <v>188</v>
      </c>
      <c r="R15" s="36" t="s">
        <v>919</v>
      </c>
      <c r="S15" s="35">
        <v>0</v>
      </c>
      <c r="T15" s="36" t="s">
        <v>920</v>
      </c>
      <c r="U15" s="36" t="s">
        <v>921</v>
      </c>
      <c r="Y15" s="36" t="s">
        <v>1003</v>
      </c>
    </row>
    <row r="16" spans="1:25">
      <c r="A16" s="36" t="s">
        <v>1004</v>
      </c>
      <c r="B16" s="36" t="s">
        <v>1005</v>
      </c>
      <c r="C16" s="36" t="s">
        <v>403</v>
      </c>
      <c r="D16" s="36" t="s">
        <v>402</v>
      </c>
      <c r="E16" s="44" t="s">
        <v>403</v>
      </c>
      <c r="G16" s="36" t="s">
        <v>1006</v>
      </c>
      <c r="H16" s="36">
        <v>13000</v>
      </c>
      <c r="I16" s="36">
        <v>100000</v>
      </c>
      <c r="J16" s="47">
        <f t="shared" si="0"/>
        <v>7.6923076923076925</v>
      </c>
      <c r="K16" s="48">
        <f t="shared" si="1"/>
        <v>1.5384615384615385E-2</v>
      </c>
      <c r="L16" s="36" t="s">
        <v>1007</v>
      </c>
      <c r="M16" s="36" t="s">
        <v>990</v>
      </c>
      <c r="N16" s="43">
        <v>200</v>
      </c>
      <c r="O16" s="36" t="s">
        <v>917</v>
      </c>
      <c r="P16" s="36" t="s">
        <v>918</v>
      </c>
      <c r="Q16" s="36" t="s">
        <v>60</v>
      </c>
      <c r="R16" s="36" t="s">
        <v>919</v>
      </c>
      <c r="S16" s="35">
        <v>0</v>
      </c>
      <c r="T16" s="36" t="s">
        <v>920</v>
      </c>
      <c r="U16" s="36" t="s">
        <v>921</v>
      </c>
      <c r="Y16" s="36" t="s">
        <v>1008</v>
      </c>
    </row>
    <row r="17" spans="1:25">
      <c r="A17" s="36" t="s">
        <v>1009</v>
      </c>
      <c r="B17" s="36" t="s">
        <v>135</v>
      </c>
      <c r="C17" s="36" t="s">
        <v>140</v>
      </c>
      <c r="D17" s="36" t="s">
        <v>140</v>
      </c>
      <c r="E17" s="44" t="s">
        <v>137</v>
      </c>
      <c r="G17" s="36" t="s">
        <v>1010</v>
      </c>
      <c r="H17" s="36">
        <v>21000</v>
      </c>
      <c r="I17" s="36">
        <v>142000</v>
      </c>
      <c r="J17" s="47">
        <f t="shared" si="0"/>
        <v>6.7619047619047619</v>
      </c>
      <c r="K17" s="48">
        <f t="shared" si="1"/>
        <v>9.5238095238095247E-3</v>
      </c>
      <c r="L17" s="36" t="s">
        <v>1011</v>
      </c>
      <c r="M17" s="36" t="s">
        <v>927</v>
      </c>
      <c r="N17" s="43">
        <v>200</v>
      </c>
      <c r="O17" s="36" t="s">
        <v>917</v>
      </c>
      <c r="P17" s="36" t="s">
        <v>978</v>
      </c>
      <c r="Q17" s="36" t="s">
        <v>141</v>
      </c>
      <c r="R17" s="36" t="s">
        <v>919</v>
      </c>
      <c r="S17" s="35">
        <v>0</v>
      </c>
      <c r="T17" s="36" t="s">
        <v>920</v>
      </c>
      <c r="U17" s="36" t="s">
        <v>921</v>
      </c>
      <c r="Y17" s="36" t="s">
        <v>1012</v>
      </c>
    </row>
    <row r="18" spans="1:25">
      <c r="A18" s="36" t="s">
        <v>1013</v>
      </c>
      <c r="B18" s="36" t="s">
        <v>1014</v>
      </c>
      <c r="C18" s="36" t="s">
        <v>1015</v>
      </c>
      <c r="D18" s="36" t="s">
        <v>1016</v>
      </c>
      <c r="E18" s="44" t="s">
        <v>1017</v>
      </c>
      <c r="G18" s="36" t="s">
        <v>1018</v>
      </c>
      <c r="H18" s="36">
        <v>13000</v>
      </c>
      <c r="I18" s="36">
        <v>114000</v>
      </c>
      <c r="J18" s="47">
        <f t="shared" si="0"/>
        <v>8.7692307692307701</v>
      </c>
      <c r="K18" s="48">
        <f t="shared" si="1"/>
        <v>1.5384615384615385E-2</v>
      </c>
      <c r="L18" s="36" t="s">
        <v>1019</v>
      </c>
      <c r="M18" s="36" t="s">
        <v>1020</v>
      </c>
      <c r="N18" s="43">
        <v>200</v>
      </c>
      <c r="O18" s="36" t="s">
        <v>917</v>
      </c>
      <c r="P18" s="36" t="s">
        <v>1002</v>
      </c>
      <c r="Q18" s="36" t="s">
        <v>60</v>
      </c>
      <c r="R18" s="36" t="s">
        <v>919</v>
      </c>
      <c r="S18" s="35">
        <v>0</v>
      </c>
      <c r="T18" s="36" t="s">
        <v>920</v>
      </c>
      <c r="U18" s="36" t="s">
        <v>921</v>
      </c>
      <c r="Y18" s="36" t="s">
        <v>1021</v>
      </c>
    </row>
    <row r="19" spans="1:25">
      <c r="A19" s="36" t="s">
        <v>1022</v>
      </c>
      <c r="B19" s="36" t="s">
        <v>337</v>
      </c>
      <c r="C19" s="36" t="s">
        <v>338</v>
      </c>
      <c r="D19" s="36" t="s">
        <v>341</v>
      </c>
      <c r="E19" s="44" t="s">
        <v>339</v>
      </c>
      <c r="G19" s="36" t="s">
        <v>1023</v>
      </c>
      <c r="H19" s="36">
        <v>11000</v>
      </c>
      <c r="I19" s="36">
        <v>66000</v>
      </c>
      <c r="J19" s="47">
        <f t="shared" si="0"/>
        <v>6</v>
      </c>
      <c r="K19" s="48">
        <f t="shared" si="1"/>
        <v>1.8181818181818181E-2</v>
      </c>
      <c r="L19" s="36" t="s">
        <v>1024</v>
      </c>
      <c r="M19" s="36" t="s">
        <v>1025</v>
      </c>
      <c r="N19" s="43">
        <v>200</v>
      </c>
      <c r="O19" s="36" t="s">
        <v>917</v>
      </c>
      <c r="P19" s="36" t="s">
        <v>1026</v>
      </c>
      <c r="Q19" s="36" t="s">
        <v>130</v>
      </c>
      <c r="R19" s="36" t="s">
        <v>919</v>
      </c>
      <c r="S19" s="35">
        <v>0</v>
      </c>
      <c r="T19" s="36" t="s">
        <v>920</v>
      </c>
      <c r="U19" s="36" t="s">
        <v>921</v>
      </c>
      <c r="Y19" s="36" t="s">
        <v>1027</v>
      </c>
    </row>
    <row r="20" spans="1:25">
      <c r="A20" s="36" t="s">
        <v>1028</v>
      </c>
      <c r="B20" s="36" t="s">
        <v>64</v>
      </c>
      <c r="C20" s="36" t="s">
        <v>65</v>
      </c>
      <c r="D20" s="36" t="s">
        <v>69</v>
      </c>
      <c r="E20" s="44" t="s">
        <v>66</v>
      </c>
      <c r="G20" s="36" t="s">
        <v>1029</v>
      </c>
      <c r="H20" s="36">
        <v>29000</v>
      </c>
      <c r="I20" s="36">
        <v>366000</v>
      </c>
      <c r="J20" s="47">
        <f t="shared" si="0"/>
        <v>12.620689655172415</v>
      </c>
      <c r="K20" s="48">
        <f t="shared" si="1"/>
        <v>1.0344827586206896E-2</v>
      </c>
      <c r="L20" s="36" t="s">
        <v>952</v>
      </c>
      <c r="M20" s="36" t="s">
        <v>1030</v>
      </c>
      <c r="N20" s="43">
        <v>300</v>
      </c>
      <c r="O20" s="36" t="s">
        <v>943</v>
      </c>
      <c r="P20" s="36" t="s">
        <v>1031</v>
      </c>
      <c r="Q20" s="36" t="s">
        <v>60</v>
      </c>
      <c r="R20" s="36" t="s">
        <v>919</v>
      </c>
      <c r="S20" s="35">
        <v>0</v>
      </c>
      <c r="T20" s="36" t="s">
        <v>920</v>
      </c>
      <c r="U20" s="36" t="s">
        <v>921</v>
      </c>
      <c r="Y20" s="36" t="s">
        <v>1032</v>
      </c>
    </row>
    <row r="21" spans="1:25">
      <c r="A21" s="36" t="s">
        <v>1033</v>
      </c>
      <c r="B21" s="36" t="s">
        <v>1034</v>
      </c>
      <c r="C21" s="36" t="s">
        <v>1035</v>
      </c>
      <c r="D21" s="36" t="s">
        <v>1036</v>
      </c>
      <c r="E21" s="44" t="s">
        <v>1037</v>
      </c>
      <c r="G21" s="36" t="s">
        <v>1038</v>
      </c>
      <c r="H21" s="36">
        <v>40000</v>
      </c>
      <c r="I21" s="36">
        <v>1650000</v>
      </c>
      <c r="J21" s="47">
        <f t="shared" si="0"/>
        <v>41.25</v>
      </c>
      <c r="K21" s="48">
        <f t="shared" si="1"/>
        <v>7.4999999999999997E-3</v>
      </c>
      <c r="L21" s="36" t="s">
        <v>1039</v>
      </c>
      <c r="M21" s="36" t="s">
        <v>1040</v>
      </c>
      <c r="N21" s="43">
        <v>300</v>
      </c>
      <c r="O21" s="36" t="s">
        <v>943</v>
      </c>
      <c r="P21" s="36" t="s">
        <v>1041</v>
      </c>
      <c r="Q21" s="36" t="s">
        <v>130</v>
      </c>
      <c r="R21" s="36" t="s">
        <v>919</v>
      </c>
      <c r="S21" s="35">
        <v>0</v>
      </c>
      <c r="T21" s="36" t="s">
        <v>920</v>
      </c>
      <c r="U21" s="36" t="s">
        <v>921</v>
      </c>
      <c r="Y21" s="36" t="s">
        <v>1042</v>
      </c>
    </row>
    <row r="22" spans="1:25">
      <c r="A22" s="36" t="s">
        <v>1043</v>
      </c>
      <c r="B22" s="36" t="s">
        <v>202</v>
      </c>
      <c r="C22" s="36" t="s">
        <v>203</v>
      </c>
      <c r="D22" s="36" t="s">
        <v>1044</v>
      </c>
      <c r="E22" s="44" t="s">
        <v>204</v>
      </c>
      <c r="G22" s="36" t="s">
        <v>205</v>
      </c>
      <c r="H22" s="36">
        <v>5612</v>
      </c>
      <c r="I22" s="36">
        <v>16000</v>
      </c>
      <c r="J22" s="47">
        <f t="shared" si="0"/>
        <v>2.8510334996436208</v>
      </c>
      <c r="K22" s="48">
        <f t="shared" si="1"/>
        <v>1.7818959372772631E-2</v>
      </c>
      <c r="L22" s="36" t="s">
        <v>926</v>
      </c>
      <c r="M22" s="36" t="s">
        <v>1045</v>
      </c>
      <c r="N22" s="43">
        <v>100</v>
      </c>
      <c r="O22" s="36" t="s">
        <v>954</v>
      </c>
      <c r="P22" s="36" t="s">
        <v>978</v>
      </c>
      <c r="Q22" s="36" t="s">
        <v>48</v>
      </c>
      <c r="R22" s="36" t="s">
        <v>919</v>
      </c>
      <c r="S22" s="35">
        <v>0</v>
      </c>
      <c r="T22" s="36" t="s">
        <v>920</v>
      </c>
      <c r="U22" s="36" t="s">
        <v>921</v>
      </c>
      <c r="Y22" s="36" t="s">
        <v>1046</v>
      </c>
    </row>
    <row r="23" spans="1:25">
      <c r="A23" s="36" t="s">
        <v>1047</v>
      </c>
      <c r="B23" s="36" t="s">
        <v>1048</v>
      </c>
      <c r="C23" s="36" t="s">
        <v>1049</v>
      </c>
      <c r="D23" s="36" t="s">
        <v>1050</v>
      </c>
      <c r="E23" s="44" t="s">
        <v>1051</v>
      </c>
      <c r="G23" s="46" t="s">
        <v>1052</v>
      </c>
      <c r="H23" s="36">
        <v>52000</v>
      </c>
      <c r="I23" s="36">
        <v>59000</v>
      </c>
      <c r="J23" s="47">
        <f t="shared" si="0"/>
        <v>1.1346153846153846</v>
      </c>
      <c r="K23" s="48">
        <f t="shared" si="1"/>
        <v>1.9230769230769232E-3</v>
      </c>
      <c r="L23" s="36" t="s">
        <v>1011</v>
      </c>
      <c r="M23" s="36" t="s">
        <v>1053</v>
      </c>
      <c r="N23" s="43">
        <v>100</v>
      </c>
      <c r="O23" s="36" t="s">
        <v>954</v>
      </c>
      <c r="P23" s="36" t="s">
        <v>1054</v>
      </c>
      <c r="Q23" s="36" t="s">
        <v>48</v>
      </c>
      <c r="R23" s="36" t="s">
        <v>37</v>
      </c>
      <c r="S23" s="35">
        <v>800</v>
      </c>
      <c r="T23" s="36" t="s">
        <v>1055</v>
      </c>
      <c r="U23" s="36" t="s">
        <v>921</v>
      </c>
      <c r="Y23" s="36" t="s">
        <v>1056</v>
      </c>
    </row>
    <row r="24" spans="1:25">
      <c r="A24" s="36" t="s">
        <v>1057</v>
      </c>
      <c r="B24" s="36" t="s">
        <v>644</v>
      </c>
      <c r="C24" s="36" t="s">
        <v>645</v>
      </c>
      <c r="D24" s="36" t="s">
        <v>648</v>
      </c>
      <c r="E24" s="44" t="s">
        <v>644</v>
      </c>
      <c r="G24" s="36" t="s">
        <v>646</v>
      </c>
      <c r="H24" s="36">
        <v>5400</v>
      </c>
      <c r="I24" s="36">
        <v>20000</v>
      </c>
      <c r="J24" s="47">
        <f t="shared" si="0"/>
        <v>3.7037037037037037</v>
      </c>
      <c r="K24" s="48">
        <f t="shared" si="1"/>
        <v>1.8518518518518517E-2</v>
      </c>
      <c r="L24" s="36" t="s">
        <v>994</v>
      </c>
      <c r="M24" s="36" t="s">
        <v>1058</v>
      </c>
      <c r="N24" s="43">
        <v>100</v>
      </c>
      <c r="O24" s="36" t="s">
        <v>954</v>
      </c>
      <c r="P24" s="36" t="s">
        <v>978</v>
      </c>
      <c r="Q24" s="36" t="s">
        <v>130</v>
      </c>
      <c r="R24" s="36" t="s">
        <v>919</v>
      </c>
      <c r="S24" s="35">
        <v>0</v>
      </c>
      <c r="T24" s="36" t="s">
        <v>920</v>
      </c>
      <c r="U24" s="36" t="s">
        <v>921</v>
      </c>
      <c r="Y24" s="36" t="s">
        <v>1059</v>
      </c>
    </row>
    <row r="25" spans="1:25">
      <c r="A25" s="36" t="s">
        <v>1060</v>
      </c>
      <c r="B25" s="36" t="s">
        <v>1061</v>
      </c>
      <c r="C25" s="36" t="s">
        <v>1062</v>
      </c>
      <c r="D25" s="36" t="s">
        <v>1063</v>
      </c>
      <c r="E25" s="44" t="s">
        <v>1064</v>
      </c>
      <c r="F25" s="36" t="s">
        <v>1065</v>
      </c>
      <c r="G25" s="36" t="s">
        <v>1066</v>
      </c>
      <c r="H25" s="36">
        <v>55000</v>
      </c>
      <c r="I25" s="36">
        <v>330000</v>
      </c>
      <c r="J25" s="47">
        <f t="shared" si="0"/>
        <v>6</v>
      </c>
      <c r="K25" s="48">
        <f t="shared" si="1"/>
        <v>5.454545454545455E-3</v>
      </c>
      <c r="L25" s="36" t="s">
        <v>1067</v>
      </c>
      <c r="M25" s="36" t="s">
        <v>1068</v>
      </c>
      <c r="N25" s="43">
        <v>300</v>
      </c>
      <c r="O25" s="36" t="s">
        <v>943</v>
      </c>
      <c r="P25" s="36" t="s">
        <v>1069</v>
      </c>
      <c r="Q25" s="36" t="s">
        <v>130</v>
      </c>
      <c r="R25" s="36" t="s">
        <v>37</v>
      </c>
      <c r="S25" s="35">
        <v>800</v>
      </c>
      <c r="T25" s="36" t="s">
        <v>1055</v>
      </c>
      <c r="U25" s="36" t="s">
        <v>921</v>
      </c>
      <c r="Y25" s="36" t="s">
        <v>1070</v>
      </c>
    </row>
    <row r="26" spans="1:25">
      <c r="A26" s="36" t="s">
        <v>1071</v>
      </c>
      <c r="B26" s="36" t="s">
        <v>695</v>
      </c>
      <c r="C26" s="36" t="s">
        <v>696</v>
      </c>
      <c r="D26" s="36" t="s">
        <v>696</v>
      </c>
      <c r="E26" s="44" t="s">
        <v>697</v>
      </c>
      <c r="G26" s="36" t="s">
        <v>1072</v>
      </c>
      <c r="H26" s="36">
        <v>8846</v>
      </c>
      <c r="I26" s="36">
        <v>110000</v>
      </c>
      <c r="J26" s="47">
        <f t="shared" si="0"/>
        <v>12.434998869545558</v>
      </c>
      <c r="K26" s="48">
        <f t="shared" si="1"/>
        <v>1.1304544426859598E-2</v>
      </c>
      <c r="L26" s="36" t="s">
        <v>952</v>
      </c>
      <c r="M26" s="36" t="s">
        <v>1073</v>
      </c>
      <c r="N26" s="43">
        <v>100</v>
      </c>
      <c r="O26" s="36" t="s">
        <v>954</v>
      </c>
      <c r="P26" s="36" t="s">
        <v>1074</v>
      </c>
      <c r="Q26" s="36" t="s">
        <v>60</v>
      </c>
      <c r="R26" s="36" t="s">
        <v>919</v>
      </c>
      <c r="S26" s="35">
        <v>0</v>
      </c>
      <c r="T26" s="36" t="s">
        <v>920</v>
      </c>
      <c r="U26" s="36" t="s">
        <v>921</v>
      </c>
      <c r="Y26" s="36" t="s">
        <v>1075</v>
      </c>
    </row>
    <row r="27" spans="1:25">
      <c r="A27" s="36" t="s">
        <v>1076</v>
      </c>
      <c r="B27" s="36" t="s">
        <v>688</v>
      </c>
      <c r="C27" s="36" t="s">
        <v>689</v>
      </c>
      <c r="D27" s="36" t="s">
        <v>689</v>
      </c>
      <c r="E27" s="44" t="s">
        <v>688</v>
      </c>
      <c r="G27" s="36" t="s">
        <v>1077</v>
      </c>
      <c r="H27" s="36">
        <v>13000</v>
      </c>
      <c r="I27" s="36">
        <v>109000</v>
      </c>
      <c r="J27" s="47">
        <f t="shared" si="0"/>
        <v>8.384615384615385</v>
      </c>
      <c r="K27" s="48">
        <f t="shared" si="1"/>
        <v>1.5384615384615385E-2</v>
      </c>
      <c r="L27" s="36" t="s">
        <v>1078</v>
      </c>
      <c r="M27" s="36" t="s">
        <v>1079</v>
      </c>
      <c r="N27" s="43">
        <v>200</v>
      </c>
      <c r="O27" s="36" t="s">
        <v>917</v>
      </c>
      <c r="P27" s="36" t="s">
        <v>978</v>
      </c>
      <c r="Q27" s="36" t="s">
        <v>141</v>
      </c>
      <c r="R27" s="36" t="s">
        <v>919</v>
      </c>
      <c r="S27" s="35">
        <v>0</v>
      </c>
      <c r="T27" s="36" t="s">
        <v>920</v>
      </c>
      <c r="U27" s="36" t="s">
        <v>921</v>
      </c>
      <c r="Y27" s="36" t="s">
        <v>1080</v>
      </c>
    </row>
    <row r="28" spans="1:25">
      <c r="A28" s="36" t="s">
        <v>1081</v>
      </c>
      <c r="B28" s="36" t="s">
        <v>703</v>
      </c>
      <c r="C28" s="36" t="s">
        <v>704</v>
      </c>
      <c r="D28" s="36" t="s">
        <v>708</v>
      </c>
      <c r="E28" s="44" t="s">
        <v>705</v>
      </c>
      <c r="G28" s="36" t="s">
        <v>1082</v>
      </c>
      <c r="H28" s="36">
        <v>12205</v>
      </c>
      <c r="I28" s="36">
        <v>74000</v>
      </c>
      <c r="J28" s="47">
        <f t="shared" si="0"/>
        <v>6.0630888979926256</v>
      </c>
      <c r="K28" s="48">
        <f t="shared" si="1"/>
        <v>1.6386726751331421E-2</v>
      </c>
      <c r="L28" s="36" t="s">
        <v>1083</v>
      </c>
      <c r="M28" s="36" t="s">
        <v>1084</v>
      </c>
      <c r="N28" s="43">
        <v>200</v>
      </c>
      <c r="O28" s="36" t="s">
        <v>917</v>
      </c>
      <c r="P28" s="36" t="s">
        <v>918</v>
      </c>
      <c r="Q28" s="36" t="s">
        <v>60</v>
      </c>
      <c r="R28" s="36" t="s">
        <v>919</v>
      </c>
      <c r="S28" s="35">
        <v>0</v>
      </c>
      <c r="T28" s="36" t="s">
        <v>920</v>
      </c>
      <c r="U28" s="36" t="s">
        <v>921</v>
      </c>
      <c r="Y28" s="36" t="s">
        <v>1085</v>
      </c>
    </row>
    <row r="29" spans="1:25">
      <c r="A29" s="36" t="s">
        <v>1086</v>
      </c>
      <c r="B29" s="36" t="s">
        <v>1087</v>
      </c>
      <c r="C29" s="36" t="s">
        <v>592</v>
      </c>
      <c r="D29" s="36" t="s">
        <v>1088</v>
      </c>
      <c r="E29" s="44" t="s">
        <v>593</v>
      </c>
      <c r="G29" s="36" t="s">
        <v>1089</v>
      </c>
      <c r="H29" s="36">
        <v>15610</v>
      </c>
      <c r="I29" s="36">
        <v>94000</v>
      </c>
      <c r="J29" s="47">
        <f t="shared" si="0"/>
        <v>6.0217809096732866</v>
      </c>
      <c r="K29" s="48">
        <f t="shared" si="1"/>
        <v>1.2812299807815503E-2</v>
      </c>
      <c r="L29" s="36" t="s">
        <v>952</v>
      </c>
      <c r="M29" s="36" t="s">
        <v>1090</v>
      </c>
      <c r="N29" s="43">
        <v>200</v>
      </c>
      <c r="O29" s="36" t="s">
        <v>917</v>
      </c>
      <c r="P29" s="36" t="s">
        <v>1091</v>
      </c>
      <c r="Q29" s="36" t="s">
        <v>60</v>
      </c>
      <c r="R29" s="36" t="s">
        <v>37</v>
      </c>
      <c r="S29" s="35">
        <v>0</v>
      </c>
      <c r="T29" s="36" t="s">
        <v>920</v>
      </c>
      <c r="U29" s="36" t="s">
        <v>921</v>
      </c>
      <c r="Y29" s="36" t="s">
        <v>1092</v>
      </c>
    </row>
    <row r="30" spans="1:25">
      <c r="A30" s="36" t="s">
        <v>1093</v>
      </c>
      <c r="B30" s="36" t="s">
        <v>506</v>
      </c>
      <c r="C30" s="36" t="s">
        <v>507</v>
      </c>
      <c r="D30" s="36" t="s">
        <v>511</v>
      </c>
      <c r="E30" s="44" t="s">
        <v>508</v>
      </c>
      <c r="G30" s="36" t="s">
        <v>509</v>
      </c>
      <c r="H30" s="36">
        <v>5216</v>
      </c>
      <c r="I30" s="36">
        <v>16000</v>
      </c>
      <c r="J30" s="47">
        <f t="shared" si="0"/>
        <v>3.0674846625766872</v>
      </c>
      <c r="K30" s="48">
        <f t="shared" si="1"/>
        <v>1.9171779141104295E-2</v>
      </c>
      <c r="L30" s="36" t="s">
        <v>915</v>
      </c>
      <c r="M30" s="36" t="s">
        <v>1094</v>
      </c>
      <c r="N30" s="43">
        <v>100</v>
      </c>
      <c r="O30" s="36" t="s">
        <v>954</v>
      </c>
      <c r="P30" s="36" t="s">
        <v>978</v>
      </c>
      <c r="Q30" s="36" t="s">
        <v>130</v>
      </c>
      <c r="R30" s="36" t="s">
        <v>919</v>
      </c>
      <c r="S30" s="35">
        <v>0</v>
      </c>
      <c r="T30" s="36" t="s">
        <v>920</v>
      </c>
      <c r="U30" s="36" t="s">
        <v>921</v>
      </c>
      <c r="Y30" s="36" t="s">
        <v>1095</v>
      </c>
    </row>
    <row r="31" spans="1:25">
      <c r="A31" s="36" t="s">
        <v>1096</v>
      </c>
      <c r="B31" s="36" t="s">
        <v>581</v>
      </c>
      <c r="C31" s="36" t="s">
        <v>582</v>
      </c>
      <c r="D31" s="36" t="s">
        <v>586</v>
      </c>
      <c r="E31" s="44" t="s">
        <v>583</v>
      </c>
      <c r="G31" s="36" t="s">
        <v>584</v>
      </c>
      <c r="H31" s="36">
        <v>5557</v>
      </c>
      <c r="I31" s="36">
        <v>14000</v>
      </c>
      <c r="J31" s="47">
        <f t="shared" si="0"/>
        <v>2.5193449703077202</v>
      </c>
      <c r="K31" s="48">
        <f t="shared" si="1"/>
        <v>1.7995321216483715E-2</v>
      </c>
      <c r="L31" s="36" t="s">
        <v>952</v>
      </c>
      <c r="M31" s="36" t="s">
        <v>1097</v>
      </c>
      <c r="N31" s="43">
        <v>100</v>
      </c>
      <c r="O31" s="36" t="s">
        <v>954</v>
      </c>
      <c r="P31" s="36" t="s">
        <v>978</v>
      </c>
      <c r="Q31" s="36" t="s">
        <v>130</v>
      </c>
      <c r="R31" s="36" t="s">
        <v>919</v>
      </c>
      <c r="S31" s="35">
        <v>0</v>
      </c>
      <c r="T31" s="36" t="s">
        <v>920</v>
      </c>
      <c r="U31" s="36" t="s">
        <v>921</v>
      </c>
      <c r="Y31" s="36" t="s">
        <v>1098</v>
      </c>
    </row>
    <row r="32" spans="1:25">
      <c r="A32" s="36" t="s">
        <v>1099</v>
      </c>
      <c r="B32" s="36" t="s">
        <v>736</v>
      </c>
      <c r="C32" s="36" t="s">
        <v>737</v>
      </c>
      <c r="D32" s="36" t="s">
        <v>737</v>
      </c>
      <c r="E32" s="44" t="s">
        <v>738</v>
      </c>
      <c r="G32" s="36" t="s">
        <v>1100</v>
      </c>
      <c r="H32" s="36">
        <v>20000</v>
      </c>
      <c r="I32" s="36">
        <v>318000</v>
      </c>
      <c r="J32" s="47">
        <f t="shared" si="0"/>
        <v>15.9</v>
      </c>
      <c r="K32" s="48">
        <f t="shared" si="1"/>
        <v>1.4999999999999999E-2</v>
      </c>
      <c r="L32" s="36" t="s">
        <v>1101</v>
      </c>
      <c r="M32" s="36" t="s">
        <v>927</v>
      </c>
      <c r="N32" s="43">
        <v>300</v>
      </c>
      <c r="O32" s="36" t="s">
        <v>943</v>
      </c>
      <c r="P32" s="36" t="s">
        <v>1102</v>
      </c>
      <c r="Q32" s="36" t="s">
        <v>188</v>
      </c>
      <c r="R32" s="36" t="s">
        <v>919</v>
      </c>
      <c r="S32" s="35">
        <v>0</v>
      </c>
      <c r="T32" s="36" t="s">
        <v>920</v>
      </c>
      <c r="U32" s="36" t="s">
        <v>921</v>
      </c>
      <c r="Y32" s="36" t="s">
        <v>1103</v>
      </c>
    </row>
    <row r="33" spans="1:25">
      <c r="A33" s="36" t="s">
        <v>1104</v>
      </c>
      <c r="B33" s="36" t="s">
        <v>571</v>
      </c>
      <c r="C33" s="36" t="s">
        <v>572</v>
      </c>
      <c r="D33" s="36" t="s">
        <v>576</v>
      </c>
      <c r="E33" s="44" t="s">
        <v>1105</v>
      </c>
      <c r="G33" s="36" t="s">
        <v>574</v>
      </c>
      <c r="H33" s="36">
        <v>10000</v>
      </c>
      <c r="I33" s="36">
        <v>200000</v>
      </c>
      <c r="J33" s="47">
        <f t="shared" si="0"/>
        <v>20</v>
      </c>
      <c r="K33" s="48">
        <f t="shared" si="1"/>
        <v>0.02</v>
      </c>
      <c r="L33" s="36" t="s">
        <v>1106</v>
      </c>
      <c r="M33" s="36" t="s">
        <v>1107</v>
      </c>
      <c r="N33" s="43">
        <v>200</v>
      </c>
      <c r="O33" s="36" t="s">
        <v>917</v>
      </c>
      <c r="P33" s="36" t="s">
        <v>1108</v>
      </c>
      <c r="Q33" s="36" t="s">
        <v>130</v>
      </c>
      <c r="R33" s="36" t="s">
        <v>919</v>
      </c>
      <c r="S33" s="35">
        <v>0</v>
      </c>
      <c r="T33" s="36" t="s">
        <v>920</v>
      </c>
      <c r="U33" s="36" t="s">
        <v>921</v>
      </c>
      <c r="Y33" s="36" t="s">
        <v>1109</v>
      </c>
    </row>
    <row r="34" spans="1:25">
      <c r="A34" s="36" t="s">
        <v>1110</v>
      </c>
      <c r="B34" s="36" t="s">
        <v>652</v>
      </c>
      <c r="C34" s="36" t="s">
        <v>653</v>
      </c>
      <c r="D34" s="36" t="s">
        <v>656</v>
      </c>
      <c r="E34" s="44" t="s">
        <v>654</v>
      </c>
      <c r="G34" s="36" t="s">
        <v>1111</v>
      </c>
      <c r="H34" s="36">
        <v>14000</v>
      </c>
      <c r="I34" s="36">
        <v>91000</v>
      </c>
      <c r="J34" s="47">
        <f t="shared" si="0"/>
        <v>6.5</v>
      </c>
      <c r="K34" s="48">
        <f t="shared" si="1"/>
        <v>1.4285714285714285E-2</v>
      </c>
      <c r="L34" s="36" t="s">
        <v>1112</v>
      </c>
      <c r="M34" s="36" t="s">
        <v>1113</v>
      </c>
      <c r="N34" s="43">
        <v>200</v>
      </c>
      <c r="O34" s="36" t="s">
        <v>917</v>
      </c>
      <c r="P34" s="36" t="s">
        <v>1114</v>
      </c>
      <c r="Q34" s="36" t="s">
        <v>48</v>
      </c>
      <c r="R34" s="36" t="s">
        <v>919</v>
      </c>
      <c r="S34" s="35">
        <v>0</v>
      </c>
      <c r="T34" s="36" t="s">
        <v>920</v>
      </c>
      <c r="U34" s="36" t="s">
        <v>921</v>
      </c>
      <c r="Y34" s="36" t="s">
        <v>1115</v>
      </c>
    </row>
    <row r="35" spans="1:25">
      <c r="A35" s="36" t="s">
        <v>1116</v>
      </c>
      <c r="B35" s="36" t="s">
        <v>871</v>
      </c>
      <c r="C35" s="36" t="s">
        <v>872</v>
      </c>
      <c r="D35" s="36" t="s">
        <v>872</v>
      </c>
      <c r="E35" s="44" t="s">
        <v>873</v>
      </c>
      <c r="G35" s="36" t="s">
        <v>1117</v>
      </c>
      <c r="H35" s="36">
        <v>17000</v>
      </c>
      <c r="I35" s="36">
        <v>150000</v>
      </c>
      <c r="J35" s="47">
        <f t="shared" si="0"/>
        <v>8.8235294117647065</v>
      </c>
      <c r="K35" s="48">
        <f t="shared" si="1"/>
        <v>1.1764705882352941E-2</v>
      </c>
      <c r="L35" s="36" t="s">
        <v>1118</v>
      </c>
      <c r="M35" s="36" t="s">
        <v>971</v>
      </c>
      <c r="N35" s="43">
        <v>200</v>
      </c>
      <c r="O35" s="36" t="s">
        <v>917</v>
      </c>
      <c r="P35" s="36" t="s">
        <v>978</v>
      </c>
      <c r="Q35" s="36" t="s">
        <v>188</v>
      </c>
      <c r="R35" s="36" t="s">
        <v>37</v>
      </c>
      <c r="S35" s="35">
        <v>0</v>
      </c>
      <c r="T35" s="36" t="s">
        <v>920</v>
      </c>
      <c r="U35" s="36" t="s">
        <v>921</v>
      </c>
      <c r="Y35" s="36" t="s">
        <v>1119</v>
      </c>
    </row>
    <row r="36" spans="1:25">
      <c r="A36" s="36" t="s">
        <v>1120</v>
      </c>
      <c r="B36" s="36" t="s">
        <v>488</v>
      </c>
      <c r="C36" s="36" t="s">
        <v>489</v>
      </c>
      <c r="D36" s="36" t="s">
        <v>493</v>
      </c>
      <c r="E36" s="44" t="s">
        <v>490</v>
      </c>
      <c r="G36" s="36" t="s">
        <v>1121</v>
      </c>
      <c r="H36" s="36">
        <v>7200</v>
      </c>
      <c r="I36" s="36">
        <v>36000</v>
      </c>
      <c r="J36" s="47">
        <f t="shared" si="0"/>
        <v>5</v>
      </c>
      <c r="K36" s="48">
        <f t="shared" si="1"/>
        <v>1.3888888888888888E-2</v>
      </c>
      <c r="L36" s="36" t="s">
        <v>1122</v>
      </c>
      <c r="M36" s="36" t="s">
        <v>1123</v>
      </c>
      <c r="N36" s="43">
        <v>100</v>
      </c>
      <c r="O36" s="36" t="s">
        <v>954</v>
      </c>
      <c r="P36" s="36" t="s">
        <v>978</v>
      </c>
      <c r="Q36" s="36" t="s">
        <v>130</v>
      </c>
      <c r="R36" s="36" t="s">
        <v>919</v>
      </c>
      <c r="S36" s="35">
        <v>0</v>
      </c>
      <c r="T36" s="36" t="s">
        <v>920</v>
      </c>
      <c r="U36" s="36" t="s">
        <v>921</v>
      </c>
      <c r="Y36" s="36" t="s">
        <v>933</v>
      </c>
    </row>
    <row r="37" spans="1:25">
      <c r="A37" s="36" t="s">
        <v>1124</v>
      </c>
      <c r="B37" s="36" t="s">
        <v>370</v>
      </c>
      <c r="C37" s="36" t="s">
        <v>371</v>
      </c>
      <c r="D37" s="36" t="s">
        <v>373</v>
      </c>
      <c r="E37" s="44" t="s">
        <v>370</v>
      </c>
      <c r="G37" s="36" t="s">
        <v>1125</v>
      </c>
      <c r="H37" s="36">
        <v>13000</v>
      </c>
      <c r="I37" s="36">
        <v>87000</v>
      </c>
      <c r="J37" s="47">
        <f t="shared" si="0"/>
        <v>6.6923076923076925</v>
      </c>
      <c r="K37" s="48">
        <f t="shared" si="1"/>
        <v>1.5384615384615385E-2</v>
      </c>
      <c r="L37" s="36" t="s">
        <v>1083</v>
      </c>
      <c r="M37" s="36" t="s">
        <v>1126</v>
      </c>
      <c r="N37" s="43">
        <v>200</v>
      </c>
      <c r="O37" s="36" t="s">
        <v>917</v>
      </c>
      <c r="P37" s="36" t="s">
        <v>978</v>
      </c>
      <c r="Q37" s="36" t="s">
        <v>48</v>
      </c>
      <c r="R37" s="36" t="s">
        <v>919</v>
      </c>
      <c r="S37" s="35">
        <v>0</v>
      </c>
      <c r="T37" s="36" t="s">
        <v>920</v>
      </c>
      <c r="U37" s="36" t="s">
        <v>921</v>
      </c>
      <c r="Y37" s="36" t="s">
        <v>1127</v>
      </c>
    </row>
    <row r="38" spans="1:25">
      <c r="A38" s="36" t="s">
        <v>1128</v>
      </c>
      <c r="B38" s="36" t="s">
        <v>729</v>
      </c>
      <c r="C38" s="36" t="s">
        <v>730</v>
      </c>
      <c r="D38" s="36" t="s">
        <v>732</v>
      </c>
      <c r="E38" s="44" t="s">
        <v>729</v>
      </c>
      <c r="G38" s="36" t="s">
        <v>1129</v>
      </c>
      <c r="H38" s="36">
        <v>11000</v>
      </c>
      <c r="I38" s="36">
        <v>72000</v>
      </c>
      <c r="J38" s="47">
        <f t="shared" si="0"/>
        <v>6.5454545454545459</v>
      </c>
      <c r="K38" s="48">
        <f t="shared" si="1"/>
        <v>1.8181818181818181E-2</v>
      </c>
      <c r="L38" s="36" t="s">
        <v>952</v>
      </c>
      <c r="M38" s="36" t="s">
        <v>1130</v>
      </c>
      <c r="N38" s="43">
        <v>200</v>
      </c>
      <c r="O38" s="36" t="s">
        <v>917</v>
      </c>
      <c r="P38" s="36" t="s">
        <v>1074</v>
      </c>
      <c r="Q38" s="36" t="s">
        <v>48</v>
      </c>
      <c r="R38" s="36" t="s">
        <v>919</v>
      </c>
      <c r="S38" s="35">
        <v>0</v>
      </c>
      <c r="T38" s="36" t="s">
        <v>920</v>
      </c>
      <c r="U38" s="36" t="s">
        <v>921</v>
      </c>
      <c r="Y38" s="36" t="s">
        <v>1131</v>
      </c>
    </row>
    <row r="39" spans="1:25">
      <c r="A39" s="36" t="s">
        <v>1132</v>
      </c>
      <c r="B39" s="36" t="s">
        <v>221</v>
      </c>
      <c r="C39" s="36" t="s">
        <v>222</v>
      </c>
      <c r="D39" s="36" t="s">
        <v>226</v>
      </c>
      <c r="E39" s="44" t="s">
        <v>223</v>
      </c>
      <c r="G39" s="36" t="s">
        <v>224</v>
      </c>
      <c r="H39" s="36">
        <v>10250</v>
      </c>
      <c r="I39" s="36">
        <v>68000</v>
      </c>
      <c r="J39" s="47">
        <f t="shared" si="0"/>
        <v>6.6341463414634143</v>
      </c>
      <c r="K39" s="48">
        <f t="shared" si="1"/>
        <v>1.9512195121951219E-2</v>
      </c>
      <c r="L39" s="36" t="s">
        <v>952</v>
      </c>
      <c r="M39" s="36" t="s">
        <v>1133</v>
      </c>
      <c r="N39" s="43">
        <v>200</v>
      </c>
      <c r="O39" s="36" t="s">
        <v>917</v>
      </c>
      <c r="P39" s="36" t="s">
        <v>978</v>
      </c>
      <c r="Q39" s="36" t="s">
        <v>48</v>
      </c>
      <c r="R39" s="36" t="s">
        <v>37</v>
      </c>
      <c r="S39" s="35">
        <v>0</v>
      </c>
      <c r="T39" s="36" t="s">
        <v>920</v>
      </c>
      <c r="U39" s="36" t="s">
        <v>921</v>
      </c>
      <c r="Y39" s="36" t="s">
        <v>1134</v>
      </c>
    </row>
    <row r="40" spans="1:25">
      <c r="A40" s="36" t="s">
        <v>1135</v>
      </c>
      <c r="B40" s="36" t="s">
        <v>1136</v>
      </c>
      <c r="C40" s="36" t="s">
        <v>1137</v>
      </c>
      <c r="D40" s="36" t="s">
        <v>1138</v>
      </c>
      <c r="E40" s="44" t="s">
        <v>1139</v>
      </c>
      <c r="G40" s="36" t="s">
        <v>1140</v>
      </c>
      <c r="H40" s="36">
        <v>62000</v>
      </c>
      <c r="I40" s="36">
        <v>126000</v>
      </c>
      <c r="J40" s="47">
        <f t="shared" si="0"/>
        <v>2.032258064516129</v>
      </c>
      <c r="K40" s="48">
        <f t="shared" si="1"/>
        <v>1.6129032258064516E-3</v>
      </c>
      <c r="L40" s="36" t="s">
        <v>1141</v>
      </c>
      <c r="M40" s="36" t="s">
        <v>1142</v>
      </c>
      <c r="N40" s="43">
        <v>100</v>
      </c>
      <c r="O40" s="36" t="s">
        <v>954</v>
      </c>
      <c r="P40" s="36" t="s">
        <v>1143</v>
      </c>
      <c r="Q40" s="36" t="s">
        <v>130</v>
      </c>
      <c r="R40" s="36" t="s">
        <v>37</v>
      </c>
      <c r="S40" s="35">
        <v>800</v>
      </c>
      <c r="T40" s="36" t="s">
        <v>1055</v>
      </c>
      <c r="U40" s="36" t="s">
        <v>921</v>
      </c>
      <c r="Y40" s="36" t="s">
        <v>1144</v>
      </c>
    </row>
    <row r="41" spans="1:25">
      <c r="A41" s="36" t="s">
        <v>1145</v>
      </c>
      <c r="B41" s="36" t="s">
        <v>1146</v>
      </c>
      <c r="C41" s="36" t="s">
        <v>777</v>
      </c>
      <c r="D41" s="36" t="s">
        <v>781</v>
      </c>
      <c r="E41" s="44" t="s">
        <v>778</v>
      </c>
      <c r="G41" s="36" t="s">
        <v>1147</v>
      </c>
      <c r="H41" s="36">
        <v>10146</v>
      </c>
      <c r="I41" s="36">
        <v>61357</v>
      </c>
      <c r="J41" s="47">
        <f t="shared" si="0"/>
        <v>6.0474078454563376</v>
      </c>
      <c r="K41" s="48">
        <f t="shared" si="1"/>
        <v>1.9712201852946976E-2</v>
      </c>
      <c r="L41" s="36" t="s">
        <v>1148</v>
      </c>
      <c r="M41" s="36" t="s">
        <v>1149</v>
      </c>
      <c r="N41" s="43">
        <v>200</v>
      </c>
      <c r="O41" s="36" t="s">
        <v>917</v>
      </c>
      <c r="P41" s="36" t="s">
        <v>1150</v>
      </c>
      <c r="Q41" s="36" t="s">
        <v>60</v>
      </c>
      <c r="R41" s="36" t="s">
        <v>919</v>
      </c>
      <c r="S41" s="35">
        <v>0</v>
      </c>
      <c r="T41" s="36" t="s">
        <v>920</v>
      </c>
      <c r="U41" s="36" t="s">
        <v>921</v>
      </c>
      <c r="Y41" s="36" t="s">
        <v>1151</v>
      </c>
    </row>
    <row r="42" spans="1:25">
      <c r="A42" s="36" t="s">
        <v>1152</v>
      </c>
      <c r="B42" s="36" t="s">
        <v>804</v>
      </c>
      <c r="C42" s="36" t="s">
        <v>805</v>
      </c>
      <c r="D42" s="36" t="s">
        <v>808</v>
      </c>
      <c r="E42" s="44" t="s">
        <v>804</v>
      </c>
      <c r="G42" s="36" t="s">
        <v>1153</v>
      </c>
      <c r="H42" s="36">
        <v>11398</v>
      </c>
      <c r="I42" s="36">
        <v>91000</v>
      </c>
      <c r="J42" s="47">
        <f t="shared" si="0"/>
        <v>7.983856816985436</v>
      </c>
      <c r="K42" s="48">
        <f t="shared" si="1"/>
        <v>1.754693805930865E-2</v>
      </c>
      <c r="L42" s="36" t="s">
        <v>994</v>
      </c>
      <c r="M42" s="36" t="s">
        <v>1154</v>
      </c>
      <c r="N42" s="43">
        <v>200</v>
      </c>
      <c r="O42" s="36" t="s">
        <v>917</v>
      </c>
      <c r="P42" s="36" t="s">
        <v>1074</v>
      </c>
      <c r="Q42" s="36" t="s">
        <v>48</v>
      </c>
      <c r="R42" s="36" t="s">
        <v>919</v>
      </c>
      <c r="S42" s="35">
        <v>0</v>
      </c>
      <c r="T42" s="36" t="s">
        <v>920</v>
      </c>
      <c r="U42" s="36" t="s">
        <v>921</v>
      </c>
      <c r="Y42" s="36" t="s">
        <v>1155</v>
      </c>
    </row>
    <row r="43" spans="1:25">
      <c r="A43" s="36" t="s">
        <v>1156</v>
      </c>
      <c r="B43" s="36" t="s">
        <v>231</v>
      </c>
      <c r="C43" s="36" t="s">
        <v>232</v>
      </c>
      <c r="D43" s="36" t="s">
        <v>236</v>
      </c>
      <c r="E43" s="44" t="s">
        <v>233</v>
      </c>
      <c r="G43" s="36" t="s">
        <v>1157</v>
      </c>
      <c r="H43" s="36">
        <v>6657</v>
      </c>
      <c r="I43" s="36">
        <v>23000</v>
      </c>
      <c r="J43" s="47">
        <f t="shared" si="0"/>
        <v>3.4550097641580293</v>
      </c>
      <c r="K43" s="48">
        <f t="shared" si="1"/>
        <v>1.5021781583295779E-2</v>
      </c>
      <c r="L43" s="36" t="s">
        <v>930</v>
      </c>
      <c r="M43" s="36" t="s">
        <v>983</v>
      </c>
      <c r="N43" s="43">
        <v>100</v>
      </c>
      <c r="O43" s="36" t="s">
        <v>954</v>
      </c>
      <c r="P43" s="36" t="s">
        <v>1102</v>
      </c>
      <c r="Q43" s="36" t="s">
        <v>130</v>
      </c>
      <c r="R43" s="36" t="s">
        <v>919</v>
      </c>
      <c r="S43" s="35">
        <v>0</v>
      </c>
      <c r="T43" s="36" t="s">
        <v>920</v>
      </c>
      <c r="U43" s="36" t="s">
        <v>921</v>
      </c>
      <c r="Y43" s="36" t="s">
        <v>1158</v>
      </c>
    </row>
    <row r="44" spans="1:25">
      <c r="A44" s="36" t="s">
        <v>1159</v>
      </c>
      <c r="B44" s="36" t="s">
        <v>328</v>
      </c>
      <c r="C44" s="36" t="s">
        <v>329</v>
      </c>
      <c r="D44" s="36" t="s">
        <v>1160</v>
      </c>
      <c r="E44" s="44" t="s">
        <v>328</v>
      </c>
      <c r="G44" s="36" t="s">
        <v>330</v>
      </c>
      <c r="H44" s="36">
        <v>16000</v>
      </c>
      <c r="I44" s="36">
        <v>128000</v>
      </c>
      <c r="J44" s="47">
        <f t="shared" si="0"/>
        <v>8</v>
      </c>
      <c r="K44" s="48">
        <f t="shared" si="1"/>
        <v>1.2500000000000001E-2</v>
      </c>
      <c r="L44" s="36" t="s">
        <v>952</v>
      </c>
      <c r="M44" s="36" t="s">
        <v>1107</v>
      </c>
      <c r="N44" s="43">
        <v>200</v>
      </c>
      <c r="O44" s="36" t="s">
        <v>917</v>
      </c>
      <c r="P44" s="36" t="s">
        <v>978</v>
      </c>
      <c r="Q44" s="36" t="s">
        <v>130</v>
      </c>
      <c r="R44" s="36" t="s">
        <v>37</v>
      </c>
      <c r="S44" s="36">
        <v>500</v>
      </c>
      <c r="T44" s="36" t="s">
        <v>939</v>
      </c>
      <c r="U44" s="36" t="s">
        <v>921</v>
      </c>
      <c r="Y44" s="36" t="s">
        <v>1161</v>
      </c>
    </row>
    <row r="45" spans="1:25">
      <c r="A45" s="36" t="s">
        <v>1162</v>
      </c>
      <c r="B45" s="36" t="s">
        <v>356</v>
      </c>
      <c r="C45" s="36" t="s">
        <v>357</v>
      </c>
      <c r="D45" s="36" t="s">
        <v>360</v>
      </c>
      <c r="E45" s="44" t="s">
        <v>358</v>
      </c>
      <c r="G45" s="36" t="s">
        <v>1163</v>
      </c>
      <c r="H45" s="36">
        <v>11000</v>
      </c>
      <c r="I45" s="36">
        <v>155000</v>
      </c>
      <c r="J45" s="47">
        <f t="shared" si="0"/>
        <v>14.090909090909092</v>
      </c>
      <c r="K45" s="48">
        <f t="shared" si="1"/>
        <v>1.8181818181818181E-2</v>
      </c>
      <c r="L45" s="36" t="s">
        <v>1164</v>
      </c>
      <c r="M45" s="36" t="s">
        <v>1165</v>
      </c>
      <c r="N45" s="43">
        <v>200</v>
      </c>
      <c r="O45" s="36" t="s">
        <v>917</v>
      </c>
      <c r="P45" s="36" t="s">
        <v>1166</v>
      </c>
      <c r="Q45" s="36" t="s">
        <v>60</v>
      </c>
      <c r="R45" s="36" t="s">
        <v>919</v>
      </c>
      <c r="S45" s="35">
        <v>0</v>
      </c>
      <c r="T45" s="36" t="s">
        <v>920</v>
      </c>
      <c r="U45" s="36" t="s">
        <v>921</v>
      </c>
      <c r="Y45" s="36" t="s">
        <v>1167</v>
      </c>
    </row>
    <row r="46" spans="1:25">
      <c r="A46" s="36" t="s">
        <v>1168</v>
      </c>
      <c r="B46" s="36" t="s">
        <v>563</v>
      </c>
      <c r="C46" s="36" t="s">
        <v>1169</v>
      </c>
      <c r="D46" s="36" t="s">
        <v>1170</v>
      </c>
      <c r="E46" s="44" t="s">
        <v>1171</v>
      </c>
      <c r="G46" s="36" t="s">
        <v>1172</v>
      </c>
      <c r="H46" s="36">
        <v>11000</v>
      </c>
      <c r="I46" s="36">
        <v>77000</v>
      </c>
      <c r="J46" s="47">
        <f t="shared" si="0"/>
        <v>7</v>
      </c>
      <c r="K46" s="48">
        <f t="shared" si="1"/>
        <v>1.8181818181818181E-2</v>
      </c>
      <c r="L46" s="36" t="s">
        <v>994</v>
      </c>
      <c r="M46" s="36" t="s">
        <v>977</v>
      </c>
      <c r="N46" s="43">
        <v>200</v>
      </c>
      <c r="O46" s="36" t="s">
        <v>917</v>
      </c>
      <c r="P46" s="36" t="s">
        <v>1041</v>
      </c>
      <c r="Q46" s="36" t="s">
        <v>60</v>
      </c>
      <c r="R46" s="36" t="s">
        <v>919</v>
      </c>
      <c r="S46" s="35">
        <v>0</v>
      </c>
      <c r="T46" s="36" t="s">
        <v>920</v>
      </c>
      <c r="U46" s="36" t="s">
        <v>921</v>
      </c>
      <c r="Y46" s="36" t="s">
        <v>1173</v>
      </c>
    </row>
    <row r="47" spans="1:25">
      <c r="A47" s="36" t="s">
        <v>1174</v>
      </c>
      <c r="B47" s="36" t="s">
        <v>1175</v>
      </c>
      <c r="C47" s="36" t="s">
        <v>1176</v>
      </c>
      <c r="D47" s="36" t="s">
        <v>1177</v>
      </c>
      <c r="E47" s="44" t="s">
        <v>1178</v>
      </c>
      <c r="G47" s="36" t="s">
        <v>1179</v>
      </c>
      <c r="H47" s="36">
        <v>15000</v>
      </c>
      <c r="I47" s="36">
        <v>167000</v>
      </c>
      <c r="J47" s="47">
        <f t="shared" si="0"/>
        <v>11.133333333333333</v>
      </c>
      <c r="K47" s="48">
        <f t="shared" si="1"/>
        <v>1.3333333333333334E-2</v>
      </c>
      <c r="L47" s="36" t="s">
        <v>952</v>
      </c>
      <c r="M47" s="36" t="s">
        <v>927</v>
      </c>
      <c r="N47" s="43">
        <v>200</v>
      </c>
      <c r="O47" s="36" t="s">
        <v>917</v>
      </c>
      <c r="P47" s="36" t="s">
        <v>1002</v>
      </c>
      <c r="Q47" s="36" t="s">
        <v>60</v>
      </c>
      <c r="R47" s="36" t="s">
        <v>919</v>
      </c>
      <c r="S47" s="35">
        <v>0</v>
      </c>
      <c r="T47" s="36" t="s">
        <v>920</v>
      </c>
      <c r="U47" s="36" t="s">
        <v>921</v>
      </c>
      <c r="Y47" s="36" t="s">
        <v>1180</v>
      </c>
    </row>
    <row r="48" spans="1:25">
      <c r="A48" s="36" t="s">
        <v>1181</v>
      </c>
      <c r="B48" s="36" t="s">
        <v>1182</v>
      </c>
      <c r="C48" s="36" t="s">
        <v>530</v>
      </c>
      <c r="D48" s="36" t="s">
        <v>1183</v>
      </c>
      <c r="E48" s="44" t="s">
        <v>1184</v>
      </c>
      <c r="G48" s="36" t="s">
        <v>1185</v>
      </c>
      <c r="H48" s="36">
        <v>16000</v>
      </c>
      <c r="I48" s="36">
        <v>135000</v>
      </c>
      <c r="J48" s="47">
        <f t="shared" si="0"/>
        <v>8.4375</v>
      </c>
      <c r="K48" s="48">
        <f t="shared" si="1"/>
        <v>1.2500000000000001E-2</v>
      </c>
      <c r="L48" s="36" t="s">
        <v>1083</v>
      </c>
      <c r="M48" s="36" t="s">
        <v>1186</v>
      </c>
      <c r="N48" s="43">
        <v>200</v>
      </c>
      <c r="O48" s="36" t="s">
        <v>917</v>
      </c>
      <c r="P48" s="36" t="s">
        <v>978</v>
      </c>
      <c r="Q48" s="36" t="s">
        <v>48</v>
      </c>
      <c r="R48" s="36" t="s">
        <v>919</v>
      </c>
      <c r="S48" s="35">
        <v>0</v>
      </c>
      <c r="T48" s="36" t="s">
        <v>920</v>
      </c>
      <c r="U48" s="36" t="s">
        <v>921</v>
      </c>
      <c r="Y48" s="36" t="s">
        <v>1187</v>
      </c>
    </row>
    <row r="49" spans="1:25">
      <c r="A49" s="36" t="s">
        <v>1188</v>
      </c>
      <c r="B49" s="36" t="s">
        <v>743</v>
      </c>
      <c r="C49" s="36" t="s">
        <v>744</v>
      </c>
      <c r="D49" s="36" t="s">
        <v>748</v>
      </c>
      <c r="E49" s="44" t="s">
        <v>745</v>
      </c>
      <c r="G49" s="36" t="s">
        <v>1189</v>
      </c>
      <c r="H49" s="36">
        <v>12409</v>
      </c>
      <c r="I49" s="36">
        <v>226000</v>
      </c>
      <c r="J49" s="47">
        <f t="shared" si="0"/>
        <v>18.212587638004674</v>
      </c>
      <c r="K49" s="48">
        <f t="shared" si="1"/>
        <v>1.6117334192924489E-2</v>
      </c>
      <c r="L49" s="36" t="s">
        <v>952</v>
      </c>
      <c r="M49" s="36" t="s">
        <v>995</v>
      </c>
      <c r="N49" s="43">
        <v>200</v>
      </c>
      <c r="O49" s="36" t="s">
        <v>917</v>
      </c>
      <c r="P49" s="36" t="s">
        <v>1190</v>
      </c>
      <c r="Q49" s="36" t="s">
        <v>130</v>
      </c>
      <c r="R49" s="36" t="s">
        <v>37</v>
      </c>
      <c r="S49" s="35">
        <v>0</v>
      </c>
      <c r="T49" s="36" t="s">
        <v>920</v>
      </c>
      <c r="U49" s="36" t="s">
        <v>921</v>
      </c>
      <c r="Y49" s="36" t="s">
        <v>1191</v>
      </c>
    </row>
    <row r="50" spans="1:25">
      <c r="A50" s="36" t="s">
        <v>1192</v>
      </c>
      <c r="B50" s="36" t="s">
        <v>145</v>
      </c>
      <c r="C50" s="36" t="s">
        <v>1193</v>
      </c>
      <c r="D50" s="36" t="s">
        <v>1193</v>
      </c>
      <c r="E50" s="44" t="s">
        <v>147</v>
      </c>
      <c r="G50" s="36" t="s">
        <v>1194</v>
      </c>
      <c r="H50" s="36">
        <v>36000</v>
      </c>
      <c r="I50" s="36">
        <v>511000</v>
      </c>
      <c r="J50" s="47">
        <f t="shared" si="0"/>
        <v>14.194444444444445</v>
      </c>
      <c r="K50" s="48">
        <f t="shared" si="1"/>
        <v>8.3333333333333332E-3</v>
      </c>
      <c r="L50" s="36" t="s">
        <v>1195</v>
      </c>
      <c r="M50" s="36" t="s">
        <v>1196</v>
      </c>
      <c r="N50" s="43">
        <v>300</v>
      </c>
      <c r="O50" s="36" t="s">
        <v>943</v>
      </c>
      <c r="P50" s="36" t="s">
        <v>1197</v>
      </c>
      <c r="Q50" s="36" t="s">
        <v>130</v>
      </c>
      <c r="R50" s="36" t="s">
        <v>37</v>
      </c>
      <c r="S50" s="36">
        <v>500</v>
      </c>
      <c r="T50" s="36" t="s">
        <v>939</v>
      </c>
      <c r="U50" s="36" t="s">
        <v>921</v>
      </c>
      <c r="Y50" s="36" t="s">
        <v>1198</v>
      </c>
    </row>
    <row r="51" spans="1:25">
      <c r="A51" s="36" t="s">
        <v>1199</v>
      </c>
      <c r="B51" s="36" t="s">
        <v>1200</v>
      </c>
      <c r="C51" s="36" t="s">
        <v>859</v>
      </c>
      <c r="D51" s="36" t="s">
        <v>861</v>
      </c>
      <c r="E51" s="44" t="s">
        <v>858</v>
      </c>
      <c r="G51" s="36" t="s">
        <v>860</v>
      </c>
      <c r="H51" s="36">
        <v>13000</v>
      </c>
      <c r="I51" s="36">
        <v>80000</v>
      </c>
      <c r="J51" s="47">
        <f t="shared" si="0"/>
        <v>6.1538461538461542</v>
      </c>
      <c r="K51" s="48">
        <f t="shared" si="1"/>
        <v>1.5384615384615385E-2</v>
      </c>
      <c r="L51" s="36" t="s">
        <v>952</v>
      </c>
      <c r="M51" s="36" t="s">
        <v>990</v>
      </c>
      <c r="N51" s="43">
        <v>200</v>
      </c>
      <c r="O51" s="36" t="s">
        <v>917</v>
      </c>
      <c r="P51" s="36" t="s">
        <v>1201</v>
      </c>
      <c r="Q51" s="36" t="s">
        <v>48</v>
      </c>
      <c r="R51" s="36" t="s">
        <v>919</v>
      </c>
      <c r="S51" s="35">
        <v>0</v>
      </c>
      <c r="T51" s="36" t="s">
        <v>920</v>
      </c>
      <c r="U51" s="36" t="s">
        <v>921</v>
      </c>
      <c r="Y51" s="36" t="s">
        <v>1202</v>
      </c>
    </row>
    <row r="52" spans="1:25">
      <c r="A52" s="36" t="s">
        <v>1203</v>
      </c>
      <c r="B52" s="36" t="s">
        <v>1204</v>
      </c>
      <c r="C52" s="36" t="s">
        <v>786</v>
      </c>
      <c r="D52" s="36" t="s">
        <v>790</v>
      </c>
      <c r="E52" s="44" t="s">
        <v>787</v>
      </c>
      <c r="G52" s="36" t="s">
        <v>1205</v>
      </c>
      <c r="H52" s="36">
        <v>6170</v>
      </c>
      <c r="I52" s="36">
        <v>59000</v>
      </c>
      <c r="J52" s="47">
        <f t="shared" si="0"/>
        <v>9.5623987034035665</v>
      </c>
      <c r="K52" s="48">
        <f t="shared" si="1"/>
        <v>1.6207455429497569E-2</v>
      </c>
      <c r="L52" s="36" t="s">
        <v>994</v>
      </c>
      <c r="M52" s="36" t="s">
        <v>927</v>
      </c>
      <c r="N52" s="43">
        <v>100</v>
      </c>
      <c r="O52" s="36" t="s">
        <v>954</v>
      </c>
      <c r="P52" s="36" t="s">
        <v>978</v>
      </c>
      <c r="Q52" s="36" t="s">
        <v>60</v>
      </c>
      <c r="R52" s="36" t="s">
        <v>919</v>
      </c>
      <c r="S52" s="35">
        <v>0</v>
      </c>
      <c r="T52" s="36" t="s">
        <v>920</v>
      </c>
      <c r="U52" s="36" t="s">
        <v>921</v>
      </c>
      <c r="Y52" s="36" t="s">
        <v>1206</v>
      </c>
    </row>
    <row r="53" spans="1:25">
      <c r="A53" s="36" t="s">
        <v>1207</v>
      </c>
      <c r="B53" s="36" t="s">
        <v>1208</v>
      </c>
      <c r="C53" s="36" t="s">
        <v>105</v>
      </c>
      <c r="D53" s="36" t="s">
        <v>109</v>
      </c>
      <c r="E53" s="44" t="s">
        <v>106</v>
      </c>
      <c r="G53" s="36" t="s">
        <v>107</v>
      </c>
      <c r="H53" s="36">
        <v>7000</v>
      </c>
      <c r="I53" s="36">
        <v>32000</v>
      </c>
      <c r="J53" s="47">
        <f t="shared" si="0"/>
        <v>4.5714285714285712</v>
      </c>
      <c r="K53" s="48">
        <f t="shared" si="1"/>
        <v>1.4285714285714285E-2</v>
      </c>
      <c r="L53" s="36" t="s">
        <v>1039</v>
      </c>
      <c r="M53" s="36" t="s">
        <v>936</v>
      </c>
      <c r="N53" s="43">
        <v>100</v>
      </c>
      <c r="O53" s="36" t="s">
        <v>954</v>
      </c>
      <c r="P53" s="36" t="s">
        <v>978</v>
      </c>
      <c r="Q53" s="36" t="s">
        <v>48</v>
      </c>
      <c r="R53" s="36" t="s">
        <v>919</v>
      </c>
      <c r="S53" s="35">
        <v>0</v>
      </c>
      <c r="T53" s="36" t="s">
        <v>920</v>
      </c>
      <c r="U53" s="36" t="s">
        <v>921</v>
      </c>
      <c r="Y53" s="36" t="s">
        <v>1144</v>
      </c>
    </row>
    <row r="54" spans="1:25">
      <c r="A54" s="36" t="s">
        <v>1209</v>
      </c>
      <c r="B54" s="36" t="s">
        <v>394</v>
      </c>
      <c r="C54" s="36" t="s">
        <v>395</v>
      </c>
      <c r="D54" s="36" t="s">
        <v>395</v>
      </c>
      <c r="E54" s="44" t="s">
        <v>396</v>
      </c>
      <c r="G54" s="36" t="s">
        <v>1210</v>
      </c>
      <c r="H54" s="36">
        <v>11000</v>
      </c>
      <c r="I54" s="36">
        <v>111000</v>
      </c>
      <c r="J54" s="47">
        <f t="shared" si="0"/>
        <v>10.090909090909092</v>
      </c>
      <c r="K54" s="48">
        <f t="shared" si="1"/>
        <v>1.8181818181818181E-2</v>
      </c>
      <c r="L54" s="36" t="s">
        <v>952</v>
      </c>
      <c r="M54" s="36" t="s">
        <v>927</v>
      </c>
      <c r="N54" s="43">
        <v>200</v>
      </c>
      <c r="O54" s="36" t="s">
        <v>917</v>
      </c>
      <c r="P54" s="36" t="s">
        <v>918</v>
      </c>
      <c r="Q54" s="36" t="s">
        <v>497</v>
      </c>
      <c r="R54" s="36" t="s">
        <v>919</v>
      </c>
      <c r="S54" s="35">
        <v>0</v>
      </c>
      <c r="T54" s="36" t="s">
        <v>920</v>
      </c>
      <c r="U54" s="36" t="s">
        <v>921</v>
      </c>
      <c r="Y54" s="36" t="s">
        <v>1211</v>
      </c>
    </row>
    <row r="55" spans="1:25">
      <c r="A55" s="36" t="s">
        <v>1212</v>
      </c>
      <c r="B55" s="36" t="s">
        <v>635</v>
      </c>
      <c r="C55" s="36" t="s">
        <v>636</v>
      </c>
      <c r="D55" s="36" t="s">
        <v>639</v>
      </c>
      <c r="E55" s="44" t="s">
        <v>637</v>
      </c>
      <c r="G55" s="36" t="s">
        <v>1213</v>
      </c>
      <c r="H55" s="36">
        <v>25000</v>
      </c>
      <c r="I55" s="36">
        <v>182000</v>
      </c>
      <c r="J55" s="47">
        <f t="shared" si="0"/>
        <v>7.28</v>
      </c>
      <c r="K55" s="48">
        <f t="shared" si="1"/>
        <v>1.2E-2</v>
      </c>
      <c r="L55" s="36" t="s">
        <v>1214</v>
      </c>
      <c r="M55" s="36" t="s">
        <v>1215</v>
      </c>
      <c r="N55" s="43">
        <v>300</v>
      </c>
      <c r="O55" s="36" t="s">
        <v>943</v>
      </c>
      <c r="P55" s="36" t="s">
        <v>1216</v>
      </c>
      <c r="Q55" s="36" t="s">
        <v>130</v>
      </c>
      <c r="R55" s="36" t="s">
        <v>919</v>
      </c>
      <c r="S55" s="35">
        <v>0</v>
      </c>
      <c r="T55" s="36" t="s">
        <v>920</v>
      </c>
      <c r="U55" s="36" t="s">
        <v>921</v>
      </c>
      <c r="Y55" s="36" t="s">
        <v>1217</v>
      </c>
    </row>
    <row r="56" spans="1:25">
      <c r="A56" s="36" t="s">
        <v>1218</v>
      </c>
      <c r="B56" s="36" t="s">
        <v>240</v>
      </c>
      <c r="C56" s="36" t="s">
        <v>241</v>
      </c>
      <c r="D56" s="36" t="s">
        <v>241</v>
      </c>
      <c r="E56" s="44" t="s">
        <v>1219</v>
      </c>
      <c r="G56" s="36" t="s">
        <v>1220</v>
      </c>
      <c r="H56" s="36">
        <v>11000</v>
      </c>
      <c r="I56" s="36">
        <v>80000</v>
      </c>
      <c r="J56" s="47">
        <f t="shared" si="0"/>
        <v>7.2727272727272725</v>
      </c>
      <c r="K56" s="48">
        <f t="shared" si="1"/>
        <v>1.8181818181818181E-2</v>
      </c>
      <c r="L56" s="36" t="s">
        <v>952</v>
      </c>
      <c r="M56" s="36" t="s">
        <v>1221</v>
      </c>
      <c r="N56" s="43">
        <v>200</v>
      </c>
      <c r="O56" s="36" t="s">
        <v>917</v>
      </c>
      <c r="P56" s="36" t="s">
        <v>918</v>
      </c>
      <c r="Q56" s="36" t="s">
        <v>130</v>
      </c>
      <c r="R56" s="36" t="s">
        <v>919</v>
      </c>
      <c r="S56" s="35">
        <v>0</v>
      </c>
      <c r="T56" s="36" t="s">
        <v>920</v>
      </c>
      <c r="U56" s="36" t="s">
        <v>921</v>
      </c>
      <c r="Y56" s="36" t="s">
        <v>1222</v>
      </c>
    </row>
    <row r="57" spans="1:25">
      <c r="A57" s="36" t="s">
        <v>1223</v>
      </c>
      <c r="B57" s="36" t="s">
        <v>1224</v>
      </c>
      <c r="C57" s="36" t="s">
        <v>84</v>
      </c>
      <c r="D57" s="36" t="s">
        <v>88</v>
      </c>
      <c r="E57" s="44" t="s">
        <v>85</v>
      </c>
      <c r="G57" s="36" t="s">
        <v>1225</v>
      </c>
      <c r="H57" s="36">
        <v>11000</v>
      </c>
      <c r="I57" s="36">
        <v>72000</v>
      </c>
      <c r="J57" s="47">
        <f t="shared" si="0"/>
        <v>6.5454545454545459</v>
      </c>
      <c r="K57" s="48">
        <f t="shared" si="1"/>
        <v>1.8181818181818181E-2</v>
      </c>
      <c r="L57" s="36" t="s">
        <v>926</v>
      </c>
      <c r="M57" s="36" t="s">
        <v>995</v>
      </c>
      <c r="N57" s="43">
        <v>200</v>
      </c>
      <c r="O57" s="36" t="s">
        <v>917</v>
      </c>
      <c r="P57" s="36" t="s">
        <v>978</v>
      </c>
      <c r="Q57" s="36" t="s">
        <v>130</v>
      </c>
      <c r="R57" s="36" t="s">
        <v>37</v>
      </c>
      <c r="S57" s="36">
        <v>500</v>
      </c>
      <c r="T57" s="36" t="s">
        <v>939</v>
      </c>
      <c r="U57" s="36" t="s">
        <v>921</v>
      </c>
      <c r="Y57" s="36" t="s">
        <v>1226</v>
      </c>
    </row>
    <row r="58" spans="1:25">
      <c r="A58" s="36" t="s">
        <v>1227</v>
      </c>
      <c r="B58" s="36" t="s">
        <v>1228</v>
      </c>
      <c r="C58" s="36" t="s">
        <v>1229</v>
      </c>
      <c r="D58" s="36" t="s">
        <v>1230</v>
      </c>
      <c r="E58" s="44" t="s">
        <v>1231</v>
      </c>
      <c r="G58" s="36" t="s">
        <v>1232</v>
      </c>
      <c r="H58" s="36">
        <v>13000</v>
      </c>
      <c r="I58" s="36">
        <v>137000</v>
      </c>
      <c r="J58" s="47">
        <f t="shared" si="0"/>
        <v>10.538461538461538</v>
      </c>
      <c r="K58" s="48">
        <f t="shared" si="1"/>
        <v>1.5384615384615385E-2</v>
      </c>
      <c r="L58" s="36" t="s">
        <v>1233</v>
      </c>
      <c r="M58" s="36" t="s">
        <v>1234</v>
      </c>
      <c r="N58" s="43">
        <v>200</v>
      </c>
      <c r="O58" s="36" t="s">
        <v>917</v>
      </c>
      <c r="P58" s="36" t="s">
        <v>408</v>
      </c>
      <c r="Q58" s="36" t="s">
        <v>60</v>
      </c>
      <c r="R58" s="36" t="s">
        <v>919</v>
      </c>
      <c r="S58" s="35">
        <v>0</v>
      </c>
      <c r="T58" s="36" t="s">
        <v>920</v>
      </c>
      <c r="U58" s="36" t="s">
        <v>921</v>
      </c>
      <c r="Y58" s="36" t="s">
        <v>1235</v>
      </c>
    </row>
    <row r="59" spans="1:25">
      <c r="A59" s="36" t="s">
        <v>1236</v>
      </c>
      <c r="B59" s="36" t="s">
        <v>310</v>
      </c>
      <c r="C59" s="36" t="s">
        <v>311</v>
      </c>
      <c r="D59" s="36" t="s">
        <v>315</v>
      </c>
      <c r="E59" s="44" t="s">
        <v>312</v>
      </c>
      <c r="G59" s="46" t="s">
        <v>313</v>
      </c>
      <c r="H59" s="36">
        <v>9264</v>
      </c>
      <c r="I59" s="36">
        <v>19000</v>
      </c>
      <c r="J59" s="47">
        <f t="shared" si="0"/>
        <v>2.0509499136442142</v>
      </c>
      <c r="K59" s="48">
        <f t="shared" si="1"/>
        <v>1.079447322970639E-2</v>
      </c>
      <c r="L59" s="36" t="s">
        <v>952</v>
      </c>
      <c r="M59" s="36" t="s">
        <v>1123</v>
      </c>
      <c r="N59" s="43">
        <v>100</v>
      </c>
      <c r="O59" s="36" t="s">
        <v>954</v>
      </c>
      <c r="P59" s="36" t="s">
        <v>978</v>
      </c>
      <c r="Q59" s="36" t="s">
        <v>48</v>
      </c>
      <c r="R59" s="36" t="s">
        <v>919</v>
      </c>
      <c r="S59" s="35">
        <v>0</v>
      </c>
      <c r="T59" s="36" t="s">
        <v>920</v>
      </c>
      <c r="U59" s="36" t="s">
        <v>921</v>
      </c>
      <c r="Y59" s="36" t="s">
        <v>1237</v>
      </c>
    </row>
    <row r="60" spans="1:25">
      <c r="A60" s="36" t="s">
        <v>1238</v>
      </c>
      <c r="B60" s="36" t="s">
        <v>435</v>
      </c>
      <c r="C60" s="36" t="s">
        <v>436</v>
      </c>
      <c r="D60" s="36" t="s">
        <v>438</v>
      </c>
      <c r="E60" s="44" t="s">
        <v>435</v>
      </c>
      <c r="G60" s="36" t="s">
        <v>1239</v>
      </c>
      <c r="H60" s="36">
        <v>15000</v>
      </c>
      <c r="I60" s="36">
        <v>107000</v>
      </c>
      <c r="J60" s="47">
        <f t="shared" si="0"/>
        <v>7.1333333333333337</v>
      </c>
      <c r="K60" s="48">
        <f t="shared" si="1"/>
        <v>1.3333333333333334E-2</v>
      </c>
      <c r="L60" s="36" t="s">
        <v>1240</v>
      </c>
      <c r="M60" s="36" t="s">
        <v>1241</v>
      </c>
      <c r="N60" s="43">
        <v>200</v>
      </c>
      <c r="O60" s="36" t="s">
        <v>917</v>
      </c>
      <c r="P60" s="36" t="s">
        <v>1242</v>
      </c>
      <c r="Q60" s="36" t="s">
        <v>48</v>
      </c>
      <c r="R60" s="36" t="s">
        <v>919</v>
      </c>
      <c r="S60" s="35">
        <v>0</v>
      </c>
      <c r="T60" s="36" t="s">
        <v>920</v>
      </c>
      <c r="U60" s="36" t="s">
        <v>921</v>
      </c>
      <c r="Y60" s="36" t="s">
        <v>1243</v>
      </c>
    </row>
    <row r="61" spans="1:25">
      <c r="A61" s="36" t="s">
        <v>1244</v>
      </c>
      <c r="B61" s="36" t="s">
        <v>1245</v>
      </c>
      <c r="C61" s="36" t="s">
        <v>1246</v>
      </c>
      <c r="D61" s="36" t="s">
        <v>1247</v>
      </c>
      <c r="E61" s="44" t="s">
        <v>1248</v>
      </c>
      <c r="G61" s="36" t="s">
        <v>1249</v>
      </c>
      <c r="H61" s="36">
        <v>6661</v>
      </c>
      <c r="I61" s="36">
        <v>15000</v>
      </c>
      <c r="J61" s="47">
        <f t="shared" si="0"/>
        <v>2.2519141270079568</v>
      </c>
      <c r="K61" s="48">
        <f t="shared" si="1"/>
        <v>1.5012760846719712E-2</v>
      </c>
      <c r="L61" s="36" t="s">
        <v>1250</v>
      </c>
      <c r="M61" s="36" t="s">
        <v>1251</v>
      </c>
      <c r="N61" s="43">
        <v>100</v>
      </c>
      <c r="O61" s="36" t="s">
        <v>954</v>
      </c>
      <c r="P61" s="36" t="s">
        <v>955</v>
      </c>
      <c r="Q61" s="36" t="s">
        <v>60</v>
      </c>
      <c r="R61" s="36" t="s">
        <v>919</v>
      </c>
      <c r="S61" s="35">
        <v>0</v>
      </c>
      <c r="T61" s="36" t="s">
        <v>920</v>
      </c>
      <c r="U61" s="36" t="s">
        <v>921</v>
      </c>
      <c r="Y61" s="36" t="s">
        <v>1252</v>
      </c>
    </row>
    <row r="62" spans="1:25">
      <c r="A62" s="36" t="s">
        <v>1253</v>
      </c>
      <c r="B62" s="36" t="s">
        <v>255</v>
      </c>
      <c r="C62" s="36" t="s">
        <v>256</v>
      </c>
      <c r="D62" s="36" t="s">
        <v>256</v>
      </c>
      <c r="E62" s="44" t="s">
        <v>255</v>
      </c>
      <c r="G62" s="36" t="s">
        <v>1254</v>
      </c>
      <c r="H62" s="36">
        <v>10113</v>
      </c>
      <c r="I62" s="36">
        <v>79000</v>
      </c>
      <c r="J62" s="47">
        <f t="shared" si="0"/>
        <v>7.8117274794818554</v>
      </c>
      <c r="K62" s="48">
        <f t="shared" si="1"/>
        <v>1.9776525264511024E-2</v>
      </c>
      <c r="L62" s="36" t="s">
        <v>952</v>
      </c>
      <c r="M62" s="36" t="s">
        <v>1255</v>
      </c>
      <c r="N62" s="43">
        <v>200</v>
      </c>
      <c r="O62" s="36" t="s">
        <v>917</v>
      </c>
      <c r="P62" s="36" t="s">
        <v>978</v>
      </c>
      <c r="Q62" s="36" t="s">
        <v>48</v>
      </c>
      <c r="R62" s="36" t="s">
        <v>919</v>
      </c>
      <c r="S62" s="35">
        <v>0</v>
      </c>
      <c r="T62" s="36" t="s">
        <v>920</v>
      </c>
      <c r="U62" s="36" t="s">
        <v>921</v>
      </c>
      <c r="Y62" s="36" t="s">
        <v>1256</v>
      </c>
    </row>
    <row r="63" spans="1:25">
      <c r="A63" s="36" t="s">
        <v>1257</v>
      </c>
      <c r="B63" s="36" t="s">
        <v>1258</v>
      </c>
      <c r="C63" s="36" t="s">
        <v>290</v>
      </c>
      <c r="D63" s="36" t="s">
        <v>294</v>
      </c>
      <c r="E63" s="44" t="s">
        <v>291</v>
      </c>
      <c r="G63" s="36" t="s">
        <v>1259</v>
      </c>
      <c r="H63" s="36">
        <v>26000</v>
      </c>
      <c r="I63" s="36">
        <v>233000</v>
      </c>
      <c r="J63" s="47">
        <f t="shared" si="0"/>
        <v>8.9615384615384617</v>
      </c>
      <c r="K63" s="48">
        <f t="shared" si="1"/>
        <v>1.1538461538461539E-2</v>
      </c>
      <c r="L63" s="36" t="s">
        <v>994</v>
      </c>
      <c r="M63" s="36" t="s">
        <v>1260</v>
      </c>
      <c r="N63" s="43">
        <v>300</v>
      </c>
      <c r="O63" s="36" t="s">
        <v>943</v>
      </c>
      <c r="P63" s="36" t="s">
        <v>1261</v>
      </c>
      <c r="Q63" s="36" t="s">
        <v>130</v>
      </c>
      <c r="R63" s="36" t="s">
        <v>37</v>
      </c>
      <c r="S63" s="36">
        <v>500</v>
      </c>
      <c r="T63" s="36" t="s">
        <v>939</v>
      </c>
      <c r="U63" s="36" t="s">
        <v>921</v>
      </c>
      <c r="Y63" s="36" t="s">
        <v>1262</v>
      </c>
    </row>
    <row r="64" spans="1:25">
      <c r="A64" s="36" t="s">
        <v>1263</v>
      </c>
      <c r="B64" s="36" t="s">
        <v>1264</v>
      </c>
      <c r="C64" s="36" t="s">
        <v>1265</v>
      </c>
      <c r="D64" s="36" t="s">
        <v>1266</v>
      </c>
      <c r="E64" s="44" t="s">
        <v>1267</v>
      </c>
      <c r="G64" s="36" t="s">
        <v>1268</v>
      </c>
      <c r="H64" s="36">
        <v>11000</v>
      </c>
      <c r="I64" s="36">
        <v>72000</v>
      </c>
      <c r="J64" s="47">
        <f t="shared" si="0"/>
        <v>6.5454545454545459</v>
      </c>
      <c r="K64" s="48">
        <f t="shared" si="1"/>
        <v>1.8181818181818181E-2</v>
      </c>
      <c r="L64" s="36" t="s">
        <v>952</v>
      </c>
      <c r="M64" s="36" t="s">
        <v>983</v>
      </c>
      <c r="N64" s="43">
        <v>200</v>
      </c>
      <c r="O64" s="36" t="s">
        <v>917</v>
      </c>
      <c r="P64" s="36" t="s">
        <v>978</v>
      </c>
      <c r="Q64" s="36" t="s">
        <v>130</v>
      </c>
      <c r="R64" s="36" t="s">
        <v>919</v>
      </c>
      <c r="S64" s="35">
        <v>0</v>
      </c>
      <c r="T64" s="36" t="s">
        <v>920</v>
      </c>
      <c r="U64" s="36" t="s">
        <v>921</v>
      </c>
      <c r="Y64" s="36" t="s">
        <v>1269</v>
      </c>
    </row>
    <row r="65" spans="1:25">
      <c r="A65" s="36" t="s">
        <v>1270</v>
      </c>
      <c r="B65" s="36" t="s">
        <v>469</v>
      </c>
      <c r="C65" s="36" t="s">
        <v>470</v>
      </c>
      <c r="D65" s="36" t="s">
        <v>473</v>
      </c>
      <c r="E65" s="44" t="s">
        <v>471</v>
      </c>
      <c r="G65" s="36" t="s">
        <v>472</v>
      </c>
      <c r="H65" s="36">
        <v>11000</v>
      </c>
      <c r="I65" s="36">
        <v>197000</v>
      </c>
      <c r="J65" s="47">
        <f t="shared" si="0"/>
        <v>17.90909090909091</v>
      </c>
      <c r="K65" s="48">
        <f t="shared" si="1"/>
        <v>1.8181818181818181E-2</v>
      </c>
      <c r="L65" s="36" t="s">
        <v>952</v>
      </c>
      <c r="M65" s="36" t="s">
        <v>927</v>
      </c>
      <c r="N65" s="43">
        <v>200</v>
      </c>
      <c r="O65" s="36" t="s">
        <v>917</v>
      </c>
      <c r="P65" s="36" t="s">
        <v>1271</v>
      </c>
      <c r="Q65" s="36" t="s">
        <v>1272</v>
      </c>
      <c r="R65" s="36" t="s">
        <v>37</v>
      </c>
      <c r="S65" s="35">
        <v>0</v>
      </c>
      <c r="T65" s="36" t="s">
        <v>920</v>
      </c>
      <c r="U65" s="36" t="s">
        <v>921</v>
      </c>
      <c r="Y65" s="36" t="s">
        <v>1273</v>
      </c>
    </row>
    <row r="66" spans="1:25">
      <c r="A66" s="36" t="s">
        <v>1274</v>
      </c>
      <c r="B66" s="36" t="s">
        <v>173</v>
      </c>
      <c r="C66" s="36" t="s">
        <v>174</v>
      </c>
      <c r="D66" s="36" t="s">
        <v>178</v>
      </c>
      <c r="E66" s="44" t="s">
        <v>175</v>
      </c>
      <c r="G66" s="36" t="s">
        <v>1275</v>
      </c>
      <c r="H66" s="36">
        <v>19000</v>
      </c>
      <c r="I66" s="36">
        <v>129000</v>
      </c>
      <c r="J66" s="47">
        <f t="shared" si="0"/>
        <v>6.7894736842105265</v>
      </c>
      <c r="K66" s="48">
        <f t="shared" si="1"/>
        <v>1.0526315789473684E-2</v>
      </c>
      <c r="L66" s="36" t="s">
        <v>1276</v>
      </c>
      <c r="M66" s="36" t="s">
        <v>1277</v>
      </c>
      <c r="N66" s="43">
        <v>200</v>
      </c>
      <c r="O66" s="36" t="s">
        <v>917</v>
      </c>
      <c r="P66" s="36" t="s">
        <v>978</v>
      </c>
      <c r="Q66" s="36" t="s">
        <v>60</v>
      </c>
      <c r="R66" s="36" t="s">
        <v>919</v>
      </c>
      <c r="S66" s="35">
        <v>0</v>
      </c>
      <c r="T66" s="36" t="s">
        <v>920</v>
      </c>
      <c r="U66" s="36" t="s">
        <v>921</v>
      </c>
      <c r="Y66" s="36" t="s">
        <v>1278</v>
      </c>
    </row>
    <row r="67" spans="1:25">
      <c r="A67" s="36" t="s">
        <v>1279</v>
      </c>
      <c r="B67" s="36" t="s">
        <v>516</v>
      </c>
      <c r="C67" s="36" t="s">
        <v>517</v>
      </c>
      <c r="D67" s="36" t="s">
        <v>517</v>
      </c>
      <c r="E67" s="44" t="s">
        <v>516</v>
      </c>
      <c r="G67" s="36" t="s">
        <v>1280</v>
      </c>
      <c r="H67" s="36">
        <v>10300</v>
      </c>
      <c r="I67" s="36">
        <v>108000</v>
      </c>
      <c r="J67" s="47">
        <f t="shared" ref="J67:J114" si="2">I67/H67</f>
        <v>10.485436893203884</v>
      </c>
      <c r="K67" s="48">
        <f t="shared" ref="K67:K114" si="3">N67/H67</f>
        <v>1.9417475728155338E-2</v>
      </c>
      <c r="L67" s="36" t="s">
        <v>952</v>
      </c>
      <c r="M67" s="36" t="s">
        <v>1133</v>
      </c>
      <c r="N67" s="43">
        <v>200</v>
      </c>
      <c r="O67" s="36" t="s">
        <v>917</v>
      </c>
      <c r="P67" s="36" t="s">
        <v>955</v>
      </c>
      <c r="Q67" s="36" t="s">
        <v>60</v>
      </c>
      <c r="R67" s="36" t="s">
        <v>919</v>
      </c>
      <c r="S67" s="35">
        <v>0</v>
      </c>
      <c r="T67" s="36" t="s">
        <v>920</v>
      </c>
      <c r="U67" s="36" t="s">
        <v>921</v>
      </c>
      <c r="Y67" s="36" t="s">
        <v>1281</v>
      </c>
    </row>
    <row r="68" spans="1:25">
      <c r="A68" s="36" t="s">
        <v>1282</v>
      </c>
      <c r="B68" s="36" t="s">
        <v>678</v>
      </c>
      <c r="C68" s="36" t="s">
        <v>679</v>
      </c>
      <c r="D68" s="36" t="s">
        <v>682</v>
      </c>
      <c r="E68" s="44" t="s">
        <v>1283</v>
      </c>
      <c r="G68" s="36" t="s">
        <v>680</v>
      </c>
      <c r="H68" s="36">
        <v>19023</v>
      </c>
      <c r="I68" s="36">
        <v>126000</v>
      </c>
      <c r="J68" s="47">
        <f t="shared" si="2"/>
        <v>6.6235609525311467</v>
      </c>
      <c r="K68" s="48">
        <f t="shared" si="3"/>
        <v>1.0513588813541502E-2</v>
      </c>
      <c r="L68" s="36" t="s">
        <v>1083</v>
      </c>
      <c r="M68" s="36" t="s">
        <v>995</v>
      </c>
      <c r="N68" s="43">
        <v>200</v>
      </c>
      <c r="O68" s="36" t="s">
        <v>917</v>
      </c>
      <c r="P68" s="36" t="s">
        <v>1091</v>
      </c>
      <c r="Q68" s="36" t="s">
        <v>141</v>
      </c>
      <c r="R68" s="36" t="s">
        <v>37</v>
      </c>
      <c r="S68" s="35">
        <v>0</v>
      </c>
      <c r="T68" s="36" t="s">
        <v>920</v>
      </c>
      <c r="U68" s="36" t="s">
        <v>921</v>
      </c>
      <c r="Y68" s="36" t="s">
        <v>1284</v>
      </c>
    </row>
    <row r="69" spans="1:25">
      <c r="A69" s="36" t="s">
        <v>1285</v>
      </c>
      <c r="B69" s="36" t="s">
        <v>272</v>
      </c>
      <c r="C69" s="36" t="s">
        <v>273</v>
      </c>
      <c r="D69" s="36" t="s">
        <v>276</v>
      </c>
      <c r="E69" s="44" t="s">
        <v>274</v>
      </c>
      <c r="G69" s="36" t="s">
        <v>275</v>
      </c>
      <c r="H69" s="36">
        <v>11000</v>
      </c>
      <c r="I69" s="36">
        <v>68000</v>
      </c>
      <c r="J69" s="47">
        <f t="shared" si="2"/>
        <v>6.1818181818181817</v>
      </c>
      <c r="K69" s="48">
        <f t="shared" si="3"/>
        <v>1.8181818181818181E-2</v>
      </c>
      <c r="L69" s="36" t="s">
        <v>926</v>
      </c>
      <c r="M69" s="36" t="s">
        <v>1286</v>
      </c>
      <c r="N69" s="43">
        <v>200</v>
      </c>
      <c r="O69" s="36" t="s">
        <v>917</v>
      </c>
      <c r="P69" s="36" t="s">
        <v>978</v>
      </c>
      <c r="Q69" s="36" t="s">
        <v>48</v>
      </c>
      <c r="R69" s="36" t="s">
        <v>919</v>
      </c>
      <c r="S69" s="35">
        <v>0</v>
      </c>
      <c r="T69" s="36" t="s">
        <v>920</v>
      </c>
      <c r="U69" s="36" t="s">
        <v>921</v>
      </c>
      <c r="Y69" s="36" t="s">
        <v>1287</v>
      </c>
    </row>
    <row r="70" spans="1:25">
      <c r="A70" s="36" t="s">
        <v>1288</v>
      </c>
      <c r="B70" s="36" t="s">
        <v>878</v>
      </c>
      <c r="C70" s="36" t="s">
        <v>879</v>
      </c>
      <c r="D70" s="36" t="s">
        <v>879</v>
      </c>
      <c r="E70" s="44" t="s">
        <v>880</v>
      </c>
      <c r="G70" s="36" t="s">
        <v>1289</v>
      </c>
      <c r="H70" s="36">
        <v>11000</v>
      </c>
      <c r="I70" s="36">
        <v>106000</v>
      </c>
      <c r="J70" s="47">
        <f t="shared" si="2"/>
        <v>9.6363636363636367</v>
      </c>
      <c r="K70" s="48">
        <f t="shared" si="3"/>
        <v>1.8181818181818181E-2</v>
      </c>
      <c r="L70" s="36" t="s">
        <v>1290</v>
      </c>
      <c r="M70" s="36" t="s">
        <v>995</v>
      </c>
      <c r="N70" s="43">
        <v>200</v>
      </c>
      <c r="O70" s="36" t="s">
        <v>917</v>
      </c>
      <c r="P70" s="36" t="s">
        <v>1291</v>
      </c>
      <c r="Q70" s="36" t="s">
        <v>48</v>
      </c>
      <c r="R70" s="36" t="s">
        <v>37</v>
      </c>
      <c r="S70" s="35">
        <v>0</v>
      </c>
      <c r="T70" s="36" t="s">
        <v>920</v>
      </c>
      <c r="U70" s="36" t="s">
        <v>921</v>
      </c>
      <c r="Y70" s="36" t="s">
        <v>1292</v>
      </c>
    </row>
    <row r="71" spans="1:25">
      <c r="A71" s="36" t="s">
        <v>1293</v>
      </c>
      <c r="B71" s="36" t="s">
        <v>125</v>
      </c>
      <c r="C71" s="36" t="s">
        <v>126</v>
      </c>
      <c r="D71" s="36" t="s">
        <v>129</v>
      </c>
      <c r="E71" s="44" t="s">
        <v>125</v>
      </c>
      <c r="G71" s="36" t="s">
        <v>1294</v>
      </c>
      <c r="H71" s="36">
        <v>11000</v>
      </c>
      <c r="I71" s="36">
        <v>75000</v>
      </c>
      <c r="J71" s="47">
        <f t="shared" si="2"/>
        <v>6.8181818181818183</v>
      </c>
      <c r="K71" s="48">
        <f t="shared" si="3"/>
        <v>1.8181818181818181E-2</v>
      </c>
      <c r="L71" s="36" t="s">
        <v>1295</v>
      </c>
      <c r="M71" s="36" t="s">
        <v>995</v>
      </c>
      <c r="N71" s="43">
        <v>200</v>
      </c>
      <c r="O71" s="36" t="s">
        <v>917</v>
      </c>
      <c r="P71" s="36" t="s">
        <v>1074</v>
      </c>
      <c r="Q71" s="36" t="s">
        <v>130</v>
      </c>
      <c r="R71" s="36" t="s">
        <v>37</v>
      </c>
      <c r="S71" s="35">
        <v>0</v>
      </c>
      <c r="T71" s="36" t="s">
        <v>920</v>
      </c>
      <c r="U71" s="36" t="s">
        <v>921</v>
      </c>
      <c r="Y71" s="36" t="s">
        <v>1296</v>
      </c>
    </row>
    <row r="72" spans="1:25">
      <c r="A72" s="36" t="s">
        <v>1297</v>
      </c>
      <c r="B72" s="36" t="s">
        <v>1298</v>
      </c>
      <c r="C72" s="36" t="s">
        <v>768</v>
      </c>
      <c r="D72" s="36" t="s">
        <v>772</v>
      </c>
      <c r="E72" s="44" t="s">
        <v>769</v>
      </c>
      <c r="G72" s="36" t="s">
        <v>1299</v>
      </c>
      <c r="H72" s="36">
        <v>4653</v>
      </c>
      <c r="I72" s="36">
        <v>14000</v>
      </c>
      <c r="J72" s="47">
        <f t="shared" si="2"/>
        <v>3.0088115194498175</v>
      </c>
      <c r="K72" s="48">
        <f t="shared" si="3"/>
        <v>2.1491510853212981E-2</v>
      </c>
      <c r="L72" s="36" t="s">
        <v>1039</v>
      </c>
      <c r="M72" s="36" t="s">
        <v>1300</v>
      </c>
      <c r="N72" s="43">
        <v>100</v>
      </c>
      <c r="O72" s="36" t="s">
        <v>954</v>
      </c>
      <c r="P72" s="36" t="s">
        <v>1301</v>
      </c>
      <c r="Q72" s="36" t="s">
        <v>130</v>
      </c>
      <c r="R72" s="36" t="s">
        <v>919</v>
      </c>
      <c r="S72" s="35">
        <v>0</v>
      </c>
      <c r="T72" s="36" t="s">
        <v>920</v>
      </c>
      <c r="U72" s="36" t="s">
        <v>921</v>
      </c>
      <c r="Y72" s="36" t="s">
        <v>1302</v>
      </c>
    </row>
    <row r="73" spans="1:25">
      <c r="A73" s="36" t="s">
        <v>1303</v>
      </c>
      <c r="B73" s="36" t="s">
        <v>56</v>
      </c>
      <c r="C73" s="36" t="s">
        <v>55</v>
      </c>
      <c r="D73" s="36" t="s">
        <v>59</v>
      </c>
      <c r="E73" s="44" t="s">
        <v>56</v>
      </c>
      <c r="G73" s="36" t="s">
        <v>57</v>
      </c>
      <c r="H73" s="36">
        <v>13000</v>
      </c>
      <c r="I73" s="36">
        <v>136000</v>
      </c>
      <c r="J73" s="47">
        <f t="shared" si="2"/>
        <v>10.461538461538462</v>
      </c>
      <c r="K73" s="48">
        <f t="shared" si="3"/>
        <v>1.5384615384615385E-2</v>
      </c>
      <c r="L73" s="36" t="s">
        <v>1304</v>
      </c>
      <c r="M73" s="36" t="s">
        <v>1305</v>
      </c>
      <c r="N73" s="43">
        <v>200</v>
      </c>
      <c r="O73" s="36" t="s">
        <v>917</v>
      </c>
      <c r="P73" s="36" t="s">
        <v>1002</v>
      </c>
      <c r="Q73" s="36" t="s">
        <v>60</v>
      </c>
      <c r="R73" s="36" t="s">
        <v>919</v>
      </c>
      <c r="S73" s="35">
        <v>0</v>
      </c>
      <c r="T73" s="36" t="s">
        <v>920</v>
      </c>
      <c r="U73" s="36" t="s">
        <v>921</v>
      </c>
      <c r="Y73" s="36" t="s">
        <v>1306</v>
      </c>
    </row>
    <row r="74" spans="1:25">
      <c r="A74" s="36" t="s">
        <v>1307</v>
      </c>
      <c r="B74" s="36" t="s">
        <v>832</v>
      </c>
      <c r="C74" s="36" t="s">
        <v>833</v>
      </c>
      <c r="D74" s="36" t="s">
        <v>833</v>
      </c>
      <c r="E74" s="44" t="s">
        <v>834</v>
      </c>
      <c r="G74" s="36" t="s">
        <v>1308</v>
      </c>
      <c r="H74" s="36">
        <v>15000</v>
      </c>
      <c r="I74" s="36">
        <v>94000</v>
      </c>
      <c r="J74" s="47">
        <f t="shared" si="2"/>
        <v>6.2666666666666666</v>
      </c>
      <c r="K74" s="48">
        <f t="shared" si="3"/>
        <v>1.3333333333333334E-2</v>
      </c>
      <c r="L74" s="36" t="s">
        <v>1309</v>
      </c>
      <c r="M74" s="36" t="s">
        <v>1310</v>
      </c>
      <c r="N74" s="43">
        <v>200</v>
      </c>
      <c r="O74" s="36" t="s">
        <v>917</v>
      </c>
      <c r="P74" s="36" t="s">
        <v>978</v>
      </c>
      <c r="Q74" s="36" t="s">
        <v>130</v>
      </c>
      <c r="R74" s="36" t="s">
        <v>919</v>
      </c>
      <c r="S74" s="35">
        <v>0</v>
      </c>
      <c r="T74" s="36" t="s">
        <v>920</v>
      </c>
      <c r="U74" s="36" t="s">
        <v>921</v>
      </c>
      <c r="Y74" s="36" t="s">
        <v>1311</v>
      </c>
    </row>
    <row r="75" spans="1:25">
      <c r="A75" s="36" t="s">
        <v>1312</v>
      </c>
      <c r="B75" s="36" t="s">
        <v>1313</v>
      </c>
      <c r="C75" s="36" t="s">
        <v>1314</v>
      </c>
      <c r="D75" s="36" t="s">
        <v>1314</v>
      </c>
      <c r="E75" s="44" t="s">
        <v>1315</v>
      </c>
      <c r="G75" s="36" t="s">
        <v>1316</v>
      </c>
      <c r="H75" s="36">
        <v>11000</v>
      </c>
      <c r="I75" s="36">
        <v>110000</v>
      </c>
      <c r="J75" s="47">
        <f t="shared" si="2"/>
        <v>10</v>
      </c>
      <c r="K75" s="48">
        <f t="shared" si="3"/>
        <v>1.8181818181818181E-2</v>
      </c>
      <c r="L75" s="36" t="s">
        <v>1317</v>
      </c>
      <c r="M75" s="36" t="s">
        <v>927</v>
      </c>
      <c r="N75" s="43">
        <v>200</v>
      </c>
      <c r="O75" s="36" t="s">
        <v>917</v>
      </c>
      <c r="P75" s="36" t="s">
        <v>978</v>
      </c>
      <c r="Q75" s="36" t="s">
        <v>497</v>
      </c>
      <c r="R75" s="36" t="s">
        <v>919</v>
      </c>
      <c r="S75" s="35">
        <v>0</v>
      </c>
      <c r="T75" s="36" t="s">
        <v>920</v>
      </c>
      <c r="U75" s="36" t="s">
        <v>921</v>
      </c>
      <c r="Y75" s="36" t="s">
        <v>1206</v>
      </c>
    </row>
    <row r="76" spans="1:25">
      <c r="A76" s="36" t="s">
        <v>1318</v>
      </c>
      <c r="B76" s="36" t="s">
        <v>1319</v>
      </c>
      <c r="C76" s="36" t="s">
        <v>1320</v>
      </c>
      <c r="D76" s="36" t="s">
        <v>1321</v>
      </c>
      <c r="E76" s="44" t="s">
        <v>842</v>
      </c>
      <c r="G76" s="46" t="s">
        <v>1322</v>
      </c>
      <c r="H76" s="36">
        <v>20000</v>
      </c>
      <c r="I76" s="36">
        <v>96000</v>
      </c>
      <c r="J76" s="47">
        <f t="shared" si="2"/>
        <v>4.8</v>
      </c>
      <c r="K76" s="48">
        <f t="shared" si="3"/>
        <v>1.4999999999999999E-2</v>
      </c>
      <c r="L76" s="36" t="s">
        <v>1323</v>
      </c>
      <c r="M76" s="36" t="s">
        <v>1324</v>
      </c>
      <c r="N76" s="43">
        <v>300</v>
      </c>
      <c r="O76" s="36" t="s">
        <v>943</v>
      </c>
      <c r="P76" s="36" t="s">
        <v>1074</v>
      </c>
      <c r="Q76" s="36" t="s">
        <v>60</v>
      </c>
      <c r="R76" s="36" t="s">
        <v>919</v>
      </c>
      <c r="S76" s="35">
        <v>0</v>
      </c>
      <c r="T76" s="36" t="s">
        <v>920</v>
      </c>
      <c r="U76" s="36" t="s">
        <v>921</v>
      </c>
      <c r="Y76" s="36" t="s">
        <v>1325</v>
      </c>
    </row>
    <row r="77" spans="1:25">
      <c r="A77" s="36" t="s">
        <v>1326</v>
      </c>
      <c r="B77" s="36" t="s">
        <v>212</v>
      </c>
      <c r="C77" s="36" t="s">
        <v>213</v>
      </c>
      <c r="D77" s="36" t="s">
        <v>213</v>
      </c>
      <c r="E77" s="44" t="s">
        <v>214</v>
      </c>
      <c r="G77" s="36" t="s">
        <v>215</v>
      </c>
      <c r="H77" s="36">
        <v>20000</v>
      </c>
      <c r="I77" s="36">
        <v>143000</v>
      </c>
      <c r="J77" s="47">
        <f t="shared" si="2"/>
        <v>7.15</v>
      </c>
      <c r="K77" s="48">
        <f t="shared" si="3"/>
        <v>1.4999999999999999E-2</v>
      </c>
      <c r="L77" s="36" t="s">
        <v>994</v>
      </c>
      <c r="M77" s="36" t="s">
        <v>1327</v>
      </c>
      <c r="N77" s="43">
        <v>300</v>
      </c>
      <c r="O77" s="36" t="s">
        <v>943</v>
      </c>
      <c r="P77" s="36" t="s">
        <v>978</v>
      </c>
      <c r="Q77" s="36" t="s">
        <v>60</v>
      </c>
      <c r="R77" s="36" t="s">
        <v>37</v>
      </c>
      <c r="S77" s="36">
        <v>500</v>
      </c>
      <c r="T77" s="36" t="s">
        <v>939</v>
      </c>
      <c r="U77" s="36" t="s">
        <v>921</v>
      </c>
      <c r="Y77" s="36" t="s">
        <v>966</v>
      </c>
    </row>
    <row r="78" spans="1:25">
      <c r="A78" s="36" t="s">
        <v>1328</v>
      </c>
      <c r="B78" s="36" t="s">
        <v>823</v>
      </c>
      <c r="C78" s="36" t="s">
        <v>1329</v>
      </c>
      <c r="D78" s="36" t="s">
        <v>827</v>
      </c>
      <c r="E78" s="44" t="s">
        <v>825</v>
      </c>
      <c r="G78" s="36" t="s">
        <v>826</v>
      </c>
      <c r="H78" s="36">
        <v>11000</v>
      </c>
      <c r="I78" s="36">
        <v>71000</v>
      </c>
      <c r="J78" s="47">
        <f t="shared" si="2"/>
        <v>6.4545454545454541</v>
      </c>
      <c r="K78" s="48">
        <f t="shared" si="3"/>
        <v>1.8181818181818181E-2</v>
      </c>
      <c r="L78" s="36" t="s">
        <v>926</v>
      </c>
      <c r="M78" s="36" t="s">
        <v>1330</v>
      </c>
      <c r="N78" s="43">
        <v>200</v>
      </c>
      <c r="O78" s="36" t="s">
        <v>917</v>
      </c>
      <c r="P78" s="36" t="s">
        <v>978</v>
      </c>
      <c r="Q78" s="36" t="s">
        <v>1331</v>
      </c>
      <c r="R78" s="36" t="s">
        <v>919</v>
      </c>
      <c r="S78" s="35">
        <v>0</v>
      </c>
      <c r="T78" s="36" t="s">
        <v>920</v>
      </c>
      <c r="U78" s="36" t="s">
        <v>921</v>
      </c>
      <c r="Y78" s="36" t="s">
        <v>1332</v>
      </c>
    </row>
    <row r="79" spans="1:25">
      <c r="A79" s="36" t="s">
        <v>1333</v>
      </c>
      <c r="B79" s="36" t="s">
        <v>1334</v>
      </c>
      <c r="C79" s="36" t="s">
        <v>442</v>
      </c>
      <c r="D79" s="36" t="s">
        <v>446</v>
      </c>
      <c r="E79" s="44" t="s">
        <v>443</v>
      </c>
      <c r="G79" s="36" t="s">
        <v>1335</v>
      </c>
      <c r="H79" s="36">
        <v>6100</v>
      </c>
      <c r="I79" s="36">
        <v>103000</v>
      </c>
      <c r="J79" s="47">
        <f t="shared" si="2"/>
        <v>16.885245901639344</v>
      </c>
      <c r="K79" s="48">
        <f t="shared" si="3"/>
        <v>1.6393442622950821E-2</v>
      </c>
      <c r="L79" s="36" t="s">
        <v>994</v>
      </c>
      <c r="M79" s="36" t="s">
        <v>1336</v>
      </c>
      <c r="N79" s="43">
        <v>100</v>
      </c>
      <c r="O79" s="36" t="s">
        <v>954</v>
      </c>
      <c r="P79" s="36" t="s">
        <v>1337</v>
      </c>
      <c r="Q79" s="36" t="s">
        <v>60</v>
      </c>
      <c r="R79" s="36" t="s">
        <v>919</v>
      </c>
      <c r="S79" s="35">
        <v>0</v>
      </c>
      <c r="T79" s="36" t="s">
        <v>920</v>
      </c>
      <c r="U79" s="36" t="s">
        <v>921</v>
      </c>
      <c r="Y79" s="36" t="s">
        <v>1338</v>
      </c>
    </row>
    <row r="80" spans="1:25">
      <c r="A80" s="36" t="s">
        <v>1339</v>
      </c>
      <c r="B80" s="36" t="s">
        <v>417</v>
      </c>
      <c r="C80" s="36" t="s">
        <v>418</v>
      </c>
      <c r="D80" s="36" t="s">
        <v>420</v>
      </c>
      <c r="E80" s="44" t="s">
        <v>417</v>
      </c>
      <c r="G80" s="36" t="s">
        <v>1340</v>
      </c>
      <c r="H80" s="36">
        <v>11000</v>
      </c>
      <c r="I80" s="36">
        <v>75000</v>
      </c>
      <c r="J80" s="47">
        <f t="shared" si="2"/>
        <v>6.8181818181818183</v>
      </c>
      <c r="K80" s="48">
        <f t="shared" si="3"/>
        <v>1.8181818181818181E-2</v>
      </c>
      <c r="L80" s="36" t="s">
        <v>926</v>
      </c>
      <c r="M80" s="36" t="s">
        <v>1058</v>
      </c>
      <c r="N80" s="43">
        <v>200</v>
      </c>
      <c r="O80" s="36" t="s">
        <v>917</v>
      </c>
      <c r="P80" s="36" t="s">
        <v>1341</v>
      </c>
      <c r="Q80" s="36" t="s">
        <v>48</v>
      </c>
      <c r="R80" s="36" t="s">
        <v>919</v>
      </c>
      <c r="S80" s="35">
        <v>0</v>
      </c>
      <c r="T80" s="36" t="s">
        <v>920</v>
      </c>
      <c r="U80" s="36" t="s">
        <v>921</v>
      </c>
      <c r="Y80" s="36" t="s">
        <v>1119</v>
      </c>
    </row>
    <row r="81" spans="1:25">
      <c r="A81" s="36" t="s">
        <v>1342</v>
      </c>
      <c r="B81" s="36" t="s">
        <v>601</v>
      </c>
      <c r="C81" s="36" t="s">
        <v>602</v>
      </c>
      <c r="D81" s="36" t="s">
        <v>606</v>
      </c>
      <c r="E81" s="44" t="s">
        <v>603</v>
      </c>
      <c r="G81" s="36" t="s">
        <v>1343</v>
      </c>
      <c r="H81" s="36">
        <v>18000</v>
      </c>
      <c r="I81" s="36">
        <v>133000</v>
      </c>
      <c r="J81" s="47">
        <f t="shared" si="2"/>
        <v>7.3888888888888893</v>
      </c>
      <c r="K81" s="48">
        <f t="shared" si="3"/>
        <v>1.1111111111111112E-2</v>
      </c>
      <c r="L81" s="36" t="s">
        <v>1309</v>
      </c>
      <c r="M81" s="36" t="s">
        <v>1344</v>
      </c>
      <c r="N81" s="43">
        <v>200</v>
      </c>
      <c r="O81" s="36" t="s">
        <v>917</v>
      </c>
      <c r="P81" s="36" t="s">
        <v>978</v>
      </c>
      <c r="Q81" s="36" t="s">
        <v>1345</v>
      </c>
      <c r="R81" s="36" t="s">
        <v>919</v>
      </c>
      <c r="S81" s="35">
        <v>0</v>
      </c>
      <c r="T81" s="36" t="s">
        <v>920</v>
      </c>
      <c r="U81" s="36" t="s">
        <v>921</v>
      </c>
      <c r="Y81" s="36" t="s">
        <v>1346</v>
      </c>
    </row>
    <row r="82" spans="1:25">
      <c r="A82" s="36" t="s">
        <v>1347</v>
      </c>
      <c r="B82" s="36" t="s">
        <v>1348</v>
      </c>
      <c r="C82" s="36" t="s">
        <v>865</v>
      </c>
      <c r="D82" s="36" t="s">
        <v>1349</v>
      </c>
      <c r="E82" s="44" t="s">
        <v>864</v>
      </c>
      <c r="G82" s="36" t="s">
        <v>1350</v>
      </c>
      <c r="H82" s="36">
        <v>10000</v>
      </c>
      <c r="I82" s="36">
        <v>177000</v>
      </c>
      <c r="J82" s="47">
        <f t="shared" si="2"/>
        <v>17.7</v>
      </c>
      <c r="K82" s="48">
        <f t="shared" si="3"/>
        <v>0.02</v>
      </c>
      <c r="L82" s="36" t="s">
        <v>1351</v>
      </c>
      <c r="M82" s="36" t="s">
        <v>927</v>
      </c>
      <c r="N82" s="43">
        <v>200</v>
      </c>
      <c r="O82" s="36" t="s">
        <v>917</v>
      </c>
      <c r="P82" s="36" t="s">
        <v>1002</v>
      </c>
      <c r="Q82" s="36" t="s">
        <v>60</v>
      </c>
      <c r="R82" s="36" t="s">
        <v>919</v>
      </c>
      <c r="S82" s="35">
        <v>0</v>
      </c>
      <c r="T82" s="36" t="s">
        <v>920</v>
      </c>
      <c r="U82" s="36" t="s">
        <v>921</v>
      </c>
      <c r="Y82" s="36" t="s">
        <v>1352</v>
      </c>
    </row>
    <row r="83" spans="1:25">
      <c r="A83" s="36" t="s">
        <v>1353</v>
      </c>
      <c r="B83" s="36" t="s">
        <v>627</v>
      </c>
      <c r="C83" s="36" t="s">
        <v>628</v>
      </c>
      <c r="D83" s="36" t="s">
        <v>631</v>
      </c>
      <c r="E83" s="44" t="s">
        <v>627</v>
      </c>
      <c r="G83" s="36" t="s">
        <v>1354</v>
      </c>
      <c r="H83" s="36">
        <v>4000</v>
      </c>
      <c r="I83" s="36">
        <v>23000</v>
      </c>
      <c r="J83" s="47">
        <f t="shared" si="2"/>
        <v>5.75</v>
      </c>
      <c r="K83" s="48">
        <f t="shared" si="3"/>
        <v>2.5000000000000001E-2</v>
      </c>
      <c r="L83" s="36" t="s">
        <v>1355</v>
      </c>
      <c r="M83" s="36" t="s">
        <v>1356</v>
      </c>
      <c r="N83" s="43">
        <v>100</v>
      </c>
      <c r="O83" s="36" t="s">
        <v>954</v>
      </c>
      <c r="P83" s="36" t="s">
        <v>978</v>
      </c>
      <c r="Q83" s="36" t="s">
        <v>48</v>
      </c>
      <c r="R83" s="36" t="s">
        <v>919</v>
      </c>
      <c r="S83" s="35">
        <v>0</v>
      </c>
      <c r="T83" s="36" t="s">
        <v>920</v>
      </c>
      <c r="U83" s="36" t="s">
        <v>921</v>
      </c>
      <c r="Y83" s="36" t="s">
        <v>1357</v>
      </c>
    </row>
    <row r="84" spans="1:25">
      <c r="A84" s="36" t="s">
        <v>1358</v>
      </c>
      <c r="B84" s="36" t="s">
        <v>813</v>
      </c>
      <c r="C84" s="36" t="s">
        <v>1359</v>
      </c>
      <c r="D84" s="36" t="s">
        <v>818</v>
      </c>
      <c r="E84" s="44" t="s">
        <v>815</v>
      </c>
      <c r="G84" s="36" t="s">
        <v>1360</v>
      </c>
      <c r="H84" s="36">
        <v>5062</v>
      </c>
      <c r="I84" s="36">
        <v>52000</v>
      </c>
      <c r="J84" s="47">
        <f t="shared" si="2"/>
        <v>10.272619517977084</v>
      </c>
      <c r="K84" s="48">
        <f t="shared" si="3"/>
        <v>1.9755037534571317E-2</v>
      </c>
      <c r="L84" s="36" t="s">
        <v>1083</v>
      </c>
      <c r="M84" s="36" t="s">
        <v>1361</v>
      </c>
      <c r="N84" s="43">
        <v>100</v>
      </c>
      <c r="O84" s="36" t="s">
        <v>954</v>
      </c>
      <c r="P84" s="36" t="s">
        <v>1002</v>
      </c>
      <c r="Q84" s="36" t="s">
        <v>48</v>
      </c>
      <c r="R84" s="36" t="s">
        <v>919</v>
      </c>
      <c r="S84" s="35">
        <v>0</v>
      </c>
      <c r="T84" s="36" t="s">
        <v>920</v>
      </c>
      <c r="U84" s="36" t="s">
        <v>921</v>
      </c>
      <c r="Y84" s="36" t="s">
        <v>1362</v>
      </c>
    </row>
    <row r="85" spans="1:25">
      <c r="A85" s="36" t="s">
        <v>1363</v>
      </c>
      <c r="B85" s="36" t="s">
        <v>1364</v>
      </c>
      <c r="C85" s="36" t="s">
        <v>95</v>
      </c>
      <c r="D85" s="36" t="s">
        <v>99</v>
      </c>
      <c r="E85" s="44" t="s">
        <v>1365</v>
      </c>
      <c r="G85" s="36" t="s">
        <v>1366</v>
      </c>
      <c r="H85" s="36">
        <v>12000</v>
      </c>
      <c r="I85" s="36">
        <v>110000</v>
      </c>
      <c r="J85" s="47">
        <f t="shared" si="2"/>
        <v>9.1666666666666661</v>
      </c>
      <c r="K85" s="48">
        <f t="shared" si="3"/>
        <v>1.6666666666666666E-2</v>
      </c>
      <c r="L85" s="36" t="s">
        <v>1367</v>
      </c>
      <c r="M85" s="36" t="s">
        <v>1368</v>
      </c>
      <c r="N85" s="43">
        <v>200</v>
      </c>
      <c r="O85" s="36" t="s">
        <v>917</v>
      </c>
      <c r="P85" s="36" t="s">
        <v>37</v>
      </c>
      <c r="Q85" s="36" t="s">
        <v>1345</v>
      </c>
      <c r="R85" s="36" t="s">
        <v>919</v>
      </c>
      <c r="S85" s="35">
        <v>0</v>
      </c>
      <c r="T85" s="36" t="s">
        <v>920</v>
      </c>
      <c r="U85" s="36" t="s">
        <v>921</v>
      </c>
      <c r="Y85" s="36" t="s">
        <v>1369</v>
      </c>
    </row>
    <row r="86" spans="1:25">
      <c r="A86" s="36" t="s">
        <v>1370</v>
      </c>
      <c r="B86" s="36" t="s">
        <v>1371</v>
      </c>
      <c r="C86" s="36" t="s">
        <v>670</v>
      </c>
      <c r="D86" s="36" t="s">
        <v>673</v>
      </c>
      <c r="E86" s="44" t="s">
        <v>1372</v>
      </c>
      <c r="G86" s="36" t="s">
        <v>672</v>
      </c>
      <c r="H86" s="36">
        <v>15400</v>
      </c>
      <c r="I86" s="36">
        <v>128000</v>
      </c>
      <c r="J86" s="47">
        <f t="shared" si="2"/>
        <v>8.3116883116883109</v>
      </c>
      <c r="K86" s="48">
        <f t="shared" si="3"/>
        <v>1.2987012987012988E-2</v>
      </c>
      <c r="L86" s="36" t="s">
        <v>1373</v>
      </c>
      <c r="M86" s="36" t="s">
        <v>1356</v>
      </c>
      <c r="N86" s="43">
        <v>200</v>
      </c>
      <c r="O86" s="36" t="s">
        <v>917</v>
      </c>
      <c r="P86" s="36" t="s">
        <v>1374</v>
      </c>
      <c r="Q86" s="36" t="s">
        <v>130</v>
      </c>
      <c r="R86" s="36" t="s">
        <v>919</v>
      </c>
      <c r="S86" s="35">
        <v>0</v>
      </c>
      <c r="T86" s="36" t="s">
        <v>920</v>
      </c>
      <c r="U86" s="36" t="s">
        <v>921</v>
      </c>
      <c r="Y86" s="36" t="s">
        <v>1375</v>
      </c>
    </row>
    <row r="87" spans="1:25">
      <c r="A87" s="36" t="s">
        <v>1376</v>
      </c>
      <c r="B87" s="36" t="s">
        <v>377</v>
      </c>
      <c r="C87" s="36" t="s">
        <v>378</v>
      </c>
      <c r="D87" s="36" t="s">
        <v>1377</v>
      </c>
      <c r="E87" s="44" t="s">
        <v>1378</v>
      </c>
      <c r="G87" s="36" t="s">
        <v>379</v>
      </c>
      <c r="H87" s="36">
        <v>12000</v>
      </c>
      <c r="I87" s="36">
        <v>92000</v>
      </c>
      <c r="J87" s="47">
        <f t="shared" si="2"/>
        <v>7.666666666666667</v>
      </c>
      <c r="K87" s="48">
        <f t="shared" si="3"/>
        <v>1.6666666666666666E-2</v>
      </c>
      <c r="L87" s="36" t="s">
        <v>1379</v>
      </c>
      <c r="M87" s="36" t="s">
        <v>1154</v>
      </c>
      <c r="N87" s="43">
        <v>200</v>
      </c>
      <c r="O87" s="36" t="s">
        <v>917</v>
      </c>
      <c r="P87" s="36" t="s">
        <v>978</v>
      </c>
      <c r="Q87" s="36" t="s">
        <v>48</v>
      </c>
      <c r="R87" s="36" t="s">
        <v>919</v>
      </c>
      <c r="S87" s="35">
        <v>0</v>
      </c>
      <c r="T87" s="36" t="s">
        <v>920</v>
      </c>
      <c r="U87" s="36" t="s">
        <v>921</v>
      </c>
      <c r="Y87" s="36" t="s">
        <v>1380</v>
      </c>
    </row>
    <row r="88" spans="1:25">
      <c r="A88" s="36" t="s">
        <v>1381</v>
      </c>
      <c r="B88" s="36" t="s">
        <v>385</v>
      </c>
      <c r="C88" s="36" t="s">
        <v>386</v>
      </c>
      <c r="D88" s="36" t="s">
        <v>390</v>
      </c>
      <c r="E88" s="44" t="s">
        <v>387</v>
      </c>
      <c r="G88" s="36" t="s">
        <v>1382</v>
      </c>
      <c r="H88" s="36">
        <v>13888</v>
      </c>
      <c r="I88" s="36">
        <v>128000</v>
      </c>
      <c r="J88" s="47">
        <f t="shared" si="2"/>
        <v>9.2165898617511512</v>
      </c>
      <c r="K88" s="48">
        <f t="shared" si="3"/>
        <v>1.4400921658986175E-2</v>
      </c>
      <c r="L88" s="36" t="s">
        <v>970</v>
      </c>
      <c r="M88" s="36" t="s">
        <v>1251</v>
      </c>
      <c r="N88" s="43">
        <v>200</v>
      </c>
      <c r="O88" s="36" t="s">
        <v>917</v>
      </c>
      <c r="P88" s="36" t="s">
        <v>955</v>
      </c>
      <c r="Q88" s="36" t="s">
        <v>60</v>
      </c>
      <c r="R88" s="36" t="s">
        <v>37</v>
      </c>
      <c r="S88" s="35">
        <v>0</v>
      </c>
      <c r="T88" s="36" t="s">
        <v>920</v>
      </c>
      <c r="U88" s="36" t="s">
        <v>921</v>
      </c>
      <c r="Y88" s="36" t="s">
        <v>1131</v>
      </c>
    </row>
    <row r="89" spans="1:25">
      <c r="A89" s="36" t="s">
        <v>1383</v>
      </c>
      <c r="B89" s="36" t="s">
        <v>497</v>
      </c>
      <c r="C89" s="36" t="s">
        <v>498</v>
      </c>
      <c r="D89" s="36" t="s">
        <v>501</v>
      </c>
      <c r="E89" s="44" t="s">
        <v>499</v>
      </c>
      <c r="G89" s="36" t="s">
        <v>1384</v>
      </c>
      <c r="H89" s="36">
        <v>11000</v>
      </c>
      <c r="I89" s="36">
        <v>148000</v>
      </c>
      <c r="J89" s="47">
        <f t="shared" si="2"/>
        <v>13.454545454545455</v>
      </c>
      <c r="K89" s="48">
        <f t="shared" si="3"/>
        <v>1.8181818181818181E-2</v>
      </c>
      <c r="L89" s="36" t="s">
        <v>952</v>
      </c>
      <c r="M89" s="36" t="s">
        <v>1090</v>
      </c>
      <c r="N89" s="43">
        <v>200</v>
      </c>
      <c r="O89" s="36" t="s">
        <v>917</v>
      </c>
      <c r="P89" s="36" t="s">
        <v>1385</v>
      </c>
      <c r="Q89" s="36" t="s">
        <v>48</v>
      </c>
      <c r="R89" s="36" t="s">
        <v>919</v>
      </c>
      <c r="S89" s="35">
        <v>0</v>
      </c>
      <c r="T89" s="36" t="s">
        <v>920</v>
      </c>
      <c r="U89" s="36" t="s">
        <v>921</v>
      </c>
      <c r="Y89" s="36" t="s">
        <v>1386</v>
      </c>
    </row>
    <row r="90" spans="1:25">
      <c r="A90" s="36" t="s">
        <v>1387</v>
      </c>
      <c r="B90" s="36" t="s">
        <v>1388</v>
      </c>
      <c r="C90" s="36" t="s">
        <v>348</v>
      </c>
      <c r="D90" s="36" t="s">
        <v>352</v>
      </c>
      <c r="E90" s="44" t="s">
        <v>349</v>
      </c>
      <c r="G90" s="36" t="s">
        <v>1389</v>
      </c>
      <c r="H90" s="36">
        <v>11000</v>
      </c>
      <c r="I90" s="36">
        <v>85000</v>
      </c>
      <c r="J90" s="47">
        <f t="shared" si="2"/>
        <v>7.7272727272727275</v>
      </c>
      <c r="K90" s="48">
        <f t="shared" si="3"/>
        <v>1.8181818181818181E-2</v>
      </c>
      <c r="L90" s="36" t="s">
        <v>1101</v>
      </c>
      <c r="M90" s="36" t="s">
        <v>1390</v>
      </c>
      <c r="N90" s="43">
        <v>200</v>
      </c>
      <c r="O90" s="36" t="s">
        <v>917</v>
      </c>
      <c r="P90" s="36" t="s">
        <v>937</v>
      </c>
      <c r="Q90" s="36" t="s">
        <v>48</v>
      </c>
      <c r="R90" s="36" t="s">
        <v>919</v>
      </c>
      <c r="S90" s="35">
        <v>0</v>
      </c>
      <c r="T90" s="36" t="s">
        <v>920</v>
      </c>
      <c r="U90" s="36" t="s">
        <v>921</v>
      </c>
      <c r="Y90" s="36" t="s">
        <v>1391</v>
      </c>
    </row>
    <row r="91" spans="1:25">
      <c r="A91" s="36" t="s">
        <v>1392</v>
      </c>
      <c r="B91" s="36" t="s">
        <v>408</v>
      </c>
      <c r="C91" s="36" t="s">
        <v>409</v>
      </c>
      <c r="D91" s="36" t="s">
        <v>412</v>
      </c>
      <c r="E91" s="44" t="s">
        <v>410</v>
      </c>
      <c r="G91" s="36" t="s">
        <v>1393</v>
      </c>
      <c r="H91" s="36">
        <v>12000</v>
      </c>
      <c r="I91" s="36">
        <v>110000</v>
      </c>
      <c r="J91" s="47">
        <f t="shared" si="2"/>
        <v>9.1666666666666661</v>
      </c>
      <c r="K91" s="48">
        <f t="shared" si="3"/>
        <v>1.6666666666666666E-2</v>
      </c>
      <c r="L91" s="36" t="s">
        <v>1394</v>
      </c>
      <c r="M91" s="36" t="s">
        <v>990</v>
      </c>
      <c r="N91" s="43">
        <v>200</v>
      </c>
      <c r="O91" s="36" t="s">
        <v>917</v>
      </c>
      <c r="P91" s="36" t="s">
        <v>978</v>
      </c>
      <c r="Q91" s="36" t="s">
        <v>130</v>
      </c>
      <c r="R91" s="36" t="s">
        <v>919</v>
      </c>
      <c r="S91" s="35">
        <v>0</v>
      </c>
      <c r="T91" s="36" t="s">
        <v>920</v>
      </c>
      <c r="U91" s="36" t="s">
        <v>921</v>
      </c>
      <c r="Y91" s="36" t="s">
        <v>1395</v>
      </c>
    </row>
    <row r="92" spans="1:25">
      <c r="A92" s="36" t="s">
        <v>1396</v>
      </c>
      <c r="B92" s="36" t="s">
        <v>1397</v>
      </c>
      <c r="C92" s="36" t="s">
        <v>479</v>
      </c>
      <c r="D92" s="36" t="s">
        <v>483</v>
      </c>
      <c r="E92" s="44" t="s">
        <v>480</v>
      </c>
      <c r="G92" s="36" t="s">
        <v>481</v>
      </c>
      <c r="H92" s="36">
        <v>10000</v>
      </c>
      <c r="I92" s="36">
        <v>79000</v>
      </c>
      <c r="J92" s="47">
        <f t="shared" si="2"/>
        <v>7.9</v>
      </c>
      <c r="K92" s="48">
        <f t="shared" si="3"/>
        <v>0.02</v>
      </c>
      <c r="L92" s="36" t="s">
        <v>926</v>
      </c>
      <c r="M92" s="36" t="s">
        <v>1398</v>
      </c>
      <c r="N92" s="43">
        <v>200</v>
      </c>
      <c r="O92" s="36" t="s">
        <v>917</v>
      </c>
      <c r="P92" s="36" t="s">
        <v>978</v>
      </c>
      <c r="Q92" s="36" t="s">
        <v>60</v>
      </c>
      <c r="R92" s="36" t="s">
        <v>919</v>
      </c>
      <c r="S92" s="35">
        <v>0</v>
      </c>
      <c r="T92" s="36" t="s">
        <v>920</v>
      </c>
      <c r="U92" s="36" t="s">
        <v>921</v>
      </c>
      <c r="Y92" s="36" t="s">
        <v>1399</v>
      </c>
    </row>
    <row r="93" spans="1:25">
      <c r="A93" s="36" t="s">
        <v>1400</v>
      </c>
      <c r="B93" s="36" t="s">
        <v>1401</v>
      </c>
      <c r="C93" s="36" t="s">
        <v>796</v>
      </c>
      <c r="D93" s="36" t="s">
        <v>796</v>
      </c>
      <c r="E93" s="44" t="s">
        <v>797</v>
      </c>
      <c r="G93" s="36" t="s">
        <v>1402</v>
      </c>
      <c r="H93" s="36">
        <v>21000</v>
      </c>
      <c r="I93" s="36">
        <v>285000</v>
      </c>
      <c r="J93" s="47">
        <f t="shared" si="2"/>
        <v>13.571428571428571</v>
      </c>
      <c r="K93" s="48">
        <f t="shared" si="3"/>
        <v>1.4285714285714285E-2</v>
      </c>
      <c r="L93" s="36" t="s">
        <v>1403</v>
      </c>
      <c r="M93" s="36" t="s">
        <v>1361</v>
      </c>
      <c r="N93" s="43">
        <v>300</v>
      </c>
      <c r="O93" s="36" t="s">
        <v>943</v>
      </c>
      <c r="P93" s="36" t="s">
        <v>1404</v>
      </c>
      <c r="Q93" s="36" t="s">
        <v>48</v>
      </c>
      <c r="R93" s="36" t="s">
        <v>919</v>
      </c>
      <c r="S93" s="35">
        <v>0</v>
      </c>
      <c r="T93" s="36" t="s">
        <v>920</v>
      </c>
      <c r="U93" s="36" t="s">
        <v>921</v>
      </c>
      <c r="Y93" s="36" t="s">
        <v>1405</v>
      </c>
    </row>
    <row r="94" spans="1:25">
      <c r="A94" s="36" t="s">
        <v>1406</v>
      </c>
      <c r="B94" s="36" t="s">
        <v>1407</v>
      </c>
      <c r="C94" s="36" t="s">
        <v>1408</v>
      </c>
      <c r="D94" s="36" t="s">
        <v>1409</v>
      </c>
      <c r="E94" s="44" t="s">
        <v>1410</v>
      </c>
      <c r="G94" s="36" t="s">
        <v>1411</v>
      </c>
      <c r="H94" s="36">
        <v>102000</v>
      </c>
      <c r="I94" s="36">
        <v>211000</v>
      </c>
      <c r="J94" s="47">
        <f t="shared" si="2"/>
        <v>2.0686274509803924</v>
      </c>
      <c r="K94" s="48">
        <f t="shared" si="3"/>
        <v>9.8039215686274508E-4</v>
      </c>
      <c r="L94" s="36" t="s">
        <v>1101</v>
      </c>
      <c r="M94" s="36" t="s">
        <v>1412</v>
      </c>
      <c r="N94" s="43">
        <v>100</v>
      </c>
      <c r="O94" s="36" t="s">
        <v>954</v>
      </c>
      <c r="P94" s="36" t="s">
        <v>978</v>
      </c>
      <c r="Q94" s="36" t="s">
        <v>130</v>
      </c>
      <c r="R94" s="36" t="s">
        <v>37</v>
      </c>
      <c r="S94" s="35">
        <v>800</v>
      </c>
      <c r="T94" s="36" t="s">
        <v>1055</v>
      </c>
      <c r="U94" s="36" t="s">
        <v>921</v>
      </c>
      <c r="Y94" s="36" t="s">
        <v>1413</v>
      </c>
    </row>
    <row r="95" spans="1:25">
      <c r="A95" s="36" t="s">
        <v>1414</v>
      </c>
      <c r="B95" s="36" t="s">
        <v>74</v>
      </c>
      <c r="C95" s="36" t="s">
        <v>75</v>
      </c>
      <c r="D95" s="36" t="s">
        <v>78</v>
      </c>
      <c r="E95" s="44" t="s">
        <v>74</v>
      </c>
      <c r="G95" s="36" t="s">
        <v>76</v>
      </c>
      <c r="H95" s="36">
        <v>15000</v>
      </c>
      <c r="I95" s="36">
        <v>104000</v>
      </c>
      <c r="J95" s="47">
        <f t="shared" si="2"/>
        <v>6.9333333333333336</v>
      </c>
      <c r="K95" s="48">
        <f t="shared" si="3"/>
        <v>1.3333333333333334E-2</v>
      </c>
      <c r="L95" s="36" t="s">
        <v>1290</v>
      </c>
      <c r="M95" s="36" t="s">
        <v>1020</v>
      </c>
      <c r="N95" s="43">
        <v>200</v>
      </c>
      <c r="O95" s="36" t="s">
        <v>917</v>
      </c>
      <c r="P95" s="36" t="s">
        <v>978</v>
      </c>
      <c r="Q95" s="36" t="s">
        <v>497</v>
      </c>
      <c r="R95" s="36" t="s">
        <v>37</v>
      </c>
      <c r="S95" s="35">
        <v>0</v>
      </c>
      <c r="T95" s="36" t="s">
        <v>920</v>
      </c>
      <c r="U95" s="36" t="s">
        <v>921</v>
      </c>
      <c r="Y95" s="36" t="s">
        <v>1415</v>
      </c>
    </row>
    <row r="96" spans="1:25">
      <c r="A96" s="36" t="s">
        <v>1416</v>
      </c>
      <c r="B96" s="36" t="s">
        <v>1417</v>
      </c>
      <c r="C96" s="36" t="s">
        <v>281</v>
      </c>
      <c r="D96" s="36" t="s">
        <v>284</v>
      </c>
      <c r="E96" s="44" t="s">
        <v>282</v>
      </c>
      <c r="G96" s="36" t="s">
        <v>1418</v>
      </c>
      <c r="H96" s="36">
        <v>12000</v>
      </c>
      <c r="I96" s="36">
        <v>74000</v>
      </c>
      <c r="J96" s="47">
        <f t="shared" si="2"/>
        <v>6.166666666666667</v>
      </c>
      <c r="K96" s="48">
        <f t="shared" si="3"/>
        <v>1.6666666666666666E-2</v>
      </c>
      <c r="L96" s="36" t="s">
        <v>1419</v>
      </c>
      <c r="M96" s="36" t="s">
        <v>1420</v>
      </c>
      <c r="N96" s="43">
        <v>200</v>
      </c>
      <c r="O96" s="36" t="s">
        <v>917</v>
      </c>
      <c r="P96" s="36" t="s">
        <v>978</v>
      </c>
      <c r="Q96" s="36" t="s">
        <v>48</v>
      </c>
      <c r="R96" s="36" t="s">
        <v>919</v>
      </c>
      <c r="S96" s="35">
        <v>0</v>
      </c>
      <c r="T96" s="36" t="s">
        <v>920</v>
      </c>
      <c r="U96" s="36" t="s">
        <v>921</v>
      </c>
      <c r="Y96" s="36" t="s">
        <v>1421</v>
      </c>
    </row>
    <row r="97" spans="1:25">
      <c r="A97" s="36" t="s">
        <v>1422</v>
      </c>
      <c r="B97" s="36" t="s">
        <v>752</v>
      </c>
      <c r="C97" s="36" t="s">
        <v>753</v>
      </c>
      <c r="D97" s="36" t="s">
        <v>1423</v>
      </c>
      <c r="E97" s="44" t="s">
        <v>754</v>
      </c>
      <c r="G97" s="36" t="s">
        <v>1424</v>
      </c>
      <c r="H97" s="36">
        <v>11000</v>
      </c>
      <c r="I97" s="36">
        <v>88000</v>
      </c>
      <c r="J97" s="47">
        <f t="shared" si="2"/>
        <v>8</v>
      </c>
      <c r="K97" s="48">
        <f t="shared" si="3"/>
        <v>1.8181818181818181E-2</v>
      </c>
      <c r="L97" s="36" t="s">
        <v>926</v>
      </c>
      <c r="M97" s="36" t="s">
        <v>995</v>
      </c>
      <c r="N97" s="43">
        <v>200</v>
      </c>
      <c r="O97" s="36" t="s">
        <v>917</v>
      </c>
      <c r="P97" s="36" t="s">
        <v>1337</v>
      </c>
      <c r="Q97" s="36" t="s">
        <v>1425</v>
      </c>
      <c r="R97" s="36" t="s">
        <v>919</v>
      </c>
      <c r="S97" s="35">
        <v>0</v>
      </c>
      <c r="T97" s="36" t="s">
        <v>920</v>
      </c>
      <c r="U97" s="36" t="s">
        <v>921</v>
      </c>
      <c r="Y97" s="36" t="s">
        <v>1426</v>
      </c>
    </row>
    <row r="98" spans="1:25">
      <c r="A98" s="36" t="s">
        <v>1427</v>
      </c>
      <c r="B98" s="36" t="s">
        <v>1428</v>
      </c>
      <c r="C98" s="36" t="s">
        <v>1429</v>
      </c>
      <c r="D98" s="36" t="s">
        <v>1430</v>
      </c>
      <c r="E98" s="44" t="s">
        <v>1431</v>
      </c>
      <c r="G98" s="36" t="s">
        <v>1432</v>
      </c>
      <c r="H98" s="36">
        <v>11000</v>
      </c>
      <c r="I98" s="36">
        <v>79000</v>
      </c>
      <c r="J98" s="47">
        <f t="shared" si="2"/>
        <v>7.1818181818181817</v>
      </c>
      <c r="K98" s="48">
        <f t="shared" si="3"/>
        <v>1.8181818181818181E-2</v>
      </c>
      <c r="L98" s="36" t="s">
        <v>1019</v>
      </c>
      <c r="M98" s="36" t="s">
        <v>990</v>
      </c>
      <c r="N98" s="43">
        <v>200</v>
      </c>
      <c r="O98" s="36" t="s">
        <v>917</v>
      </c>
      <c r="P98" s="36" t="s">
        <v>978</v>
      </c>
      <c r="Q98" s="36" t="s">
        <v>130</v>
      </c>
      <c r="R98" s="36" t="s">
        <v>37</v>
      </c>
      <c r="S98" s="35">
        <v>0</v>
      </c>
      <c r="T98" s="36" t="s">
        <v>920</v>
      </c>
      <c r="U98" s="36" t="s">
        <v>921</v>
      </c>
      <c r="Y98" s="36" t="s">
        <v>1021</v>
      </c>
    </row>
    <row r="99" spans="1:25">
      <c r="A99" s="36" t="s">
        <v>1433</v>
      </c>
      <c r="B99" s="36" t="s">
        <v>1434</v>
      </c>
      <c r="C99" s="36" t="s">
        <v>156</v>
      </c>
      <c r="D99" s="36" t="s">
        <v>159</v>
      </c>
      <c r="E99" s="44" t="s">
        <v>157</v>
      </c>
      <c r="G99" s="36" t="s">
        <v>1435</v>
      </c>
      <c r="H99" s="36">
        <v>13000</v>
      </c>
      <c r="I99" s="36">
        <v>85000</v>
      </c>
      <c r="J99" s="47">
        <f t="shared" si="2"/>
        <v>6.5384615384615383</v>
      </c>
      <c r="K99" s="48">
        <f t="shared" si="3"/>
        <v>1.5384615384615385E-2</v>
      </c>
      <c r="L99" s="36" t="s">
        <v>1039</v>
      </c>
      <c r="M99" s="36" t="s">
        <v>1436</v>
      </c>
      <c r="N99" s="43">
        <v>200</v>
      </c>
      <c r="O99" s="36" t="s">
        <v>917</v>
      </c>
      <c r="P99" s="36" t="s">
        <v>1437</v>
      </c>
      <c r="Q99" s="36" t="s">
        <v>130</v>
      </c>
      <c r="R99" s="36" t="s">
        <v>919</v>
      </c>
      <c r="S99" s="35">
        <v>0</v>
      </c>
      <c r="T99" s="36" t="s">
        <v>920</v>
      </c>
      <c r="U99" s="36" t="s">
        <v>921</v>
      </c>
      <c r="Y99" s="36" t="s">
        <v>1438</v>
      </c>
    </row>
    <row r="100" spans="1:25">
      <c r="A100" s="36" t="s">
        <v>188</v>
      </c>
      <c r="B100" s="36" t="s">
        <v>1439</v>
      </c>
      <c r="C100" s="36" t="s">
        <v>523</v>
      </c>
      <c r="D100" s="36" t="s">
        <v>523</v>
      </c>
      <c r="E100" s="44" t="s">
        <v>1439</v>
      </c>
      <c r="G100" s="36" t="s">
        <v>1440</v>
      </c>
      <c r="H100" s="36">
        <v>11000</v>
      </c>
      <c r="I100" s="36">
        <v>148000</v>
      </c>
      <c r="J100" s="47">
        <f t="shared" si="2"/>
        <v>13.454545454545455</v>
      </c>
      <c r="K100" s="48">
        <f t="shared" si="3"/>
        <v>1.8181818181818181E-2</v>
      </c>
      <c r="L100" s="36" t="s">
        <v>952</v>
      </c>
      <c r="M100" s="36" t="s">
        <v>1441</v>
      </c>
      <c r="N100" s="43">
        <v>200</v>
      </c>
      <c r="O100" s="36" t="s">
        <v>917</v>
      </c>
      <c r="P100" s="36" t="s">
        <v>1041</v>
      </c>
      <c r="Q100" s="36" t="s">
        <v>130</v>
      </c>
      <c r="R100" s="36" t="s">
        <v>919</v>
      </c>
      <c r="S100" s="35">
        <v>0</v>
      </c>
      <c r="T100" s="36" t="s">
        <v>920</v>
      </c>
      <c r="U100" s="36" t="s">
        <v>921</v>
      </c>
      <c r="Y100" s="36" t="s">
        <v>979</v>
      </c>
    </row>
    <row r="101" spans="1:25">
      <c r="A101" s="36" t="s">
        <v>1442</v>
      </c>
      <c r="B101" s="36" t="s">
        <v>554</v>
      </c>
      <c r="C101" s="36" t="s">
        <v>554</v>
      </c>
      <c r="D101" s="36" t="s">
        <v>558</v>
      </c>
      <c r="E101" s="44" t="s">
        <v>554</v>
      </c>
      <c r="G101" s="36" t="s">
        <v>556</v>
      </c>
      <c r="H101" s="36">
        <v>5435</v>
      </c>
      <c r="I101" s="36">
        <v>76000</v>
      </c>
      <c r="J101" s="47">
        <f t="shared" si="2"/>
        <v>13.983440662373505</v>
      </c>
      <c r="K101" s="48">
        <f t="shared" si="3"/>
        <v>1.8399264029438821E-2</v>
      </c>
      <c r="L101" s="36" t="s">
        <v>926</v>
      </c>
      <c r="M101" s="36" t="s">
        <v>1443</v>
      </c>
      <c r="N101" s="43">
        <v>100</v>
      </c>
      <c r="O101" s="36" t="s">
        <v>954</v>
      </c>
      <c r="P101" s="36" t="s">
        <v>978</v>
      </c>
      <c r="Q101" s="36" t="s">
        <v>60</v>
      </c>
      <c r="R101" s="36" t="s">
        <v>919</v>
      </c>
      <c r="S101" s="35">
        <v>0</v>
      </c>
      <c r="T101" s="36" t="s">
        <v>920</v>
      </c>
      <c r="U101" s="36" t="s">
        <v>921</v>
      </c>
      <c r="Y101" s="36" t="s">
        <v>1444</v>
      </c>
    </row>
    <row r="102" spans="1:25">
      <c r="A102" s="36" t="s">
        <v>1445</v>
      </c>
      <c r="B102" s="36" t="s">
        <v>426</v>
      </c>
      <c r="C102" s="36" t="s">
        <v>427</v>
      </c>
      <c r="D102" s="36" t="s">
        <v>1446</v>
      </c>
      <c r="E102" s="44" t="s">
        <v>428</v>
      </c>
      <c r="G102" s="36" t="s">
        <v>1447</v>
      </c>
      <c r="H102" s="36">
        <v>12000</v>
      </c>
      <c r="I102" s="36">
        <v>89000</v>
      </c>
      <c r="J102" s="47">
        <f t="shared" si="2"/>
        <v>7.416666666666667</v>
      </c>
      <c r="K102" s="48">
        <f t="shared" si="3"/>
        <v>1.6666666666666666E-2</v>
      </c>
      <c r="L102" s="36" t="s">
        <v>952</v>
      </c>
      <c r="M102" s="36" t="s">
        <v>995</v>
      </c>
      <c r="N102" s="43">
        <v>200</v>
      </c>
      <c r="O102" s="36" t="s">
        <v>917</v>
      </c>
      <c r="P102" s="36" t="s">
        <v>918</v>
      </c>
      <c r="Q102" s="36" t="s">
        <v>938</v>
      </c>
      <c r="R102" s="36" t="s">
        <v>919</v>
      </c>
      <c r="S102" s="35">
        <v>0</v>
      </c>
      <c r="T102" s="36" t="s">
        <v>920</v>
      </c>
      <c r="U102" s="36" t="s">
        <v>921</v>
      </c>
      <c r="Y102" s="36" t="s">
        <v>1448</v>
      </c>
    </row>
    <row r="103" spans="1:25">
      <c r="A103" s="36" t="s">
        <v>1449</v>
      </c>
      <c r="B103" s="36" t="s">
        <v>1450</v>
      </c>
      <c r="C103" s="36" t="s">
        <v>1451</v>
      </c>
      <c r="D103" s="36" t="s">
        <v>1452</v>
      </c>
      <c r="E103" s="44" t="s">
        <v>1453</v>
      </c>
      <c r="G103" s="36" t="s">
        <v>1454</v>
      </c>
      <c r="H103" s="36">
        <v>11000</v>
      </c>
      <c r="I103" s="36">
        <v>88000</v>
      </c>
      <c r="J103" s="47">
        <f t="shared" si="2"/>
        <v>8</v>
      </c>
      <c r="K103" s="48">
        <f t="shared" si="3"/>
        <v>1.8181818181818181E-2</v>
      </c>
      <c r="L103" s="36" t="s">
        <v>1455</v>
      </c>
      <c r="M103" s="36" t="s">
        <v>1251</v>
      </c>
      <c r="N103" s="43">
        <v>200</v>
      </c>
      <c r="O103" s="36" t="s">
        <v>917</v>
      </c>
      <c r="P103" s="36" t="s">
        <v>955</v>
      </c>
      <c r="Q103" s="36" t="s">
        <v>130</v>
      </c>
      <c r="R103" s="36" t="s">
        <v>919</v>
      </c>
      <c r="S103" s="35">
        <v>0</v>
      </c>
      <c r="T103" s="36" t="s">
        <v>920</v>
      </c>
      <c r="U103" s="36" t="s">
        <v>921</v>
      </c>
      <c r="Y103" s="36" t="s">
        <v>1456</v>
      </c>
    </row>
    <row r="104" spans="1:25">
      <c r="A104" s="36" t="s">
        <v>1457</v>
      </c>
      <c r="B104" s="36" t="s">
        <v>163</v>
      </c>
      <c r="C104" s="36" t="s">
        <v>164</v>
      </c>
      <c r="D104" s="36" t="s">
        <v>167</v>
      </c>
      <c r="E104" s="44" t="s">
        <v>165</v>
      </c>
      <c r="G104" s="36" t="s">
        <v>1458</v>
      </c>
      <c r="H104" s="36">
        <v>12000</v>
      </c>
      <c r="I104" s="36">
        <v>195000</v>
      </c>
      <c r="J104" s="47">
        <f t="shared" si="2"/>
        <v>16.25</v>
      </c>
      <c r="K104" s="48">
        <f t="shared" si="3"/>
        <v>1.6666666666666666E-2</v>
      </c>
      <c r="L104" s="36" t="s">
        <v>915</v>
      </c>
      <c r="M104" s="36" t="s">
        <v>990</v>
      </c>
      <c r="N104" s="43">
        <v>200</v>
      </c>
      <c r="O104" s="36" t="s">
        <v>917</v>
      </c>
      <c r="P104" s="36" t="s">
        <v>919</v>
      </c>
      <c r="Q104" s="36" t="s">
        <v>130</v>
      </c>
      <c r="R104" s="36" t="s">
        <v>919</v>
      </c>
      <c r="S104" s="35">
        <v>0</v>
      </c>
      <c r="T104" s="36" t="s">
        <v>920</v>
      </c>
      <c r="U104" s="36" t="s">
        <v>921</v>
      </c>
      <c r="Y104" s="36" t="s">
        <v>1459</v>
      </c>
    </row>
    <row r="105" spans="1:25">
      <c r="A105" s="36" t="s">
        <v>1460</v>
      </c>
      <c r="B105" s="36" t="s">
        <v>1461</v>
      </c>
      <c r="C105" s="36" t="s">
        <v>365</v>
      </c>
      <c r="D105" s="36" t="s">
        <v>369</v>
      </c>
      <c r="E105" s="44" t="s">
        <v>366</v>
      </c>
      <c r="G105" s="36" t="s">
        <v>1462</v>
      </c>
      <c r="H105" s="36">
        <v>17000</v>
      </c>
      <c r="I105" s="36">
        <v>117000</v>
      </c>
      <c r="J105" s="47">
        <f t="shared" si="2"/>
        <v>6.882352941176471</v>
      </c>
      <c r="K105" s="48">
        <f t="shared" si="3"/>
        <v>1.1764705882352941E-2</v>
      </c>
      <c r="L105" s="36" t="s">
        <v>952</v>
      </c>
      <c r="M105" s="36" t="s">
        <v>1001</v>
      </c>
      <c r="N105" s="43">
        <v>200</v>
      </c>
      <c r="O105" s="36" t="s">
        <v>917</v>
      </c>
      <c r="P105" s="36" t="s">
        <v>1463</v>
      </c>
      <c r="Q105" s="36" t="s">
        <v>48</v>
      </c>
      <c r="R105" s="36" t="s">
        <v>919</v>
      </c>
      <c r="S105" s="35">
        <v>0</v>
      </c>
      <c r="T105" s="36" t="s">
        <v>920</v>
      </c>
      <c r="U105" s="36" t="s">
        <v>921</v>
      </c>
      <c r="Y105" s="36" t="s">
        <v>1464</v>
      </c>
    </row>
    <row r="106" spans="1:25">
      <c r="A106" s="36" t="s">
        <v>1465</v>
      </c>
      <c r="B106" s="36" t="s">
        <v>320</v>
      </c>
      <c r="C106" s="36" t="s">
        <v>321</v>
      </c>
      <c r="D106" s="36" t="s">
        <v>321</v>
      </c>
      <c r="E106" s="44" t="s">
        <v>320</v>
      </c>
      <c r="G106" s="36" t="s">
        <v>1466</v>
      </c>
      <c r="H106" s="36">
        <v>25000</v>
      </c>
      <c r="I106" s="36">
        <v>192000</v>
      </c>
      <c r="J106" s="47">
        <f t="shared" si="2"/>
        <v>7.68</v>
      </c>
      <c r="K106" s="48">
        <f t="shared" si="3"/>
        <v>1.2E-2</v>
      </c>
      <c r="L106" s="36" t="s">
        <v>952</v>
      </c>
      <c r="M106" s="36" t="s">
        <v>1467</v>
      </c>
      <c r="N106" s="43">
        <v>300</v>
      </c>
      <c r="O106" s="36" t="s">
        <v>943</v>
      </c>
      <c r="P106" s="36" t="s">
        <v>918</v>
      </c>
      <c r="Q106" s="36" t="s">
        <v>130</v>
      </c>
      <c r="R106" s="36" t="s">
        <v>37</v>
      </c>
      <c r="S106" s="36">
        <v>500</v>
      </c>
      <c r="T106" s="36" t="s">
        <v>939</v>
      </c>
      <c r="U106" s="36" t="s">
        <v>921</v>
      </c>
      <c r="Y106" s="36" t="s">
        <v>1468</v>
      </c>
    </row>
    <row r="107" spans="1:25">
      <c r="A107" s="36" t="s">
        <v>1469</v>
      </c>
      <c r="B107" s="36" t="s">
        <v>1470</v>
      </c>
      <c r="C107" s="36" t="s">
        <v>299</v>
      </c>
      <c r="D107" s="36" t="s">
        <v>303</v>
      </c>
      <c r="E107" s="49" t="s">
        <v>300</v>
      </c>
      <c r="F107" s="36" t="s">
        <v>1471</v>
      </c>
      <c r="G107" s="36" t="s">
        <v>301</v>
      </c>
      <c r="H107" s="36">
        <v>57000</v>
      </c>
      <c r="I107" s="36">
        <v>359000</v>
      </c>
      <c r="J107" s="47">
        <f t="shared" si="2"/>
        <v>6.2982456140350873</v>
      </c>
      <c r="K107" s="48">
        <f t="shared" si="3"/>
        <v>5.263157894736842E-3</v>
      </c>
      <c r="L107" s="36" t="s">
        <v>1472</v>
      </c>
      <c r="M107" s="36" t="s">
        <v>1356</v>
      </c>
      <c r="N107" s="43">
        <v>300</v>
      </c>
      <c r="O107" s="36" t="s">
        <v>943</v>
      </c>
      <c r="P107" s="36" t="s">
        <v>1102</v>
      </c>
      <c r="Q107" s="36" t="s">
        <v>1345</v>
      </c>
      <c r="R107" s="36" t="s">
        <v>37</v>
      </c>
      <c r="S107" s="35">
        <v>800</v>
      </c>
      <c r="T107" s="36" t="s">
        <v>1055</v>
      </c>
      <c r="U107" s="36" t="s">
        <v>921</v>
      </c>
      <c r="Y107" s="36" t="s">
        <v>1473</v>
      </c>
    </row>
    <row r="108" spans="1:25">
      <c r="A108" s="36" t="s">
        <v>1474</v>
      </c>
      <c r="B108" s="36" t="s">
        <v>1475</v>
      </c>
      <c r="C108" s="36" t="s">
        <v>43</v>
      </c>
      <c r="D108" s="36" t="s">
        <v>1476</v>
      </c>
      <c r="E108" s="49" t="s">
        <v>44</v>
      </c>
      <c r="F108" s="36" t="s">
        <v>1471</v>
      </c>
      <c r="G108" s="36" t="s">
        <v>1477</v>
      </c>
      <c r="H108" s="36">
        <v>52000</v>
      </c>
      <c r="I108" s="36">
        <v>423000</v>
      </c>
      <c r="J108" s="47">
        <f t="shared" si="2"/>
        <v>8.134615384615385</v>
      </c>
      <c r="K108" s="48">
        <f t="shared" si="3"/>
        <v>5.7692307692307696E-3</v>
      </c>
      <c r="L108" s="36" t="s">
        <v>994</v>
      </c>
      <c r="M108" s="36" t="s">
        <v>995</v>
      </c>
      <c r="N108" s="43">
        <v>300</v>
      </c>
      <c r="O108" s="36" t="s">
        <v>943</v>
      </c>
      <c r="P108" s="36" t="s">
        <v>978</v>
      </c>
      <c r="Q108" s="36" t="s">
        <v>48</v>
      </c>
      <c r="R108" s="36" t="s">
        <v>37</v>
      </c>
      <c r="S108" s="35">
        <v>800</v>
      </c>
      <c r="T108" s="36" t="s">
        <v>1055</v>
      </c>
      <c r="U108" s="36" t="s">
        <v>921</v>
      </c>
      <c r="Y108" s="36" t="s">
        <v>1478</v>
      </c>
    </row>
    <row r="109" spans="1:25">
      <c r="A109" s="36" t="s">
        <v>1479</v>
      </c>
      <c r="B109" s="36" t="s">
        <v>1480</v>
      </c>
      <c r="C109" s="36" t="s">
        <v>850</v>
      </c>
      <c r="D109" s="36" t="s">
        <v>854</v>
      </c>
      <c r="E109" s="49" t="s">
        <v>851</v>
      </c>
      <c r="F109" s="36" t="s">
        <v>1471</v>
      </c>
      <c r="G109" s="36" t="s">
        <v>852</v>
      </c>
      <c r="H109" s="36">
        <v>62000</v>
      </c>
      <c r="I109" s="36">
        <v>435000</v>
      </c>
      <c r="J109" s="47">
        <f t="shared" si="2"/>
        <v>7.0161290322580649</v>
      </c>
      <c r="K109" s="48">
        <f t="shared" si="3"/>
        <v>4.8387096774193551E-3</v>
      </c>
      <c r="L109" s="36" t="s">
        <v>952</v>
      </c>
      <c r="M109" s="36" t="s">
        <v>1251</v>
      </c>
      <c r="N109" s="43">
        <v>300</v>
      </c>
      <c r="O109" s="36" t="s">
        <v>943</v>
      </c>
      <c r="P109" s="36" t="s">
        <v>1074</v>
      </c>
      <c r="Q109" s="36" t="s">
        <v>130</v>
      </c>
      <c r="R109" s="36" t="s">
        <v>37</v>
      </c>
      <c r="S109" s="35">
        <v>800</v>
      </c>
      <c r="T109" s="36" t="s">
        <v>1055</v>
      </c>
      <c r="U109" s="36" t="s">
        <v>921</v>
      </c>
      <c r="Y109" s="36" t="s">
        <v>1481</v>
      </c>
    </row>
    <row r="110" spans="1:25">
      <c r="A110" s="36" t="s">
        <v>1482</v>
      </c>
      <c r="B110" s="36" t="s">
        <v>619</v>
      </c>
      <c r="C110" s="36" t="s">
        <v>618</v>
      </c>
      <c r="D110" s="36" t="s">
        <v>621</v>
      </c>
      <c r="E110" s="36" t="s">
        <v>619</v>
      </c>
      <c r="F110" s="36" t="s">
        <v>1483</v>
      </c>
      <c r="G110" s="36" t="s">
        <v>1484</v>
      </c>
      <c r="H110" s="36">
        <v>52000</v>
      </c>
      <c r="I110" s="36">
        <v>270000</v>
      </c>
      <c r="J110" s="47">
        <f t="shared" si="2"/>
        <v>5.1923076923076925</v>
      </c>
      <c r="K110" s="48">
        <f t="shared" si="3"/>
        <v>5.7692307692307696E-3</v>
      </c>
      <c r="L110" s="36" t="s">
        <v>1485</v>
      </c>
      <c r="M110" s="36" t="s">
        <v>1361</v>
      </c>
      <c r="N110" s="43">
        <v>300</v>
      </c>
      <c r="O110" s="36" t="s">
        <v>943</v>
      </c>
      <c r="P110" s="36" t="s">
        <v>1102</v>
      </c>
      <c r="Q110" s="36" t="s">
        <v>985</v>
      </c>
      <c r="R110" s="36" t="s">
        <v>37</v>
      </c>
      <c r="S110" s="35">
        <v>800</v>
      </c>
      <c r="T110" s="36" t="s">
        <v>1055</v>
      </c>
      <c r="U110" s="36" t="s">
        <v>921</v>
      </c>
      <c r="Y110" s="36" t="s">
        <v>1486</v>
      </c>
    </row>
    <row r="111" spans="1:25">
      <c r="A111" s="36" t="s">
        <v>1487</v>
      </c>
      <c r="B111" s="36" t="s">
        <v>1488</v>
      </c>
      <c r="C111" s="36" t="s">
        <v>611</v>
      </c>
      <c r="D111" s="36" t="s">
        <v>611</v>
      </c>
      <c r="E111" s="49" t="s">
        <v>612</v>
      </c>
      <c r="F111" s="36" t="s">
        <v>1471</v>
      </c>
      <c r="G111" s="36" t="s">
        <v>613</v>
      </c>
      <c r="H111" s="36">
        <v>55000</v>
      </c>
      <c r="I111" s="36">
        <v>259000</v>
      </c>
      <c r="J111" s="47">
        <f t="shared" si="2"/>
        <v>4.709090909090909</v>
      </c>
      <c r="K111" s="48">
        <f t="shared" si="3"/>
        <v>5.454545454545455E-3</v>
      </c>
      <c r="L111" s="36" t="s">
        <v>952</v>
      </c>
      <c r="M111" s="36" t="s">
        <v>953</v>
      </c>
      <c r="N111" s="43">
        <v>300</v>
      </c>
      <c r="O111" s="36" t="s">
        <v>943</v>
      </c>
      <c r="P111" s="36" t="s">
        <v>978</v>
      </c>
      <c r="Q111" s="36" t="s">
        <v>1272</v>
      </c>
      <c r="R111" s="36" t="s">
        <v>37</v>
      </c>
      <c r="S111" s="35">
        <v>800</v>
      </c>
      <c r="T111" s="36" t="s">
        <v>1055</v>
      </c>
      <c r="U111" s="36" t="s">
        <v>921</v>
      </c>
      <c r="Y111" s="36" t="s">
        <v>1489</v>
      </c>
    </row>
    <row r="112" spans="1:25">
      <c r="A112" s="36" t="s">
        <v>1490</v>
      </c>
      <c r="B112" s="36" t="s">
        <v>1491</v>
      </c>
      <c r="C112" s="36" t="s">
        <v>761</v>
      </c>
      <c r="D112" s="36" t="s">
        <v>765</v>
      </c>
      <c r="E112" s="49" t="s">
        <v>762</v>
      </c>
      <c r="G112" s="36" t="s">
        <v>763</v>
      </c>
      <c r="H112" s="36">
        <v>82000</v>
      </c>
      <c r="I112" s="36">
        <v>404000</v>
      </c>
      <c r="J112" s="47">
        <f t="shared" si="2"/>
        <v>4.9268292682926829</v>
      </c>
      <c r="K112" s="48">
        <f t="shared" si="3"/>
        <v>3.6585365853658539E-3</v>
      </c>
      <c r="L112" s="36" t="s">
        <v>952</v>
      </c>
      <c r="M112" s="36" t="s">
        <v>931</v>
      </c>
      <c r="N112" s="43">
        <v>300</v>
      </c>
      <c r="O112" s="36" t="s">
        <v>943</v>
      </c>
      <c r="P112" s="36" t="s">
        <v>978</v>
      </c>
      <c r="Q112" s="36" t="s">
        <v>985</v>
      </c>
      <c r="R112" s="36" t="s">
        <v>37</v>
      </c>
      <c r="S112" s="35">
        <v>800</v>
      </c>
      <c r="T112" s="36" t="s">
        <v>1055</v>
      </c>
      <c r="U112" s="36" t="s">
        <v>921</v>
      </c>
      <c r="Y112" s="36" t="s">
        <v>1492</v>
      </c>
    </row>
    <row r="113" spans="1:25">
      <c r="A113" s="36" t="s">
        <v>1493</v>
      </c>
      <c r="B113" s="36" t="s">
        <v>462</v>
      </c>
      <c r="C113" s="36" t="s">
        <v>461</v>
      </c>
      <c r="D113" s="36" t="s">
        <v>1494</v>
      </c>
      <c r="E113" s="49" t="s">
        <v>462</v>
      </c>
      <c r="F113" s="36" t="s">
        <v>1471</v>
      </c>
      <c r="G113" s="36" t="s">
        <v>463</v>
      </c>
      <c r="H113" s="36">
        <v>68000</v>
      </c>
      <c r="I113" s="36">
        <v>515000</v>
      </c>
      <c r="J113" s="47">
        <f t="shared" si="2"/>
        <v>7.5735294117647056</v>
      </c>
      <c r="K113" s="48">
        <f t="shared" si="3"/>
        <v>4.4117647058823529E-3</v>
      </c>
      <c r="L113" s="36" t="s">
        <v>952</v>
      </c>
      <c r="M113" s="36" t="s">
        <v>1107</v>
      </c>
      <c r="N113" s="43">
        <v>300</v>
      </c>
      <c r="O113" s="36" t="s">
        <v>943</v>
      </c>
      <c r="P113" s="36" t="s">
        <v>937</v>
      </c>
      <c r="Q113" s="36" t="s">
        <v>1495</v>
      </c>
      <c r="R113" s="36" t="s">
        <v>37</v>
      </c>
      <c r="S113" s="35">
        <v>800</v>
      </c>
      <c r="T113" s="36" t="s">
        <v>1055</v>
      </c>
      <c r="U113" s="36" t="s">
        <v>921</v>
      </c>
      <c r="Y113" s="36" t="s">
        <v>1496</v>
      </c>
    </row>
    <row r="114" spans="1:25">
      <c r="A114" s="36" t="s">
        <v>1497</v>
      </c>
      <c r="B114" s="36" t="s">
        <v>454</v>
      </c>
      <c r="C114" s="36" t="s">
        <v>453</v>
      </c>
      <c r="D114" s="36" t="s">
        <v>453</v>
      </c>
      <c r="E114" s="36" t="s">
        <v>454</v>
      </c>
      <c r="F114" s="36" t="s">
        <v>1471</v>
      </c>
      <c r="G114" s="36" t="s">
        <v>455</v>
      </c>
      <c r="H114" s="36">
        <v>50000</v>
      </c>
      <c r="I114" s="36">
        <v>241000</v>
      </c>
      <c r="J114" s="47">
        <f t="shared" si="2"/>
        <v>4.82</v>
      </c>
      <c r="K114" s="48">
        <f t="shared" si="3"/>
        <v>6.0000000000000001E-3</v>
      </c>
      <c r="L114" s="36" t="s">
        <v>952</v>
      </c>
      <c r="M114" s="36" t="s">
        <v>1241</v>
      </c>
      <c r="N114" s="43">
        <v>300</v>
      </c>
      <c r="O114" s="36" t="s">
        <v>943</v>
      </c>
      <c r="P114" s="36" t="s">
        <v>978</v>
      </c>
      <c r="Q114" s="36" t="s">
        <v>1272</v>
      </c>
      <c r="R114" s="36" t="s">
        <v>37</v>
      </c>
      <c r="S114" s="35">
        <v>800</v>
      </c>
      <c r="T114" s="36" t="s">
        <v>1055</v>
      </c>
      <c r="U114" s="36" t="s">
        <v>921</v>
      </c>
      <c r="Y114" s="36" t="s">
        <v>1498</v>
      </c>
    </row>
    <row r="115" spans="1:25">
      <c r="N115" s="43">
        <f>SUBTOTAL(109,N3:N114)</f>
        <v>22100</v>
      </c>
      <c r="S115" s="43">
        <f>SUBTOTAL(109,S3:S114)</f>
        <v>13100</v>
      </c>
    </row>
  </sheetData>
  <autoFilter ref="A2:Y114" xr:uid="{00000000-0009-0000-0000-000001000000}">
    <sortState xmlns:xlrd2="http://schemas.microsoft.com/office/spreadsheetml/2017/richdata2" ref="A2:Y114">
      <sortCondition sortBy="cellColor" ref="E2:E114" dxfId="29"/>
    </sortState>
  </autoFilter>
  <hyperlinks>
    <hyperlink ref="G23" r:id="rId1" xr:uid="{00000000-0004-0000-0100-000000000000}"/>
    <hyperlink ref="G59" r:id="rId2" xr:uid="{00000000-0004-0000-0100-000001000000}"/>
    <hyperlink ref="G76" r:id="rId3" xr:uid="{00000000-0004-0000-0100-000002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"/>
  <sheetViews>
    <sheetView topLeftCell="A58" workbookViewId="0">
      <selection activeCell="H90" sqref="H90"/>
    </sheetView>
  </sheetViews>
  <sheetFormatPr baseColWidth="10" defaultColWidth="8" defaultRowHeight="15"/>
  <cols>
    <col min="1" max="4" width="8" style="36"/>
    <col min="5" max="5" width="14.5546875" style="36" customWidth="1"/>
    <col min="6" max="6" width="8" style="36"/>
    <col min="7" max="7" width="15.33203125" style="37" customWidth="1"/>
    <col min="8" max="8" width="13.33203125" style="38" customWidth="1"/>
    <col min="9" max="9" width="22.44140625" style="38" customWidth="1"/>
    <col min="10" max="16384" width="8" style="36"/>
  </cols>
  <sheetData>
    <row r="1" spans="1:16" s="35" customFormat="1">
      <c r="A1" s="35" t="s">
        <v>895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9" t="s">
        <v>902</v>
      </c>
      <c r="H1" s="40" t="s">
        <v>8</v>
      </c>
      <c r="I1" s="40" t="s">
        <v>905</v>
      </c>
      <c r="J1" s="35" t="s">
        <v>1499</v>
      </c>
      <c r="K1" s="35" t="s">
        <v>1500</v>
      </c>
      <c r="L1" s="35" t="s">
        <v>909</v>
      </c>
      <c r="M1" s="35" t="s">
        <v>910</v>
      </c>
      <c r="N1" s="35" t="s">
        <v>911</v>
      </c>
      <c r="O1" s="35" t="s">
        <v>912</v>
      </c>
      <c r="P1" s="35" t="s">
        <v>913</v>
      </c>
    </row>
    <row r="2" spans="1:16">
      <c r="A2" s="36" t="s">
        <v>955</v>
      </c>
      <c r="B2" s="36" t="s">
        <v>32</v>
      </c>
      <c r="C2" s="36" t="s">
        <v>33</v>
      </c>
      <c r="D2" s="36" t="s">
        <v>32</v>
      </c>
      <c r="E2" s="36" t="s">
        <v>34</v>
      </c>
      <c r="F2" s="36" t="s">
        <v>35</v>
      </c>
      <c r="G2" s="37">
        <v>300</v>
      </c>
      <c r="H2" s="38" t="s">
        <v>36</v>
      </c>
      <c r="I2" s="38">
        <v>5</v>
      </c>
      <c r="J2" s="36" t="s">
        <v>1501</v>
      </c>
      <c r="K2" s="36" t="s">
        <v>1502</v>
      </c>
      <c r="L2" s="36" t="s">
        <v>921</v>
      </c>
      <c r="M2" s="36" t="s">
        <v>1503</v>
      </c>
      <c r="N2" s="36" t="s">
        <v>1503</v>
      </c>
      <c r="O2" s="36" t="s">
        <v>1503</v>
      </c>
      <c r="P2" s="36" t="s">
        <v>1504</v>
      </c>
    </row>
    <row r="3" spans="1:16">
      <c r="A3" s="36" t="s">
        <v>188</v>
      </c>
      <c r="B3" s="36" t="s">
        <v>1475</v>
      </c>
      <c r="C3" s="36" t="s">
        <v>43</v>
      </c>
      <c r="D3" s="36" t="s">
        <v>44</v>
      </c>
      <c r="E3" s="36" t="s">
        <v>45</v>
      </c>
      <c r="F3" s="36" t="s">
        <v>46</v>
      </c>
      <c r="G3" s="37">
        <v>300</v>
      </c>
      <c r="H3" s="38" t="s">
        <v>47</v>
      </c>
      <c r="I3" s="38" t="s">
        <v>48</v>
      </c>
      <c r="J3" s="36" t="s">
        <v>1505</v>
      </c>
      <c r="K3" s="36" t="s">
        <v>1506</v>
      </c>
      <c r="L3" s="36" t="s">
        <v>921</v>
      </c>
      <c r="M3" s="36" t="s">
        <v>1503</v>
      </c>
      <c r="N3" s="36" t="s">
        <v>1503</v>
      </c>
      <c r="O3" s="36" t="s">
        <v>1503</v>
      </c>
      <c r="P3" s="36" t="s">
        <v>1507</v>
      </c>
    </row>
    <row r="4" spans="1:16">
      <c r="A4" s="36" t="s">
        <v>130</v>
      </c>
      <c r="B4" s="36" t="s">
        <v>56</v>
      </c>
      <c r="C4" s="36" t="s">
        <v>55</v>
      </c>
      <c r="D4" s="36" t="s">
        <v>56</v>
      </c>
      <c r="E4" s="36" t="s">
        <v>57</v>
      </c>
      <c r="F4" s="36" t="s">
        <v>58</v>
      </c>
      <c r="G4" s="37">
        <v>200</v>
      </c>
      <c r="H4" s="38" t="s">
        <v>59</v>
      </c>
      <c r="I4" s="38" t="s">
        <v>60</v>
      </c>
      <c r="J4" s="36" t="s">
        <v>1508</v>
      </c>
      <c r="K4" s="36" t="s">
        <v>1509</v>
      </c>
      <c r="L4" s="36" t="s">
        <v>921</v>
      </c>
      <c r="M4" s="36" t="s">
        <v>1503</v>
      </c>
      <c r="N4" s="36" t="s">
        <v>1503</v>
      </c>
      <c r="O4" s="36" t="s">
        <v>1503</v>
      </c>
      <c r="P4" s="36" t="s">
        <v>1507</v>
      </c>
    </row>
    <row r="5" spans="1:16">
      <c r="A5" s="36" t="s">
        <v>141</v>
      </c>
      <c r="B5" s="36" t="s">
        <v>64</v>
      </c>
      <c r="C5" s="36" t="s">
        <v>65</v>
      </c>
      <c r="D5" s="36" t="s">
        <v>66</v>
      </c>
      <c r="E5" s="36" t="s">
        <v>67</v>
      </c>
      <c r="F5" s="36" t="s">
        <v>68</v>
      </c>
      <c r="G5" s="37">
        <v>300</v>
      </c>
      <c r="H5" s="38" t="s">
        <v>69</v>
      </c>
      <c r="I5" s="38" t="s">
        <v>60</v>
      </c>
      <c r="J5" s="36" t="s">
        <v>1510</v>
      </c>
      <c r="K5" s="36" t="s">
        <v>66</v>
      </c>
      <c r="L5" s="36" t="s">
        <v>921</v>
      </c>
      <c r="M5" s="36" t="s">
        <v>1503</v>
      </c>
      <c r="N5" s="36" t="s">
        <v>1503</v>
      </c>
      <c r="O5" s="36" t="s">
        <v>1503</v>
      </c>
      <c r="P5" s="36" t="s">
        <v>1507</v>
      </c>
    </row>
    <row r="6" spans="1:16">
      <c r="A6" s="36" t="s">
        <v>48</v>
      </c>
      <c r="B6" s="36" t="s">
        <v>74</v>
      </c>
      <c r="C6" s="36" t="s">
        <v>75</v>
      </c>
      <c r="D6" s="36" t="s">
        <v>74</v>
      </c>
      <c r="E6" s="36" t="s">
        <v>76</v>
      </c>
      <c r="F6" s="36" t="s">
        <v>77</v>
      </c>
      <c r="G6" s="37">
        <v>200</v>
      </c>
      <c r="H6" s="38" t="s">
        <v>78</v>
      </c>
      <c r="I6" s="38" t="s">
        <v>60</v>
      </c>
      <c r="J6" s="36" t="s">
        <v>1511</v>
      </c>
      <c r="K6" s="36" t="s">
        <v>1512</v>
      </c>
      <c r="L6" s="36" t="s">
        <v>921</v>
      </c>
      <c r="M6" s="36" t="s">
        <v>1503</v>
      </c>
      <c r="N6" s="36" t="s">
        <v>1503</v>
      </c>
      <c r="O6" s="36" t="s">
        <v>1503</v>
      </c>
      <c r="P6" s="36" t="s">
        <v>1507</v>
      </c>
    </row>
    <row r="7" spans="1:16">
      <c r="A7" s="36" t="s">
        <v>497</v>
      </c>
      <c r="B7" s="36" t="s">
        <v>1224</v>
      </c>
      <c r="C7" s="36" t="s">
        <v>84</v>
      </c>
      <c r="D7" s="36" t="s">
        <v>85</v>
      </c>
      <c r="E7" s="36" t="s">
        <v>86</v>
      </c>
      <c r="F7" s="36" t="s">
        <v>87</v>
      </c>
      <c r="G7" s="37">
        <v>200</v>
      </c>
      <c r="H7" s="38" t="s">
        <v>88</v>
      </c>
      <c r="I7" s="38" t="s">
        <v>60</v>
      </c>
      <c r="J7" s="36" t="s">
        <v>1513</v>
      </c>
      <c r="K7" s="36" t="s">
        <v>85</v>
      </c>
      <c r="L7" s="36" t="s">
        <v>921</v>
      </c>
      <c r="M7" s="36" t="s">
        <v>1503</v>
      </c>
      <c r="N7" s="36" t="s">
        <v>1503</v>
      </c>
      <c r="O7" s="36" t="s">
        <v>1503</v>
      </c>
      <c r="P7" s="36" t="s">
        <v>1507</v>
      </c>
    </row>
    <row r="8" spans="1:16">
      <c r="A8" s="36" t="s">
        <v>60</v>
      </c>
      <c r="B8" s="36" t="s">
        <v>1364</v>
      </c>
      <c r="C8" s="36" t="s">
        <v>95</v>
      </c>
      <c r="D8" s="36" t="s">
        <v>1365</v>
      </c>
      <c r="E8" s="36" t="s">
        <v>97</v>
      </c>
      <c r="F8" s="36" t="s">
        <v>98</v>
      </c>
      <c r="G8" s="37">
        <v>200</v>
      </c>
      <c r="H8" s="38" t="s">
        <v>99</v>
      </c>
      <c r="I8" s="38" t="s">
        <v>48</v>
      </c>
      <c r="J8" s="36" t="s">
        <v>1514</v>
      </c>
      <c r="K8" s="36" t="s">
        <v>1515</v>
      </c>
      <c r="L8" s="36" t="s">
        <v>921</v>
      </c>
      <c r="M8" s="36" t="s">
        <v>1503</v>
      </c>
      <c r="N8" s="36" t="s">
        <v>1503</v>
      </c>
      <c r="O8" s="36" t="s">
        <v>1503</v>
      </c>
      <c r="P8" s="36" t="s">
        <v>1507</v>
      </c>
    </row>
    <row r="9" spans="1:16">
      <c r="A9" s="36" t="s">
        <v>1516</v>
      </c>
      <c r="B9" s="36" t="s">
        <v>1208</v>
      </c>
      <c r="C9" s="36" t="s">
        <v>105</v>
      </c>
      <c r="D9" s="36" t="s">
        <v>106</v>
      </c>
      <c r="E9" s="36" t="s">
        <v>107</v>
      </c>
      <c r="F9" s="36" t="s">
        <v>108</v>
      </c>
      <c r="G9" s="37">
        <v>100</v>
      </c>
      <c r="H9" s="38" t="s">
        <v>109</v>
      </c>
      <c r="I9" s="38" t="s">
        <v>48</v>
      </c>
      <c r="J9" s="36" t="s">
        <v>1517</v>
      </c>
      <c r="K9" s="36" t="s">
        <v>1518</v>
      </c>
      <c r="L9" s="36" t="s">
        <v>921</v>
      </c>
      <c r="M9" s="36" t="s">
        <v>1503</v>
      </c>
      <c r="N9" s="36" t="s">
        <v>1503</v>
      </c>
      <c r="O9" s="36" t="s">
        <v>1503</v>
      </c>
      <c r="P9" s="36" t="s">
        <v>1507</v>
      </c>
    </row>
    <row r="10" spans="1:16">
      <c r="A10" s="36" t="s">
        <v>1135</v>
      </c>
      <c r="B10" s="36" t="s">
        <v>115</v>
      </c>
      <c r="C10" s="36" t="s">
        <v>116</v>
      </c>
      <c r="D10" s="36" t="s">
        <v>117</v>
      </c>
      <c r="E10" s="36" t="s">
        <v>118</v>
      </c>
      <c r="F10" s="36" t="s">
        <v>119</v>
      </c>
      <c r="G10" s="37">
        <v>100</v>
      </c>
      <c r="H10" s="38" t="s">
        <v>120</v>
      </c>
      <c r="I10" s="38" t="s">
        <v>48</v>
      </c>
      <c r="J10" s="36" t="s">
        <v>1519</v>
      </c>
      <c r="K10" s="36" t="s">
        <v>1520</v>
      </c>
      <c r="L10" s="36" t="s">
        <v>921</v>
      </c>
      <c r="M10" s="36" t="s">
        <v>1503</v>
      </c>
      <c r="N10" s="36" t="s">
        <v>1503</v>
      </c>
      <c r="O10" s="36" t="s">
        <v>1503</v>
      </c>
      <c r="P10" s="36" t="s">
        <v>1521</v>
      </c>
    </row>
    <row r="11" spans="1:16">
      <c r="A11" s="36" t="s">
        <v>1522</v>
      </c>
      <c r="B11" s="36" t="s">
        <v>125</v>
      </c>
      <c r="C11" s="36" t="s">
        <v>126</v>
      </c>
      <c r="D11" s="36" t="s">
        <v>127</v>
      </c>
      <c r="E11" s="36" t="s">
        <v>128</v>
      </c>
      <c r="F11" s="36" t="s">
        <v>87</v>
      </c>
      <c r="G11" s="37">
        <v>200</v>
      </c>
      <c r="H11" s="38" t="s">
        <v>129</v>
      </c>
      <c r="I11" s="38" t="s">
        <v>130</v>
      </c>
      <c r="J11" s="36" t="s">
        <v>1523</v>
      </c>
      <c r="K11" s="36" t="s">
        <v>1524</v>
      </c>
      <c r="L11" s="36" t="s">
        <v>921</v>
      </c>
      <c r="M11" s="36" t="s">
        <v>1503</v>
      </c>
      <c r="N11" s="36" t="s">
        <v>1503</v>
      </c>
      <c r="O11" s="36" t="s">
        <v>1503</v>
      </c>
      <c r="P11" s="36" t="s">
        <v>1521</v>
      </c>
    </row>
    <row r="12" spans="1:16">
      <c r="A12" s="36" t="s">
        <v>1207</v>
      </c>
      <c r="B12" s="36" t="s">
        <v>135</v>
      </c>
      <c r="C12" s="36" t="s">
        <v>136</v>
      </c>
      <c r="D12" s="36" t="s">
        <v>137</v>
      </c>
      <c r="E12" s="36" t="s">
        <v>138</v>
      </c>
      <c r="F12" s="36" t="s">
        <v>139</v>
      </c>
      <c r="G12" s="37">
        <v>200</v>
      </c>
      <c r="H12" s="38" t="s">
        <v>140</v>
      </c>
      <c r="I12" s="38" t="s">
        <v>141</v>
      </c>
      <c r="J12" s="36" t="s">
        <v>1525</v>
      </c>
      <c r="K12" s="36" t="s">
        <v>1526</v>
      </c>
      <c r="L12" s="36" t="s">
        <v>921</v>
      </c>
      <c r="M12" s="36" t="s">
        <v>1503</v>
      </c>
      <c r="N12" s="36" t="s">
        <v>1503</v>
      </c>
      <c r="O12" s="36" t="s">
        <v>1503</v>
      </c>
      <c r="P12" s="36" t="s">
        <v>1521</v>
      </c>
    </row>
    <row r="13" spans="1:16">
      <c r="A13" s="36" t="s">
        <v>1527</v>
      </c>
      <c r="B13" s="36" t="s">
        <v>145</v>
      </c>
      <c r="C13" s="36" t="s">
        <v>146</v>
      </c>
      <c r="D13" s="36" t="s">
        <v>147</v>
      </c>
      <c r="E13" s="36" t="s">
        <v>148</v>
      </c>
      <c r="F13" s="36" t="s">
        <v>149</v>
      </c>
      <c r="G13" s="37">
        <v>300</v>
      </c>
      <c r="H13" s="38" t="s">
        <v>150</v>
      </c>
      <c r="I13" s="38" t="s">
        <v>130</v>
      </c>
      <c r="J13" s="36" t="s">
        <v>1528</v>
      </c>
      <c r="K13" s="36" t="s">
        <v>1529</v>
      </c>
      <c r="L13" s="36" t="s">
        <v>921</v>
      </c>
      <c r="M13" s="36" t="s">
        <v>1503</v>
      </c>
      <c r="N13" s="36" t="s">
        <v>1503</v>
      </c>
      <c r="O13" s="36" t="s">
        <v>1503</v>
      </c>
      <c r="P13" s="36" t="s">
        <v>1521</v>
      </c>
    </row>
    <row r="14" spans="1:16">
      <c r="A14" s="36" t="s">
        <v>1530</v>
      </c>
      <c r="B14" s="36" t="s">
        <v>1434</v>
      </c>
      <c r="C14" s="36" t="s">
        <v>156</v>
      </c>
      <c r="D14" s="36" t="s">
        <v>157</v>
      </c>
      <c r="E14" s="36" t="s">
        <v>158</v>
      </c>
      <c r="F14" s="36" t="s">
        <v>58</v>
      </c>
      <c r="G14" s="37">
        <v>200</v>
      </c>
      <c r="H14" s="38" t="s">
        <v>159</v>
      </c>
      <c r="I14" s="38" t="s">
        <v>130</v>
      </c>
      <c r="J14" s="36" t="s">
        <v>1531</v>
      </c>
      <c r="K14" s="36" t="s">
        <v>1532</v>
      </c>
      <c r="L14" s="36" t="s">
        <v>921</v>
      </c>
      <c r="M14" s="36" t="s">
        <v>1503</v>
      </c>
      <c r="N14" s="36" t="s">
        <v>1503</v>
      </c>
      <c r="O14" s="36" t="s">
        <v>1503</v>
      </c>
      <c r="P14" s="36" t="s">
        <v>1521</v>
      </c>
    </row>
    <row r="15" spans="1:16">
      <c r="A15" s="36" t="s">
        <v>1533</v>
      </c>
      <c r="B15" s="36" t="s">
        <v>163</v>
      </c>
      <c r="C15" s="36" t="s">
        <v>164</v>
      </c>
      <c r="D15" s="36" t="s">
        <v>165</v>
      </c>
      <c r="E15" s="36" t="s">
        <v>166</v>
      </c>
      <c r="F15" s="36" t="s">
        <v>98</v>
      </c>
      <c r="G15" s="37">
        <v>200</v>
      </c>
      <c r="H15" s="38" t="s">
        <v>167</v>
      </c>
      <c r="I15" s="38" t="s">
        <v>130</v>
      </c>
      <c r="J15" s="36" t="s">
        <v>1534</v>
      </c>
      <c r="K15" s="36" t="s">
        <v>1535</v>
      </c>
      <c r="L15" s="36" t="s">
        <v>921</v>
      </c>
      <c r="M15" s="36" t="s">
        <v>1503</v>
      </c>
      <c r="N15" s="36" t="s">
        <v>1503</v>
      </c>
      <c r="O15" s="36" t="s">
        <v>1503</v>
      </c>
      <c r="P15" s="36" t="s">
        <v>1521</v>
      </c>
    </row>
    <row r="16" spans="1:16">
      <c r="A16" s="36" t="s">
        <v>1536</v>
      </c>
      <c r="B16" s="36" t="s">
        <v>173</v>
      </c>
      <c r="C16" s="36" t="s">
        <v>174</v>
      </c>
      <c r="D16" s="36" t="s">
        <v>175</v>
      </c>
      <c r="E16" s="36" t="s">
        <v>176</v>
      </c>
      <c r="F16" s="36" t="s">
        <v>177</v>
      </c>
      <c r="G16" s="37">
        <v>200</v>
      </c>
      <c r="H16" s="38" t="s">
        <v>178</v>
      </c>
      <c r="I16" s="38" t="s">
        <v>60</v>
      </c>
      <c r="J16" s="36" t="s">
        <v>1537</v>
      </c>
      <c r="K16" s="36" t="s">
        <v>173</v>
      </c>
      <c r="L16" s="36" t="s">
        <v>921</v>
      </c>
      <c r="M16" s="36" t="s">
        <v>1503</v>
      </c>
      <c r="N16" s="36" t="s">
        <v>1503</v>
      </c>
      <c r="O16" s="36" t="s">
        <v>1503</v>
      </c>
      <c r="P16" s="36" t="s">
        <v>1521</v>
      </c>
    </row>
    <row r="17" spans="1:16">
      <c r="A17" s="36" t="s">
        <v>1538</v>
      </c>
      <c r="B17" s="36" t="s">
        <v>183</v>
      </c>
      <c r="C17" s="36" t="s">
        <v>184</v>
      </c>
      <c r="D17" s="36" t="s">
        <v>185</v>
      </c>
      <c r="E17" s="36" t="s">
        <v>186</v>
      </c>
      <c r="F17" s="36" t="s">
        <v>187</v>
      </c>
      <c r="G17" s="37">
        <v>200</v>
      </c>
      <c r="H17" s="38" t="s">
        <v>184</v>
      </c>
      <c r="I17" s="38" t="s">
        <v>188</v>
      </c>
      <c r="J17" s="36" t="s">
        <v>1539</v>
      </c>
      <c r="K17" s="36" t="s">
        <v>1540</v>
      </c>
      <c r="L17" s="36" t="s">
        <v>921</v>
      </c>
      <c r="M17" s="36" t="s">
        <v>1503</v>
      </c>
      <c r="N17" s="36" t="s">
        <v>1503</v>
      </c>
      <c r="O17" s="36" t="s">
        <v>1503</v>
      </c>
      <c r="P17" s="36" t="s">
        <v>1521</v>
      </c>
    </row>
    <row r="18" spans="1:16">
      <c r="A18" s="36" t="s">
        <v>998</v>
      </c>
      <c r="B18" s="36" t="s">
        <v>192</v>
      </c>
      <c r="C18" s="36" t="s">
        <v>193</v>
      </c>
      <c r="D18" s="36" t="s">
        <v>194</v>
      </c>
      <c r="E18" s="36" t="s">
        <v>195</v>
      </c>
      <c r="F18" s="36" t="s">
        <v>58</v>
      </c>
      <c r="G18" s="37">
        <v>200</v>
      </c>
      <c r="H18" s="38" t="s">
        <v>196</v>
      </c>
      <c r="I18" s="38" t="s">
        <v>60</v>
      </c>
      <c r="J18" s="36" t="s">
        <v>1541</v>
      </c>
      <c r="K18" s="36" t="s">
        <v>1542</v>
      </c>
      <c r="L18" s="36" t="s">
        <v>921</v>
      </c>
      <c r="M18" s="36" t="s">
        <v>1503</v>
      </c>
      <c r="N18" s="36" t="s">
        <v>1503</v>
      </c>
      <c r="O18" s="36" t="s">
        <v>1503</v>
      </c>
      <c r="P18" s="36" t="s">
        <v>1521</v>
      </c>
    </row>
    <row r="19" spans="1:16">
      <c r="A19" s="36" t="s">
        <v>1543</v>
      </c>
      <c r="B19" s="36" t="s">
        <v>202</v>
      </c>
      <c r="C19" s="36" t="s">
        <v>203</v>
      </c>
      <c r="D19" s="36" t="s">
        <v>204</v>
      </c>
      <c r="E19" s="36" t="s">
        <v>205</v>
      </c>
      <c r="F19" s="36" t="s">
        <v>206</v>
      </c>
      <c r="G19" s="37">
        <v>100</v>
      </c>
      <c r="H19" s="38" t="s">
        <v>207</v>
      </c>
      <c r="I19" s="38" t="s">
        <v>141</v>
      </c>
      <c r="J19" s="36" t="s">
        <v>1544</v>
      </c>
      <c r="K19" s="36" t="s">
        <v>1545</v>
      </c>
      <c r="L19" s="36" t="s">
        <v>921</v>
      </c>
      <c r="M19" s="36" t="s">
        <v>1503</v>
      </c>
      <c r="N19" s="36" t="s">
        <v>1503</v>
      </c>
      <c r="O19" s="36" t="s">
        <v>1503</v>
      </c>
      <c r="P19" s="36" t="s">
        <v>1546</v>
      </c>
    </row>
    <row r="20" spans="1:16">
      <c r="A20" s="36" t="s">
        <v>1547</v>
      </c>
      <c r="B20" s="36" t="s">
        <v>212</v>
      </c>
      <c r="C20" s="36" t="s">
        <v>213</v>
      </c>
      <c r="D20" s="36" t="s">
        <v>214</v>
      </c>
      <c r="E20" s="36" t="s">
        <v>215</v>
      </c>
      <c r="F20" s="36" t="s">
        <v>216</v>
      </c>
      <c r="G20" s="37">
        <v>300</v>
      </c>
      <c r="H20" s="38" t="s">
        <v>213</v>
      </c>
      <c r="I20" s="38" t="s">
        <v>48</v>
      </c>
      <c r="J20" s="36" t="s">
        <v>1548</v>
      </c>
      <c r="K20" s="36" t="s">
        <v>1549</v>
      </c>
      <c r="L20" s="36" t="s">
        <v>921</v>
      </c>
      <c r="M20" s="36" t="s">
        <v>1503</v>
      </c>
      <c r="N20" s="36" t="s">
        <v>1503</v>
      </c>
      <c r="O20" s="36" t="s">
        <v>1503</v>
      </c>
      <c r="P20" s="36" t="s">
        <v>1546</v>
      </c>
    </row>
    <row r="21" spans="1:16">
      <c r="A21" s="36" t="s">
        <v>1550</v>
      </c>
      <c r="B21" s="36" t="s">
        <v>221</v>
      </c>
      <c r="C21" s="36" t="s">
        <v>222</v>
      </c>
      <c r="D21" s="36" t="s">
        <v>223</v>
      </c>
      <c r="E21" s="36" t="s">
        <v>224</v>
      </c>
      <c r="F21" s="36" t="s">
        <v>225</v>
      </c>
      <c r="G21" s="37">
        <v>200</v>
      </c>
      <c r="H21" s="38" t="s">
        <v>226</v>
      </c>
      <c r="I21" s="38" t="s">
        <v>141</v>
      </c>
      <c r="J21" s="36" t="s">
        <v>1551</v>
      </c>
      <c r="K21" s="36" t="s">
        <v>1552</v>
      </c>
      <c r="L21" s="36" t="s">
        <v>921</v>
      </c>
      <c r="M21" s="36" t="s">
        <v>1503</v>
      </c>
      <c r="N21" s="36" t="s">
        <v>1503</v>
      </c>
      <c r="O21" s="36" t="s">
        <v>1503</v>
      </c>
      <c r="P21" s="36" t="s">
        <v>1546</v>
      </c>
    </row>
    <row r="22" spans="1:16">
      <c r="A22" s="36" t="s">
        <v>1553</v>
      </c>
      <c r="B22" s="36" t="s">
        <v>231</v>
      </c>
      <c r="C22" s="36" t="s">
        <v>232</v>
      </c>
      <c r="D22" s="36" t="s">
        <v>233</v>
      </c>
      <c r="E22" s="36" t="s">
        <v>234</v>
      </c>
      <c r="F22" s="36" t="s">
        <v>235</v>
      </c>
      <c r="G22" s="37">
        <v>100</v>
      </c>
      <c r="H22" s="38" t="s">
        <v>236</v>
      </c>
      <c r="I22" s="38" t="s">
        <v>188</v>
      </c>
      <c r="J22" s="36" t="s">
        <v>1554</v>
      </c>
      <c r="K22" s="36" t="s">
        <v>1555</v>
      </c>
      <c r="L22" s="36" t="s">
        <v>921</v>
      </c>
      <c r="M22" s="36" t="s">
        <v>1503</v>
      </c>
      <c r="N22" s="36" t="s">
        <v>1503</v>
      </c>
      <c r="O22" s="36" t="s">
        <v>1503</v>
      </c>
      <c r="P22" s="36" t="s">
        <v>1546</v>
      </c>
    </row>
    <row r="23" spans="1:16">
      <c r="A23" s="36" t="s">
        <v>1128</v>
      </c>
      <c r="B23" s="36" t="s">
        <v>240</v>
      </c>
      <c r="C23" s="36" t="s">
        <v>241</v>
      </c>
      <c r="D23" s="36" t="s">
        <v>1219</v>
      </c>
      <c r="E23" s="36" t="s">
        <v>243</v>
      </c>
      <c r="F23" s="36" t="s">
        <v>87</v>
      </c>
      <c r="G23" s="37">
        <v>200</v>
      </c>
      <c r="H23" s="38" t="s">
        <v>241</v>
      </c>
      <c r="I23" s="38" t="s">
        <v>130</v>
      </c>
      <c r="J23" s="36" t="s">
        <v>1556</v>
      </c>
      <c r="K23" s="36" t="s">
        <v>1557</v>
      </c>
      <c r="L23" s="36" t="s">
        <v>921</v>
      </c>
      <c r="M23" s="36" t="s">
        <v>1503</v>
      </c>
      <c r="N23" s="36" t="s">
        <v>1503</v>
      </c>
      <c r="O23" s="36" t="s">
        <v>1503</v>
      </c>
      <c r="P23" s="36" t="s">
        <v>1546</v>
      </c>
    </row>
    <row r="24" spans="1:16">
      <c r="A24" s="36" t="s">
        <v>1381</v>
      </c>
      <c r="B24" s="36" t="s">
        <v>247</v>
      </c>
      <c r="C24" s="36" t="s">
        <v>248</v>
      </c>
      <c r="D24" s="36" t="s">
        <v>247</v>
      </c>
      <c r="E24" s="36" t="s">
        <v>249</v>
      </c>
      <c r="F24" s="36" t="s">
        <v>250</v>
      </c>
      <c r="G24" s="37">
        <v>200</v>
      </c>
      <c r="H24" s="38" t="s">
        <v>251</v>
      </c>
      <c r="I24" s="38" t="s">
        <v>60</v>
      </c>
      <c r="J24" s="36" t="s">
        <v>1558</v>
      </c>
      <c r="K24" s="36" t="s">
        <v>1559</v>
      </c>
      <c r="L24" s="36" t="s">
        <v>921</v>
      </c>
      <c r="M24" s="36" t="s">
        <v>1503</v>
      </c>
      <c r="N24" s="36" t="s">
        <v>1503</v>
      </c>
      <c r="O24" s="36" t="s">
        <v>1503</v>
      </c>
      <c r="P24" s="36" t="s">
        <v>1560</v>
      </c>
    </row>
    <row r="25" spans="1:16">
      <c r="A25" s="36" t="s">
        <v>1561</v>
      </c>
      <c r="B25" s="36" t="s">
        <v>255</v>
      </c>
      <c r="C25" s="36" t="s">
        <v>256</v>
      </c>
      <c r="D25" s="36" t="s">
        <v>255</v>
      </c>
      <c r="E25" s="36" t="s">
        <v>257</v>
      </c>
      <c r="F25" s="36" t="s">
        <v>258</v>
      </c>
      <c r="G25" s="37">
        <v>200</v>
      </c>
      <c r="H25" s="38" t="s">
        <v>256</v>
      </c>
      <c r="I25" s="38" t="s">
        <v>48</v>
      </c>
      <c r="J25" s="36" t="s">
        <v>1562</v>
      </c>
      <c r="K25" s="36" t="s">
        <v>1563</v>
      </c>
      <c r="L25" s="36" t="s">
        <v>921</v>
      </c>
      <c r="M25" s="36" t="s">
        <v>1503</v>
      </c>
      <c r="N25" s="36" t="s">
        <v>1503</v>
      </c>
      <c r="O25" s="36" t="s">
        <v>1503</v>
      </c>
      <c r="P25" s="36" t="s">
        <v>1560</v>
      </c>
    </row>
    <row r="26" spans="1:16">
      <c r="A26" s="36" t="s">
        <v>1564</v>
      </c>
      <c r="B26" s="36" t="s">
        <v>263</v>
      </c>
      <c r="C26" s="36" t="s">
        <v>264</v>
      </c>
      <c r="D26" s="36" t="s">
        <v>265</v>
      </c>
      <c r="E26" s="41" t="s">
        <v>266</v>
      </c>
      <c r="F26" s="36" t="s">
        <v>58</v>
      </c>
      <c r="G26" s="37">
        <v>200</v>
      </c>
      <c r="H26" s="38" t="s">
        <v>267</v>
      </c>
      <c r="I26" s="38" t="s">
        <v>130</v>
      </c>
      <c r="J26" s="36" t="s">
        <v>1565</v>
      </c>
      <c r="K26" s="36" t="s">
        <v>1566</v>
      </c>
      <c r="L26" s="36" t="s">
        <v>921</v>
      </c>
      <c r="M26" s="36" t="s">
        <v>1503</v>
      </c>
      <c r="N26" s="36" t="s">
        <v>1503</v>
      </c>
      <c r="O26" s="36" t="s">
        <v>1503</v>
      </c>
      <c r="P26" s="36" t="s">
        <v>1560</v>
      </c>
    </row>
    <row r="27" spans="1:16">
      <c r="A27" s="36" t="s">
        <v>1567</v>
      </c>
      <c r="B27" s="36" t="s">
        <v>272</v>
      </c>
      <c r="C27" s="36" t="s">
        <v>273</v>
      </c>
      <c r="D27" s="36" t="s">
        <v>274</v>
      </c>
      <c r="E27" s="36" t="s">
        <v>275</v>
      </c>
      <c r="F27" s="36" t="s">
        <v>87</v>
      </c>
      <c r="G27" s="37">
        <v>200</v>
      </c>
      <c r="H27" s="38" t="s">
        <v>276</v>
      </c>
      <c r="I27" s="38" t="s">
        <v>141</v>
      </c>
      <c r="J27" s="36" t="s">
        <v>1568</v>
      </c>
      <c r="K27" s="36" t="s">
        <v>1569</v>
      </c>
      <c r="L27" s="36" t="s">
        <v>921</v>
      </c>
      <c r="M27" s="36" t="s">
        <v>1503</v>
      </c>
      <c r="N27" s="36" t="s">
        <v>1503</v>
      </c>
      <c r="O27" s="36" t="s">
        <v>1503</v>
      </c>
      <c r="P27" s="36" t="s">
        <v>1560</v>
      </c>
    </row>
    <row r="28" spans="1:16">
      <c r="A28" s="36" t="s">
        <v>1188</v>
      </c>
      <c r="B28" s="36" t="s">
        <v>280</v>
      </c>
      <c r="C28" s="36" t="s">
        <v>281</v>
      </c>
      <c r="D28" s="36" t="s">
        <v>282</v>
      </c>
      <c r="E28" s="36" t="s">
        <v>283</v>
      </c>
      <c r="F28" s="36" t="s">
        <v>98</v>
      </c>
      <c r="G28" s="37">
        <v>200</v>
      </c>
      <c r="H28" s="38" t="s">
        <v>284</v>
      </c>
      <c r="I28" s="38" t="s">
        <v>48</v>
      </c>
      <c r="J28" s="36" t="s">
        <v>1570</v>
      </c>
      <c r="K28" s="36" t="s">
        <v>1571</v>
      </c>
      <c r="L28" s="36" t="s">
        <v>921</v>
      </c>
      <c r="M28" s="36" t="s">
        <v>1503</v>
      </c>
      <c r="N28" s="36" t="s">
        <v>1503</v>
      </c>
      <c r="O28" s="36" t="s">
        <v>1503</v>
      </c>
      <c r="P28" s="36" t="s">
        <v>1560</v>
      </c>
    </row>
    <row r="29" spans="1:16">
      <c r="A29" s="36" t="s">
        <v>1572</v>
      </c>
      <c r="B29" s="36" t="s">
        <v>1258</v>
      </c>
      <c r="C29" s="36" t="s">
        <v>290</v>
      </c>
      <c r="D29" s="36" t="s">
        <v>291</v>
      </c>
      <c r="E29" s="36" t="s">
        <v>292</v>
      </c>
      <c r="F29" s="36" t="s">
        <v>293</v>
      </c>
      <c r="G29" s="37">
        <v>300</v>
      </c>
      <c r="H29" s="38" t="s">
        <v>294</v>
      </c>
      <c r="I29" s="38" t="s">
        <v>48</v>
      </c>
      <c r="J29" s="36" t="s">
        <v>1573</v>
      </c>
      <c r="K29" s="36" t="s">
        <v>1574</v>
      </c>
      <c r="L29" s="36" t="s">
        <v>921</v>
      </c>
      <c r="M29" s="36" t="s">
        <v>1503</v>
      </c>
      <c r="N29" s="36" t="s">
        <v>1503</v>
      </c>
      <c r="O29" s="36" t="s">
        <v>1503</v>
      </c>
      <c r="P29" s="36" t="s">
        <v>1560</v>
      </c>
    </row>
    <row r="30" spans="1:16">
      <c r="A30" s="36" t="s">
        <v>1104</v>
      </c>
      <c r="B30" s="36" t="s">
        <v>1470</v>
      </c>
      <c r="C30" s="36" t="s">
        <v>299</v>
      </c>
      <c r="D30" s="36" t="s">
        <v>300</v>
      </c>
      <c r="E30" s="36" t="s">
        <v>301</v>
      </c>
      <c r="F30" s="36" t="s">
        <v>302</v>
      </c>
      <c r="G30" s="37">
        <v>300</v>
      </c>
      <c r="H30" s="38" t="s">
        <v>303</v>
      </c>
      <c r="I30" s="38">
        <v>7</v>
      </c>
      <c r="J30" s="36" t="s">
        <v>1575</v>
      </c>
      <c r="K30" s="36" t="s">
        <v>1576</v>
      </c>
      <c r="L30" s="36" t="s">
        <v>921</v>
      </c>
      <c r="M30" s="36" t="s">
        <v>1503</v>
      </c>
      <c r="N30" s="36" t="s">
        <v>1503</v>
      </c>
      <c r="O30" s="36" t="s">
        <v>1503</v>
      </c>
      <c r="P30" s="36" t="s">
        <v>1577</v>
      </c>
    </row>
    <row r="31" spans="1:16">
      <c r="A31" s="36" t="s">
        <v>1578</v>
      </c>
      <c r="B31" s="36" t="s">
        <v>310</v>
      </c>
      <c r="C31" s="36" t="s">
        <v>311</v>
      </c>
      <c r="D31" s="36" t="s">
        <v>312</v>
      </c>
      <c r="E31" s="36" t="s">
        <v>313</v>
      </c>
      <c r="F31" s="36" t="s">
        <v>314</v>
      </c>
      <c r="G31" s="37">
        <v>100</v>
      </c>
      <c r="H31" s="38" t="s">
        <v>315</v>
      </c>
      <c r="I31" s="38" t="s">
        <v>48</v>
      </c>
      <c r="J31" s="36" t="s">
        <v>1579</v>
      </c>
      <c r="K31" s="36" t="s">
        <v>1580</v>
      </c>
      <c r="L31" s="36" t="s">
        <v>921</v>
      </c>
      <c r="M31" s="36" t="s">
        <v>1503</v>
      </c>
      <c r="N31" s="36" t="s">
        <v>1503</v>
      </c>
      <c r="O31" s="36" t="s">
        <v>1503</v>
      </c>
      <c r="P31" s="36" t="s">
        <v>1577</v>
      </c>
    </row>
    <row r="32" spans="1:16">
      <c r="A32" s="36" t="s">
        <v>1581</v>
      </c>
      <c r="B32" s="36" t="s">
        <v>320</v>
      </c>
      <c r="C32" s="36" t="s">
        <v>321</v>
      </c>
      <c r="D32" s="36" t="s">
        <v>320</v>
      </c>
      <c r="E32" s="36" t="s">
        <v>322</v>
      </c>
      <c r="F32" s="36" t="s">
        <v>323</v>
      </c>
      <c r="G32" s="37">
        <v>300</v>
      </c>
      <c r="H32" s="38" t="s">
        <v>321</v>
      </c>
      <c r="I32" s="38" t="s">
        <v>60</v>
      </c>
      <c r="J32" s="36" t="s">
        <v>1582</v>
      </c>
      <c r="K32" s="36" t="s">
        <v>1583</v>
      </c>
      <c r="L32" s="36" t="s">
        <v>921</v>
      </c>
      <c r="M32" s="36" t="s">
        <v>1503</v>
      </c>
      <c r="N32" s="36" t="s">
        <v>1503</v>
      </c>
      <c r="O32" s="36" t="s">
        <v>1503</v>
      </c>
      <c r="P32" s="36" t="s">
        <v>1577</v>
      </c>
    </row>
    <row r="33" spans="1:16">
      <c r="A33" s="36" t="s">
        <v>192</v>
      </c>
      <c r="B33" s="36" t="s">
        <v>328</v>
      </c>
      <c r="C33" s="36" t="s">
        <v>329</v>
      </c>
      <c r="D33" s="36" t="s">
        <v>328</v>
      </c>
      <c r="E33" s="36" t="s">
        <v>330</v>
      </c>
      <c r="F33" s="36" t="s">
        <v>331</v>
      </c>
      <c r="G33" s="37">
        <v>200</v>
      </c>
      <c r="H33" s="38" t="s">
        <v>332</v>
      </c>
      <c r="I33" s="38">
        <v>5</v>
      </c>
      <c r="J33" s="36" t="s">
        <v>1584</v>
      </c>
      <c r="K33" s="36" t="s">
        <v>1585</v>
      </c>
      <c r="L33" s="36" t="s">
        <v>921</v>
      </c>
      <c r="M33" s="36" t="s">
        <v>1503</v>
      </c>
      <c r="N33" s="36" t="s">
        <v>1503</v>
      </c>
      <c r="O33" s="36" t="s">
        <v>1503</v>
      </c>
      <c r="P33" s="36" t="s">
        <v>1577</v>
      </c>
    </row>
    <row r="34" spans="1:16">
      <c r="A34" s="36" t="s">
        <v>1586</v>
      </c>
      <c r="B34" s="36" t="s">
        <v>337</v>
      </c>
      <c r="C34" s="36" t="s">
        <v>338</v>
      </c>
      <c r="D34" s="36" t="s">
        <v>339</v>
      </c>
      <c r="E34" s="36" t="s">
        <v>340</v>
      </c>
      <c r="F34" s="36" t="s">
        <v>87</v>
      </c>
      <c r="G34" s="37">
        <v>200</v>
      </c>
      <c r="H34" s="38" t="s">
        <v>341</v>
      </c>
      <c r="I34" s="38" t="s">
        <v>130</v>
      </c>
      <c r="J34" s="36" t="s">
        <v>1025</v>
      </c>
      <c r="K34" s="36" t="s">
        <v>1587</v>
      </c>
      <c r="L34" s="36" t="s">
        <v>921</v>
      </c>
      <c r="M34" s="36" t="s">
        <v>1503</v>
      </c>
      <c r="N34" s="36" t="s">
        <v>1503</v>
      </c>
      <c r="O34" s="36" t="s">
        <v>1503</v>
      </c>
      <c r="P34" s="36" t="s">
        <v>1577</v>
      </c>
    </row>
    <row r="35" spans="1:16">
      <c r="A35" s="36" t="s">
        <v>1588</v>
      </c>
      <c r="B35" s="36" t="s">
        <v>347</v>
      </c>
      <c r="C35" s="36" t="s">
        <v>348</v>
      </c>
      <c r="D35" s="36" t="s">
        <v>349</v>
      </c>
      <c r="E35" s="36" t="s">
        <v>350</v>
      </c>
      <c r="F35" s="36" t="s">
        <v>351</v>
      </c>
      <c r="G35" s="37">
        <v>200</v>
      </c>
      <c r="H35" s="38" t="s">
        <v>352</v>
      </c>
      <c r="I35" s="38" t="s">
        <v>48</v>
      </c>
      <c r="J35" s="36" t="s">
        <v>1589</v>
      </c>
      <c r="K35" s="36" t="s">
        <v>1590</v>
      </c>
      <c r="L35" s="36" t="s">
        <v>921</v>
      </c>
      <c r="M35" s="36" t="s">
        <v>1503</v>
      </c>
      <c r="N35" s="36" t="s">
        <v>1503</v>
      </c>
      <c r="O35" s="36" t="s">
        <v>1503</v>
      </c>
      <c r="P35" s="36" t="s">
        <v>1577</v>
      </c>
    </row>
    <row r="36" spans="1:16">
      <c r="A36" s="36" t="s">
        <v>1591</v>
      </c>
      <c r="B36" s="36" t="s">
        <v>356</v>
      </c>
      <c r="C36" s="36" t="s">
        <v>357</v>
      </c>
      <c r="D36" s="36" t="s">
        <v>358</v>
      </c>
      <c r="E36" s="36" t="s">
        <v>359</v>
      </c>
      <c r="F36" s="36" t="s">
        <v>87</v>
      </c>
      <c r="G36" s="37">
        <v>200</v>
      </c>
      <c r="H36" s="38" t="s">
        <v>360</v>
      </c>
      <c r="I36" s="38" t="s">
        <v>48</v>
      </c>
      <c r="J36" s="36" t="s">
        <v>1592</v>
      </c>
      <c r="K36" s="36" t="s">
        <v>1593</v>
      </c>
      <c r="L36" s="36" t="s">
        <v>921</v>
      </c>
      <c r="M36" s="36" t="s">
        <v>1503</v>
      </c>
      <c r="N36" s="36" t="s">
        <v>1503</v>
      </c>
      <c r="O36" s="36" t="s">
        <v>1503</v>
      </c>
      <c r="P36" s="36" t="s">
        <v>1594</v>
      </c>
    </row>
    <row r="37" spans="1:16">
      <c r="A37" s="36" t="s">
        <v>1595</v>
      </c>
      <c r="B37" s="36" t="s">
        <v>1461</v>
      </c>
      <c r="C37" s="36" t="s">
        <v>365</v>
      </c>
      <c r="D37" s="36" t="s">
        <v>366</v>
      </c>
      <c r="E37" s="36" t="s">
        <v>367</v>
      </c>
      <c r="F37" s="36" t="s">
        <v>368</v>
      </c>
      <c r="G37" s="37">
        <v>200</v>
      </c>
      <c r="H37" s="38" t="s">
        <v>369</v>
      </c>
      <c r="I37" s="38" t="s">
        <v>48</v>
      </c>
      <c r="J37" s="36" t="s">
        <v>1596</v>
      </c>
      <c r="K37" s="36" t="s">
        <v>1597</v>
      </c>
      <c r="L37" s="36" t="s">
        <v>921</v>
      </c>
      <c r="M37" s="36" t="s">
        <v>1503</v>
      </c>
      <c r="N37" s="36" t="s">
        <v>1503</v>
      </c>
      <c r="O37" s="36" t="s">
        <v>1503</v>
      </c>
      <c r="P37" s="36" t="s">
        <v>1594</v>
      </c>
    </row>
    <row r="38" spans="1:16">
      <c r="A38" s="36" t="s">
        <v>1598</v>
      </c>
      <c r="B38" s="36" t="s">
        <v>370</v>
      </c>
      <c r="C38" s="36" t="s">
        <v>371</v>
      </c>
      <c r="D38" s="36" t="s">
        <v>370</v>
      </c>
      <c r="E38" s="36" t="s">
        <v>372</v>
      </c>
      <c r="F38" s="36" t="s">
        <v>58</v>
      </c>
      <c r="G38" s="37">
        <v>200</v>
      </c>
      <c r="H38" s="38" t="s">
        <v>373</v>
      </c>
      <c r="I38" s="38" t="s">
        <v>48</v>
      </c>
      <c r="J38" s="36" t="s">
        <v>1599</v>
      </c>
      <c r="K38" s="36" t="s">
        <v>1600</v>
      </c>
      <c r="L38" s="36" t="s">
        <v>921</v>
      </c>
      <c r="M38" s="36" t="s">
        <v>1503</v>
      </c>
      <c r="N38" s="36" t="s">
        <v>1503</v>
      </c>
      <c r="O38" s="36" t="s">
        <v>1503</v>
      </c>
      <c r="P38" s="36" t="s">
        <v>1594</v>
      </c>
    </row>
    <row r="39" spans="1:16">
      <c r="A39" s="36" t="s">
        <v>1601</v>
      </c>
      <c r="B39" s="36" t="s">
        <v>377</v>
      </c>
      <c r="C39" s="36" t="s">
        <v>378</v>
      </c>
      <c r="D39" s="36" t="s">
        <v>377</v>
      </c>
      <c r="E39" s="36" t="s">
        <v>379</v>
      </c>
      <c r="F39" s="36" t="s">
        <v>98</v>
      </c>
      <c r="G39" s="37">
        <v>200</v>
      </c>
      <c r="H39" s="38" t="s">
        <v>380</v>
      </c>
      <c r="I39" s="38" t="s">
        <v>130</v>
      </c>
      <c r="J39" s="36" t="s">
        <v>1602</v>
      </c>
      <c r="K39" s="36" t="s">
        <v>1603</v>
      </c>
      <c r="L39" s="36" t="s">
        <v>921</v>
      </c>
      <c r="M39" s="36" t="s">
        <v>1503</v>
      </c>
      <c r="N39" s="36" t="s">
        <v>1503</v>
      </c>
      <c r="O39" s="36" t="s">
        <v>1503</v>
      </c>
      <c r="P39" s="36" t="s">
        <v>1594</v>
      </c>
    </row>
    <row r="40" spans="1:16">
      <c r="A40" s="36" t="s">
        <v>1604</v>
      </c>
      <c r="B40" s="36" t="s">
        <v>385</v>
      </c>
      <c r="C40" s="36" t="s">
        <v>386</v>
      </c>
      <c r="D40" s="36" t="s">
        <v>387</v>
      </c>
      <c r="E40" s="36" t="s">
        <v>388</v>
      </c>
      <c r="F40" s="36" t="s">
        <v>389</v>
      </c>
      <c r="G40" s="37">
        <v>200</v>
      </c>
      <c r="H40" s="38" t="s">
        <v>390</v>
      </c>
      <c r="I40" s="38" t="s">
        <v>60</v>
      </c>
      <c r="J40" s="36" t="s">
        <v>1605</v>
      </c>
      <c r="K40" s="36" t="s">
        <v>1606</v>
      </c>
      <c r="L40" s="36" t="s">
        <v>921</v>
      </c>
      <c r="M40" s="36" t="s">
        <v>1503</v>
      </c>
      <c r="N40" s="36" t="s">
        <v>1503</v>
      </c>
      <c r="O40" s="36" t="s">
        <v>1503</v>
      </c>
      <c r="P40" s="36" t="s">
        <v>1594</v>
      </c>
    </row>
    <row r="41" spans="1:16">
      <c r="A41" s="36" t="s">
        <v>980</v>
      </c>
      <c r="B41" s="36" t="s">
        <v>394</v>
      </c>
      <c r="C41" s="36" t="s">
        <v>395</v>
      </c>
      <c r="D41" s="36" t="s">
        <v>396</v>
      </c>
      <c r="E41" s="36" t="s">
        <v>397</v>
      </c>
      <c r="F41" s="36" t="s">
        <v>87</v>
      </c>
      <c r="G41" s="37">
        <v>200</v>
      </c>
      <c r="H41" s="38" t="s">
        <v>395</v>
      </c>
      <c r="I41" s="38" t="s">
        <v>48</v>
      </c>
      <c r="J41" s="36" t="s">
        <v>1607</v>
      </c>
      <c r="K41" s="36" t="s">
        <v>1608</v>
      </c>
      <c r="L41" s="36" t="s">
        <v>921</v>
      </c>
      <c r="M41" s="36" t="s">
        <v>1503</v>
      </c>
      <c r="N41" s="36" t="s">
        <v>1503</v>
      </c>
      <c r="O41" s="36" t="s">
        <v>1503</v>
      </c>
      <c r="P41" s="36" t="s">
        <v>1594</v>
      </c>
    </row>
    <row r="42" spans="1:16">
      <c r="A42" s="36" t="s">
        <v>1609</v>
      </c>
      <c r="B42" s="36" t="s">
        <v>1005</v>
      </c>
      <c r="C42" s="36" t="s">
        <v>402</v>
      </c>
      <c r="D42" s="36" t="s">
        <v>403</v>
      </c>
      <c r="E42" s="36" t="s">
        <v>404</v>
      </c>
      <c r="F42" s="36" t="s">
        <v>58</v>
      </c>
      <c r="G42" s="37">
        <v>200</v>
      </c>
      <c r="H42" s="38" t="s">
        <v>402</v>
      </c>
      <c r="I42" s="38" t="s">
        <v>60</v>
      </c>
      <c r="J42" s="36" t="s">
        <v>1610</v>
      </c>
      <c r="K42" s="36" t="s">
        <v>1611</v>
      </c>
      <c r="L42" s="36" t="s">
        <v>921</v>
      </c>
      <c r="M42" s="36" t="s">
        <v>1503</v>
      </c>
      <c r="N42" s="36" t="s">
        <v>1503</v>
      </c>
      <c r="O42" s="36" t="s">
        <v>1503</v>
      </c>
      <c r="P42" s="36" t="s">
        <v>1612</v>
      </c>
    </row>
    <row r="43" spans="1:16">
      <c r="A43" s="36" t="s">
        <v>1613</v>
      </c>
      <c r="B43" s="36" t="s">
        <v>408</v>
      </c>
      <c r="C43" s="36" t="s">
        <v>409</v>
      </c>
      <c r="D43" s="36" t="s">
        <v>410</v>
      </c>
      <c r="E43" s="36" t="s">
        <v>411</v>
      </c>
      <c r="F43" s="36" t="s">
        <v>98</v>
      </c>
      <c r="G43" s="37">
        <v>200</v>
      </c>
      <c r="H43" s="38" t="s">
        <v>412</v>
      </c>
      <c r="I43" s="38" t="s">
        <v>60</v>
      </c>
      <c r="J43" s="36" t="s">
        <v>1614</v>
      </c>
      <c r="K43" s="36" t="s">
        <v>1615</v>
      </c>
      <c r="L43" s="36" t="s">
        <v>921</v>
      </c>
      <c r="M43" s="36" t="s">
        <v>1503</v>
      </c>
      <c r="N43" s="36" t="s">
        <v>1503</v>
      </c>
      <c r="O43" s="36" t="s">
        <v>1503</v>
      </c>
      <c r="P43" s="36" t="s">
        <v>1612</v>
      </c>
    </row>
    <row r="44" spans="1:16">
      <c r="A44" s="36" t="s">
        <v>1616</v>
      </c>
      <c r="B44" s="36" t="s">
        <v>417</v>
      </c>
      <c r="C44" s="36" t="s">
        <v>418</v>
      </c>
      <c r="D44" s="36" t="s">
        <v>417</v>
      </c>
      <c r="E44" s="36" t="s">
        <v>419</v>
      </c>
      <c r="F44" s="36" t="s">
        <v>87</v>
      </c>
      <c r="G44" s="37">
        <v>200</v>
      </c>
      <c r="H44" s="38" t="s">
        <v>420</v>
      </c>
      <c r="I44" s="38" t="s">
        <v>48</v>
      </c>
      <c r="J44" s="36" t="s">
        <v>1617</v>
      </c>
      <c r="K44" s="36" t="s">
        <v>1618</v>
      </c>
      <c r="L44" s="36" t="s">
        <v>921</v>
      </c>
      <c r="M44" s="36" t="s">
        <v>1503</v>
      </c>
      <c r="N44" s="36" t="s">
        <v>1503</v>
      </c>
      <c r="O44" s="36" t="s">
        <v>1503</v>
      </c>
      <c r="P44" s="36" t="s">
        <v>1612</v>
      </c>
    </row>
    <row r="45" spans="1:16">
      <c r="A45" s="36" t="s">
        <v>1619</v>
      </c>
      <c r="B45" s="36" t="s">
        <v>426</v>
      </c>
      <c r="C45" s="36" t="s">
        <v>427</v>
      </c>
      <c r="D45" s="36" t="s">
        <v>428</v>
      </c>
      <c r="E45" s="36" t="s">
        <v>429</v>
      </c>
      <c r="F45" s="36" t="s">
        <v>98</v>
      </c>
      <c r="G45" s="37">
        <v>200</v>
      </c>
      <c r="H45" s="38" t="s">
        <v>430</v>
      </c>
      <c r="I45" s="38" t="s">
        <v>60</v>
      </c>
      <c r="J45" s="36" t="s">
        <v>1620</v>
      </c>
      <c r="K45" s="36" t="s">
        <v>1621</v>
      </c>
      <c r="L45" s="36" t="s">
        <v>921</v>
      </c>
      <c r="M45" s="36" t="s">
        <v>1503</v>
      </c>
      <c r="N45" s="36" t="s">
        <v>1503</v>
      </c>
      <c r="O45" s="36" t="s">
        <v>1503</v>
      </c>
      <c r="P45" s="36" t="s">
        <v>1622</v>
      </c>
    </row>
    <row r="46" spans="1:16">
      <c r="A46" s="36" t="s">
        <v>1623</v>
      </c>
      <c r="B46" s="36" t="s">
        <v>435</v>
      </c>
      <c r="C46" s="36" t="s">
        <v>436</v>
      </c>
      <c r="D46" s="36" t="s">
        <v>435</v>
      </c>
      <c r="E46" s="36" t="s">
        <v>437</v>
      </c>
      <c r="F46" s="36" t="s">
        <v>77</v>
      </c>
      <c r="G46" s="37">
        <v>200</v>
      </c>
      <c r="H46" s="38" t="s">
        <v>438</v>
      </c>
      <c r="I46" s="38" t="s">
        <v>48</v>
      </c>
      <c r="J46" s="36" t="s">
        <v>1624</v>
      </c>
      <c r="K46" s="36" t="s">
        <v>1625</v>
      </c>
      <c r="L46" s="36" t="s">
        <v>921</v>
      </c>
      <c r="M46" s="36" t="s">
        <v>1503</v>
      </c>
      <c r="N46" s="36" t="s">
        <v>1503</v>
      </c>
      <c r="O46" s="36" t="s">
        <v>1503</v>
      </c>
      <c r="P46" s="36" t="s">
        <v>1622</v>
      </c>
    </row>
    <row r="47" spans="1:16">
      <c r="A47" s="36" t="s">
        <v>1626</v>
      </c>
      <c r="B47" s="36" t="s">
        <v>1334</v>
      </c>
      <c r="C47" s="36" t="s">
        <v>442</v>
      </c>
      <c r="D47" s="36" t="s">
        <v>443</v>
      </c>
      <c r="E47" s="36" t="s">
        <v>444</v>
      </c>
      <c r="F47" s="36" t="s">
        <v>445</v>
      </c>
      <c r="G47" s="37">
        <v>100</v>
      </c>
      <c r="H47" s="38" t="s">
        <v>446</v>
      </c>
      <c r="I47" s="38">
        <v>5</v>
      </c>
      <c r="J47" s="36" t="s">
        <v>1627</v>
      </c>
      <c r="K47" s="36" t="s">
        <v>443</v>
      </c>
      <c r="L47" s="36" t="s">
        <v>921</v>
      </c>
      <c r="M47" s="36" t="s">
        <v>1503</v>
      </c>
      <c r="N47" s="36" t="s">
        <v>1503</v>
      </c>
      <c r="O47" s="36" t="s">
        <v>1503</v>
      </c>
      <c r="P47" s="36" t="s">
        <v>1622</v>
      </c>
    </row>
    <row r="48" spans="1:16">
      <c r="A48" s="36" t="s">
        <v>1628</v>
      </c>
      <c r="B48" s="36" t="s">
        <v>454</v>
      </c>
      <c r="C48" s="36" t="s">
        <v>453</v>
      </c>
      <c r="D48" s="36" t="s">
        <v>454</v>
      </c>
      <c r="E48" s="36" t="s">
        <v>455</v>
      </c>
      <c r="F48" s="36" t="s">
        <v>456</v>
      </c>
      <c r="G48" s="37">
        <v>300</v>
      </c>
      <c r="H48" s="38" t="s">
        <v>453</v>
      </c>
      <c r="I48" s="38" t="s">
        <v>1272</v>
      </c>
      <c r="J48" s="36" t="s">
        <v>1629</v>
      </c>
      <c r="K48" s="36" t="s">
        <v>1630</v>
      </c>
      <c r="L48" s="36" t="s">
        <v>921</v>
      </c>
      <c r="M48" s="36" t="s">
        <v>1503</v>
      </c>
      <c r="N48" s="36" t="s">
        <v>1503</v>
      </c>
      <c r="O48" s="36" t="s">
        <v>1503</v>
      </c>
      <c r="P48" s="36" t="s">
        <v>1622</v>
      </c>
    </row>
    <row r="49" spans="1:16">
      <c r="A49" s="36" t="s">
        <v>1631</v>
      </c>
      <c r="B49" s="36" t="s">
        <v>462</v>
      </c>
      <c r="C49" s="36" t="s">
        <v>461</v>
      </c>
      <c r="D49" s="36" t="s">
        <v>462</v>
      </c>
      <c r="E49" s="36" t="s">
        <v>463</v>
      </c>
      <c r="F49" s="36" t="s">
        <v>464</v>
      </c>
      <c r="G49" s="37">
        <v>300</v>
      </c>
      <c r="H49" s="38" t="s">
        <v>465</v>
      </c>
      <c r="I49" s="38">
        <v>7</v>
      </c>
      <c r="J49" s="36" t="s">
        <v>1632</v>
      </c>
      <c r="K49" s="36" t="s">
        <v>1633</v>
      </c>
      <c r="L49" s="36" t="s">
        <v>921</v>
      </c>
      <c r="M49" s="36" t="s">
        <v>1503</v>
      </c>
      <c r="N49" s="36" t="s">
        <v>1503</v>
      </c>
      <c r="O49" s="36" t="s">
        <v>1503</v>
      </c>
      <c r="P49" s="36" t="s">
        <v>1622</v>
      </c>
    </row>
    <row r="50" spans="1:16">
      <c r="A50" s="36" t="s">
        <v>1263</v>
      </c>
      <c r="B50" s="36" t="s">
        <v>469</v>
      </c>
      <c r="C50" s="36" t="s">
        <v>470</v>
      </c>
      <c r="D50" s="36" t="s">
        <v>471</v>
      </c>
      <c r="E50" s="36" t="s">
        <v>472</v>
      </c>
      <c r="F50" s="36" t="s">
        <v>87</v>
      </c>
      <c r="G50" s="37">
        <v>200</v>
      </c>
      <c r="H50" s="38" t="s">
        <v>473</v>
      </c>
      <c r="I50" s="38">
        <v>5</v>
      </c>
      <c r="J50" s="36" t="s">
        <v>1634</v>
      </c>
      <c r="K50" s="36" t="s">
        <v>1635</v>
      </c>
      <c r="L50" s="36" t="s">
        <v>921</v>
      </c>
      <c r="M50" s="36" t="s">
        <v>1503</v>
      </c>
      <c r="N50" s="36" t="s">
        <v>1503</v>
      </c>
      <c r="O50" s="36" t="s">
        <v>1503</v>
      </c>
      <c r="P50" s="36" t="s">
        <v>1636</v>
      </c>
    </row>
    <row r="51" spans="1:16">
      <c r="A51" s="36" t="s">
        <v>1433</v>
      </c>
      <c r="B51" s="36" t="s">
        <v>478</v>
      </c>
      <c r="C51" s="36" t="s">
        <v>479</v>
      </c>
      <c r="D51" s="36" t="s">
        <v>480</v>
      </c>
      <c r="E51" s="36" t="s">
        <v>481</v>
      </c>
      <c r="F51" s="36" t="s">
        <v>482</v>
      </c>
      <c r="G51" s="37">
        <v>200</v>
      </c>
      <c r="H51" s="38" t="s">
        <v>483</v>
      </c>
      <c r="I51" s="38" t="s">
        <v>60</v>
      </c>
      <c r="J51" s="36" t="s">
        <v>1637</v>
      </c>
      <c r="K51" s="36" t="s">
        <v>1638</v>
      </c>
      <c r="L51" s="36" t="s">
        <v>921</v>
      </c>
      <c r="M51" s="36" t="s">
        <v>1503</v>
      </c>
      <c r="N51" s="36" t="s">
        <v>1503</v>
      </c>
      <c r="O51" s="36" t="s">
        <v>1503</v>
      </c>
      <c r="P51" s="36" t="s">
        <v>1636</v>
      </c>
    </row>
    <row r="52" spans="1:16">
      <c r="A52" s="36" t="s">
        <v>1639</v>
      </c>
      <c r="B52" s="36" t="s">
        <v>488</v>
      </c>
      <c r="C52" s="36" t="s">
        <v>489</v>
      </c>
      <c r="D52" s="36" t="s">
        <v>490</v>
      </c>
      <c r="E52" s="36" t="s">
        <v>491</v>
      </c>
      <c r="F52" s="36" t="s">
        <v>492</v>
      </c>
      <c r="G52" s="37">
        <v>100</v>
      </c>
      <c r="H52" s="38" t="s">
        <v>493</v>
      </c>
      <c r="I52" s="38" t="s">
        <v>130</v>
      </c>
      <c r="J52" s="36" t="s">
        <v>1640</v>
      </c>
      <c r="K52" s="36" t="s">
        <v>1641</v>
      </c>
      <c r="L52" s="36" t="s">
        <v>921</v>
      </c>
      <c r="M52" s="36" t="s">
        <v>1503</v>
      </c>
      <c r="N52" s="36" t="s">
        <v>1503</v>
      </c>
      <c r="O52" s="36" t="s">
        <v>1503</v>
      </c>
      <c r="P52" s="36" t="s">
        <v>1636</v>
      </c>
    </row>
    <row r="53" spans="1:16">
      <c r="A53" s="36" t="s">
        <v>1642</v>
      </c>
      <c r="B53" s="36" t="s">
        <v>497</v>
      </c>
      <c r="C53" s="36" t="s">
        <v>498</v>
      </c>
      <c r="D53" s="36" t="s">
        <v>499</v>
      </c>
      <c r="E53" s="36" t="s">
        <v>500</v>
      </c>
      <c r="F53" s="36" t="s">
        <v>87</v>
      </c>
      <c r="G53" s="37">
        <v>200</v>
      </c>
      <c r="H53" s="38" t="s">
        <v>501</v>
      </c>
      <c r="I53" s="38" t="s">
        <v>48</v>
      </c>
      <c r="J53" s="36" t="s">
        <v>1643</v>
      </c>
      <c r="K53" s="36" t="s">
        <v>1644</v>
      </c>
      <c r="L53" s="36" t="s">
        <v>921</v>
      </c>
      <c r="M53" s="36" t="s">
        <v>1503</v>
      </c>
      <c r="N53" s="36" t="s">
        <v>1503</v>
      </c>
      <c r="O53" s="36" t="s">
        <v>1503</v>
      </c>
      <c r="P53" s="36" t="s">
        <v>1636</v>
      </c>
    </row>
    <row r="54" spans="1:16">
      <c r="A54" s="36" t="s">
        <v>1645</v>
      </c>
      <c r="B54" s="36" t="s">
        <v>506</v>
      </c>
      <c r="C54" s="36" t="s">
        <v>507</v>
      </c>
      <c r="D54" s="36" t="s">
        <v>508</v>
      </c>
      <c r="E54" s="36" t="s">
        <v>509</v>
      </c>
      <c r="F54" s="36" t="s">
        <v>510</v>
      </c>
      <c r="G54" s="37">
        <v>100</v>
      </c>
      <c r="H54" s="38" t="s">
        <v>511</v>
      </c>
      <c r="I54" s="38" t="s">
        <v>48</v>
      </c>
      <c r="J54" s="36" t="s">
        <v>1646</v>
      </c>
      <c r="K54" s="36" t="s">
        <v>1647</v>
      </c>
      <c r="L54" s="36" t="s">
        <v>921</v>
      </c>
      <c r="M54" s="36" t="s">
        <v>1503</v>
      </c>
      <c r="N54" s="36" t="s">
        <v>1503</v>
      </c>
      <c r="O54" s="36" t="s">
        <v>1503</v>
      </c>
      <c r="P54" s="36" t="s">
        <v>1636</v>
      </c>
    </row>
    <row r="55" spans="1:16">
      <c r="A55" s="36" t="s">
        <v>1648</v>
      </c>
      <c r="B55" s="36" t="s">
        <v>516</v>
      </c>
      <c r="C55" s="36" t="s">
        <v>517</v>
      </c>
      <c r="D55" s="36" t="s">
        <v>516</v>
      </c>
      <c r="E55" s="36" t="s">
        <v>518</v>
      </c>
      <c r="F55" s="36" t="s">
        <v>250</v>
      </c>
      <c r="G55" s="37">
        <v>200</v>
      </c>
      <c r="H55" s="38" t="s">
        <v>517</v>
      </c>
      <c r="I55" s="38" t="s">
        <v>60</v>
      </c>
      <c r="J55" s="36" t="s">
        <v>1649</v>
      </c>
      <c r="K55" s="36" t="s">
        <v>1650</v>
      </c>
      <c r="L55" s="36" t="s">
        <v>921</v>
      </c>
      <c r="M55" s="36" t="s">
        <v>1503</v>
      </c>
      <c r="N55" s="36" t="s">
        <v>1503</v>
      </c>
      <c r="O55" s="36" t="s">
        <v>1503</v>
      </c>
      <c r="P55" s="36" t="s">
        <v>1636</v>
      </c>
    </row>
    <row r="56" spans="1:16">
      <c r="A56" s="36" t="s">
        <v>1651</v>
      </c>
      <c r="B56" s="36" t="s">
        <v>1439</v>
      </c>
      <c r="C56" s="36" t="s">
        <v>523</v>
      </c>
      <c r="D56" s="36" t="s">
        <v>1439</v>
      </c>
      <c r="E56" s="36" t="s">
        <v>524</v>
      </c>
      <c r="F56" s="36" t="s">
        <v>87</v>
      </c>
      <c r="G56" s="37">
        <v>200</v>
      </c>
      <c r="H56" s="38" t="s">
        <v>523</v>
      </c>
      <c r="I56" s="38" t="s">
        <v>130</v>
      </c>
      <c r="J56" s="36" t="s">
        <v>1652</v>
      </c>
      <c r="K56" s="36" t="s">
        <v>1653</v>
      </c>
      <c r="L56" s="36" t="s">
        <v>921</v>
      </c>
      <c r="M56" s="36" t="s">
        <v>1503</v>
      </c>
      <c r="N56" s="36" t="s">
        <v>1503</v>
      </c>
      <c r="O56" s="36" t="s">
        <v>1503</v>
      </c>
      <c r="P56" s="36" t="s">
        <v>1654</v>
      </c>
    </row>
    <row r="57" spans="1:16">
      <c r="A57" s="36" t="s">
        <v>1655</v>
      </c>
      <c r="B57" s="36" t="s">
        <v>529</v>
      </c>
      <c r="C57" s="36" t="s">
        <v>530</v>
      </c>
      <c r="D57" s="36" t="s">
        <v>529</v>
      </c>
      <c r="E57" s="36" t="s">
        <v>531</v>
      </c>
      <c r="F57" s="36" t="s">
        <v>331</v>
      </c>
      <c r="G57" s="37">
        <v>200</v>
      </c>
      <c r="H57" s="38" t="s">
        <v>532</v>
      </c>
      <c r="I57" s="38" t="s">
        <v>48</v>
      </c>
      <c r="J57" s="36" t="s">
        <v>1656</v>
      </c>
      <c r="K57" s="36" t="s">
        <v>1657</v>
      </c>
      <c r="L57" s="36" t="s">
        <v>921</v>
      </c>
      <c r="M57" s="36" t="s">
        <v>1503</v>
      </c>
      <c r="N57" s="36" t="s">
        <v>1503</v>
      </c>
      <c r="O57" s="36" t="s">
        <v>1503</v>
      </c>
      <c r="P57" s="36" t="s">
        <v>1654</v>
      </c>
    </row>
    <row r="58" spans="1:16">
      <c r="A58" s="36" t="s">
        <v>1658</v>
      </c>
      <c r="B58" s="36" t="s">
        <v>537</v>
      </c>
      <c r="C58" s="36" t="s">
        <v>538</v>
      </c>
      <c r="D58" s="36" t="s">
        <v>537</v>
      </c>
      <c r="E58" s="36" t="s">
        <v>539</v>
      </c>
      <c r="F58" s="36" t="s">
        <v>540</v>
      </c>
      <c r="G58" s="37">
        <v>200</v>
      </c>
      <c r="H58" s="38" t="s">
        <v>541</v>
      </c>
      <c r="I58" s="38">
        <v>7</v>
      </c>
      <c r="J58" s="36" t="s">
        <v>1659</v>
      </c>
      <c r="K58" s="36" t="s">
        <v>1660</v>
      </c>
      <c r="L58" s="36" t="s">
        <v>921</v>
      </c>
      <c r="M58" s="36" t="s">
        <v>1503</v>
      </c>
      <c r="N58" s="36" t="s">
        <v>1503</v>
      </c>
      <c r="O58" s="36" t="s">
        <v>1503</v>
      </c>
      <c r="P58" s="36" t="s">
        <v>1654</v>
      </c>
    </row>
    <row r="59" spans="1:16">
      <c r="A59" s="36" t="s">
        <v>1661</v>
      </c>
      <c r="B59" s="36" t="s">
        <v>546</v>
      </c>
      <c r="C59" s="36" t="s">
        <v>547</v>
      </c>
      <c r="D59" s="36" t="s">
        <v>546</v>
      </c>
      <c r="E59" s="36" t="s">
        <v>548</v>
      </c>
      <c r="F59" s="36" t="s">
        <v>549</v>
      </c>
      <c r="G59" s="37">
        <v>200</v>
      </c>
      <c r="H59" s="38" t="s">
        <v>550</v>
      </c>
      <c r="I59" s="38" t="s">
        <v>48</v>
      </c>
      <c r="J59" s="36" t="s">
        <v>1662</v>
      </c>
      <c r="K59" s="36" t="s">
        <v>1663</v>
      </c>
      <c r="L59" s="36" t="s">
        <v>921</v>
      </c>
      <c r="M59" s="36" t="s">
        <v>1503</v>
      </c>
      <c r="N59" s="36" t="s">
        <v>1503</v>
      </c>
      <c r="O59" s="36" t="s">
        <v>1503</v>
      </c>
      <c r="P59" s="36" t="s">
        <v>1664</v>
      </c>
    </row>
    <row r="60" spans="1:16">
      <c r="A60" s="36" t="s">
        <v>1665</v>
      </c>
      <c r="B60" s="36" t="s">
        <v>554</v>
      </c>
      <c r="C60" s="36" t="s">
        <v>555</v>
      </c>
      <c r="D60" s="36" t="s">
        <v>554</v>
      </c>
      <c r="E60" s="36" t="s">
        <v>556</v>
      </c>
      <c r="F60" s="36" t="s">
        <v>557</v>
      </c>
      <c r="G60" s="37">
        <v>100</v>
      </c>
      <c r="H60" s="38" t="s">
        <v>558</v>
      </c>
      <c r="I60" s="38" t="s">
        <v>60</v>
      </c>
      <c r="J60" s="36" t="s">
        <v>1666</v>
      </c>
      <c r="K60" s="36" t="s">
        <v>1667</v>
      </c>
      <c r="L60" s="36" t="s">
        <v>921</v>
      </c>
      <c r="M60" s="36" t="s">
        <v>1503</v>
      </c>
      <c r="N60" s="36" t="s">
        <v>1503</v>
      </c>
      <c r="O60" s="36" t="s">
        <v>1503</v>
      </c>
      <c r="P60" s="36" t="s">
        <v>1664</v>
      </c>
    </row>
    <row r="61" spans="1:16">
      <c r="A61" s="36" t="s">
        <v>1668</v>
      </c>
      <c r="B61" s="36" t="s">
        <v>563</v>
      </c>
      <c r="C61" s="36" t="s">
        <v>564</v>
      </c>
      <c r="D61" s="36" t="s">
        <v>565</v>
      </c>
      <c r="E61" s="36" t="s">
        <v>566</v>
      </c>
      <c r="F61" s="36" t="s">
        <v>567</v>
      </c>
      <c r="G61" s="37">
        <v>200</v>
      </c>
      <c r="H61" s="38" t="s">
        <v>568</v>
      </c>
      <c r="I61" s="38" t="s">
        <v>48</v>
      </c>
      <c r="J61" s="36" t="s">
        <v>1669</v>
      </c>
      <c r="K61" s="36" t="s">
        <v>1670</v>
      </c>
      <c r="L61" s="36" t="s">
        <v>921</v>
      </c>
      <c r="M61" s="36" t="s">
        <v>1503</v>
      </c>
      <c r="N61" s="36" t="s">
        <v>1503</v>
      </c>
      <c r="O61" s="36" t="s">
        <v>1503</v>
      </c>
      <c r="P61" s="36" t="s">
        <v>1671</v>
      </c>
    </row>
    <row r="62" spans="1:16">
      <c r="A62" s="36" t="s">
        <v>957</v>
      </c>
      <c r="B62" s="36" t="s">
        <v>571</v>
      </c>
      <c r="C62" s="36" t="s">
        <v>572</v>
      </c>
      <c r="D62" s="36" t="s">
        <v>1105</v>
      </c>
      <c r="E62" s="36" t="s">
        <v>574</v>
      </c>
      <c r="F62" s="36" t="s">
        <v>575</v>
      </c>
      <c r="G62" s="37">
        <v>200</v>
      </c>
      <c r="H62" s="38" t="s">
        <v>576</v>
      </c>
      <c r="I62" s="38" t="s">
        <v>130</v>
      </c>
      <c r="J62" s="36" t="s">
        <v>1672</v>
      </c>
      <c r="K62" s="36" t="s">
        <v>1673</v>
      </c>
      <c r="L62" s="36" t="s">
        <v>921</v>
      </c>
      <c r="M62" s="36" t="s">
        <v>1503</v>
      </c>
      <c r="N62" s="36" t="s">
        <v>1503</v>
      </c>
      <c r="O62" s="36" t="s">
        <v>1503</v>
      </c>
      <c r="P62" s="36" t="s">
        <v>1674</v>
      </c>
    </row>
    <row r="63" spans="1:16">
      <c r="A63" s="36" t="s">
        <v>1675</v>
      </c>
      <c r="B63" s="36" t="s">
        <v>581</v>
      </c>
      <c r="C63" s="36" t="s">
        <v>582</v>
      </c>
      <c r="D63" s="36" t="s">
        <v>583</v>
      </c>
      <c r="E63" s="36" t="s">
        <v>584</v>
      </c>
      <c r="F63" s="36" t="s">
        <v>585</v>
      </c>
      <c r="G63" s="37">
        <v>100</v>
      </c>
      <c r="H63" s="38" t="s">
        <v>586</v>
      </c>
      <c r="I63" s="38" t="s">
        <v>130</v>
      </c>
      <c r="J63" s="36" t="s">
        <v>1097</v>
      </c>
      <c r="K63" s="36" t="s">
        <v>1676</v>
      </c>
      <c r="L63" s="36" t="s">
        <v>921</v>
      </c>
      <c r="M63" s="36" t="s">
        <v>1503</v>
      </c>
      <c r="N63" s="36" t="s">
        <v>1503</v>
      </c>
      <c r="O63" s="36" t="s">
        <v>1503</v>
      </c>
      <c r="P63" s="36" t="s">
        <v>1677</v>
      </c>
    </row>
    <row r="64" spans="1:16">
      <c r="A64" s="36" t="s">
        <v>1678</v>
      </c>
      <c r="B64" s="36" t="s">
        <v>1087</v>
      </c>
      <c r="C64" s="36" t="s">
        <v>592</v>
      </c>
      <c r="D64" s="36" t="s">
        <v>593</v>
      </c>
      <c r="E64" s="36" t="s">
        <v>594</v>
      </c>
      <c r="F64" s="36" t="s">
        <v>595</v>
      </c>
      <c r="G64" s="37">
        <v>200</v>
      </c>
      <c r="H64" s="38" t="s">
        <v>596</v>
      </c>
      <c r="I64" s="38" t="s">
        <v>60</v>
      </c>
      <c r="J64" s="36" t="s">
        <v>1679</v>
      </c>
      <c r="K64" s="36" t="s">
        <v>1680</v>
      </c>
      <c r="L64" s="36" t="s">
        <v>921</v>
      </c>
      <c r="M64" s="36" t="s">
        <v>1503</v>
      </c>
      <c r="N64" s="36" t="s">
        <v>1503</v>
      </c>
      <c r="O64" s="36" t="s">
        <v>1503</v>
      </c>
      <c r="P64" s="36" t="s">
        <v>1681</v>
      </c>
    </row>
    <row r="65" spans="1:16">
      <c r="A65" s="36" t="s">
        <v>1326</v>
      </c>
      <c r="B65" s="36" t="s">
        <v>601</v>
      </c>
      <c r="C65" s="36" t="s">
        <v>602</v>
      </c>
      <c r="D65" s="36" t="s">
        <v>603</v>
      </c>
      <c r="E65" s="36" t="s">
        <v>604</v>
      </c>
      <c r="F65" s="36" t="s">
        <v>605</v>
      </c>
      <c r="G65" s="37">
        <v>200</v>
      </c>
      <c r="H65" s="38" t="s">
        <v>606</v>
      </c>
      <c r="I65" s="38">
        <v>6</v>
      </c>
      <c r="J65" s="36" t="s">
        <v>1682</v>
      </c>
      <c r="K65" s="36" t="s">
        <v>1683</v>
      </c>
      <c r="L65" s="36" t="s">
        <v>921</v>
      </c>
      <c r="M65" s="36" t="s">
        <v>1503</v>
      </c>
      <c r="N65" s="36" t="s">
        <v>1503</v>
      </c>
      <c r="O65" s="36" t="s">
        <v>1503</v>
      </c>
      <c r="P65" s="36" t="s">
        <v>1684</v>
      </c>
    </row>
    <row r="66" spans="1:16">
      <c r="A66" s="36" t="s">
        <v>1685</v>
      </c>
      <c r="B66" s="36" t="s">
        <v>1488</v>
      </c>
      <c r="C66" s="36" t="s">
        <v>611</v>
      </c>
      <c r="D66" s="36" t="s">
        <v>612</v>
      </c>
      <c r="E66" s="36" t="s">
        <v>613</v>
      </c>
      <c r="F66" s="36" t="s">
        <v>614</v>
      </c>
      <c r="G66" s="37">
        <v>300</v>
      </c>
      <c r="H66" s="38" t="s">
        <v>611</v>
      </c>
      <c r="I66" s="38">
        <v>5</v>
      </c>
      <c r="J66" s="36" t="s">
        <v>1686</v>
      </c>
      <c r="K66" s="36" t="s">
        <v>1687</v>
      </c>
      <c r="L66" s="36" t="s">
        <v>921</v>
      </c>
      <c r="M66" s="36" t="s">
        <v>1503</v>
      </c>
      <c r="N66" s="36" t="s">
        <v>1503</v>
      </c>
      <c r="O66" s="36" t="s">
        <v>1503</v>
      </c>
      <c r="P66" s="36" t="s">
        <v>1684</v>
      </c>
    </row>
    <row r="67" spans="1:16">
      <c r="A67" s="36" t="s">
        <v>1688</v>
      </c>
      <c r="B67" s="36" t="s">
        <v>619</v>
      </c>
      <c r="C67" s="36" t="s">
        <v>618</v>
      </c>
      <c r="D67" s="36" t="s">
        <v>619</v>
      </c>
      <c r="E67" s="36" t="s">
        <v>620</v>
      </c>
      <c r="F67" s="36" t="s">
        <v>46</v>
      </c>
      <c r="G67" s="37">
        <v>300</v>
      </c>
      <c r="H67" s="38" t="s">
        <v>621</v>
      </c>
      <c r="I67" s="38">
        <v>5</v>
      </c>
      <c r="J67" s="36" t="s">
        <v>1689</v>
      </c>
      <c r="K67" s="36" t="s">
        <v>1690</v>
      </c>
      <c r="L67" s="36" t="s">
        <v>921</v>
      </c>
      <c r="M67" s="36" t="s">
        <v>1503</v>
      </c>
      <c r="N67" s="36" t="s">
        <v>1503</v>
      </c>
      <c r="O67" s="36" t="s">
        <v>1503</v>
      </c>
      <c r="P67" s="36" t="s">
        <v>1691</v>
      </c>
    </row>
    <row r="68" spans="1:16">
      <c r="A68" s="36" t="s">
        <v>1692</v>
      </c>
      <c r="B68" s="36" t="s">
        <v>627</v>
      </c>
      <c r="C68" s="36" t="s">
        <v>628</v>
      </c>
      <c r="D68" s="36" t="s">
        <v>627</v>
      </c>
      <c r="E68" s="36" t="s">
        <v>629</v>
      </c>
      <c r="F68" s="36" t="s">
        <v>630</v>
      </c>
      <c r="G68" s="37">
        <v>100</v>
      </c>
      <c r="H68" s="38" t="s">
        <v>631</v>
      </c>
      <c r="I68" s="38" t="s">
        <v>48</v>
      </c>
      <c r="J68" s="36" t="s">
        <v>1693</v>
      </c>
      <c r="K68" s="36" t="s">
        <v>627</v>
      </c>
      <c r="L68" s="36" t="s">
        <v>921</v>
      </c>
      <c r="M68" s="36" t="s">
        <v>1503</v>
      </c>
      <c r="N68" s="36" t="s">
        <v>1503</v>
      </c>
      <c r="O68" s="36" t="s">
        <v>1503</v>
      </c>
      <c r="P68" s="36" t="s">
        <v>1694</v>
      </c>
    </row>
    <row r="69" spans="1:16">
      <c r="A69" s="36" t="s">
        <v>1695</v>
      </c>
      <c r="B69" s="36" t="s">
        <v>635</v>
      </c>
      <c r="C69" s="36" t="s">
        <v>636</v>
      </c>
      <c r="D69" s="36" t="s">
        <v>637</v>
      </c>
      <c r="E69" s="36" t="s">
        <v>638</v>
      </c>
      <c r="F69" s="36" t="s">
        <v>323</v>
      </c>
      <c r="G69" s="37">
        <v>300</v>
      </c>
      <c r="H69" s="38" t="s">
        <v>639</v>
      </c>
      <c r="I69" s="38" t="s">
        <v>130</v>
      </c>
      <c r="J69" s="36" t="s">
        <v>1696</v>
      </c>
      <c r="K69" s="36" t="s">
        <v>635</v>
      </c>
      <c r="L69" s="36" t="s">
        <v>921</v>
      </c>
      <c r="M69" s="36" t="s">
        <v>1503</v>
      </c>
      <c r="N69" s="36" t="s">
        <v>1503</v>
      </c>
      <c r="O69" s="36" t="s">
        <v>1503</v>
      </c>
      <c r="P69" s="36" t="s">
        <v>1697</v>
      </c>
    </row>
    <row r="70" spans="1:16">
      <c r="A70" s="36" t="s">
        <v>1033</v>
      </c>
      <c r="B70" s="36" t="s">
        <v>644</v>
      </c>
      <c r="C70" s="36" t="s">
        <v>645</v>
      </c>
      <c r="D70" s="36" t="s">
        <v>644</v>
      </c>
      <c r="E70" s="36" t="s">
        <v>646</v>
      </c>
      <c r="F70" s="36" t="s">
        <v>647</v>
      </c>
      <c r="G70" s="37">
        <v>100</v>
      </c>
      <c r="H70" s="38" t="s">
        <v>648</v>
      </c>
      <c r="I70" s="38" t="s">
        <v>48</v>
      </c>
      <c r="J70" s="36" t="s">
        <v>1698</v>
      </c>
      <c r="K70" s="36" t="s">
        <v>1699</v>
      </c>
      <c r="L70" s="36" t="s">
        <v>921</v>
      </c>
      <c r="M70" s="36" t="s">
        <v>1503</v>
      </c>
      <c r="N70" s="36" t="s">
        <v>1503</v>
      </c>
      <c r="O70" s="36" t="s">
        <v>1503</v>
      </c>
      <c r="P70" s="36" t="s">
        <v>1700</v>
      </c>
    </row>
    <row r="71" spans="1:16">
      <c r="A71" s="36" t="s">
        <v>1701</v>
      </c>
      <c r="B71" s="36" t="s">
        <v>652</v>
      </c>
      <c r="C71" s="36" t="s">
        <v>653</v>
      </c>
      <c r="D71" s="36" t="s">
        <v>654</v>
      </c>
      <c r="E71" s="36" t="s">
        <v>655</v>
      </c>
      <c r="F71" s="36" t="s">
        <v>331</v>
      </c>
      <c r="G71" s="37">
        <v>200</v>
      </c>
      <c r="H71" s="38" t="s">
        <v>656</v>
      </c>
      <c r="I71" s="38" t="s">
        <v>48</v>
      </c>
      <c r="J71" s="36" t="s">
        <v>1113</v>
      </c>
      <c r="K71" s="36" t="s">
        <v>1702</v>
      </c>
      <c r="L71" s="36" t="s">
        <v>921</v>
      </c>
      <c r="M71" s="36" t="s">
        <v>1503</v>
      </c>
      <c r="N71" s="36" t="s">
        <v>1503</v>
      </c>
      <c r="O71" s="36" t="s">
        <v>1503</v>
      </c>
      <c r="P71" s="36" t="s">
        <v>1703</v>
      </c>
    </row>
    <row r="72" spans="1:16">
      <c r="A72" s="36" t="s">
        <v>967</v>
      </c>
      <c r="B72" s="36" t="s">
        <v>660</v>
      </c>
      <c r="C72" s="36" t="s">
        <v>661</v>
      </c>
      <c r="D72" s="36" t="s">
        <v>662</v>
      </c>
      <c r="E72" s="36" t="s">
        <v>663</v>
      </c>
      <c r="F72" s="36" t="s">
        <v>77</v>
      </c>
      <c r="G72" s="37">
        <v>200</v>
      </c>
      <c r="H72" s="38" t="s">
        <v>664</v>
      </c>
      <c r="I72" s="38" t="s">
        <v>60</v>
      </c>
      <c r="J72" s="36" t="s">
        <v>1704</v>
      </c>
      <c r="K72" s="36" t="s">
        <v>1705</v>
      </c>
      <c r="L72" s="36" t="s">
        <v>921</v>
      </c>
      <c r="M72" s="36" t="s">
        <v>1503</v>
      </c>
      <c r="N72" s="36" t="s">
        <v>1503</v>
      </c>
      <c r="O72" s="36" t="s">
        <v>1503</v>
      </c>
      <c r="P72" s="36" t="s">
        <v>1703</v>
      </c>
    </row>
    <row r="73" spans="1:16">
      <c r="A73" s="36" t="s">
        <v>1706</v>
      </c>
      <c r="B73" s="36" t="s">
        <v>1371</v>
      </c>
      <c r="C73" s="36" t="s">
        <v>670</v>
      </c>
      <c r="D73" s="36" t="s">
        <v>1372</v>
      </c>
      <c r="E73" s="36" t="s">
        <v>672</v>
      </c>
      <c r="F73" s="36" t="s">
        <v>331</v>
      </c>
      <c r="G73" s="37">
        <v>200</v>
      </c>
      <c r="H73" s="38" t="s">
        <v>673</v>
      </c>
      <c r="I73" s="38" t="s">
        <v>141</v>
      </c>
      <c r="J73" s="36" t="s">
        <v>1707</v>
      </c>
      <c r="K73" s="36" t="s">
        <v>1708</v>
      </c>
      <c r="L73" s="36" t="s">
        <v>921</v>
      </c>
      <c r="M73" s="36" t="s">
        <v>1503</v>
      </c>
      <c r="N73" s="36" t="s">
        <v>1503</v>
      </c>
      <c r="O73" s="36" t="s">
        <v>1503</v>
      </c>
      <c r="P73" s="36" t="s">
        <v>1709</v>
      </c>
    </row>
    <row r="74" spans="1:16">
      <c r="A74" s="36" t="s">
        <v>1710</v>
      </c>
      <c r="B74" s="36" t="s">
        <v>678</v>
      </c>
      <c r="C74" s="36" t="s">
        <v>679</v>
      </c>
      <c r="D74" s="36" t="s">
        <v>678</v>
      </c>
      <c r="E74" s="36" t="s">
        <v>680</v>
      </c>
      <c r="F74" s="36" t="s">
        <v>681</v>
      </c>
      <c r="G74" s="37">
        <v>200</v>
      </c>
      <c r="H74" s="38" t="s">
        <v>682</v>
      </c>
      <c r="I74" s="38" t="s">
        <v>48</v>
      </c>
      <c r="J74" s="36" t="s">
        <v>1711</v>
      </c>
      <c r="K74" s="36" t="s">
        <v>1712</v>
      </c>
      <c r="L74" s="36" t="s">
        <v>921</v>
      </c>
      <c r="M74" s="36" t="s">
        <v>1503</v>
      </c>
      <c r="N74" s="36" t="s">
        <v>1503</v>
      </c>
      <c r="O74" s="36" t="s">
        <v>1503</v>
      </c>
      <c r="P74" s="36" t="s">
        <v>1713</v>
      </c>
    </row>
    <row r="75" spans="1:16">
      <c r="A75" s="36" t="s">
        <v>1099</v>
      </c>
      <c r="B75" s="36" t="s">
        <v>688</v>
      </c>
      <c r="C75" s="36" t="s">
        <v>689</v>
      </c>
      <c r="D75" s="36" t="s">
        <v>688</v>
      </c>
      <c r="E75" s="36" t="s">
        <v>690</v>
      </c>
      <c r="F75" s="36" t="s">
        <v>58</v>
      </c>
      <c r="G75" s="37">
        <v>200</v>
      </c>
      <c r="H75" s="38" t="s">
        <v>689</v>
      </c>
      <c r="I75" s="38" t="s">
        <v>141</v>
      </c>
      <c r="J75" s="36" t="s">
        <v>1714</v>
      </c>
      <c r="K75" s="36" t="s">
        <v>1715</v>
      </c>
      <c r="L75" s="36" t="s">
        <v>921</v>
      </c>
      <c r="M75" s="36" t="s">
        <v>1503</v>
      </c>
      <c r="N75" s="36" t="s">
        <v>1503</v>
      </c>
      <c r="O75" s="36" t="s">
        <v>1503</v>
      </c>
      <c r="P75" s="36" t="s">
        <v>1716</v>
      </c>
    </row>
    <row r="76" spans="1:16">
      <c r="A76" s="36" t="s">
        <v>1717</v>
      </c>
      <c r="B76" s="36" t="s">
        <v>695</v>
      </c>
      <c r="C76" s="36" t="s">
        <v>696</v>
      </c>
      <c r="D76" s="36" t="s">
        <v>697</v>
      </c>
      <c r="E76" s="36" t="s">
        <v>698</v>
      </c>
      <c r="F76" s="36" t="s">
        <v>699</v>
      </c>
      <c r="G76" s="37">
        <v>100</v>
      </c>
      <c r="H76" s="38" t="s">
        <v>696</v>
      </c>
      <c r="I76" s="38" t="s">
        <v>60</v>
      </c>
      <c r="J76" s="36" t="s">
        <v>1718</v>
      </c>
      <c r="K76" s="36" t="s">
        <v>1719</v>
      </c>
      <c r="L76" s="36" t="s">
        <v>921</v>
      </c>
      <c r="M76" s="36" t="s">
        <v>1503</v>
      </c>
      <c r="N76" s="36" t="s">
        <v>1503</v>
      </c>
      <c r="O76" s="36" t="s">
        <v>1503</v>
      </c>
      <c r="P76" s="36" t="s">
        <v>1720</v>
      </c>
    </row>
    <row r="77" spans="1:16">
      <c r="A77" s="36" t="s">
        <v>1721</v>
      </c>
      <c r="B77" s="36" t="s">
        <v>703</v>
      </c>
      <c r="C77" s="36" t="s">
        <v>704</v>
      </c>
      <c r="D77" s="36" t="s">
        <v>705</v>
      </c>
      <c r="E77" s="36" t="s">
        <v>706</v>
      </c>
      <c r="F77" s="36" t="s">
        <v>707</v>
      </c>
      <c r="G77" s="37">
        <v>200</v>
      </c>
      <c r="H77" s="38" t="s">
        <v>708</v>
      </c>
      <c r="I77" s="38" t="s">
        <v>60</v>
      </c>
      <c r="J77" s="36" t="s">
        <v>1722</v>
      </c>
      <c r="K77" s="36" t="s">
        <v>1723</v>
      </c>
      <c r="L77" s="36" t="s">
        <v>921</v>
      </c>
      <c r="M77" s="36" t="s">
        <v>1503</v>
      </c>
      <c r="N77" s="36" t="s">
        <v>1503</v>
      </c>
      <c r="O77" s="36" t="s">
        <v>1503</v>
      </c>
      <c r="P77" s="36" t="s">
        <v>1724</v>
      </c>
    </row>
    <row r="78" spans="1:16">
      <c r="A78" s="36" t="s">
        <v>1725</v>
      </c>
      <c r="B78" s="36" t="s">
        <v>713</v>
      </c>
      <c r="C78" s="36" t="s">
        <v>714</v>
      </c>
      <c r="D78" s="36" t="s">
        <v>713</v>
      </c>
      <c r="E78" s="36" t="s">
        <v>715</v>
      </c>
      <c r="F78" s="36" t="s">
        <v>87</v>
      </c>
      <c r="G78" s="37">
        <v>200</v>
      </c>
      <c r="H78" s="38" t="s">
        <v>716</v>
      </c>
      <c r="I78" s="38" t="s">
        <v>60</v>
      </c>
      <c r="J78" s="36" t="s">
        <v>1726</v>
      </c>
      <c r="K78" s="36" t="s">
        <v>1727</v>
      </c>
      <c r="L78" s="36" t="s">
        <v>921</v>
      </c>
      <c r="M78" s="36" t="s">
        <v>1503</v>
      </c>
      <c r="N78" s="36" t="s">
        <v>1503</v>
      </c>
      <c r="O78" s="36" t="s">
        <v>1503</v>
      </c>
      <c r="P78" s="36" t="s">
        <v>1728</v>
      </c>
    </row>
    <row r="79" spans="1:16">
      <c r="A79" s="36" t="s">
        <v>1416</v>
      </c>
      <c r="B79" s="36" t="s">
        <v>968</v>
      </c>
      <c r="C79" s="36" t="s">
        <v>721</v>
      </c>
      <c r="D79" s="36" t="s">
        <v>722</v>
      </c>
      <c r="E79" s="36" t="s">
        <v>723</v>
      </c>
      <c r="F79" s="36" t="s">
        <v>724</v>
      </c>
      <c r="G79" s="37">
        <v>100</v>
      </c>
      <c r="H79" s="38" t="s">
        <v>725</v>
      </c>
      <c r="I79" s="38">
        <v>7</v>
      </c>
      <c r="J79" s="36" t="s">
        <v>1729</v>
      </c>
      <c r="K79" s="36" t="s">
        <v>1730</v>
      </c>
      <c r="L79" s="36" t="s">
        <v>921</v>
      </c>
      <c r="M79" s="36" t="s">
        <v>1503</v>
      </c>
      <c r="N79" s="36" t="s">
        <v>1503</v>
      </c>
      <c r="O79" s="36" t="s">
        <v>1503</v>
      </c>
      <c r="P79" s="36" t="s">
        <v>1731</v>
      </c>
    </row>
    <row r="80" spans="1:16">
      <c r="A80" s="36" t="s">
        <v>1116</v>
      </c>
      <c r="B80" s="36" t="s">
        <v>729</v>
      </c>
      <c r="C80" s="36" t="s">
        <v>730</v>
      </c>
      <c r="D80" s="36" t="s">
        <v>729</v>
      </c>
      <c r="E80" s="36" t="s">
        <v>731</v>
      </c>
      <c r="F80" s="36" t="s">
        <v>87</v>
      </c>
      <c r="G80" s="37">
        <v>200</v>
      </c>
      <c r="H80" s="38" t="s">
        <v>732</v>
      </c>
      <c r="I80" s="38" t="s">
        <v>48</v>
      </c>
      <c r="J80" s="36" t="s">
        <v>1732</v>
      </c>
      <c r="K80" s="36" t="s">
        <v>1733</v>
      </c>
      <c r="L80" s="36" t="s">
        <v>921</v>
      </c>
      <c r="M80" s="36" t="s">
        <v>1503</v>
      </c>
      <c r="N80" s="36" t="s">
        <v>1503</v>
      </c>
      <c r="O80" s="36" t="s">
        <v>1503</v>
      </c>
      <c r="P80" s="36" t="s">
        <v>1734</v>
      </c>
    </row>
    <row r="81" spans="1:16">
      <c r="A81" s="36" t="s">
        <v>1735</v>
      </c>
      <c r="B81" s="36" t="s">
        <v>736</v>
      </c>
      <c r="C81" s="36" t="s">
        <v>737</v>
      </c>
      <c r="D81" s="36" t="s">
        <v>738</v>
      </c>
      <c r="E81" s="36" t="s">
        <v>739</v>
      </c>
      <c r="F81" s="36" t="s">
        <v>216</v>
      </c>
      <c r="G81" s="37">
        <v>300</v>
      </c>
      <c r="H81" s="38" t="s">
        <v>737</v>
      </c>
      <c r="I81" s="38" t="s">
        <v>130</v>
      </c>
      <c r="J81" s="36" t="s">
        <v>1736</v>
      </c>
      <c r="K81" s="36" t="s">
        <v>1737</v>
      </c>
      <c r="L81" s="36" t="s">
        <v>921</v>
      </c>
      <c r="M81" s="36" t="s">
        <v>1503</v>
      </c>
      <c r="N81" s="36" t="s">
        <v>1503</v>
      </c>
      <c r="O81" s="36" t="s">
        <v>1503</v>
      </c>
      <c r="P81" s="36" t="s">
        <v>1738</v>
      </c>
    </row>
    <row r="82" spans="1:16">
      <c r="A82" s="36" t="s">
        <v>1739</v>
      </c>
      <c r="B82" s="36" t="s">
        <v>743</v>
      </c>
      <c r="C82" s="36" t="s">
        <v>744</v>
      </c>
      <c r="D82" s="36" t="s">
        <v>745</v>
      </c>
      <c r="E82" s="36" t="s">
        <v>746</v>
      </c>
      <c r="F82" s="36" t="s">
        <v>747</v>
      </c>
      <c r="G82" s="37">
        <v>200</v>
      </c>
      <c r="H82" s="38" t="s">
        <v>748</v>
      </c>
      <c r="I82" s="38" t="s">
        <v>141</v>
      </c>
      <c r="J82" s="36" t="s">
        <v>1740</v>
      </c>
      <c r="K82" s="36" t="s">
        <v>1741</v>
      </c>
      <c r="L82" s="36" t="s">
        <v>921</v>
      </c>
      <c r="M82" s="36" t="s">
        <v>1503</v>
      </c>
      <c r="N82" s="36" t="s">
        <v>1503</v>
      </c>
      <c r="O82" s="36" t="s">
        <v>1503</v>
      </c>
      <c r="P82" s="36" t="s">
        <v>1742</v>
      </c>
    </row>
    <row r="83" spans="1:16">
      <c r="A83" s="36" t="s">
        <v>1743</v>
      </c>
      <c r="B83" s="36" t="s">
        <v>752</v>
      </c>
      <c r="C83" s="36" t="s">
        <v>753</v>
      </c>
      <c r="D83" s="36" t="s">
        <v>754</v>
      </c>
      <c r="E83" s="36" t="s">
        <v>755</v>
      </c>
      <c r="F83" s="36" t="s">
        <v>87</v>
      </c>
      <c r="G83" s="37">
        <v>200</v>
      </c>
      <c r="H83" s="38" t="s">
        <v>756</v>
      </c>
      <c r="I83" s="38" t="s">
        <v>48</v>
      </c>
      <c r="J83" s="36" t="s">
        <v>1744</v>
      </c>
      <c r="K83" s="36" t="s">
        <v>1745</v>
      </c>
      <c r="L83" s="36" t="s">
        <v>921</v>
      </c>
      <c r="M83" s="36" t="s">
        <v>1503</v>
      </c>
      <c r="N83" s="36" t="s">
        <v>1503</v>
      </c>
      <c r="O83" s="36" t="s">
        <v>1503</v>
      </c>
      <c r="P83" s="36" t="s">
        <v>1746</v>
      </c>
    </row>
    <row r="84" spans="1:16">
      <c r="A84" s="36" t="s">
        <v>1339</v>
      </c>
      <c r="B84" s="36" t="s">
        <v>1747</v>
      </c>
      <c r="C84" s="36" t="s">
        <v>761</v>
      </c>
      <c r="D84" s="36" t="s">
        <v>762</v>
      </c>
      <c r="E84" s="36" t="s">
        <v>763</v>
      </c>
      <c r="F84" s="36" t="s">
        <v>764</v>
      </c>
      <c r="G84" s="37">
        <v>300</v>
      </c>
      <c r="H84" s="38" t="s">
        <v>765</v>
      </c>
      <c r="I84" s="38" t="s">
        <v>60</v>
      </c>
      <c r="J84" s="36" t="s">
        <v>1748</v>
      </c>
      <c r="K84" s="36" t="s">
        <v>1749</v>
      </c>
      <c r="L84" s="36" t="s">
        <v>921</v>
      </c>
      <c r="M84" s="36" t="s">
        <v>1503</v>
      </c>
      <c r="N84" s="36" t="s">
        <v>1503</v>
      </c>
      <c r="O84" s="36" t="s">
        <v>1503</v>
      </c>
      <c r="P84" s="36" t="s">
        <v>1750</v>
      </c>
    </row>
    <row r="85" spans="1:16">
      <c r="A85" s="36" t="s">
        <v>1751</v>
      </c>
      <c r="B85" s="36" t="s">
        <v>767</v>
      </c>
      <c r="C85" s="36" t="s">
        <v>768</v>
      </c>
      <c r="D85" s="36" t="s">
        <v>769</v>
      </c>
      <c r="E85" s="36" t="s">
        <v>770</v>
      </c>
      <c r="F85" s="36" t="s">
        <v>771</v>
      </c>
      <c r="G85" s="37">
        <v>100</v>
      </c>
      <c r="H85" s="38" t="s">
        <v>772</v>
      </c>
      <c r="I85" s="38" t="s">
        <v>48</v>
      </c>
      <c r="J85" s="36" t="s">
        <v>1752</v>
      </c>
      <c r="K85" s="36" t="s">
        <v>1753</v>
      </c>
      <c r="L85" s="36" t="s">
        <v>921</v>
      </c>
      <c r="M85" s="36" t="s">
        <v>1503</v>
      </c>
      <c r="N85" s="36" t="s">
        <v>1503</v>
      </c>
      <c r="O85" s="36" t="s">
        <v>1503</v>
      </c>
      <c r="P85" s="36" t="s">
        <v>1754</v>
      </c>
    </row>
    <row r="86" spans="1:16">
      <c r="A86" s="36" t="s">
        <v>1755</v>
      </c>
      <c r="B86" s="36" t="s">
        <v>1146</v>
      </c>
      <c r="C86" s="36" t="s">
        <v>777</v>
      </c>
      <c r="D86" s="36" t="s">
        <v>778</v>
      </c>
      <c r="E86" s="36" t="s">
        <v>779</v>
      </c>
      <c r="F86" s="36" t="s">
        <v>780</v>
      </c>
      <c r="G86" s="37">
        <v>200</v>
      </c>
      <c r="H86" s="38" t="s">
        <v>781</v>
      </c>
      <c r="I86" s="38" t="s">
        <v>60</v>
      </c>
      <c r="J86" s="36" t="s">
        <v>1756</v>
      </c>
      <c r="K86" s="36" t="s">
        <v>1757</v>
      </c>
      <c r="L86" s="36" t="s">
        <v>921</v>
      </c>
      <c r="M86" s="36" t="s">
        <v>1503</v>
      </c>
      <c r="N86" s="36" t="s">
        <v>1503</v>
      </c>
      <c r="O86" s="36" t="s">
        <v>1503</v>
      </c>
      <c r="P86" s="36" t="s">
        <v>1758</v>
      </c>
    </row>
    <row r="87" spans="1:16">
      <c r="A87" s="36" t="s">
        <v>1759</v>
      </c>
      <c r="B87" s="36" t="s">
        <v>1204</v>
      </c>
      <c r="C87" s="36" t="s">
        <v>786</v>
      </c>
      <c r="D87" s="36" t="s">
        <v>787</v>
      </c>
      <c r="E87" s="36" t="s">
        <v>788</v>
      </c>
      <c r="F87" s="36" t="s">
        <v>789</v>
      </c>
      <c r="G87" s="37">
        <v>100</v>
      </c>
      <c r="H87" s="38" t="s">
        <v>790</v>
      </c>
      <c r="I87" s="38" t="s">
        <v>60</v>
      </c>
      <c r="J87" s="36" t="s">
        <v>1760</v>
      </c>
      <c r="K87" s="36" t="s">
        <v>1761</v>
      </c>
      <c r="L87" s="36" t="s">
        <v>921</v>
      </c>
      <c r="M87" s="36" t="s">
        <v>1503</v>
      </c>
      <c r="N87" s="36" t="s">
        <v>1503</v>
      </c>
      <c r="O87" s="36" t="s">
        <v>1503</v>
      </c>
      <c r="P87" s="36" t="s">
        <v>1762</v>
      </c>
    </row>
    <row r="88" spans="1:16">
      <c r="A88" s="36" t="s">
        <v>1763</v>
      </c>
      <c r="B88" s="36" t="s">
        <v>1401</v>
      </c>
      <c r="C88" s="36" t="s">
        <v>796</v>
      </c>
      <c r="D88" s="36" t="s">
        <v>797</v>
      </c>
      <c r="E88" s="36" t="s">
        <v>798</v>
      </c>
      <c r="F88" s="36" t="s">
        <v>567</v>
      </c>
      <c r="G88" s="37">
        <v>300</v>
      </c>
      <c r="H88" s="38" t="s">
        <v>796</v>
      </c>
      <c r="I88" s="38" t="s">
        <v>60</v>
      </c>
      <c r="J88" s="36" t="s">
        <v>1764</v>
      </c>
      <c r="K88" s="36" t="s">
        <v>1765</v>
      </c>
      <c r="L88" s="36" t="s">
        <v>921</v>
      </c>
      <c r="M88" s="36" t="s">
        <v>1503</v>
      </c>
      <c r="N88" s="36" t="s">
        <v>1503</v>
      </c>
      <c r="O88" s="36" t="s">
        <v>1503</v>
      </c>
      <c r="P88" s="36" t="s">
        <v>1766</v>
      </c>
    </row>
    <row r="89" spans="1:16">
      <c r="A89" s="36" t="s">
        <v>1767</v>
      </c>
      <c r="B89" s="36" t="s">
        <v>804</v>
      </c>
      <c r="C89" s="36" t="s">
        <v>805</v>
      </c>
      <c r="D89" s="36" t="s">
        <v>804</v>
      </c>
      <c r="E89" s="36" t="s">
        <v>806</v>
      </c>
      <c r="F89" s="36" t="s">
        <v>807</v>
      </c>
      <c r="G89" s="37">
        <v>200</v>
      </c>
      <c r="H89" s="38" t="s">
        <v>808</v>
      </c>
      <c r="I89" s="38" t="s">
        <v>60</v>
      </c>
      <c r="J89" s="36" t="s">
        <v>1768</v>
      </c>
      <c r="K89" s="36" t="s">
        <v>1769</v>
      </c>
      <c r="L89" s="36" t="s">
        <v>921</v>
      </c>
      <c r="M89" s="36" t="s">
        <v>1503</v>
      </c>
      <c r="N89" s="36" t="s">
        <v>1503</v>
      </c>
      <c r="O89" s="36" t="s">
        <v>1503</v>
      </c>
      <c r="P89" s="36" t="s">
        <v>1770</v>
      </c>
    </row>
    <row r="90" spans="1:16" s="35" customFormat="1">
      <c r="A90" s="35" t="s">
        <v>1771</v>
      </c>
      <c r="B90" s="35" t="s">
        <v>1772</v>
      </c>
      <c r="C90" s="35" t="s">
        <v>1773</v>
      </c>
      <c r="D90" s="35" t="s">
        <v>1231</v>
      </c>
      <c r="E90" s="42" t="s">
        <v>888</v>
      </c>
      <c r="F90" s="35" t="s">
        <v>889</v>
      </c>
      <c r="G90" s="39">
        <v>200</v>
      </c>
      <c r="H90" s="40">
        <v>13602875929</v>
      </c>
      <c r="I90" s="40" t="s">
        <v>48</v>
      </c>
      <c r="J90" s="35" t="s">
        <v>1774</v>
      </c>
      <c r="K90" s="35" t="s">
        <v>1772</v>
      </c>
      <c r="L90" s="35" t="s">
        <v>921</v>
      </c>
      <c r="M90" s="35" t="s">
        <v>1503</v>
      </c>
      <c r="N90" s="35" t="s">
        <v>1503</v>
      </c>
      <c r="O90" s="35" t="s">
        <v>1503</v>
      </c>
      <c r="P90" s="35" t="s">
        <v>1775</v>
      </c>
    </row>
    <row r="91" spans="1:16">
      <c r="A91" s="36" t="s">
        <v>1776</v>
      </c>
      <c r="B91" s="36" t="s">
        <v>813</v>
      </c>
      <c r="C91" s="36" t="s">
        <v>814</v>
      </c>
      <c r="D91" s="36" t="s">
        <v>815</v>
      </c>
      <c r="E91" s="36" t="s">
        <v>816</v>
      </c>
      <c r="F91" s="36" t="s">
        <v>817</v>
      </c>
      <c r="G91" s="37">
        <v>100</v>
      </c>
      <c r="H91" s="38" t="s">
        <v>818</v>
      </c>
      <c r="I91" s="38" t="s">
        <v>48</v>
      </c>
      <c r="J91" s="36" t="s">
        <v>1777</v>
      </c>
      <c r="K91" s="36" t="s">
        <v>1778</v>
      </c>
      <c r="L91" s="36" t="s">
        <v>921</v>
      </c>
      <c r="M91" s="36" t="s">
        <v>1503</v>
      </c>
      <c r="N91" s="36" t="s">
        <v>1503</v>
      </c>
      <c r="O91" s="36" t="s">
        <v>1503</v>
      </c>
      <c r="P91" s="36" t="s">
        <v>1779</v>
      </c>
    </row>
    <row r="92" spans="1:16">
      <c r="A92" s="36" t="s">
        <v>1780</v>
      </c>
      <c r="B92" s="36" t="s">
        <v>823</v>
      </c>
      <c r="C92" s="36" t="s">
        <v>824</v>
      </c>
      <c r="D92" s="36" t="s">
        <v>823</v>
      </c>
      <c r="E92" s="36" t="s">
        <v>826</v>
      </c>
      <c r="F92" s="36" t="s">
        <v>87</v>
      </c>
      <c r="G92" s="37">
        <v>200</v>
      </c>
      <c r="H92" s="38" t="s">
        <v>827</v>
      </c>
      <c r="I92" s="38">
        <v>7</v>
      </c>
      <c r="J92" s="36" t="s">
        <v>1781</v>
      </c>
      <c r="K92" s="36" t="s">
        <v>1782</v>
      </c>
      <c r="L92" s="36" t="s">
        <v>921</v>
      </c>
      <c r="M92" s="36" t="s">
        <v>1503</v>
      </c>
      <c r="N92" s="36" t="s">
        <v>1503</v>
      </c>
      <c r="O92" s="36" t="s">
        <v>1503</v>
      </c>
      <c r="P92" s="36" t="s">
        <v>1783</v>
      </c>
    </row>
    <row r="93" spans="1:16">
      <c r="A93" s="36" t="s">
        <v>1784</v>
      </c>
      <c r="B93" s="36" t="s">
        <v>832</v>
      </c>
      <c r="C93" s="36" t="s">
        <v>833</v>
      </c>
      <c r="D93" s="36" t="s">
        <v>834</v>
      </c>
      <c r="E93" s="36" t="s">
        <v>835</v>
      </c>
      <c r="F93" s="36" t="s">
        <v>331</v>
      </c>
      <c r="G93" s="37">
        <v>200</v>
      </c>
      <c r="H93" s="38" t="s">
        <v>833</v>
      </c>
      <c r="I93" s="38" t="s">
        <v>48</v>
      </c>
      <c r="J93" s="36" t="s">
        <v>1785</v>
      </c>
      <c r="K93" s="36" t="s">
        <v>1786</v>
      </c>
      <c r="L93" s="36" t="s">
        <v>921</v>
      </c>
      <c r="M93" s="36" t="s">
        <v>1503</v>
      </c>
      <c r="N93" s="36" t="s">
        <v>1503</v>
      </c>
      <c r="O93" s="36" t="s">
        <v>1503</v>
      </c>
      <c r="P93" s="36" t="s">
        <v>1787</v>
      </c>
    </row>
    <row r="94" spans="1:16">
      <c r="A94" s="36" t="s">
        <v>1788</v>
      </c>
      <c r="B94" s="36" t="s">
        <v>1319</v>
      </c>
      <c r="C94" s="36" t="s">
        <v>841</v>
      </c>
      <c r="D94" s="36" t="s">
        <v>842</v>
      </c>
      <c r="E94" s="36" t="s">
        <v>843</v>
      </c>
      <c r="F94" s="36" t="s">
        <v>216</v>
      </c>
      <c r="G94" s="37">
        <v>300</v>
      </c>
      <c r="H94" s="38" t="s">
        <v>844</v>
      </c>
      <c r="I94" s="38" t="s">
        <v>60</v>
      </c>
      <c r="J94" s="36" t="s">
        <v>1789</v>
      </c>
      <c r="K94" s="36" t="s">
        <v>1790</v>
      </c>
      <c r="L94" s="36" t="s">
        <v>921</v>
      </c>
      <c r="M94" s="36" t="s">
        <v>1503</v>
      </c>
      <c r="N94" s="36" t="s">
        <v>1503</v>
      </c>
      <c r="O94" s="36" t="s">
        <v>1503</v>
      </c>
      <c r="P94" s="36" t="s">
        <v>1791</v>
      </c>
    </row>
    <row r="95" spans="1:16">
      <c r="A95" s="36" t="s">
        <v>1792</v>
      </c>
      <c r="B95" s="36" t="s">
        <v>1793</v>
      </c>
      <c r="C95" s="36" t="s">
        <v>850</v>
      </c>
      <c r="D95" s="36" t="s">
        <v>851</v>
      </c>
      <c r="E95" s="36" t="s">
        <v>852</v>
      </c>
      <c r="F95" s="36" t="s">
        <v>853</v>
      </c>
      <c r="G95" s="37">
        <v>300</v>
      </c>
      <c r="H95" s="38" t="s">
        <v>854</v>
      </c>
      <c r="I95" s="38" t="s">
        <v>48</v>
      </c>
      <c r="J95" s="36" t="s">
        <v>1794</v>
      </c>
      <c r="K95" s="36" t="s">
        <v>1795</v>
      </c>
      <c r="L95" s="36" t="s">
        <v>921</v>
      </c>
      <c r="M95" s="36" t="s">
        <v>1503</v>
      </c>
      <c r="N95" s="36" t="s">
        <v>1503</v>
      </c>
      <c r="O95" s="36" t="s">
        <v>1503</v>
      </c>
      <c r="P95" s="36" t="s">
        <v>1796</v>
      </c>
    </row>
    <row r="96" spans="1:16">
      <c r="A96" s="36" t="s">
        <v>1797</v>
      </c>
      <c r="B96" s="36" t="s">
        <v>858</v>
      </c>
      <c r="C96" s="36" t="s">
        <v>859</v>
      </c>
      <c r="D96" s="36" t="s">
        <v>858</v>
      </c>
      <c r="E96" s="36" t="s">
        <v>860</v>
      </c>
      <c r="F96" s="36" t="s">
        <v>58</v>
      </c>
      <c r="G96" s="37">
        <v>200</v>
      </c>
      <c r="H96" s="38" t="s">
        <v>861</v>
      </c>
      <c r="I96" s="38" t="s">
        <v>130</v>
      </c>
      <c r="J96" s="36" t="s">
        <v>1798</v>
      </c>
      <c r="K96" s="36" t="s">
        <v>1799</v>
      </c>
      <c r="L96" s="36" t="s">
        <v>921</v>
      </c>
      <c r="M96" s="36" t="s">
        <v>1503</v>
      </c>
      <c r="N96" s="36" t="s">
        <v>1503</v>
      </c>
      <c r="O96" s="36" t="s">
        <v>1503</v>
      </c>
      <c r="P96" s="36" t="s">
        <v>1800</v>
      </c>
    </row>
    <row r="97" spans="1:16">
      <c r="A97" s="36" t="s">
        <v>1801</v>
      </c>
      <c r="B97" s="36" t="s">
        <v>864</v>
      </c>
      <c r="C97" s="36" t="s">
        <v>865</v>
      </c>
      <c r="D97" s="36" t="s">
        <v>864</v>
      </c>
      <c r="E97" s="36" t="s">
        <v>866</v>
      </c>
      <c r="F97" s="36" t="s">
        <v>482</v>
      </c>
      <c r="G97" s="37">
        <v>200</v>
      </c>
      <c r="H97" s="38" t="s">
        <v>867</v>
      </c>
      <c r="I97" s="38" t="s">
        <v>48</v>
      </c>
      <c r="J97" s="36" t="s">
        <v>1802</v>
      </c>
      <c r="K97" s="36" t="s">
        <v>1803</v>
      </c>
      <c r="L97" s="36" t="s">
        <v>921</v>
      </c>
      <c r="M97" s="36" t="s">
        <v>1503</v>
      </c>
      <c r="N97" s="36" t="s">
        <v>1503</v>
      </c>
      <c r="O97" s="36" t="s">
        <v>1503</v>
      </c>
      <c r="P97" s="36" t="s">
        <v>1804</v>
      </c>
    </row>
    <row r="98" spans="1:16">
      <c r="A98" s="36" t="s">
        <v>1805</v>
      </c>
      <c r="B98" s="36" t="s">
        <v>871</v>
      </c>
      <c r="C98" s="36" t="s">
        <v>872</v>
      </c>
      <c r="D98" s="36" t="s">
        <v>873</v>
      </c>
      <c r="E98" s="36" t="s">
        <v>874</v>
      </c>
      <c r="F98" s="36" t="s">
        <v>368</v>
      </c>
      <c r="G98" s="37">
        <v>200</v>
      </c>
      <c r="H98" s="38" t="s">
        <v>875</v>
      </c>
      <c r="I98" s="38" t="s">
        <v>130</v>
      </c>
      <c r="J98" s="36" t="s">
        <v>1806</v>
      </c>
      <c r="K98" s="36" t="s">
        <v>1807</v>
      </c>
      <c r="L98" s="36" t="s">
        <v>921</v>
      </c>
      <c r="M98" s="36" t="s">
        <v>1503</v>
      </c>
      <c r="N98" s="36" t="s">
        <v>1503</v>
      </c>
      <c r="O98" s="36" t="s">
        <v>1503</v>
      </c>
      <c r="P98" s="36" t="s">
        <v>1808</v>
      </c>
    </row>
    <row r="99" spans="1:16">
      <c r="A99" s="36" t="s">
        <v>1809</v>
      </c>
      <c r="B99" s="36" t="s">
        <v>878</v>
      </c>
      <c r="C99" s="36" t="s">
        <v>879</v>
      </c>
      <c r="D99" s="36" t="s">
        <v>880</v>
      </c>
      <c r="E99" s="36" t="s">
        <v>881</v>
      </c>
      <c r="F99" s="36" t="s">
        <v>87</v>
      </c>
      <c r="G99" s="37">
        <v>200</v>
      </c>
      <c r="H99" s="38" t="s">
        <v>879</v>
      </c>
      <c r="I99" s="38" t="s">
        <v>48</v>
      </c>
      <c r="J99" s="36" t="s">
        <v>1810</v>
      </c>
      <c r="K99" s="36" t="s">
        <v>1811</v>
      </c>
      <c r="L99" s="36" t="s">
        <v>921</v>
      </c>
      <c r="M99" s="36" t="s">
        <v>1503</v>
      </c>
      <c r="N99" s="36" t="s">
        <v>1503</v>
      </c>
      <c r="O99" s="36" t="s">
        <v>1503</v>
      </c>
      <c r="P99" s="36" t="s">
        <v>1812</v>
      </c>
    </row>
  </sheetData>
  <hyperlinks>
    <hyperlink ref="E90" r:id="rId1" xr:uid="{00000000-0004-0000-0200-000000000000}"/>
    <hyperlink ref="E26" r:id="rId2" xr:uid="{00000000-0004-0000-0200-000001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topLeftCell="A43" workbookViewId="0">
      <selection activeCell="A39" sqref="A39"/>
    </sheetView>
  </sheetViews>
  <sheetFormatPr baseColWidth="10" defaultColWidth="8.88671875" defaultRowHeight="24.95" customHeight="1"/>
  <cols>
    <col min="1" max="1" width="19.77734375" customWidth="1"/>
    <col min="4" max="4" width="18.77734375" customWidth="1"/>
    <col min="5" max="5" width="14.21875" customWidth="1"/>
    <col min="6" max="6" width="14.33203125" customWidth="1"/>
  </cols>
  <sheetData>
    <row r="1" spans="1:7" ht="24.95" customHeight="1">
      <c r="A1" s="24" t="s">
        <v>32</v>
      </c>
      <c r="B1" s="25">
        <v>300</v>
      </c>
      <c r="C1" s="26" t="s">
        <v>32</v>
      </c>
      <c r="D1" s="26" t="s">
        <v>34</v>
      </c>
      <c r="E1" s="26" t="s">
        <v>35</v>
      </c>
    </row>
    <row r="2" spans="1:7" s="20" customFormat="1" ht="24.95" customHeight="1">
      <c r="A2" s="16" t="s">
        <v>1813</v>
      </c>
      <c r="B2" s="17">
        <v>800</v>
      </c>
      <c r="C2" s="18" t="s">
        <v>44</v>
      </c>
      <c r="D2" s="19" t="s">
        <v>45</v>
      </c>
      <c r="E2" s="19" t="s">
        <v>46</v>
      </c>
      <c r="G2" s="20">
        <v>-500</v>
      </c>
    </row>
    <row r="3" spans="1:7" ht="24.95" customHeight="1">
      <c r="A3" s="24" t="s">
        <v>54</v>
      </c>
      <c r="B3" s="25">
        <v>200</v>
      </c>
      <c r="C3" s="26" t="s">
        <v>56</v>
      </c>
      <c r="D3" s="26" t="s">
        <v>57</v>
      </c>
      <c r="E3" s="26" t="s">
        <v>58</v>
      </c>
    </row>
    <row r="4" spans="1:7" ht="24.95" customHeight="1">
      <c r="A4" s="27" t="s">
        <v>64</v>
      </c>
      <c r="B4" s="28">
        <v>300</v>
      </c>
      <c r="C4" s="29" t="s">
        <v>66</v>
      </c>
      <c r="D4" s="30" t="s">
        <v>67</v>
      </c>
      <c r="E4" s="30" t="s">
        <v>68</v>
      </c>
    </row>
    <row r="5" spans="1:7" ht="24.95" customHeight="1">
      <c r="A5" s="24" t="s">
        <v>74</v>
      </c>
      <c r="B5" s="25">
        <v>200</v>
      </c>
      <c r="C5" s="26" t="s">
        <v>74</v>
      </c>
      <c r="D5" s="26" t="s">
        <v>76</v>
      </c>
      <c r="E5" s="26" t="s">
        <v>77</v>
      </c>
    </row>
    <row r="6" spans="1:7" ht="24.95" customHeight="1">
      <c r="A6" s="27" t="s">
        <v>83</v>
      </c>
      <c r="B6" s="28">
        <v>200</v>
      </c>
      <c r="C6" s="29" t="s">
        <v>85</v>
      </c>
      <c r="D6" s="30" t="s">
        <v>86</v>
      </c>
      <c r="E6" s="30" t="s">
        <v>87</v>
      </c>
    </row>
    <row r="7" spans="1:7" ht="24.95" customHeight="1">
      <c r="A7" s="24" t="s">
        <v>94</v>
      </c>
      <c r="B7" s="25">
        <v>200</v>
      </c>
      <c r="C7" s="26" t="s">
        <v>96</v>
      </c>
      <c r="D7" s="26" t="s">
        <v>97</v>
      </c>
      <c r="E7" s="26" t="s">
        <v>98</v>
      </c>
    </row>
    <row r="8" spans="1:7" ht="24.95" customHeight="1">
      <c r="A8" s="27" t="s">
        <v>115</v>
      </c>
      <c r="B8" s="28">
        <v>100</v>
      </c>
      <c r="C8" s="29" t="s">
        <v>117</v>
      </c>
      <c r="D8" s="30" t="s">
        <v>118</v>
      </c>
      <c r="E8" s="30" t="s">
        <v>119</v>
      </c>
    </row>
    <row r="9" spans="1:7" ht="24.95" customHeight="1">
      <c r="A9" s="24" t="s">
        <v>125</v>
      </c>
      <c r="B9" s="25">
        <v>200</v>
      </c>
      <c r="C9" s="26" t="s">
        <v>127</v>
      </c>
      <c r="D9" s="26" t="s">
        <v>128</v>
      </c>
      <c r="E9" s="26" t="s">
        <v>87</v>
      </c>
    </row>
    <row r="10" spans="1:7" ht="24.95" customHeight="1">
      <c r="A10" s="27" t="s">
        <v>135</v>
      </c>
      <c r="B10" s="28">
        <v>200</v>
      </c>
      <c r="C10" s="29" t="s">
        <v>137</v>
      </c>
      <c r="D10" s="30" t="s">
        <v>138</v>
      </c>
      <c r="E10" s="30" t="s">
        <v>139</v>
      </c>
    </row>
    <row r="11" spans="1:7" ht="24.95" customHeight="1">
      <c r="A11" s="24" t="s">
        <v>145</v>
      </c>
      <c r="B11" s="25">
        <v>300</v>
      </c>
      <c r="C11" s="26" t="s">
        <v>147</v>
      </c>
      <c r="D11" s="26" t="s">
        <v>148</v>
      </c>
      <c r="E11" s="26" t="s">
        <v>149</v>
      </c>
    </row>
    <row r="12" spans="1:7" ht="24.95" customHeight="1">
      <c r="A12" s="27" t="s">
        <v>163</v>
      </c>
      <c r="B12" s="28">
        <v>200</v>
      </c>
      <c r="C12" s="29" t="s">
        <v>165</v>
      </c>
      <c r="D12" s="30" t="s">
        <v>166</v>
      </c>
      <c r="E12" s="30" t="s">
        <v>98</v>
      </c>
    </row>
    <row r="13" spans="1:7" ht="24.95" customHeight="1">
      <c r="A13" s="24" t="s">
        <v>173</v>
      </c>
      <c r="B13" s="25">
        <v>200</v>
      </c>
      <c r="C13" s="26" t="s">
        <v>175</v>
      </c>
      <c r="D13" s="26" t="s">
        <v>176</v>
      </c>
      <c r="E13" s="26" t="s">
        <v>177</v>
      </c>
    </row>
    <row r="14" spans="1:7" ht="24.95" customHeight="1">
      <c r="A14" s="27" t="s">
        <v>183</v>
      </c>
      <c r="B14" s="28">
        <v>200</v>
      </c>
      <c r="C14" s="29" t="s">
        <v>185</v>
      </c>
      <c r="D14" s="30" t="s">
        <v>186</v>
      </c>
      <c r="E14" s="30" t="s">
        <v>187</v>
      </c>
    </row>
    <row r="15" spans="1:7" ht="24.95" customHeight="1">
      <c r="A15" s="24" t="s">
        <v>212</v>
      </c>
      <c r="B15" s="25">
        <v>300</v>
      </c>
      <c r="C15" s="26" t="s">
        <v>214</v>
      </c>
      <c r="D15" s="26" t="s">
        <v>215</v>
      </c>
      <c r="E15" s="26" t="s">
        <v>216</v>
      </c>
    </row>
    <row r="16" spans="1:7" ht="24.95" customHeight="1">
      <c r="A16" s="27" t="s">
        <v>247</v>
      </c>
      <c r="B16" s="28">
        <v>200</v>
      </c>
      <c r="C16" s="29" t="s">
        <v>247</v>
      </c>
      <c r="D16" s="30" t="s">
        <v>249</v>
      </c>
      <c r="E16" s="30" t="s">
        <v>250</v>
      </c>
    </row>
    <row r="17" spans="1:7" ht="24.95" customHeight="1">
      <c r="A17" s="24" t="s">
        <v>255</v>
      </c>
      <c r="B17" s="25">
        <v>200</v>
      </c>
      <c r="C17" s="26" t="s">
        <v>255</v>
      </c>
      <c r="D17" s="26" t="s">
        <v>257</v>
      </c>
      <c r="E17" s="26" t="s">
        <v>258</v>
      </c>
    </row>
    <row r="18" spans="1:7" s="20" customFormat="1" ht="24.95" customHeight="1">
      <c r="A18" s="16" t="s">
        <v>1814</v>
      </c>
      <c r="B18" s="17">
        <v>800</v>
      </c>
      <c r="C18" s="18" t="s">
        <v>300</v>
      </c>
      <c r="D18" s="19" t="s">
        <v>301</v>
      </c>
      <c r="E18" s="19" t="s">
        <v>302</v>
      </c>
      <c r="F18" s="20" t="s">
        <v>1815</v>
      </c>
      <c r="G18" s="20">
        <v>-500</v>
      </c>
    </row>
    <row r="19" spans="1:7" ht="24.95" customHeight="1">
      <c r="A19" s="24" t="s">
        <v>310</v>
      </c>
      <c r="B19" s="25">
        <v>100</v>
      </c>
      <c r="C19" s="26" t="s">
        <v>312</v>
      </c>
      <c r="D19" s="26" t="s">
        <v>313</v>
      </c>
      <c r="E19" s="26" t="s">
        <v>314</v>
      </c>
    </row>
    <row r="20" spans="1:7" ht="24.95" customHeight="1">
      <c r="A20" s="27" t="s">
        <v>337</v>
      </c>
      <c r="B20" s="28">
        <v>200</v>
      </c>
      <c r="C20" s="29" t="s">
        <v>339</v>
      </c>
      <c r="D20" s="30" t="s">
        <v>340</v>
      </c>
      <c r="E20" s="30" t="s">
        <v>87</v>
      </c>
    </row>
    <row r="21" spans="1:7" ht="24.95" customHeight="1">
      <c r="A21" s="24" t="s">
        <v>347</v>
      </c>
      <c r="B21" s="25">
        <v>200</v>
      </c>
      <c r="C21" s="26" t="s">
        <v>349</v>
      </c>
      <c r="D21" s="26" t="s">
        <v>350</v>
      </c>
      <c r="E21" s="26" t="s">
        <v>351</v>
      </c>
    </row>
    <row r="22" spans="1:7" ht="24.95" customHeight="1">
      <c r="A22" s="27" t="s">
        <v>356</v>
      </c>
      <c r="B22" s="28">
        <v>200</v>
      </c>
      <c r="C22" s="29" t="s">
        <v>358</v>
      </c>
      <c r="D22" s="30" t="s">
        <v>359</v>
      </c>
      <c r="E22" s="30" t="s">
        <v>87</v>
      </c>
    </row>
    <row r="23" spans="1:7" ht="24.95" customHeight="1">
      <c r="A23" s="24" t="s">
        <v>370</v>
      </c>
      <c r="B23" s="25">
        <v>200</v>
      </c>
      <c r="C23" s="26" t="s">
        <v>370</v>
      </c>
      <c r="D23" s="26" t="s">
        <v>372</v>
      </c>
      <c r="E23" s="26" t="s">
        <v>58</v>
      </c>
    </row>
    <row r="24" spans="1:7" ht="24.95" customHeight="1">
      <c r="A24" s="27" t="s">
        <v>394</v>
      </c>
      <c r="B24" s="28">
        <v>200</v>
      </c>
      <c r="C24" s="29" t="s">
        <v>396</v>
      </c>
      <c r="D24" s="30" t="s">
        <v>397</v>
      </c>
      <c r="E24" s="30" t="s">
        <v>87</v>
      </c>
    </row>
    <row r="25" spans="1:7" ht="24.95" customHeight="1">
      <c r="A25" s="24" t="s">
        <v>401</v>
      </c>
      <c r="B25" s="25">
        <v>200</v>
      </c>
      <c r="C25" s="26" t="s">
        <v>403</v>
      </c>
      <c r="D25" s="26" t="s">
        <v>404</v>
      </c>
      <c r="E25" s="26" t="s">
        <v>58</v>
      </c>
    </row>
    <row r="26" spans="1:7" ht="24.95" customHeight="1">
      <c r="A26" s="27" t="s">
        <v>417</v>
      </c>
      <c r="B26" s="28">
        <v>200</v>
      </c>
      <c r="C26" s="29" t="s">
        <v>417</v>
      </c>
      <c r="D26" s="30" t="s">
        <v>419</v>
      </c>
      <c r="E26" s="30" t="s">
        <v>87</v>
      </c>
    </row>
    <row r="27" spans="1:7" s="20" customFormat="1" ht="24.95" customHeight="1">
      <c r="A27" s="21" t="s">
        <v>1816</v>
      </c>
      <c r="B27" s="31">
        <v>800</v>
      </c>
      <c r="C27" s="22" t="s">
        <v>462</v>
      </c>
      <c r="D27" s="22" t="s">
        <v>463</v>
      </c>
      <c r="E27" s="22" t="s">
        <v>464</v>
      </c>
      <c r="G27" s="20">
        <v>-500</v>
      </c>
    </row>
    <row r="28" spans="1:7" ht="24.95" customHeight="1">
      <c r="A28" s="27" t="s">
        <v>488</v>
      </c>
      <c r="B28" s="28">
        <v>100</v>
      </c>
      <c r="C28" s="29" t="s">
        <v>490</v>
      </c>
      <c r="D28" s="30" t="s">
        <v>491</v>
      </c>
      <c r="E28" s="30" t="s">
        <v>492</v>
      </c>
    </row>
    <row r="29" spans="1:7" ht="24.95" customHeight="1">
      <c r="A29" s="24" t="s">
        <v>506</v>
      </c>
      <c r="B29" s="25">
        <v>100</v>
      </c>
      <c r="C29" s="26" t="s">
        <v>508</v>
      </c>
      <c r="D29" s="26" t="s">
        <v>509</v>
      </c>
      <c r="E29" s="26" t="s">
        <v>510</v>
      </c>
    </row>
    <row r="30" spans="1:7" ht="24.95" customHeight="1">
      <c r="A30" s="27" t="s">
        <v>522</v>
      </c>
      <c r="B30" s="28">
        <v>200</v>
      </c>
      <c r="C30" s="29" t="s">
        <v>522</v>
      </c>
      <c r="D30" s="30" t="s">
        <v>524</v>
      </c>
      <c r="E30" s="30" t="s">
        <v>87</v>
      </c>
    </row>
    <row r="31" spans="1:7" ht="24.95" customHeight="1">
      <c r="A31" s="24" t="s">
        <v>563</v>
      </c>
      <c r="B31" s="25">
        <v>200</v>
      </c>
      <c r="C31" s="26" t="s">
        <v>565</v>
      </c>
      <c r="D31" s="26" t="s">
        <v>566</v>
      </c>
      <c r="E31" s="26" t="s">
        <v>567</v>
      </c>
    </row>
    <row r="32" spans="1:7" s="23" customFormat="1" ht="24.95" customHeight="1">
      <c r="A32" s="27" t="s">
        <v>581</v>
      </c>
      <c r="B32" s="28">
        <v>100</v>
      </c>
      <c r="C32" s="29" t="s">
        <v>583</v>
      </c>
      <c r="D32" s="30" t="s">
        <v>584</v>
      </c>
      <c r="E32" s="30" t="s">
        <v>585</v>
      </c>
    </row>
    <row r="33" spans="1:7" s="23" customFormat="1" ht="24.95" customHeight="1">
      <c r="A33" s="32" t="s">
        <v>601</v>
      </c>
      <c r="B33" s="33">
        <v>200</v>
      </c>
      <c r="C33" s="34" t="s">
        <v>603</v>
      </c>
      <c r="D33" s="34" t="s">
        <v>604</v>
      </c>
      <c r="E33" s="34" t="s">
        <v>605</v>
      </c>
    </row>
    <row r="34" spans="1:7" s="20" customFormat="1" ht="24.95" customHeight="1">
      <c r="A34" s="16" t="s">
        <v>1817</v>
      </c>
      <c r="B34" s="17">
        <v>800</v>
      </c>
      <c r="C34" s="18" t="s">
        <v>619</v>
      </c>
      <c r="D34" s="19" t="s">
        <v>620</v>
      </c>
      <c r="E34" s="19" t="s">
        <v>46</v>
      </c>
      <c r="G34" s="20">
        <v>-500</v>
      </c>
    </row>
    <row r="35" spans="1:7" ht="24.95" customHeight="1">
      <c r="A35" s="24" t="s">
        <v>627</v>
      </c>
      <c r="B35" s="25">
        <v>100</v>
      </c>
      <c r="C35" s="26" t="s">
        <v>627</v>
      </c>
      <c r="D35" s="26" t="s">
        <v>629</v>
      </c>
      <c r="E35" s="26" t="s">
        <v>630</v>
      </c>
    </row>
    <row r="36" spans="1:7" ht="24.95" customHeight="1">
      <c r="A36" s="27" t="s">
        <v>635</v>
      </c>
      <c r="B36" s="28">
        <v>300</v>
      </c>
      <c r="C36" s="29" t="s">
        <v>637</v>
      </c>
      <c r="D36" s="30" t="s">
        <v>638</v>
      </c>
      <c r="E36" s="30" t="s">
        <v>323</v>
      </c>
    </row>
    <row r="37" spans="1:7" ht="24.95" customHeight="1">
      <c r="A37" s="24" t="s">
        <v>644</v>
      </c>
      <c r="B37" s="25">
        <v>100</v>
      </c>
      <c r="C37" s="26" t="s">
        <v>644</v>
      </c>
      <c r="D37" s="26" t="s">
        <v>646</v>
      </c>
      <c r="E37" s="26" t="s">
        <v>647</v>
      </c>
    </row>
    <row r="38" spans="1:7" ht="24.95" customHeight="1">
      <c r="A38" s="27" t="s">
        <v>652</v>
      </c>
      <c r="B38" s="28">
        <v>200</v>
      </c>
      <c r="C38" s="29" t="s">
        <v>654</v>
      </c>
      <c r="D38" s="30" t="s">
        <v>655</v>
      </c>
      <c r="E38" s="30" t="s">
        <v>331</v>
      </c>
    </row>
    <row r="39" spans="1:7" ht="24.95" customHeight="1">
      <c r="A39" s="24" t="s">
        <v>660</v>
      </c>
      <c r="B39" s="25">
        <v>200</v>
      </c>
      <c r="C39" s="26" t="s">
        <v>662</v>
      </c>
      <c r="D39" s="26" t="s">
        <v>663</v>
      </c>
      <c r="E39" s="26" t="s">
        <v>77</v>
      </c>
    </row>
    <row r="40" spans="1:7" ht="24.95" customHeight="1">
      <c r="A40" s="27" t="s">
        <v>669</v>
      </c>
      <c r="B40" s="28">
        <v>200</v>
      </c>
      <c r="C40" s="29" t="s">
        <v>671</v>
      </c>
      <c r="D40" s="30" t="s">
        <v>672</v>
      </c>
      <c r="E40" s="30" t="s">
        <v>331</v>
      </c>
    </row>
    <row r="41" spans="1:7" ht="24.95" customHeight="1">
      <c r="A41" s="24" t="s">
        <v>678</v>
      </c>
      <c r="B41" s="25">
        <v>200</v>
      </c>
      <c r="C41" s="26" t="s">
        <v>678</v>
      </c>
      <c r="D41" s="26" t="s">
        <v>680</v>
      </c>
      <c r="E41" s="26" t="s">
        <v>681</v>
      </c>
    </row>
    <row r="42" spans="1:7" ht="24.95" customHeight="1">
      <c r="A42" s="27" t="s">
        <v>688</v>
      </c>
      <c r="B42" s="28">
        <v>200</v>
      </c>
      <c r="C42" s="29" t="s">
        <v>688</v>
      </c>
      <c r="D42" s="30" t="s">
        <v>690</v>
      </c>
      <c r="E42" s="30" t="s">
        <v>58</v>
      </c>
    </row>
    <row r="43" spans="1:7" ht="24.95" customHeight="1">
      <c r="A43" s="24" t="s">
        <v>695</v>
      </c>
      <c r="B43" s="25">
        <v>100</v>
      </c>
      <c r="C43" s="26" t="s">
        <v>697</v>
      </c>
      <c r="D43" s="26" t="s">
        <v>698</v>
      </c>
      <c r="E43" s="26" t="s">
        <v>699</v>
      </c>
    </row>
    <row r="44" spans="1:7" ht="24.95" customHeight="1">
      <c r="A44" s="27" t="s">
        <v>703</v>
      </c>
      <c r="B44" s="28">
        <v>200</v>
      </c>
      <c r="C44" s="29" t="s">
        <v>705</v>
      </c>
      <c r="D44" s="30" t="s">
        <v>706</v>
      </c>
      <c r="E44" s="30" t="s">
        <v>707</v>
      </c>
    </row>
    <row r="45" spans="1:7" ht="24.95" customHeight="1">
      <c r="A45" s="24" t="s">
        <v>720</v>
      </c>
      <c r="B45" s="25">
        <v>100</v>
      </c>
      <c r="C45" s="26" t="s">
        <v>722</v>
      </c>
      <c r="D45" s="26" t="s">
        <v>723</v>
      </c>
      <c r="E45" s="26" t="s">
        <v>724</v>
      </c>
    </row>
    <row r="46" spans="1:7" ht="24.95" customHeight="1">
      <c r="A46" s="27" t="s">
        <v>729</v>
      </c>
      <c r="B46" s="28">
        <v>200</v>
      </c>
      <c r="C46" s="29" t="s">
        <v>729</v>
      </c>
      <c r="D46" s="30" t="s">
        <v>731</v>
      </c>
      <c r="E46" s="30" t="s">
        <v>87</v>
      </c>
    </row>
    <row r="47" spans="1:7" ht="24.95" customHeight="1">
      <c r="A47" s="24" t="s">
        <v>736</v>
      </c>
      <c r="B47" s="25">
        <v>300</v>
      </c>
      <c r="C47" s="26" t="s">
        <v>738</v>
      </c>
      <c r="D47" s="26" t="s">
        <v>739</v>
      </c>
      <c r="E47" s="26" t="s">
        <v>216</v>
      </c>
    </row>
    <row r="48" spans="1:7" ht="24.95" customHeight="1">
      <c r="A48" s="27" t="s">
        <v>743</v>
      </c>
      <c r="B48" s="28">
        <v>200</v>
      </c>
      <c r="C48" s="29" t="s">
        <v>745</v>
      </c>
      <c r="D48" s="30" t="s">
        <v>746</v>
      </c>
      <c r="E48" s="30" t="s">
        <v>747</v>
      </c>
    </row>
    <row r="49" spans="1:7" s="20" customFormat="1" ht="24.95" customHeight="1">
      <c r="A49" s="21" t="s">
        <v>1818</v>
      </c>
      <c r="B49" s="31">
        <v>800</v>
      </c>
      <c r="C49" s="22" t="s">
        <v>762</v>
      </c>
      <c r="D49" s="22" t="s">
        <v>763</v>
      </c>
      <c r="E49" s="22" t="s">
        <v>764</v>
      </c>
      <c r="G49" s="20">
        <v>-500</v>
      </c>
    </row>
    <row r="50" spans="1:7" ht="24.95" customHeight="1">
      <c r="A50" s="27" t="s">
        <v>767</v>
      </c>
      <c r="B50" s="28">
        <v>100</v>
      </c>
      <c r="C50" s="29" t="s">
        <v>769</v>
      </c>
      <c r="D50" s="30" t="s">
        <v>770</v>
      </c>
      <c r="E50" s="30" t="s">
        <v>771</v>
      </c>
    </row>
    <row r="51" spans="1:7" ht="24.95" customHeight="1">
      <c r="A51" s="24" t="s">
        <v>776</v>
      </c>
      <c r="B51" s="25">
        <v>200</v>
      </c>
      <c r="C51" s="26" t="s">
        <v>778</v>
      </c>
      <c r="D51" s="26" t="s">
        <v>779</v>
      </c>
      <c r="E51" s="26" t="s">
        <v>780</v>
      </c>
    </row>
    <row r="52" spans="1:7" ht="24.95" customHeight="1">
      <c r="A52" s="27" t="s">
        <v>795</v>
      </c>
      <c r="B52" s="28">
        <v>300</v>
      </c>
      <c r="C52" s="29" t="s">
        <v>797</v>
      </c>
      <c r="D52" s="30" t="s">
        <v>798</v>
      </c>
      <c r="E52" s="30" t="s">
        <v>567</v>
      </c>
    </row>
    <row r="53" spans="1:7" s="20" customFormat="1" ht="24.95" customHeight="1">
      <c r="A53" s="21" t="s">
        <v>1819</v>
      </c>
      <c r="B53" s="31">
        <v>800</v>
      </c>
      <c r="C53" s="22" t="s">
        <v>851</v>
      </c>
      <c r="D53" s="22" t="s">
        <v>852</v>
      </c>
      <c r="E53" s="22" t="s">
        <v>853</v>
      </c>
      <c r="F53" s="20" t="s">
        <v>1815</v>
      </c>
      <c r="G53" s="20">
        <v>-500</v>
      </c>
    </row>
    <row r="54" spans="1:7" ht="24.95" customHeight="1">
      <c r="A54" s="27" t="s">
        <v>871</v>
      </c>
      <c r="B54" s="28">
        <v>200</v>
      </c>
      <c r="C54" s="29" t="s">
        <v>873</v>
      </c>
      <c r="D54" s="30" t="s">
        <v>874</v>
      </c>
      <c r="E54" s="30" t="s">
        <v>368</v>
      </c>
    </row>
    <row r="55" spans="1:7" ht="24.95" customHeight="1">
      <c r="A55" s="24" t="s">
        <v>878</v>
      </c>
      <c r="B55" s="25">
        <v>200</v>
      </c>
      <c r="C55" s="26" t="s">
        <v>880</v>
      </c>
      <c r="D55" s="26" t="s">
        <v>881</v>
      </c>
      <c r="E55" s="26" t="s">
        <v>87</v>
      </c>
    </row>
    <row r="57" spans="1:7" ht="24.95" customHeight="1">
      <c r="A57" t="s">
        <v>1820</v>
      </c>
    </row>
  </sheetData>
  <autoFilter ref="A1:A57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selection activeCell="F45" sqref="F45"/>
    </sheetView>
  </sheetViews>
  <sheetFormatPr baseColWidth="10" defaultColWidth="8.88671875" defaultRowHeight="16.5"/>
  <cols>
    <col min="1" max="1" width="17.6640625" customWidth="1"/>
  </cols>
  <sheetData>
    <row r="1" spans="1:5" ht="17.25">
      <c r="A1" s="4" t="s">
        <v>104</v>
      </c>
      <c r="B1" s="6">
        <v>100</v>
      </c>
      <c r="C1" s="5" t="s">
        <v>106</v>
      </c>
      <c r="D1" s="5" t="s">
        <v>107</v>
      </c>
      <c r="E1" s="5" t="s">
        <v>108</v>
      </c>
    </row>
    <row r="2" spans="1:5" ht="17.25">
      <c r="A2" s="15" t="s">
        <v>155</v>
      </c>
      <c r="B2" s="2">
        <v>200</v>
      </c>
      <c r="C2" s="3" t="s">
        <v>157</v>
      </c>
      <c r="D2" s="3" t="s">
        <v>158</v>
      </c>
      <c r="E2" s="3" t="s">
        <v>58</v>
      </c>
    </row>
    <row r="3" spans="1:5" ht="17.25">
      <c r="A3" s="4" t="s">
        <v>192</v>
      </c>
      <c r="B3" s="6">
        <v>200</v>
      </c>
      <c r="C3" s="5" t="s">
        <v>194</v>
      </c>
      <c r="D3" s="5" t="s">
        <v>195</v>
      </c>
      <c r="E3" s="5" t="s">
        <v>58</v>
      </c>
    </row>
    <row r="4" spans="1:5" ht="17.25">
      <c r="A4" s="15" t="s">
        <v>231</v>
      </c>
      <c r="B4" s="2">
        <v>100</v>
      </c>
      <c r="C4" s="3" t="s">
        <v>233</v>
      </c>
      <c r="D4" s="3" t="s">
        <v>234</v>
      </c>
      <c r="E4" s="3" t="s">
        <v>235</v>
      </c>
    </row>
    <row r="5" spans="1:5" ht="17.25">
      <c r="A5" s="4" t="s">
        <v>263</v>
      </c>
      <c r="B5" s="6">
        <v>200</v>
      </c>
      <c r="C5" s="5" t="s">
        <v>265</v>
      </c>
      <c r="D5" s="5" t="s">
        <v>266</v>
      </c>
      <c r="E5" s="5" t="s">
        <v>58</v>
      </c>
    </row>
    <row r="6" spans="1:5" ht="17.25">
      <c r="A6" s="15" t="s">
        <v>272</v>
      </c>
      <c r="B6" s="2">
        <v>200</v>
      </c>
      <c r="C6" s="3" t="s">
        <v>274</v>
      </c>
      <c r="D6" s="3" t="s">
        <v>275</v>
      </c>
      <c r="E6" s="3" t="s">
        <v>87</v>
      </c>
    </row>
    <row r="7" spans="1:5" ht="17.25">
      <c r="A7" s="4" t="s">
        <v>280</v>
      </c>
      <c r="B7" s="6">
        <v>200</v>
      </c>
      <c r="C7" s="5" t="s">
        <v>282</v>
      </c>
      <c r="D7" s="5" t="s">
        <v>283</v>
      </c>
      <c r="E7" s="5" t="s">
        <v>98</v>
      </c>
    </row>
    <row r="8" spans="1:5" ht="17.25">
      <c r="A8" s="15" t="s">
        <v>328</v>
      </c>
      <c r="B8" s="2">
        <v>200</v>
      </c>
      <c r="C8" s="3" t="s">
        <v>328</v>
      </c>
      <c r="D8" s="3" t="s">
        <v>330</v>
      </c>
      <c r="E8" s="3" t="s">
        <v>331</v>
      </c>
    </row>
    <row r="9" spans="1:5" ht="17.25">
      <c r="A9" s="4" t="s">
        <v>385</v>
      </c>
      <c r="B9" s="6">
        <v>200</v>
      </c>
      <c r="C9" s="5" t="s">
        <v>387</v>
      </c>
      <c r="D9" s="5" t="s">
        <v>388</v>
      </c>
      <c r="E9" s="5" t="s">
        <v>389</v>
      </c>
    </row>
    <row r="10" spans="1:5" ht="17.25">
      <c r="A10" s="15" t="s">
        <v>408</v>
      </c>
      <c r="B10" s="2">
        <v>200</v>
      </c>
      <c r="C10" s="3" t="s">
        <v>410</v>
      </c>
      <c r="D10" s="3" t="s">
        <v>411</v>
      </c>
      <c r="E10" s="3" t="s">
        <v>98</v>
      </c>
    </row>
    <row r="11" spans="1:5" ht="17.25">
      <c r="A11" s="4" t="s">
        <v>426</v>
      </c>
      <c r="B11" s="6">
        <v>200</v>
      </c>
      <c r="C11" s="5" t="s">
        <v>428</v>
      </c>
      <c r="D11" s="5" t="s">
        <v>429</v>
      </c>
      <c r="E11" s="5" t="s">
        <v>98</v>
      </c>
    </row>
    <row r="12" spans="1:5" ht="17.25">
      <c r="A12" s="15" t="s">
        <v>435</v>
      </c>
      <c r="B12" s="2">
        <v>200</v>
      </c>
      <c r="C12" s="3" t="s">
        <v>435</v>
      </c>
      <c r="D12" s="3" t="s">
        <v>437</v>
      </c>
      <c r="E12" s="3" t="s">
        <v>77</v>
      </c>
    </row>
    <row r="13" spans="1:5" ht="17.25">
      <c r="A13" s="4" t="s">
        <v>441</v>
      </c>
      <c r="B13" s="6">
        <v>100</v>
      </c>
      <c r="C13" s="5" t="s">
        <v>443</v>
      </c>
      <c r="D13" s="5" t="s">
        <v>444</v>
      </c>
      <c r="E13" s="5" t="s">
        <v>445</v>
      </c>
    </row>
    <row r="14" spans="1:5" ht="17.25">
      <c r="A14" s="15" t="s">
        <v>478</v>
      </c>
      <c r="B14" s="2">
        <v>200</v>
      </c>
      <c r="C14" s="3" t="s">
        <v>480</v>
      </c>
      <c r="D14" s="3" t="s">
        <v>481</v>
      </c>
      <c r="E14" s="3" t="s">
        <v>482</v>
      </c>
    </row>
    <row r="15" spans="1:5" ht="17.25">
      <c r="A15" s="4" t="s">
        <v>497</v>
      </c>
      <c r="B15" s="6">
        <v>200</v>
      </c>
      <c r="C15" s="5" t="s">
        <v>499</v>
      </c>
      <c r="D15" s="5" t="s">
        <v>500</v>
      </c>
      <c r="E15" s="5" t="s">
        <v>87</v>
      </c>
    </row>
    <row r="16" spans="1:5" ht="17.25">
      <c r="A16" s="15" t="s">
        <v>516</v>
      </c>
      <c r="B16" s="2">
        <v>200</v>
      </c>
      <c r="C16" s="3" t="s">
        <v>516</v>
      </c>
      <c r="D16" s="3" t="s">
        <v>518</v>
      </c>
      <c r="E16" s="3" t="s">
        <v>250</v>
      </c>
    </row>
    <row r="17" spans="1:6" ht="17.25">
      <c r="A17" s="4" t="s">
        <v>529</v>
      </c>
      <c r="B17" s="6">
        <v>200</v>
      </c>
      <c r="C17" s="5" t="s">
        <v>529</v>
      </c>
      <c r="D17" s="5" t="s">
        <v>531</v>
      </c>
      <c r="E17" s="5" t="s">
        <v>331</v>
      </c>
    </row>
    <row r="18" spans="1:6" ht="17.25">
      <c r="A18" s="15" t="s">
        <v>571</v>
      </c>
      <c r="B18" s="2">
        <v>200</v>
      </c>
      <c r="C18" s="3" t="s">
        <v>573</v>
      </c>
      <c r="D18" s="3" t="s">
        <v>574</v>
      </c>
      <c r="E18" s="3" t="s">
        <v>575</v>
      </c>
    </row>
    <row r="19" spans="1:6" ht="17.25">
      <c r="A19" s="4" t="s">
        <v>591</v>
      </c>
      <c r="B19" s="6">
        <v>200</v>
      </c>
      <c r="C19" s="5" t="s">
        <v>593</v>
      </c>
      <c r="D19" s="5" t="s">
        <v>594</v>
      </c>
      <c r="E19" s="5" t="s">
        <v>595</v>
      </c>
    </row>
    <row r="20" spans="1:6" ht="17.25">
      <c r="A20" s="15" t="s">
        <v>752</v>
      </c>
      <c r="B20" s="2">
        <v>200</v>
      </c>
      <c r="C20" s="3" t="s">
        <v>754</v>
      </c>
      <c r="D20" s="3" t="s">
        <v>755</v>
      </c>
      <c r="E20" s="3" t="s">
        <v>87</v>
      </c>
    </row>
    <row r="21" spans="1:6" ht="17.25">
      <c r="A21" s="4" t="s">
        <v>785</v>
      </c>
      <c r="B21" s="6">
        <v>100</v>
      </c>
      <c r="C21" s="5" t="s">
        <v>787</v>
      </c>
      <c r="D21" s="5" t="s">
        <v>788</v>
      </c>
      <c r="E21" s="5" t="s">
        <v>789</v>
      </c>
    </row>
    <row r="22" spans="1:6" ht="17.25">
      <c r="A22" s="15" t="s">
        <v>804</v>
      </c>
      <c r="B22" s="2">
        <v>200</v>
      </c>
      <c r="C22" s="3" t="s">
        <v>804</v>
      </c>
      <c r="D22" s="3" t="s">
        <v>806</v>
      </c>
      <c r="E22" s="3" t="s">
        <v>807</v>
      </c>
    </row>
    <row r="23" spans="1:6" ht="17.25">
      <c r="A23" s="4" t="s">
        <v>813</v>
      </c>
      <c r="B23" s="6">
        <v>100</v>
      </c>
      <c r="C23" s="5" t="s">
        <v>815</v>
      </c>
      <c r="D23" s="5" t="s">
        <v>816</v>
      </c>
      <c r="E23" s="5" t="s">
        <v>817</v>
      </c>
    </row>
    <row r="24" spans="1:6" ht="17.25">
      <c r="A24" s="15" t="s">
        <v>823</v>
      </c>
      <c r="B24" s="2">
        <v>200</v>
      </c>
      <c r="C24" s="3" t="s">
        <v>825</v>
      </c>
      <c r="D24" s="3" t="s">
        <v>826</v>
      </c>
      <c r="E24" s="3" t="s">
        <v>87</v>
      </c>
    </row>
    <row r="25" spans="1:6" ht="17.25">
      <c r="A25" s="4" t="s">
        <v>832</v>
      </c>
      <c r="B25" s="6">
        <v>200</v>
      </c>
      <c r="C25" s="5" t="s">
        <v>834</v>
      </c>
      <c r="D25" s="5" t="s">
        <v>835</v>
      </c>
      <c r="E25" s="5" t="s">
        <v>331</v>
      </c>
    </row>
    <row r="26" spans="1:6" ht="17.25">
      <c r="A26" s="15" t="s">
        <v>840</v>
      </c>
      <c r="B26" s="2">
        <v>300</v>
      </c>
      <c r="C26" s="3" t="s">
        <v>842</v>
      </c>
      <c r="D26" s="3" t="s">
        <v>843</v>
      </c>
      <c r="E26" s="3" t="s">
        <v>216</v>
      </c>
    </row>
    <row r="27" spans="1:6" ht="17.25">
      <c r="A27" s="4" t="s">
        <v>858</v>
      </c>
      <c r="B27" s="6">
        <v>200</v>
      </c>
      <c r="C27" s="5" t="s">
        <v>858</v>
      </c>
      <c r="D27" s="5" t="s">
        <v>860</v>
      </c>
      <c r="E27" s="5" t="s">
        <v>58</v>
      </c>
    </row>
    <row r="28" spans="1:6" ht="17.25">
      <c r="A28" s="15" t="s">
        <v>864</v>
      </c>
      <c r="B28" s="2">
        <v>200</v>
      </c>
      <c r="C28" s="3" t="s">
        <v>864</v>
      </c>
      <c r="D28" s="3" t="s">
        <v>866</v>
      </c>
      <c r="E28" s="3" t="s">
        <v>482</v>
      </c>
    </row>
    <row r="29" spans="1:6" ht="17.25">
      <c r="A29" s="4" t="s">
        <v>885</v>
      </c>
      <c r="B29" s="6">
        <v>200</v>
      </c>
      <c r="C29" s="5" t="s">
        <v>887</v>
      </c>
      <c r="D29" s="5" t="s">
        <v>888</v>
      </c>
      <c r="E29" s="5" t="s">
        <v>889</v>
      </c>
    </row>
    <row r="30" spans="1:6" ht="17.25">
      <c r="A30" s="16" t="s">
        <v>1813</v>
      </c>
      <c r="B30" s="17" t="s">
        <v>1821</v>
      </c>
      <c r="C30" s="18" t="s">
        <v>44</v>
      </c>
      <c r="D30" s="19" t="s">
        <v>45</v>
      </c>
      <c r="E30" s="19" t="s">
        <v>46</v>
      </c>
      <c r="F30" s="20"/>
    </row>
    <row r="31" spans="1:6" ht="17.25">
      <c r="A31" s="16" t="s">
        <v>1814</v>
      </c>
      <c r="B31" s="17" t="s">
        <v>1821</v>
      </c>
      <c r="C31" s="18" t="s">
        <v>300</v>
      </c>
      <c r="D31" s="19" t="s">
        <v>301</v>
      </c>
      <c r="E31" s="19" t="s">
        <v>302</v>
      </c>
      <c r="F31" s="20" t="s">
        <v>1815</v>
      </c>
    </row>
    <row r="32" spans="1:6" ht="17.25">
      <c r="A32" s="21" t="s">
        <v>1816</v>
      </c>
      <c r="B32" s="17" t="s">
        <v>1821</v>
      </c>
      <c r="C32" s="22" t="s">
        <v>462</v>
      </c>
      <c r="D32" s="22" t="s">
        <v>463</v>
      </c>
      <c r="E32" s="22" t="s">
        <v>464</v>
      </c>
      <c r="F32" s="20"/>
    </row>
    <row r="33" spans="1:6" ht="17.25">
      <c r="A33" s="16" t="s">
        <v>1817</v>
      </c>
      <c r="B33" s="17" t="s">
        <v>1821</v>
      </c>
      <c r="C33" s="18" t="s">
        <v>619</v>
      </c>
      <c r="D33" s="19" t="s">
        <v>620</v>
      </c>
      <c r="E33" s="19" t="s">
        <v>46</v>
      </c>
      <c r="F33" s="20"/>
    </row>
    <row r="34" spans="1:6" ht="17.25">
      <c r="A34" s="21" t="s">
        <v>1818</v>
      </c>
      <c r="B34" s="17" t="s">
        <v>1821</v>
      </c>
      <c r="C34" s="22" t="s">
        <v>762</v>
      </c>
      <c r="D34" s="22" t="s">
        <v>763</v>
      </c>
      <c r="E34" s="22" t="s">
        <v>764</v>
      </c>
      <c r="F34" s="20"/>
    </row>
    <row r="35" spans="1:6" ht="17.25">
      <c r="A35" s="21" t="s">
        <v>1819</v>
      </c>
      <c r="B35" s="17" t="s">
        <v>1821</v>
      </c>
      <c r="C35" s="22" t="s">
        <v>851</v>
      </c>
      <c r="D35" s="22" t="s">
        <v>852</v>
      </c>
      <c r="E35" s="22" t="s">
        <v>853</v>
      </c>
      <c r="F35" s="20" t="s">
        <v>1815</v>
      </c>
    </row>
    <row r="38" spans="1:6">
      <c r="A38" t="s">
        <v>1822</v>
      </c>
    </row>
  </sheetData>
  <dataValidations count="1">
    <dataValidation errorStyle="warning" allowBlank="1" showInputMessage="1" showErrorMessage="1" error="从此列表中选择宾客。选择“取消”，按 Alt+向下键可显现选项，然后按向下键和 Enter 做出选择" sqref="B29" xr:uid="{00000000-0002-0000-0400-000000000000}"/>
  </dataValidations>
  <hyperlinks>
    <hyperlink ref="D5" r:id="rId1" xr:uid="{00000000-0004-0000-0400-000000000000}"/>
    <hyperlink ref="D29" r:id="rId2" xr:uid="{00000000-0004-0000-0400-000001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B16" sqref="B16"/>
    </sheetView>
  </sheetViews>
  <sheetFormatPr baseColWidth="10" defaultColWidth="25.6640625" defaultRowHeight="20.25"/>
  <cols>
    <col min="1" max="1" width="25.6640625" style="7" customWidth="1"/>
    <col min="2" max="16384" width="25.6640625" style="7"/>
  </cols>
  <sheetData>
    <row r="1" spans="1:5">
      <c r="A1" s="8" t="s">
        <v>202</v>
      </c>
      <c r="B1" s="9">
        <v>100</v>
      </c>
      <c r="C1" s="10" t="s">
        <v>203</v>
      </c>
      <c r="D1" s="10" t="s">
        <v>204</v>
      </c>
    </row>
    <row r="2" spans="1:5">
      <c r="A2" s="11" t="s">
        <v>1823</v>
      </c>
      <c r="B2" s="12">
        <v>300</v>
      </c>
      <c r="C2" s="13" t="s">
        <v>290</v>
      </c>
      <c r="D2" s="13" t="s">
        <v>291</v>
      </c>
      <c r="E2" s="14"/>
    </row>
    <row r="3" spans="1:5">
      <c r="A3" s="8" t="s">
        <v>1824</v>
      </c>
      <c r="B3" s="9">
        <v>800</v>
      </c>
      <c r="C3" s="10" t="s">
        <v>453</v>
      </c>
      <c r="D3" s="10" t="s">
        <v>454</v>
      </c>
    </row>
    <row r="4" spans="1:5">
      <c r="A4" s="11" t="s">
        <v>554</v>
      </c>
      <c r="B4" s="12">
        <v>100</v>
      </c>
      <c r="C4" s="13" t="s">
        <v>555</v>
      </c>
      <c r="D4" s="13" t="s">
        <v>554</v>
      </c>
      <c r="E4" s="14"/>
    </row>
    <row r="6" spans="1:5">
      <c r="A6" s="7" t="s">
        <v>1825</v>
      </c>
    </row>
    <row r="7" spans="1:5">
      <c r="A7" s="7" t="s">
        <v>1826</v>
      </c>
    </row>
    <row r="10" spans="1:5">
      <c r="B10" s="7">
        <v>4</v>
      </c>
    </row>
    <row r="11" spans="1:5">
      <c r="A11" s="7">
        <v>1300</v>
      </c>
      <c r="B11" s="7">
        <v>7</v>
      </c>
    </row>
    <row r="12" spans="1:5">
      <c r="A12" s="7">
        <v>1800</v>
      </c>
    </row>
    <row r="13" spans="1:5">
      <c r="A13" s="7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F15" sqref="F15"/>
    </sheetView>
  </sheetViews>
  <sheetFormatPr baseColWidth="10" defaultColWidth="8.88671875" defaultRowHeight="16.5"/>
  <cols>
    <col min="1" max="1" width="21.44140625" customWidth="1"/>
    <col min="3" max="3" width="22.33203125" customWidth="1"/>
    <col min="4" max="4" width="18.88671875" customWidth="1"/>
  </cols>
  <sheetData>
    <row r="1" spans="1:4" ht="17.25">
      <c r="A1" s="4" t="s">
        <v>221</v>
      </c>
      <c r="B1" s="6">
        <v>200</v>
      </c>
      <c r="C1" s="5" t="s">
        <v>222</v>
      </c>
      <c r="D1" s="5" t="s">
        <v>223</v>
      </c>
    </row>
    <row r="2" spans="1:4" ht="17.25">
      <c r="A2" s="1" t="s">
        <v>377</v>
      </c>
      <c r="B2" s="2">
        <v>200</v>
      </c>
      <c r="C2" s="3" t="s">
        <v>378</v>
      </c>
      <c r="D2" s="3" t="s">
        <v>377</v>
      </c>
    </row>
    <row r="3" spans="1:4" ht="17.25">
      <c r="A3" s="4" t="s">
        <v>469</v>
      </c>
      <c r="B3" s="6">
        <v>200</v>
      </c>
      <c r="C3" s="5" t="s">
        <v>470</v>
      </c>
      <c r="D3" s="5" t="s">
        <v>471</v>
      </c>
    </row>
    <row r="4" spans="1:4" ht="17.25">
      <c r="A4" s="1" t="s">
        <v>537</v>
      </c>
      <c r="B4" s="2">
        <v>200</v>
      </c>
      <c r="C4" s="3" t="s">
        <v>538</v>
      </c>
      <c r="D4" s="3" t="s">
        <v>537</v>
      </c>
    </row>
    <row r="5" spans="1:4" ht="17.25">
      <c r="A5" s="4" t="s">
        <v>546</v>
      </c>
      <c r="B5" s="6">
        <v>200</v>
      </c>
      <c r="C5" s="5" t="s">
        <v>547</v>
      </c>
      <c r="D5" s="5" t="s">
        <v>546</v>
      </c>
    </row>
    <row r="6" spans="1:4" ht="17.25">
      <c r="A6" s="1" t="s">
        <v>610</v>
      </c>
      <c r="B6" s="2">
        <v>800</v>
      </c>
      <c r="C6" s="3" t="s">
        <v>611</v>
      </c>
      <c r="D6" s="3" t="s">
        <v>612</v>
      </c>
    </row>
    <row r="8" spans="1:4">
      <c r="A8" t="s">
        <v>1827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sqref="A1:D1"/>
    </sheetView>
  </sheetViews>
  <sheetFormatPr baseColWidth="10" defaultColWidth="8.88671875" defaultRowHeight="16.5"/>
  <sheetData>
    <row r="1" spans="1:4" ht="17.25">
      <c r="A1" s="4" t="s">
        <v>320</v>
      </c>
      <c r="B1" s="4">
        <v>300</v>
      </c>
      <c r="C1" s="5" t="s">
        <v>321</v>
      </c>
      <c r="D1" s="5" t="s">
        <v>320</v>
      </c>
    </row>
    <row r="3" spans="1:4">
      <c r="A3" t="s">
        <v>1828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selection activeCell="D19" sqref="D19"/>
    </sheetView>
  </sheetViews>
  <sheetFormatPr baseColWidth="10" defaultColWidth="8.88671875" defaultRowHeight="16.5"/>
  <sheetData>
    <row r="1" spans="1:5" ht="17.25">
      <c r="A1" s="1" t="s">
        <v>240</v>
      </c>
      <c r="B1" s="2">
        <v>200</v>
      </c>
      <c r="C1" s="3" t="s">
        <v>241</v>
      </c>
      <c r="D1" s="3" t="s">
        <v>242</v>
      </c>
      <c r="E1" t="s">
        <v>308</v>
      </c>
    </row>
    <row r="2" spans="1:5" ht="17.25">
      <c r="A2" s="1" t="s">
        <v>713</v>
      </c>
      <c r="B2" s="2">
        <v>200</v>
      </c>
      <c r="C2" s="3" t="s">
        <v>714</v>
      </c>
      <c r="D2" s="3" t="s">
        <v>713</v>
      </c>
      <c r="E2" t="s">
        <v>308</v>
      </c>
    </row>
    <row r="5" spans="1:5">
      <c r="A5" t="s">
        <v>1829</v>
      </c>
    </row>
    <row r="8" spans="1:5">
      <c r="A8" t="s">
        <v>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</vt:i4>
      </vt:variant>
    </vt:vector>
  </HeadingPairs>
  <TitlesOfParts>
    <vt:vector size="21" baseType="lpstr">
      <vt:lpstr>合作跟踪表</vt:lpstr>
      <vt:lpstr>0713初选报名</vt:lpstr>
      <vt:lpstr>发货表</vt:lpstr>
      <vt:lpstr>0811稿费申请</vt:lpstr>
      <vt:lpstr>0819稿费申请</vt:lpstr>
      <vt:lpstr>0909稿费申请</vt:lpstr>
      <vt:lpstr>0919稿费申请</vt:lpstr>
      <vt:lpstr>0929稿费申请</vt:lpstr>
      <vt:lpstr>1106稿费申请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2052-11.1.0.10132</vt:lpwstr>
  </property>
</Properties>
</file>