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AQUILEA\"/>
    </mc:Choice>
  </mc:AlternateContent>
  <xr:revisionPtr revIDLastSave="0" documentId="13_ncr:1_{6CF412E2-B7C9-422B-9E31-406A2198E99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  <sheet name="喷雾视频" sheetId="8" r:id="rId2"/>
    <sheet name="喷雾图文" sheetId="7" r:id="rId3"/>
    <sheet name="整合版确认合作" sheetId="6" r:id="rId4"/>
    <sheet name="0909稿费申请" sheetId="9" r:id="rId5"/>
    <sheet name="0919稿费申请" sheetId="10" r:id="rId6"/>
    <sheet name="0929稿费申请" sheetId="11" r:id="rId7"/>
  </sheets>
  <definedNames>
    <definedName name="_xlnm._FilterDatabase" localSheetId="2" hidden="1">喷雾图文!$A$1:$Y$175</definedName>
    <definedName name="_xlnm._FilterDatabase" localSheetId="1" hidden="1">喷雾视频!$A$1:$Y$165</definedName>
    <definedName name="_xlnm._FilterDatabase" localSheetId="3" hidden="1">整合版确认合作!$A$1:$Q$47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5" i="7" l="1"/>
  <c r="L175" i="7"/>
  <c r="K175" i="7"/>
  <c r="J175" i="7"/>
  <c r="M174" i="7"/>
  <c r="L174" i="7"/>
  <c r="K174" i="7"/>
  <c r="J174" i="7"/>
  <c r="M173" i="7"/>
  <c r="L173" i="7"/>
  <c r="K173" i="7"/>
  <c r="J173" i="7"/>
  <c r="M172" i="7"/>
  <c r="L172" i="7"/>
  <c r="K172" i="7"/>
  <c r="J172" i="7"/>
  <c r="M171" i="7"/>
  <c r="L171" i="7"/>
  <c r="K171" i="7"/>
  <c r="J171" i="7"/>
  <c r="M170" i="7"/>
  <c r="L170" i="7"/>
  <c r="K170" i="7"/>
  <c r="J170" i="7"/>
  <c r="M169" i="7"/>
  <c r="L169" i="7"/>
  <c r="K169" i="7"/>
  <c r="J169" i="7"/>
  <c r="M168" i="7"/>
  <c r="L168" i="7"/>
  <c r="K168" i="7"/>
  <c r="J168" i="7"/>
  <c r="M167" i="7"/>
  <c r="L167" i="7"/>
  <c r="K167" i="7"/>
  <c r="J167" i="7"/>
  <c r="M166" i="7"/>
  <c r="L166" i="7"/>
  <c r="K166" i="7"/>
  <c r="J166" i="7"/>
  <c r="M165" i="7"/>
  <c r="L165" i="7"/>
  <c r="K165" i="7"/>
  <c r="J165" i="7"/>
  <c r="M164" i="7"/>
  <c r="L164" i="7"/>
  <c r="K164" i="7"/>
  <c r="J164" i="7"/>
  <c r="M163" i="7"/>
  <c r="L163" i="7"/>
  <c r="K163" i="7"/>
  <c r="J163" i="7"/>
  <c r="M162" i="7"/>
  <c r="L162" i="7"/>
  <c r="K162" i="7"/>
  <c r="J162" i="7"/>
  <c r="M161" i="7"/>
  <c r="L161" i="7"/>
  <c r="K161" i="7"/>
  <c r="J161" i="7"/>
  <c r="M160" i="7"/>
  <c r="L160" i="7"/>
  <c r="K160" i="7"/>
  <c r="J160" i="7"/>
  <c r="M159" i="7"/>
  <c r="L159" i="7"/>
  <c r="K159" i="7"/>
  <c r="J159" i="7"/>
  <c r="M158" i="7"/>
  <c r="L158" i="7"/>
  <c r="K158" i="7"/>
  <c r="J158" i="7"/>
  <c r="M157" i="7"/>
  <c r="L157" i="7"/>
  <c r="K157" i="7"/>
  <c r="J157" i="7"/>
  <c r="M156" i="7"/>
  <c r="L156" i="7"/>
  <c r="K156" i="7"/>
  <c r="J156" i="7"/>
  <c r="M155" i="7"/>
  <c r="L155" i="7"/>
  <c r="K155" i="7"/>
  <c r="J155" i="7"/>
  <c r="M154" i="7"/>
  <c r="L154" i="7"/>
  <c r="K154" i="7"/>
  <c r="J154" i="7"/>
  <c r="M153" i="7"/>
  <c r="L153" i="7"/>
  <c r="K153" i="7"/>
  <c r="M152" i="7"/>
  <c r="L152" i="7"/>
  <c r="K152" i="7"/>
  <c r="J152" i="7"/>
  <c r="M151" i="7"/>
  <c r="L151" i="7"/>
  <c r="K151" i="7"/>
  <c r="J151" i="7"/>
  <c r="M150" i="7"/>
  <c r="L150" i="7"/>
  <c r="K150" i="7"/>
  <c r="J150" i="7"/>
  <c r="M149" i="7"/>
  <c r="L149" i="7"/>
  <c r="K149" i="7"/>
  <c r="M148" i="7"/>
  <c r="L148" i="7"/>
  <c r="K148" i="7"/>
  <c r="J148" i="7"/>
  <c r="M147" i="7"/>
  <c r="L147" i="7"/>
  <c r="K147" i="7"/>
  <c r="M146" i="7"/>
  <c r="L146" i="7"/>
  <c r="K146" i="7"/>
  <c r="J146" i="7"/>
  <c r="M145" i="7"/>
  <c r="L145" i="7"/>
  <c r="K145" i="7"/>
  <c r="J145" i="7"/>
  <c r="M144" i="7"/>
  <c r="L144" i="7"/>
  <c r="K144" i="7"/>
  <c r="J144" i="7"/>
  <c r="M143" i="7"/>
  <c r="L143" i="7"/>
  <c r="K143" i="7"/>
  <c r="M142" i="7"/>
  <c r="L142" i="7"/>
  <c r="K142" i="7"/>
  <c r="J142" i="7"/>
  <c r="M141" i="7"/>
  <c r="L141" i="7"/>
  <c r="K141" i="7"/>
  <c r="J141" i="7"/>
  <c r="M140" i="7"/>
  <c r="L140" i="7"/>
  <c r="K140" i="7"/>
  <c r="J140" i="7"/>
  <c r="M139" i="7"/>
  <c r="L139" i="7"/>
  <c r="K139" i="7"/>
  <c r="J139" i="7"/>
  <c r="M138" i="7"/>
  <c r="L138" i="7"/>
  <c r="K138" i="7"/>
  <c r="J138" i="7"/>
  <c r="M137" i="7"/>
  <c r="L137" i="7"/>
  <c r="K137" i="7"/>
  <c r="M136" i="7"/>
  <c r="L136" i="7"/>
  <c r="K136" i="7"/>
  <c r="J136" i="7"/>
  <c r="M135" i="7"/>
  <c r="L135" i="7"/>
  <c r="K135" i="7"/>
  <c r="J135" i="7"/>
  <c r="M134" i="7"/>
  <c r="L134" i="7"/>
  <c r="K134" i="7"/>
  <c r="J134" i="7"/>
  <c r="M133" i="7"/>
  <c r="L133" i="7"/>
  <c r="K133" i="7"/>
  <c r="J133" i="7"/>
  <c r="M132" i="7"/>
  <c r="L132" i="7"/>
  <c r="K132" i="7"/>
  <c r="J132" i="7"/>
  <c r="M131" i="7"/>
  <c r="L131" i="7"/>
  <c r="K131" i="7"/>
  <c r="J131" i="7"/>
  <c r="M130" i="7"/>
  <c r="L130" i="7"/>
  <c r="K130" i="7"/>
  <c r="J130" i="7"/>
  <c r="M129" i="7"/>
  <c r="L129" i="7"/>
  <c r="K129" i="7"/>
  <c r="J129" i="7"/>
  <c r="M128" i="7"/>
  <c r="L128" i="7"/>
  <c r="K128" i="7"/>
  <c r="J128" i="7"/>
  <c r="M127" i="7"/>
  <c r="L127" i="7"/>
  <c r="K127" i="7"/>
  <c r="J127" i="7"/>
  <c r="M126" i="7"/>
  <c r="L126" i="7"/>
  <c r="K126" i="7"/>
  <c r="J126" i="7"/>
  <c r="M125" i="7"/>
  <c r="L125" i="7"/>
  <c r="K125" i="7"/>
  <c r="J125" i="7"/>
  <c r="M124" i="7"/>
  <c r="L124" i="7"/>
  <c r="K124" i="7"/>
  <c r="J124" i="7"/>
  <c r="M123" i="7"/>
  <c r="L123" i="7"/>
  <c r="K123" i="7"/>
  <c r="J123" i="7"/>
  <c r="M122" i="7"/>
  <c r="L122" i="7"/>
  <c r="K122" i="7"/>
  <c r="J122" i="7"/>
  <c r="M121" i="7"/>
  <c r="L121" i="7"/>
  <c r="K121" i="7"/>
  <c r="M120" i="7"/>
  <c r="L120" i="7"/>
  <c r="K120" i="7"/>
  <c r="J120" i="7"/>
  <c r="M119" i="7"/>
  <c r="L119" i="7"/>
  <c r="K119" i="7"/>
  <c r="M118" i="7"/>
  <c r="L118" i="7"/>
  <c r="K118" i="7"/>
  <c r="J118" i="7"/>
  <c r="M117" i="7"/>
  <c r="L117" i="7"/>
  <c r="K117" i="7"/>
  <c r="J117" i="7"/>
  <c r="M116" i="7"/>
  <c r="L116" i="7"/>
  <c r="K116" i="7"/>
  <c r="M115" i="7"/>
  <c r="L115" i="7"/>
  <c r="K115" i="7"/>
  <c r="J115" i="7"/>
  <c r="M114" i="7"/>
  <c r="L114" i="7"/>
  <c r="K114" i="7"/>
  <c r="J114" i="7"/>
  <c r="M113" i="7"/>
  <c r="L113" i="7"/>
  <c r="K113" i="7"/>
  <c r="J113" i="7"/>
  <c r="M112" i="7"/>
  <c r="L112" i="7"/>
  <c r="K112" i="7"/>
  <c r="J112" i="7"/>
  <c r="M111" i="7"/>
  <c r="L111" i="7"/>
  <c r="K111" i="7"/>
  <c r="J111" i="7"/>
  <c r="M110" i="7"/>
  <c r="L110" i="7"/>
  <c r="K110" i="7"/>
  <c r="J110" i="7"/>
  <c r="M109" i="7"/>
  <c r="L109" i="7"/>
  <c r="K109" i="7"/>
  <c r="J109" i="7"/>
  <c r="M108" i="7"/>
  <c r="L108" i="7"/>
  <c r="K108" i="7"/>
  <c r="M107" i="7"/>
  <c r="L107" i="7"/>
  <c r="K107" i="7"/>
  <c r="J107" i="7"/>
  <c r="M106" i="7"/>
  <c r="L106" i="7"/>
  <c r="K106" i="7"/>
  <c r="J106" i="7"/>
  <c r="M105" i="7"/>
  <c r="L105" i="7"/>
  <c r="K105" i="7"/>
  <c r="J105" i="7"/>
  <c r="M104" i="7"/>
  <c r="L104" i="7"/>
  <c r="K104" i="7"/>
  <c r="J104" i="7"/>
  <c r="M103" i="7"/>
  <c r="L103" i="7"/>
  <c r="K103" i="7"/>
  <c r="M102" i="7"/>
  <c r="L102" i="7"/>
  <c r="K102" i="7"/>
  <c r="M101" i="7"/>
  <c r="L101" i="7"/>
  <c r="K101" i="7"/>
  <c r="J101" i="7"/>
  <c r="M100" i="7"/>
  <c r="L100" i="7"/>
  <c r="K100" i="7"/>
  <c r="J100" i="7"/>
  <c r="M99" i="7"/>
  <c r="L99" i="7"/>
  <c r="K99" i="7"/>
  <c r="J99" i="7"/>
  <c r="M98" i="7"/>
  <c r="L98" i="7"/>
  <c r="K98" i="7"/>
  <c r="M97" i="7"/>
  <c r="L97" i="7"/>
  <c r="K97" i="7"/>
  <c r="J97" i="7"/>
  <c r="M96" i="7"/>
  <c r="L96" i="7"/>
  <c r="K96" i="7"/>
  <c r="M95" i="7"/>
  <c r="L95" i="7"/>
  <c r="K95" i="7"/>
  <c r="J95" i="7"/>
  <c r="M94" i="7"/>
  <c r="L94" i="7"/>
  <c r="K94" i="7"/>
  <c r="M93" i="7"/>
  <c r="L93" i="7"/>
  <c r="K93" i="7"/>
  <c r="J93" i="7"/>
  <c r="M92" i="7"/>
  <c r="L92" i="7"/>
  <c r="K92" i="7"/>
  <c r="J92" i="7"/>
  <c r="M91" i="7"/>
  <c r="L91" i="7"/>
  <c r="K91" i="7"/>
  <c r="M90" i="7"/>
  <c r="L90" i="7"/>
  <c r="K90" i="7"/>
  <c r="M89" i="7"/>
  <c r="L89" i="7"/>
  <c r="K89" i="7"/>
  <c r="M88" i="7"/>
  <c r="L88" i="7"/>
  <c r="K88" i="7"/>
  <c r="J88" i="7"/>
  <c r="M87" i="7"/>
  <c r="L87" i="7"/>
  <c r="K87" i="7"/>
  <c r="M86" i="7"/>
  <c r="L86" i="7"/>
  <c r="K86" i="7"/>
  <c r="M85" i="7"/>
  <c r="L85" i="7"/>
  <c r="K85" i="7"/>
  <c r="M84" i="7"/>
  <c r="L84" i="7"/>
  <c r="K84" i="7"/>
  <c r="J84" i="7"/>
  <c r="M83" i="7"/>
  <c r="L83" i="7"/>
  <c r="K83" i="7"/>
  <c r="J83" i="7"/>
  <c r="M82" i="7"/>
  <c r="L82" i="7"/>
  <c r="K82" i="7"/>
  <c r="M81" i="7"/>
  <c r="L81" i="7"/>
  <c r="K81" i="7"/>
  <c r="J81" i="7"/>
  <c r="M80" i="7"/>
  <c r="L80" i="7"/>
  <c r="K80" i="7"/>
  <c r="J80" i="7"/>
  <c r="M79" i="7"/>
  <c r="L79" i="7"/>
  <c r="K79" i="7"/>
  <c r="J79" i="7"/>
  <c r="M78" i="7"/>
  <c r="L78" i="7"/>
  <c r="K78" i="7"/>
  <c r="M77" i="7"/>
  <c r="L77" i="7"/>
  <c r="K77" i="7"/>
  <c r="M76" i="7"/>
  <c r="L76" i="7"/>
  <c r="K76" i="7"/>
  <c r="M75" i="7"/>
  <c r="L75" i="7"/>
  <c r="K75" i="7"/>
  <c r="J75" i="7"/>
  <c r="M74" i="7"/>
  <c r="L74" i="7"/>
  <c r="K74" i="7"/>
  <c r="M73" i="7"/>
  <c r="L73" i="7"/>
  <c r="K73" i="7"/>
  <c r="J73" i="7"/>
  <c r="M72" i="7"/>
  <c r="L72" i="7"/>
  <c r="K72" i="7"/>
  <c r="J72" i="7"/>
  <c r="M71" i="7"/>
  <c r="L71" i="7"/>
  <c r="K71" i="7"/>
  <c r="J71" i="7"/>
  <c r="M70" i="7"/>
  <c r="L70" i="7"/>
  <c r="K70" i="7"/>
  <c r="J70" i="7"/>
  <c r="M69" i="7"/>
  <c r="L69" i="7"/>
  <c r="K69" i="7"/>
  <c r="J69" i="7"/>
  <c r="M68" i="7"/>
  <c r="L68" i="7"/>
  <c r="K68" i="7"/>
  <c r="J68" i="7"/>
  <c r="M67" i="7"/>
  <c r="L67" i="7"/>
  <c r="K67" i="7"/>
  <c r="J67" i="7"/>
  <c r="M66" i="7"/>
  <c r="L66" i="7"/>
  <c r="K66" i="7"/>
  <c r="J66" i="7"/>
  <c r="M65" i="7"/>
  <c r="L65" i="7"/>
  <c r="K65" i="7"/>
  <c r="M64" i="7"/>
  <c r="L64" i="7"/>
  <c r="K64" i="7"/>
  <c r="J64" i="7"/>
  <c r="M63" i="7"/>
  <c r="L63" i="7"/>
  <c r="K63" i="7"/>
  <c r="J63" i="7"/>
  <c r="M62" i="7"/>
  <c r="L62" i="7"/>
  <c r="K62" i="7"/>
  <c r="M61" i="7"/>
  <c r="L61" i="7"/>
  <c r="K61" i="7"/>
  <c r="J61" i="7"/>
  <c r="M60" i="7"/>
  <c r="L60" i="7"/>
  <c r="K60" i="7"/>
  <c r="M59" i="7"/>
  <c r="L59" i="7"/>
  <c r="K59" i="7"/>
  <c r="J59" i="7"/>
  <c r="M58" i="7"/>
  <c r="L58" i="7"/>
  <c r="K58" i="7"/>
  <c r="M57" i="7"/>
  <c r="L57" i="7"/>
  <c r="K57" i="7"/>
  <c r="J57" i="7"/>
  <c r="M56" i="7"/>
  <c r="L56" i="7"/>
  <c r="K56" i="7"/>
  <c r="J56" i="7"/>
  <c r="M55" i="7"/>
  <c r="L55" i="7"/>
  <c r="K55" i="7"/>
  <c r="J55" i="7"/>
  <c r="M54" i="7"/>
  <c r="L54" i="7"/>
  <c r="K54" i="7"/>
  <c r="J54" i="7"/>
  <c r="M53" i="7"/>
  <c r="L53" i="7"/>
  <c r="K53" i="7"/>
  <c r="J53" i="7"/>
  <c r="M52" i="7"/>
  <c r="L52" i="7"/>
  <c r="K52" i="7"/>
  <c r="J52" i="7"/>
  <c r="M51" i="7"/>
  <c r="L51" i="7"/>
  <c r="K51" i="7"/>
  <c r="M50" i="7"/>
  <c r="L50" i="7"/>
  <c r="K50" i="7"/>
  <c r="J50" i="7"/>
  <c r="M49" i="7"/>
  <c r="L49" i="7"/>
  <c r="K49" i="7"/>
  <c r="M48" i="7"/>
  <c r="L48" i="7"/>
  <c r="K48" i="7"/>
  <c r="J48" i="7"/>
  <c r="M47" i="7"/>
  <c r="L47" i="7"/>
  <c r="K47" i="7"/>
  <c r="M46" i="7"/>
  <c r="L46" i="7"/>
  <c r="K46" i="7"/>
  <c r="M45" i="7"/>
  <c r="L45" i="7"/>
  <c r="K45" i="7"/>
  <c r="J45" i="7"/>
  <c r="M44" i="7"/>
  <c r="L44" i="7"/>
  <c r="K44" i="7"/>
  <c r="J44" i="7"/>
  <c r="M43" i="7"/>
  <c r="L43" i="7"/>
  <c r="K43" i="7"/>
  <c r="J43" i="7"/>
  <c r="M42" i="7"/>
  <c r="L42" i="7"/>
  <c r="K42" i="7"/>
  <c r="J42" i="7"/>
  <c r="M41" i="7"/>
  <c r="L41" i="7"/>
  <c r="K41" i="7"/>
  <c r="M40" i="7"/>
  <c r="L40" i="7"/>
  <c r="K40" i="7"/>
  <c r="M39" i="7"/>
  <c r="L39" i="7"/>
  <c r="K39" i="7"/>
  <c r="J39" i="7"/>
  <c r="M38" i="7"/>
  <c r="L38" i="7"/>
  <c r="K38" i="7"/>
  <c r="M37" i="7"/>
  <c r="L37" i="7"/>
  <c r="K37" i="7"/>
  <c r="J37" i="7"/>
  <c r="M36" i="7"/>
  <c r="L36" i="7"/>
  <c r="K36" i="7"/>
  <c r="J36" i="7"/>
  <c r="M35" i="7"/>
  <c r="L35" i="7"/>
  <c r="K35" i="7"/>
  <c r="J35" i="7"/>
  <c r="M34" i="7"/>
  <c r="L34" i="7"/>
  <c r="K34" i="7"/>
  <c r="J34" i="7"/>
  <c r="M33" i="7"/>
  <c r="L33" i="7"/>
  <c r="K33" i="7"/>
  <c r="J33" i="7"/>
  <c r="M32" i="7"/>
  <c r="L32" i="7"/>
  <c r="K32" i="7"/>
  <c r="J32" i="7"/>
  <c r="M31" i="7"/>
  <c r="L31" i="7"/>
  <c r="K31" i="7"/>
  <c r="J31" i="7"/>
  <c r="M30" i="7"/>
  <c r="L30" i="7"/>
  <c r="K30" i="7"/>
  <c r="J30" i="7"/>
  <c r="M29" i="7"/>
  <c r="L29" i="7"/>
  <c r="K29" i="7"/>
  <c r="J29" i="7"/>
  <c r="M28" i="7"/>
  <c r="L28" i="7"/>
  <c r="K28" i="7"/>
  <c r="J28" i="7"/>
  <c r="M27" i="7"/>
  <c r="L27" i="7"/>
  <c r="K27" i="7"/>
  <c r="M26" i="7"/>
  <c r="L26" i="7"/>
  <c r="K26" i="7"/>
  <c r="J26" i="7"/>
  <c r="M25" i="7"/>
  <c r="L25" i="7"/>
  <c r="K25" i="7"/>
  <c r="J25" i="7"/>
  <c r="M24" i="7"/>
  <c r="L24" i="7"/>
  <c r="K24" i="7"/>
  <c r="J24" i="7"/>
  <c r="M23" i="7"/>
  <c r="L23" i="7"/>
  <c r="K23" i="7"/>
  <c r="J23" i="7"/>
  <c r="M22" i="7"/>
  <c r="L22" i="7"/>
  <c r="K22" i="7"/>
  <c r="J22" i="7"/>
  <c r="M21" i="7"/>
  <c r="L21" i="7"/>
  <c r="K21" i="7"/>
  <c r="J21" i="7"/>
  <c r="M20" i="7"/>
  <c r="L20" i="7"/>
  <c r="K20" i="7"/>
  <c r="J20" i="7"/>
  <c r="M19" i="7"/>
  <c r="L19" i="7"/>
  <c r="K19" i="7"/>
  <c r="J19" i="7"/>
  <c r="M18" i="7"/>
  <c r="L18" i="7"/>
  <c r="K18" i="7"/>
  <c r="J18" i="7"/>
  <c r="M17" i="7"/>
  <c r="L17" i="7"/>
  <c r="K17" i="7"/>
  <c r="M16" i="7"/>
  <c r="L16" i="7"/>
  <c r="K16" i="7"/>
  <c r="J16" i="7"/>
  <c r="M15" i="7"/>
  <c r="L15" i="7"/>
  <c r="K15" i="7"/>
  <c r="J15" i="7"/>
  <c r="M14" i="7"/>
  <c r="L14" i="7"/>
  <c r="K14" i="7"/>
  <c r="M13" i="7"/>
  <c r="L13" i="7"/>
  <c r="K13" i="7"/>
  <c r="J13" i="7"/>
  <c r="M12" i="7"/>
  <c r="L12" i="7"/>
  <c r="K12" i="7"/>
  <c r="J12" i="7"/>
  <c r="M11" i="7"/>
  <c r="L11" i="7"/>
  <c r="K11" i="7"/>
  <c r="J11" i="7"/>
  <c r="M10" i="7"/>
  <c r="L10" i="7"/>
  <c r="K10" i="7"/>
  <c r="J10" i="7"/>
  <c r="M9" i="7"/>
  <c r="L9" i="7"/>
  <c r="K9" i="7"/>
  <c r="M8" i="7"/>
  <c r="L8" i="7"/>
  <c r="K8" i="7"/>
  <c r="J8" i="7"/>
  <c r="M7" i="7"/>
  <c r="L7" i="7"/>
  <c r="K7" i="7"/>
  <c r="J7" i="7"/>
  <c r="M6" i="7"/>
  <c r="L6" i="7"/>
  <c r="K6" i="7"/>
  <c r="M5" i="7"/>
  <c r="L5" i="7"/>
  <c r="K5" i="7"/>
  <c r="J5" i="7"/>
  <c r="M4" i="7"/>
  <c r="L4" i="7"/>
  <c r="K4" i="7"/>
  <c r="M3" i="7"/>
  <c r="L3" i="7"/>
  <c r="K3" i="7"/>
  <c r="J3" i="7"/>
  <c r="M2" i="7"/>
  <c r="L2" i="7"/>
  <c r="K2" i="7"/>
  <c r="J2" i="7"/>
  <c r="M165" i="8"/>
  <c r="L165" i="8"/>
  <c r="K165" i="8"/>
  <c r="J165" i="8"/>
  <c r="M164" i="8"/>
  <c r="L164" i="8"/>
  <c r="K164" i="8"/>
  <c r="J164" i="8"/>
  <c r="M163" i="8"/>
  <c r="L163" i="8"/>
  <c r="K163" i="8"/>
  <c r="J163" i="8"/>
  <c r="M162" i="8"/>
  <c r="L162" i="8"/>
  <c r="K162" i="8"/>
  <c r="J162" i="8"/>
  <c r="M161" i="8"/>
  <c r="L161" i="8"/>
  <c r="K161" i="8"/>
  <c r="J161" i="8"/>
  <c r="M160" i="8"/>
  <c r="L160" i="8"/>
  <c r="K160" i="8"/>
  <c r="J160" i="8"/>
  <c r="M159" i="8"/>
  <c r="L159" i="8"/>
  <c r="K159" i="8"/>
  <c r="J159" i="8"/>
  <c r="M158" i="8"/>
  <c r="L158" i="8"/>
  <c r="K158" i="8"/>
  <c r="J158" i="8"/>
  <c r="M157" i="8"/>
  <c r="L157" i="8"/>
  <c r="K157" i="8"/>
  <c r="J157" i="8"/>
  <c r="M156" i="8"/>
  <c r="L156" i="8"/>
  <c r="K156" i="8"/>
  <c r="J156" i="8"/>
  <c r="M155" i="8"/>
  <c r="L155" i="8"/>
  <c r="K155" i="8"/>
  <c r="J155" i="8"/>
  <c r="M154" i="8"/>
  <c r="L154" i="8"/>
  <c r="K154" i="8"/>
  <c r="J154" i="8"/>
  <c r="M153" i="8"/>
  <c r="L153" i="8"/>
  <c r="K153" i="8"/>
  <c r="J153" i="8"/>
  <c r="M152" i="8"/>
  <c r="L152" i="8"/>
  <c r="K152" i="8"/>
  <c r="J152" i="8"/>
  <c r="M151" i="8"/>
  <c r="L151" i="8"/>
  <c r="K151" i="8"/>
  <c r="J151" i="8"/>
  <c r="M150" i="8"/>
  <c r="L150" i="8"/>
  <c r="K150" i="8"/>
  <c r="J150" i="8"/>
  <c r="M149" i="8"/>
  <c r="L149" i="8"/>
  <c r="K149" i="8"/>
  <c r="M148" i="8"/>
  <c r="L148" i="8"/>
  <c r="K148" i="8"/>
  <c r="J148" i="8"/>
  <c r="M147" i="8"/>
  <c r="L147" i="8"/>
  <c r="K147" i="8"/>
  <c r="J147" i="8"/>
  <c r="M146" i="8"/>
  <c r="L146" i="8"/>
  <c r="K146" i="8"/>
  <c r="J146" i="8"/>
  <c r="M145" i="8"/>
  <c r="L145" i="8"/>
  <c r="K145" i="8"/>
  <c r="M144" i="8"/>
  <c r="L144" i="8"/>
  <c r="K144" i="8"/>
  <c r="J144" i="8"/>
  <c r="M143" i="8"/>
  <c r="L143" i="8"/>
  <c r="K143" i="8"/>
  <c r="M142" i="8"/>
  <c r="L142" i="8"/>
  <c r="K142" i="8"/>
  <c r="J142" i="8"/>
  <c r="M141" i="8"/>
  <c r="L141" i="8"/>
  <c r="K141" i="8"/>
  <c r="J141" i="8"/>
  <c r="M140" i="8"/>
  <c r="L140" i="8"/>
  <c r="K140" i="8"/>
  <c r="J140" i="8"/>
  <c r="M139" i="8"/>
  <c r="L139" i="8"/>
  <c r="K139" i="8"/>
  <c r="M138" i="8"/>
  <c r="L138" i="8"/>
  <c r="K138" i="8"/>
  <c r="J138" i="8"/>
  <c r="M137" i="8"/>
  <c r="L137" i="8"/>
  <c r="K137" i="8"/>
  <c r="J137" i="8"/>
  <c r="M136" i="8"/>
  <c r="L136" i="8"/>
  <c r="K136" i="8"/>
  <c r="J136" i="8"/>
  <c r="M135" i="8"/>
  <c r="L135" i="8"/>
  <c r="K135" i="8"/>
  <c r="M134" i="8"/>
  <c r="L134" i="8"/>
  <c r="K134" i="8"/>
  <c r="J134" i="8"/>
  <c r="M133" i="8"/>
  <c r="L133" i="8"/>
  <c r="K133" i="8"/>
  <c r="J133" i="8"/>
  <c r="M132" i="8"/>
  <c r="L132" i="8"/>
  <c r="K132" i="8"/>
  <c r="J132" i="8"/>
  <c r="M131" i="8"/>
  <c r="L131" i="8"/>
  <c r="K131" i="8"/>
  <c r="J131" i="8"/>
  <c r="M130" i="8"/>
  <c r="L130" i="8"/>
  <c r="K130" i="8"/>
  <c r="J130" i="8"/>
  <c r="M129" i="8"/>
  <c r="L129" i="8"/>
  <c r="K129" i="8"/>
  <c r="J129" i="8"/>
  <c r="M128" i="8"/>
  <c r="L128" i="8"/>
  <c r="K128" i="8"/>
  <c r="J128" i="8"/>
  <c r="M127" i="8"/>
  <c r="L127" i="8"/>
  <c r="K127" i="8"/>
  <c r="J127" i="8"/>
  <c r="M126" i="8"/>
  <c r="L126" i="8"/>
  <c r="K126" i="8"/>
  <c r="J126" i="8"/>
  <c r="M125" i="8"/>
  <c r="L125" i="8"/>
  <c r="K125" i="8"/>
  <c r="J125" i="8"/>
  <c r="M124" i="8"/>
  <c r="L124" i="8"/>
  <c r="K124" i="8"/>
  <c r="J124" i="8"/>
  <c r="M123" i="8"/>
  <c r="L123" i="8"/>
  <c r="K123" i="8"/>
  <c r="J123" i="8"/>
  <c r="M122" i="8"/>
  <c r="L122" i="8"/>
  <c r="K122" i="8"/>
  <c r="J122" i="8"/>
  <c r="M121" i="8"/>
  <c r="L121" i="8"/>
  <c r="K121" i="8"/>
  <c r="J121" i="8"/>
  <c r="M120" i="8"/>
  <c r="L120" i="8"/>
  <c r="K120" i="8"/>
  <c r="M119" i="8"/>
  <c r="L119" i="8"/>
  <c r="K119" i="8"/>
  <c r="J119" i="8"/>
  <c r="M118" i="8"/>
  <c r="L118" i="8"/>
  <c r="K118" i="8"/>
  <c r="M117" i="8"/>
  <c r="L117" i="8"/>
  <c r="K117" i="8"/>
  <c r="J117" i="8"/>
  <c r="M116" i="8"/>
  <c r="L116" i="8"/>
  <c r="K116" i="8"/>
  <c r="J116" i="8"/>
  <c r="M115" i="8"/>
  <c r="L115" i="8"/>
  <c r="K115" i="8"/>
  <c r="M114" i="8"/>
  <c r="L114" i="8"/>
  <c r="K114" i="8"/>
  <c r="J114" i="8"/>
  <c r="M113" i="8"/>
  <c r="L113" i="8"/>
  <c r="K113" i="8"/>
  <c r="J113" i="8"/>
  <c r="M112" i="8"/>
  <c r="L112" i="8"/>
  <c r="K112" i="8"/>
  <c r="J112" i="8"/>
  <c r="M111" i="8"/>
  <c r="L111" i="8"/>
  <c r="K111" i="8"/>
  <c r="J111" i="8"/>
  <c r="M110" i="8"/>
  <c r="L110" i="8"/>
  <c r="K110" i="8"/>
  <c r="J110" i="8"/>
  <c r="M109" i="8"/>
  <c r="L109" i="8"/>
  <c r="K109" i="8"/>
  <c r="J109" i="8"/>
  <c r="M108" i="8"/>
  <c r="L108" i="8"/>
  <c r="K108" i="8"/>
  <c r="M107" i="8"/>
  <c r="L107" i="8"/>
  <c r="K107" i="8"/>
  <c r="J107" i="8"/>
  <c r="M106" i="8"/>
  <c r="L106" i="8"/>
  <c r="K106" i="8"/>
  <c r="J106" i="8"/>
  <c r="M105" i="8"/>
  <c r="L105" i="8"/>
  <c r="K105" i="8"/>
  <c r="J105" i="8"/>
  <c r="M104" i="8"/>
  <c r="L104" i="8"/>
  <c r="K104" i="8"/>
  <c r="J104" i="8"/>
  <c r="M103" i="8"/>
  <c r="L103" i="8"/>
  <c r="K103" i="8"/>
  <c r="M102" i="8"/>
  <c r="L102" i="8"/>
  <c r="K102" i="8"/>
  <c r="M101" i="8"/>
  <c r="L101" i="8"/>
  <c r="K101" i="8"/>
  <c r="J101" i="8"/>
  <c r="M100" i="8"/>
  <c r="L100" i="8"/>
  <c r="K100" i="8"/>
  <c r="J100" i="8"/>
  <c r="M99" i="8"/>
  <c r="L99" i="8"/>
  <c r="K99" i="8"/>
  <c r="J99" i="8"/>
  <c r="M98" i="8"/>
  <c r="L98" i="8"/>
  <c r="K98" i="8"/>
  <c r="M97" i="8"/>
  <c r="L97" i="8"/>
  <c r="K97" i="8"/>
  <c r="J97" i="8"/>
  <c r="M96" i="8"/>
  <c r="L96" i="8"/>
  <c r="K96" i="8"/>
  <c r="M95" i="8"/>
  <c r="L95" i="8"/>
  <c r="K95" i="8"/>
  <c r="J95" i="8"/>
  <c r="M94" i="8"/>
  <c r="L94" i="8"/>
  <c r="K94" i="8"/>
  <c r="M93" i="8"/>
  <c r="L93" i="8"/>
  <c r="K93" i="8"/>
  <c r="J93" i="8"/>
  <c r="M92" i="8"/>
  <c r="L92" i="8"/>
  <c r="K92" i="8"/>
  <c r="J92" i="8"/>
  <c r="M91" i="8"/>
  <c r="L91" i="8"/>
  <c r="K91" i="8"/>
  <c r="M90" i="8"/>
  <c r="L90" i="8"/>
  <c r="K90" i="8"/>
  <c r="M89" i="8"/>
  <c r="L89" i="8"/>
  <c r="K89" i="8"/>
  <c r="M88" i="8"/>
  <c r="L88" i="8"/>
  <c r="K88" i="8"/>
  <c r="J88" i="8"/>
  <c r="M87" i="8"/>
  <c r="L87" i="8"/>
  <c r="K87" i="8"/>
  <c r="M86" i="8"/>
  <c r="L86" i="8"/>
  <c r="K86" i="8"/>
  <c r="M85" i="8"/>
  <c r="L85" i="8"/>
  <c r="K85" i="8"/>
  <c r="M84" i="8"/>
  <c r="L84" i="8"/>
  <c r="K84" i="8"/>
  <c r="J84" i="8"/>
  <c r="M83" i="8"/>
  <c r="L83" i="8"/>
  <c r="K83" i="8"/>
  <c r="J83" i="8"/>
  <c r="M82" i="8"/>
  <c r="L82" i="8"/>
  <c r="K82" i="8"/>
  <c r="M81" i="8"/>
  <c r="L81" i="8"/>
  <c r="K81" i="8"/>
  <c r="J81" i="8"/>
  <c r="M80" i="8"/>
  <c r="L80" i="8"/>
  <c r="K80" i="8"/>
  <c r="J80" i="8"/>
  <c r="M79" i="8"/>
  <c r="L79" i="8"/>
  <c r="K79" i="8"/>
  <c r="J79" i="8"/>
  <c r="M78" i="8"/>
  <c r="L78" i="8"/>
  <c r="K78" i="8"/>
  <c r="M77" i="8"/>
  <c r="L77" i="8"/>
  <c r="K77" i="8"/>
  <c r="M76" i="8"/>
  <c r="L76" i="8"/>
  <c r="K76" i="8"/>
  <c r="M75" i="8"/>
  <c r="L75" i="8"/>
  <c r="K75" i="8"/>
  <c r="J75" i="8"/>
  <c r="M74" i="8"/>
  <c r="L74" i="8"/>
  <c r="K74" i="8"/>
  <c r="M73" i="8"/>
  <c r="L73" i="8"/>
  <c r="K73" i="8"/>
  <c r="J73" i="8"/>
  <c r="M72" i="8"/>
  <c r="L72" i="8"/>
  <c r="K72" i="8"/>
  <c r="J72" i="8"/>
  <c r="M71" i="8"/>
  <c r="L71" i="8"/>
  <c r="K71" i="8"/>
  <c r="J71" i="8"/>
  <c r="M70" i="8"/>
  <c r="L70" i="8"/>
  <c r="K70" i="8"/>
  <c r="J70" i="8"/>
  <c r="M69" i="8"/>
  <c r="L69" i="8"/>
  <c r="K69" i="8"/>
  <c r="J69" i="8"/>
  <c r="M68" i="8"/>
  <c r="L68" i="8"/>
  <c r="K68" i="8"/>
  <c r="J68" i="8"/>
  <c r="M67" i="8"/>
  <c r="L67" i="8"/>
  <c r="K67" i="8"/>
  <c r="J67" i="8"/>
  <c r="M66" i="8"/>
  <c r="L66" i="8"/>
  <c r="K66" i="8"/>
  <c r="J66" i="8"/>
  <c r="M65" i="8"/>
  <c r="L65" i="8"/>
  <c r="K65" i="8"/>
  <c r="M64" i="8"/>
  <c r="L64" i="8"/>
  <c r="K64" i="8"/>
  <c r="J64" i="8"/>
  <c r="M63" i="8"/>
  <c r="L63" i="8"/>
  <c r="K63" i="8"/>
  <c r="J63" i="8"/>
  <c r="M62" i="8"/>
  <c r="L62" i="8"/>
  <c r="K62" i="8"/>
  <c r="M61" i="8"/>
  <c r="L61" i="8"/>
  <c r="K61" i="8"/>
  <c r="J61" i="8"/>
  <c r="M60" i="8"/>
  <c r="L60" i="8"/>
  <c r="K60" i="8"/>
  <c r="M59" i="8"/>
  <c r="L59" i="8"/>
  <c r="K59" i="8"/>
  <c r="J59" i="8"/>
  <c r="M58" i="8"/>
  <c r="L58" i="8"/>
  <c r="K58" i="8"/>
  <c r="M57" i="8"/>
  <c r="L57" i="8"/>
  <c r="K57" i="8"/>
  <c r="J57" i="8"/>
  <c r="M56" i="8"/>
  <c r="L56" i="8"/>
  <c r="K56" i="8"/>
  <c r="J56" i="8"/>
  <c r="M55" i="8"/>
  <c r="L55" i="8"/>
  <c r="K55" i="8"/>
  <c r="J55" i="8"/>
  <c r="M54" i="8"/>
  <c r="L54" i="8"/>
  <c r="K54" i="8"/>
  <c r="J54" i="8"/>
  <c r="M53" i="8"/>
  <c r="L53" i="8"/>
  <c r="K53" i="8"/>
  <c r="J53" i="8"/>
  <c r="M52" i="8"/>
  <c r="L52" i="8"/>
  <c r="K52" i="8"/>
  <c r="J52" i="8"/>
  <c r="M51" i="8"/>
  <c r="L51" i="8"/>
  <c r="K51" i="8"/>
  <c r="M50" i="8"/>
  <c r="L50" i="8"/>
  <c r="K50" i="8"/>
  <c r="J50" i="8"/>
  <c r="M49" i="8"/>
  <c r="L49" i="8"/>
  <c r="K49" i="8"/>
  <c r="M48" i="8"/>
  <c r="L48" i="8"/>
  <c r="K48" i="8"/>
  <c r="J48" i="8"/>
  <c r="M47" i="8"/>
  <c r="L47" i="8"/>
  <c r="K47" i="8"/>
  <c r="M46" i="8"/>
  <c r="L46" i="8"/>
  <c r="K46" i="8"/>
  <c r="M45" i="8"/>
  <c r="L45" i="8"/>
  <c r="K45" i="8"/>
  <c r="J45" i="8"/>
  <c r="M44" i="8"/>
  <c r="L44" i="8"/>
  <c r="K44" i="8"/>
  <c r="J44" i="8"/>
  <c r="M43" i="8"/>
  <c r="L43" i="8"/>
  <c r="K43" i="8"/>
  <c r="J43" i="8"/>
  <c r="M42" i="8"/>
  <c r="L42" i="8"/>
  <c r="K42" i="8"/>
  <c r="J42" i="8"/>
  <c r="M41" i="8"/>
  <c r="L41" i="8"/>
  <c r="K41" i="8"/>
  <c r="M40" i="8"/>
  <c r="L40" i="8"/>
  <c r="K40" i="8"/>
  <c r="M39" i="8"/>
  <c r="L39" i="8"/>
  <c r="K39" i="8"/>
  <c r="J39" i="8"/>
  <c r="M38" i="8"/>
  <c r="L38" i="8"/>
  <c r="K38" i="8"/>
  <c r="M37" i="8"/>
  <c r="L37" i="8"/>
  <c r="K37" i="8"/>
  <c r="J37" i="8"/>
  <c r="M36" i="8"/>
  <c r="L36" i="8"/>
  <c r="K36" i="8"/>
  <c r="J36" i="8"/>
  <c r="M35" i="8"/>
  <c r="L35" i="8"/>
  <c r="K35" i="8"/>
  <c r="J35" i="8"/>
  <c r="M34" i="8"/>
  <c r="L34" i="8"/>
  <c r="K34" i="8"/>
  <c r="J34" i="8"/>
  <c r="M33" i="8"/>
  <c r="L33" i="8"/>
  <c r="K33" i="8"/>
  <c r="J33" i="8"/>
  <c r="M32" i="8"/>
  <c r="L32" i="8"/>
  <c r="K32" i="8"/>
  <c r="J32" i="8"/>
  <c r="M31" i="8"/>
  <c r="L31" i="8"/>
  <c r="K31" i="8"/>
  <c r="J31" i="8"/>
  <c r="M30" i="8"/>
  <c r="L30" i="8"/>
  <c r="K30" i="8"/>
  <c r="J30" i="8"/>
  <c r="M29" i="8"/>
  <c r="L29" i="8"/>
  <c r="K29" i="8"/>
  <c r="J29" i="8"/>
  <c r="M28" i="8"/>
  <c r="L28" i="8"/>
  <c r="K28" i="8"/>
  <c r="J28" i="8"/>
  <c r="M27" i="8"/>
  <c r="L27" i="8"/>
  <c r="K27" i="8"/>
  <c r="M26" i="8"/>
  <c r="L26" i="8"/>
  <c r="K26" i="8"/>
  <c r="J26" i="8"/>
  <c r="M25" i="8"/>
  <c r="L25" i="8"/>
  <c r="K25" i="8"/>
  <c r="J25" i="8"/>
  <c r="M24" i="8"/>
  <c r="L24" i="8"/>
  <c r="K24" i="8"/>
  <c r="J24" i="8"/>
  <c r="M23" i="8"/>
  <c r="L23" i="8"/>
  <c r="K23" i="8"/>
  <c r="J23" i="8"/>
  <c r="M22" i="8"/>
  <c r="L22" i="8"/>
  <c r="K22" i="8"/>
  <c r="J22" i="8"/>
  <c r="M21" i="8"/>
  <c r="L21" i="8"/>
  <c r="K21" i="8"/>
  <c r="J21" i="8"/>
  <c r="M20" i="8"/>
  <c r="L20" i="8"/>
  <c r="K20" i="8"/>
  <c r="J20" i="8"/>
  <c r="M19" i="8"/>
  <c r="L19" i="8"/>
  <c r="K19" i="8"/>
  <c r="J19" i="8"/>
  <c r="M18" i="8"/>
  <c r="L18" i="8"/>
  <c r="K18" i="8"/>
  <c r="J18" i="8"/>
  <c r="M17" i="8"/>
  <c r="L17" i="8"/>
  <c r="K17" i="8"/>
  <c r="M16" i="8"/>
  <c r="L16" i="8"/>
  <c r="K16" i="8"/>
  <c r="J16" i="8"/>
  <c r="M15" i="8"/>
  <c r="L15" i="8"/>
  <c r="K15" i="8"/>
  <c r="J15" i="8"/>
  <c r="M14" i="8"/>
  <c r="L14" i="8"/>
  <c r="K14" i="8"/>
  <c r="M13" i="8"/>
  <c r="L13" i="8"/>
  <c r="K13" i="8"/>
  <c r="J13" i="8"/>
  <c r="M12" i="8"/>
  <c r="L12" i="8"/>
  <c r="K12" i="8"/>
  <c r="J12" i="8"/>
  <c r="M11" i="8"/>
  <c r="L11" i="8"/>
  <c r="K11" i="8"/>
  <c r="J11" i="8"/>
  <c r="M10" i="8"/>
  <c r="L10" i="8"/>
  <c r="K10" i="8"/>
  <c r="J10" i="8"/>
  <c r="M9" i="8"/>
  <c r="L9" i="8"/>
  <c r="K9" i="8"/>
  <c r="M8" i="8"/>
  <c r="L8" i="8"/>
  <c r="K8" i="8"/>
  <c r="J8" i="8"/>
  <c r="M7" i="8"/>
  <c r="L7" i="8"/>
  <c r="K7" i="8"/>
  <c r="J7" i="8"/>
  <c r="M6" i="8"/>
  <c r="L6" i="8"/>
  <c r="K6" i="8"/>
  <c r="M5" i="8"/>
  <c r="L5" i="8"/>
  <c r="K5" i="8"/>
  <c r="J5" i="8"/>
  <c r="M4" i="8"/>
  <c r="L4" i="8"/>
  <c r="K4" i="8"/>
  <c r="M3" i="8"/>
  <c r="L3" i="8"/>
  <c r="K3" i="8"/>
  <c r="J3" i="8"/>
  <c r="M2" i="8"/>
  <c r="L2" i="8"/>
  <c r="K2" i="8"/>
  <c r="J2" i="8"/>
  <c r="T50" i="1"/>
  <c r="S50" i="1"/>
  <c r="B12" i="1" s="1"/>
  <c r="P50" i="1"/>
  <c r="B10" i="1" s="1"/>
  <c r="N50" i="1"/>
  <c r="L50" i="1"/>
  <c r="B8" i="1" s="1"/>
  <c r="I50" i="1"/>
  <c r="G50" i="1"/>
  <c r="F50" i="1"/>
  <c r="B21" i="1"/>
  <c r="B16" i="1"/>
  <c r="B18" i="1" s="1"/>
  <c r="B14" i="1"/>
  <c r="B6" i="1"/>
  <c r="B4" i="1"/>
</calcChain>
</file>

<file path=xl/sharedStrings.xml><?xml version="1.0" encoding="utf-8"?>
<sst xmlns="http://schemas.openxmlformats.org/spreadsheetml/2006/main" count="6509" uniqueCount="1642">
  <si>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</si>
  <si>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</si>
  <si>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</si>
  <si>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</si>
  <si>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</si>
  <si>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</si>
  <si>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</si>
  <si>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</si>
  <si>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</si>
  <si>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</si>
  <si>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</si>
  <si>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</si>
  <si>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</si>
  <si>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</si>
  <si>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</si>
  <si>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</si>
  <si>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</si>
  <si>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</si>
  <si>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</si>
  <si>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</si>
  <si>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</si>
  <si>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</si>
  <si>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</si>
  <si>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</si>
  <si>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</si>
  <si>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</si>
  <si>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</si>
  <si>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</si>
  <si>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</si>
  <si>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授权</t>
  </si>
  <si>
    <t>是否收录</t>
  </si>
  <si>
    <t>剩余天数</t>
  </si>
  <si>
    <t>cc女孩【视频合作】</t>
  </si>
  <si>
    <t>606745402</t>
  </si>
  <si>
    <t>cc女孩</t>
  </si>
  <si>
    <t>https://www.xiaohongshu.com/user/profile/5b6ec2152c1b7e0001fd3968?xhsshare=CopyLink&amp;appuid=5b6ec2152c1b7e0001fd3968&amp;apptime=1597160582</t>
  </si>
  <si>
    <t>19158840237</t>
  </si>
  <si>
    <t>5</t>
  </si>
  <si>
    <t>是</t>
  </si>
  <si>
    <t>https://www.xiaohongshu.com/discovery/item/5f532eb5000000000101d79a?xhsshare=CopyLink&amp;appuid=5b6ec2152c1b7e0001fd3968&amp;apptime=1599386070</t>
  </si>
  <si>
    <t>https://show.meitu.com/detail?feed_id=6708032457738836963&amp;lang=cn&amp;stat_id=6708032457738836963&amp;stat_gid=2297285608&amp;stat_uid=1780468326</t>
  </si>
  <si>
    <t>HOGAWIN【视频合作】</t>
  </si>
  <si>
    <t>17728914590</t>
  </si>
  <si>
    <t>hogawin</t>
  </si>
  <si>
    <t>https://www.xiaohongshu.com/user/profile/56455597e4b1cf0476c65e1e?xhsshare=CopyLink&amp;appuid=56455597e4b1cf0476c65e1e&amp;apptime=1597215073</t>
  </si>
  <si>
    <t>总合作人数</t>
  </si>
  <si>
    <t>菜早早【视频合作】</t>
  </si>
  <si>
    <t>15360460761</t>
  </si>
  <si>
    <t>秋秋</t>
  </si>
  <si>
    <t xml:space="preserve">https://www.xiaohongshu.com/user/profile/5bfd3997e5ff920001bbbe2f?xhsshare=CopyLink&amp;appuid=5bfd3997e5ff920001bbbe2f&amp;apptime=1597387062 </t>
  </si>
  <si>
    <t>https://www.xiaohongshu.com/discovery/item/5f560a5c00000000010013ef?xhsshare=CopyLink&amp;appuid=5bfd3997e5ff920001bbbe2f&amp;apptime=1599474273</t>
  </si>
  <si>
    <t>核桃妹儿小红书合作【视频合作】</t>
  </si>
  <si>
    <t>13108195838</t>
  </si>
  <si>
    <t>核桃妹儿</t>
  </si>
  <si>
    <t>https://www.xiaohongshu.com/user/profile/5bab974a8abbba0001941055?xhsshare=CopyLink&amp;appuid=5bab974a8abbba0001941055&amp;apptime=1552537339</t>
  </si>
  <si>
    <t>https://www.xiaohongshu.com/discovery/item/5f5741290000000001009f9d?xhsshare=CopyLink&amp;appuid=5bab974a8abbba0001941055&amp;apptime=1599556386</t>
  </si>
  <si>
    <t>已拍单人数</t>
  </si>
  <si>
    <t>Even、zZ【视频合作】</t>
  </si>
  <si>
    <t>17020094582</t>
  </si>
  <si>
    <t>Even、zZ</t>
  </si>
  <si>
    <t>https://www.xiaohongshu.com/user/profile/5927fb535e87e73932bd7066?xhsshare=CopyLink&amp;appuid=5927fb535e87e73932bd7066&amp;apptime=1593521659</t>
  </si>
  <si>
    <t>https://www.xiaohongshu.com/discovery/item/5f52111800000000010089a4?xhsshare=CopyLink&amp;appuid=5927fb535e87e73932bd7066&amp;apptime=1599213854</t>
  </si>
  <si>
    <t>https://m.weibo.cn/5081503586/4545495320499787</t>
  </si>
  <si>
    <t>艺嫣小红书合作【视频合作】</t>
  </si>
  <si>
    <t>17818580704</t>
  </si>
  <si>
    <t>艺嫣</t>
  </si>
  <si>
    <t>https://www.xiaohongshu.com/user/profile/5bcc276083f1170001689b55?xhsshare=CopyLink&amp;appuid=5bcc276083f1170001689b55&amp;apptime=1583306415</t>
  </si>
  <si>
    <t>https://www.xiaohongshu.com/discovery/item/5f5213600000000001007ce8?xhsshare=CopyLink&amp;appuid=5bcc276083f1170001689b55&amp;apptime=1599705048</t>
  </si>
  <si>
    <t>已交稿人数</t>
  </si>
  <si>
    <t>boom（群多有事私聊）【视频合作】</t>
  </si>
  <si>
    <t>qy66742</t>
  </si>
  <si>
    <t>是你的11</t>
  </si>
  <si>
    <t>https://www.xiaohongshu.com/user/profile/5a87f9b211be10035cfebf37?xhsshare=CopyLink&amp;appuid=5a87f9b211be10035cfebf37&amp;apptime=1597214249</t>
  </si>
  <si>
    <t>13382318955</t>
  </si>
  <si>
    <t>7</t>
  </si>
  <si>
    <t>https://www.xiaohongshu.com/discovery/item/5f55df170000000001006068?xhsshare=CopyLink&amp;appuid=5a87f9b211be10035cfebf37&amp;apptime=1599463767</t>
  </si>
  <si>
    <t>授权200</t>
  </si>
  <si>
    <t>柠柠七小红书合作【视频合作】</t>
  </si>
  <si>
    <t>15915810397</t>
  </si>
  <si>
    <t>柠柠七</t>
  </si>
  <si>
    <t>https://www.xiaohongshu.com/user/profile/5bdac65cfa3e430001ae43dc?xhsshare=CopyLink&amp;appuid=5bdac65cfa3e430001ae43dc&amp;apptime=1576737167</t>
  </si>
  <si>
    <t>https://www.xiaohongshu.com/discovery/item/5f53541f000000000101cb69?xhsshare=CopyLink&amp;appuid=5bdac65cfa3e430001ae43dc&amp;apptime=1599465371</t>
  </si>
  <si>
    <t>已发布人数</t>
  </si>
  <si>
    <t>小哪吒【视频合作】</t>
  </si>
  <si>
    <t>joywww999</t>
  </si>
  <si>
    <t>非洲豆</t>
  </si>
  <si>
    <t>https://www.xiaohongshu.com/user/profile/5abe51454eacab7da386d44f?xhsshare=CopyLink&amp;appuid=5abe51454eacab7da386d44f&amp;apptime=1597213457</t>
  </si>
  <si>
    <t>18280208635</t>
  </si>
  <si>
    <t>https://www.xiaohongshu.com/discovery/item/5f4f8d900000000001001e9d?xhsshare=CopyLink&amp;appuid=5abe51454eacab7da386d44f&amp;apptime=1599627218</t>
  </si>
  <si>
    <t>minochily【视频合作】</t>
  </si>
  <si>
    <t>minochily</t>
  </si>
  <si>
    <t>可凡了</t>
  </si>
  <si>
    <t>https://www.xiaohongshu.com/user/profile/5be01fc20b6b7200015c6df0?xhsshare=CopyLink&amp;appuid=5be01fc20b6b7200015c6df0&amp;apptime=1597140927</t>
  </si>
  <si>
    <t>15816198773</t>
  </si>
  <si>
    <t>https://www.xiaohongshu.com/discovery/item/5f4cf3ee0000000001008584?xhsshare=CopyLink&amp;appuid=5be01fc20b6b7200015c6df0&amp;apptime=1598878891</t>
  </si>
  <si>
    <t>https://m.weibo.cn/1806825000/4544089473947854</t>
  </si>
  <si>
    <t>拯救失眠！喷一喷5分钟困到眼睛睁不开！</t>
  </si>
  <si>
    <t>2020-08-31T20:58:00</t>
  </si>
  <si>
    <t>是200</t>
  </si>
  <si>
    <t>拍单总额</t>
  </si>
  <si>
    <t>Calypso.【视频合作】</t>
  </si>
  <si>
    <t>ChrisFromCetus</t>
  </si>
  <si>
    <t>是辣条呀 【空白 9】</t>
  </si>
  <si>
    <t>https://www.xiaohongshu.com/user/profile/58b5926982ec390136bf5711</t>
  </si>
  <si>
    <t>13381658718</t>
  </si>
  <si>
    <t>https://www.xiaohongshu.com/discovery/item/5f54ce0f000000000100bf7f?xhsshare=CopyLink&amp;appuid=58b5926982ec390136bf5711&amp;apptime=1601456470</t>
  </si>
  <si>
    <t>Skyler【视频合作】</t>
  </si>
  <si>
    <t>hua66881234567</t>
  </si>
  <si>
    <t>Skyler</t>
  </si>
  <si>
    <t>https://www.xiaohongshu.com/user/profile/5c219197000000000703b09f?xhsshare=CopyLink&amp;appuid=5cd5b7210000000017030a2b&amp;apptime=1597160575</t>
  </si>
  <si>
    <t>15719480107</t>
  </si>
  <si>
    <t>3</t>
  </si>
  <si>
    <t>https://www.xiaohongshu.com/discovery/item/5f4f5745000000000101c38b?xhsshare=CopyLink&amp;appuid=5cd5b7210000000017030a2b&amp;apptime=1599037786</t>
  </si>
  <si>
    <t>https://m.weibo.cn/7360691132/4545179354932019</t>
  </si>
  <si>
    <t>https://show.meitu.com/detail?feed_id=6707274811251377483&amp;lang=cn&amp;stat_id=6707274811251377483&amp;stat_gid=2061744341&amp;stat_uid=1738087065</t>
  </si>
  <si>
    <t>AQUILEA舌下喷雾-睡眠质量不好的宝贝看过来</t>
  </si>
  <si>
    <t>2020-09-02T16:26:00</t>
  </si>
  <si>
    <t>结算总额</t>
  </si>
  <si>
    <t>Sober</t>
  </si>
  <si>
    <t>545401172</t>
  </si>
  <si>
    <t>暴躁小靖煩惱多多_</t>
  </si>
  <si>
    <t>https://www.xiaohongshu.com/user/profile/5995400982ec39072380cf5e?xhsshare=CopyLink&amp;appuid=5995400982ec39072380cf5e&amp;apptime=1597201942</t>
  </si>
  <si>
    <t>.6989</t>
  </si>
  <si>
    <t>13710086421</t>
  </si>
  <si>
    <t>https://www.xiaohongshu.com/discovery/item/5f506a720000000001003fbc?xhsshare=CopyLink&amp;appuid=5995400982ec39072380cf5e&amp;apptime=1599188492</t>
  </si>
  <si>
    <t>https://m.weibo.cn/6252389759/4545418908405593</t>
  </si>
  <si>
    <t>睡好觉的宝贝❗️一觉睡到天亮hin舒服😌</t>
  </si>
  <si>
    <t>2020-09-03T12:00:00</t>
  </si>
  <si>
    <t>松哥</t>
  </si>
  <si>
    <t>13631156949</t>
  </si>
  <si>
    <t>https://www.xiaohongshu.com/user/profile/5afc493b4eacab09dda19e57?xhsshare=CopyLink&amp;appuid=5a9f9356e8ac2b33c7be28fa&amp;apptime=1597155656</t>
  </si>
  <si>
    <t>11000</t>
  </si>
  <si>
    <t>https://www.xiaohongshu.com/discovery/item/5f48b5b20000000001005634?xhsshare=SinaWeibo&amp;appuid=5afc493b4eacab09dda19e57&amp;apptime=1598600963</t>
  </si>
  <si>
    <t>https://show.meitu.com/detail?feed_id=6705018070862159087&amp;lang=cn&amp;stat_id=6705018070862159087&amp;stat_gid=1571099799&amp;stat_uid=1527603013</t>
  </si>
  <si>
    <t>睡眠喷雾喷一喷，好睡眠自然到来</t>
  </si>
  <si>
    <t>2020-08-28T15:43:00</t>
  </si>
  <si>
    <t>待结算总额</t>
  </si>
  <si>
    <t>小小小小称</t>
  </si>
  <si>
    <t>13275750367</t>
  </si>
  <si>
    <t>https://www.xiaohongshu.com/user/profile/574c40836a6a6952650ff38e?xhsshare=CopyLink&amp;appuid=5b0bd26011be1010bee81013&amp;apptime=1576130974</t>
  </si>
  <si>
    <t>10000</t>
  </si>
  <si>
    <t>程橙</t>
  </si>
  <si>
    <t>13750212167</t>
  </si>
  <si>
    <t>橙子CC</t>
  </si>
  <si>
    <t>https://www.xiaohongshu.com/user/profile/5d0522450000000010013ac5?xhsshare=CopyLink&amp;appuid=5d0522450000000010013ac5&amp;apptime=1597165317</t>
  </si>
  <si>
    <t>https://www.xiaohongshu.com/discovery/item/5f4e3a420000000001007dca?xhsshare=CopyLink&amp;appuid=5d0522450000000010013ac5&amp;apptime=1598962359</t>
  </si>
  <si>
    <t>https://show.meitu.com/detail?feed_id=6706535853101958452&amp;root_id=1058970716&amp;stat_gid=1587792659&amp;stat_uid=1058970716</t>
  </si>
  <si>
    <t>我的睡眠质量真的就靠它了～</t>
  </si>
  <si>
    <t>2020-09-01T20:10:00</t>
  </si>
  <si>
    <t>小麋鹿LU</t>
  </si>
  <si>
    <t>小麋鹿</t>
  </si>
  <si>
    <t>https://www.xiaohongshu.com/user/profile/5a953c3de8ac2b5702ed5195?xhsshare=CopyLink&amp;appuid=5a953c3de8ac2b5702ed5195&amp;apptime=1597220078</t>
  </si>
  <si>
    <t>25000</t>
  </si>
  <si>
    <t>13250747562</t>
  </si>
  <si>
    <t>https://www.xiaohongshu.com/discovery/item/5f4b784f000000000101ecc4?xhsshare=CopyLink&amp;appuid=5a953c3de8ac2b5702ed5195&amp;apptime=1598787903</t>
  </si>
  <si>
    <t>日均2.5元‼️拯救失眠✨AQUILEA睡眠喷雾✅</t>
  </si>
  <si>
    <t>2020-08-30T17:58:00</t>
  </si>
  <si>
    <t>最新更新日期</t>
  </si>
  <si>
    <t>精玲</t>
  </si>
  <si>
    <t xml:space="preserve">YSL880114 </t>
  </si>
  <si>
    <t>小白杨</t>
  </si>
  <si>
    <t>https://www.xiaohongshu.com/user/profile/5d696eb70000000001008597?xhsshare=CopyLink&amp;appuid=5b9272d56b58b7773315e900&amp;apptime=1597140391</t>
  </si>
  <si>
    <t>517</t>
  </si>
  <si>
    <t>15089368701</t>
  </si>
  <si>
    <t>https://www.xiaohongshu.com/discovery/item/5f48e1ad0000000001008645?xhsshare=CopyLink&amp;appuid=5b9272d56b58b7773315e900&amp;apptime=1598630148</t>
  </si>
  <si>
    <t>https://m.weibo.cn/7327235285/4543045704364386</t>
  </si>
  <si>
    <t>经常睡不好？褪黑素来帮你</t>
  </si>
  <si>
    <t>2020-08-28T18:51:00</t>
  </si>
  <si>
    <t>小九九（母婴品合）</t>
  </si>
  <si>
    <t>xm13360296819</t>
  </si>
  <si>
    <t>小九九</t>
  </si>
  <si>
    <t>https://www.xiaohongshu.com/user/profile/5b4c50c24eacab7552bf4bfe?xhsshare=CopyLink&amp;appuid=5b4c50c24eacab7552bf4bfe&amp;apptime=1591423714</t>
  </si>
  <si>
    <t>15000</t>
  </si>
  <si>
    <t>18929705551</t>
  </si>
  <si>
    <t>你的同学小刘</t>
  </si>
  <si>
    <t xml:space="preserve">18035154102  </t>
  </si>
  <si>
    <t>https://www.xiaohongshu.com/user/profile/5afad76c11be1049912b54bb?xhsshare=CopyLink&amp;appuid=5afad76c11be1049912b54bb&amp;apptime=1584429053</t>
  </si>
  <si>
    <t>14000</t>
  </si>
  <si>
    <t>大大大大月</t>
  </si>
  <si>
    <t>ddddyue123</t>
  </si>
  <si>
    <t>猜猜我是那个小可爱</t>
  </si>
  <si>
    <t>https://www.xiaohongshu.com/user/profile/5d5e74220000000001008dc9?xhsshare=CopyLink&amp;appuid=5873123e50c4b479106460af&amp;apptime=1597158266</t>
  </si>
  <si>
    <t>5117</t>
  </si>
  <si>
    <t>13285658836</t>
  </si>
  <si>
    <t>https://www.xiaohongshu.com/discovery/item/5f49308c000000000100b8bd?xhsshare=CopyLink&amp;appuid=5873123e50c4b479106460af&amp;apptime=1598632100</t>
  </si>
  <si>
    <t>https://m.weibo.cn/7373002591/4545119150415259</t>
  </si>
  <si>
    <t>助眠好物，跟着李佳琦一起睡个美容觉！</t>
  </si>
  <si>
    <t>2020-08-29T00:27:00</t>
  </si>
  <si>
    <t>yuryuan</t>
  </si>
  <si>
    <t>13539932562</t>
  </si>
  <si>
    <t>产品：hera黑金粉底液or黑金气垫 1、平台：小红书 2、发布档期：8.25-10.15 3、账号类型：垂直美妆、底妆/美妆测评、彩妆 4、粉丝要求：小红书粉丝1w 5、博主肤质：油皮/混油/油痘肌/油敏肌，【X拒绝干皮X拒绝干敏皮x拒绝混干皮】 6、合作权益：不报备 7、所填报价有效期需到10.15可执行 8、最高预算2000，性价比高的优先，请勿胡乱报价 报名必须清楚以上要求，报名默认同意上述要求 http://j8t6w4h1t649mzvj.mikecrm.com/SaQhKX9</t>
  </si>
  <si>
    <t>17000</t>
  </si>
  <si>
    <t>https://www.xiaohongshu.com/discovery/item/5f50d04c0000000001007b8c?xhsshare=CopyLink&amp;appuid=5d6bccbd000000000100bbc6&amp;apptime=1599141995</t>
  </si>
  <si>
    <t>熬夜加班千万别用！沾了就困🥱</t>
  </si>
  <si>
    <t>2020-09-03T19:15:00</t>
  </si>
  <si>
    <t>溺安</t>
  </si>
  <si>
    <t>anyan-xiaohaoya</t>
  </si>
  <si>
    <t xml:space="preserve">小安先生 </t>
  </si>
  <si>
    <t xml:space="preserve">https://www.xiaohongshu.com/user/profile/5bea794204bbf000012a5087?xhsshare=CopyLink&amp;appuid=5bea794204bbf000012a5087&amp;apptime=1566978710 </t>
  </si>
  <si>
    <t>13000</t>
  </si>
  <si>
    <t xml:space="preserve">13416182288 </t>
  </si>
  <si>
    <t>https://www.xiaohongshu.com/discovery/item/5f4b2ad200000000010016f5?xhsshare=CopyLink&amp;appuid=5bea794204bbf000012a5087&amp;apptime=1598761688</t>
  </si>
  <si>
    <t>我也能get迪士尼睡美人公主同款睡眠了！</t>
  </si>
  <si>
    <t>2020-08-30T12:28:00</t>
  </si>
  <si>
    <t>敏宝</t>
  </si>
  <si>
    <t>huayaqq1007</t>
  </si>
  <si>
    <t>https://www.xiaohongshu.com/user/profile/5e5e34dd0000000001000310?xhsshare=CopyLink&amp;appuid=5e5e34dd0000000001000310&amp;apptime=1597160714</t>
  </si>
  <si>
    <t>64000</t>
  </si>
  <si>
    <t>19182250912</t>
  </si>
  <si>
    <t>https://www.xiaohongshu.com/discovery/item/5f4b3b0e000000000100b1dc?xhsshare=CopyLink&amp;appuid=5e5e34dd0000000001000310&amp;apptime=1598774637</t>
  </si>
  <si>
    <t>https://m.weibo.cn/7476338118/4543753476640138</t>
  </si>
  <si>
    <t>https://show.meitu.com/detail?feed_id=6705849373652174783&amp;lang=cn&amp;stat_id=6705849373652174783&amp;stat_gid=2281977005&amp;stat_uid=1771785627</t>
  </si>
  <si>
    <t>助眠小帮手||还你美容觉啦</t>
  </si>
  <si>
    <t>2020-08-30T13:37:00</t>
  </si>
  <si>
    <t>漆林kylin</t>
  </si>
  <si>
    <t>https://www.xiaohongshu.com/user/profile/5db055e600000000010018d0?xhsshare=CopyLink&amp;appuid=5db055e600000000010018d0&amp;apptime=1586494165</t>
  </si>
  <si>
    <t>12749</t>
  </si>
  <si>
    <t>13432220061</t>
  </si>
  <si>
    <t>https://www.xiaohongshu.com/discovery/item/5f48cf33000000000100805a?xhsshare=CopyLink&amp;appuid=5db055e600000000010018d0&amp;apptime=1598607299</t>
  </si>
  <si>
    <t>https://m.weibo.cn/7303917527/4542950442272150</t>
  </si>
  <si>
    <t>睡眠💤黑科技｜喷一喷一觉睡到天亮☀️</t>
  </si>
  <si>
    <t>2020-08-28T17:32:00</t>
  </si>
  <si>
    <t>河崎渡（看到就回！）</t>
  </si>
  <si>
    <t>18476739563</t>
  </si>
  <si>
    <t>河崎渡</t>
  </si>
  <si>
    <t>https://www.xiaohongshu.com/user/profile/5b2cf413f7e8b90ec8f69a26?xhsshare=CopyLink&amp;appuid=5b2cf413f7e8b90ec8f69a26&amp;apptime=1597138959</t>
  </si>
  <si>
    <t>10128</t>
  </si>
  <si>
    <t>18476739562</t>
  </si>
  <si>
    <t>https://www.xiaohongshu.com/discovery/item/5f4f91c8000000000101efcc?xhsshare=CopyLink&amp;appuid=5b2cf413f7e8b90ec8f69a26&amp;apptime=1599050213</t>
  </si>
  <si>
    <t>https://show.meitu.com/detail?feed_id=6707930584616822453&amp;root_id=1730910220&amp;stat_gid=2013164235&amp;stat_uid=1730910220</t>
  </si>
  <si>
    <t>爆睡美容觉的快落！是柠檬味睡眠喷雾给的！</t>
  </si>
  <si>
    <t>2020-09-02T20:36:00</t>
  </si>
  <si>
    <r>
      <rPr>
        <sz val="14"/>
        <color theme="1"/>
        <rFont val="微软雅黑"/>
        <charset val="134"/>
      </rPr>
      <t>Cong</t>
    </r>
    <r>
      <rPr>
        <sz val="14"/>
        <color theme="1"/>
        <rFont val="Baskerville Old Face"/>
        <family val="1"/>
      </rPr>
      <t>🌵</t>
    </r>
  </si>
  <si>
    <t>17621988052</t>
  </si>
  <si>
    <r>
      <rPr>
        <sz val="14"/>
        <color theme="1"/>
        <rFont val="Baskerville Old Face"/>
        <family val="1"/>
      </rPr>
      <t>💋</t>
    </r>
    <r>
      <rPr>
        <sz val="14"/>
        <color theme="1"/>
        <rFont val="微软雅黑"/>
        <charset val="134"/>
      </rPr>
      <t>Cong</t>
    </r>
  </si>
  <si>
    <t>https://www.xiaohongshu.com/user/profile/5a4db56ce8ac2b48a2f624d8?xhsshare=CopyLink&amp;appuid=5c05d8ed000000000701033c&amp;apptime=1576597273</t>
  </si>
  <si>
    <t>10089</t>
  </si>
  <si>
    <t>4</t>
  </si>
  <si>
    <t>https://www.xiaohongshu.com/discovery/item/5f4b8e84000000000101ef90?xhsshare=SinaWeibo&amp;appuid=5bdd685da2be5800014b71c6&amp;apptime=1598842544</t>
  </si>
  <si>
    <t xml:space="preserve"> https://m.oasis.weibo.cn/v1/h5/share?sid=4543762603459628</t>
  </si>
  <si>
    <t>https://m.weibo.cn/5371383748/4543937895731763</t>
  </si>
  <si>
    <t>一招解决翻来覆去睡不着</t>
  </si>
  <si>
    <t>2020-08-30T19:33:00</t>
  </si>
  <si>
    <t>syhuang</t>
  </si>
  <si>
    <t>15362727480</t>
  </si>
  <si>
    <t xml:space="preserve">恭喜發大財  </t>
  </si>
  <si>
    <t xml:space="preserve">https://www.xiaohongshu.com/user/profile/5bfb7477463f0d0001b71b91?xhsshare=CopyLink&amp;appuid=5bfb7477463f0d0001b71b91&amp;apptime=1589854359 </t>
  </si>
  <si>
    <t>20000</t>
  </si>
  <si>
    <t>13229188247</t>
  </si>
  <si>
    <t>https://www.xiaohongshu.com/discovery/item/5f4fb3e60000000001001955?xhsshare=CopyLink&amp;appuid=5bfb7477463f0d0001b71b91&amp;apptime=1599058946</t>
  </si>
  <si>
    <t>一觉到天亮</t>
  </si>
  <si>
    <t>2020-09-02T23:01:00</t>
  </si>
  <si>
    <t>林太阳</t>
  </si>
  <si>
    <t>lin-neon</t>
  </si>
  <si>
    <t>https://www.xiaohongshu.com/user/profile/5e4644310000000001005003?xhsshare=CopyLink&amp;appuid=5e4644310000000001005003&amp;apptime=1588765862</t>
  </si>
  <si>
    <t>19000</t>
  </si>
  <si>
    <t>18023710352</t>
  </si>
  <si>
    <t>https://www.xiaohongshu.com/discovery/item/5f4a5bd8000000000101d845?xhsshare=CopyLink&amp;appuid=5e4644310000000001005003&amp;apptime=1598708702</t>
  </si>
  <si>
    <t>精致女孩爱用物分享|入股不亏❗</t>
  </si>
  <si>
    <t>2020-08-29T21:44:00</t>
  </si>
  <si>
    <t>Ealine</t>
  </si>
  <si>
    <t>YIN-bb29</t>
  </si>
  <si>
    <t>https://www.xiaohongshu.com/user/profile/5d84d901000000000100a8d2?xhsshare=CopyLink&amp;appuid=5d84d901000000000100a8d2&amp;apptime=1597139585</t>
  </si>
  <si>
    <t>12000</t>
  </si>
  <si>
    <t>13502836919</t>
  </si>
  <si>
    <t>https://www.xiaohongshu.com/discovery/item/5f50cc120000000001001e90?xhsshare=CopyLink&amp;appuid=5d84d901000000000100a8d2&amp;apptime=1599131745</t>
  </si>
  <si>
    <t>睡不着觉？要不来一口？</t>
  </si>
  <si>
    <t>2020-09-03T18:57:00</t>
  </si>
  <si>
    <t>HOGAWIN</t>
  </si>
  <si>
    <t>小鱼同学</t>
  </si>
  <si>
    <t>YYH19930321</t>
  </si>
  <si>
    <t>https://www.xiaohongshu.com/user/profile/5c4141ea0000000007029d2e?xhsshare=CopyLink&amp;appuid=5c4141ea0000000007029d2e&amp;apptime=1597138784</t>
  </si>
  <si>
    <t>18356520829</t>
  </si>
  <si>
    <t>https://www.xiaohongshu.com/discovery/item/5f490e6a0000000001004f77?xhsshare=SinaWeibo&amp;appuid=5c4141ea0000000007029d2e&amp;apptime=1598623471</t>
  </si>
  <si>
    <t>https://m.oasis.weibo.cn/v1/h5/share?sid=4543019087309116</t>
  </si>
  <si>
    <t>感动到哭终于可以好好睡觉了！！！</t>
  </si>
  <si>
    <t>2020-08-28T22:02:00</t>
  </si>
  <si>
    <t>勿忘心安(急事弹语音)</t>
  </si>
  <si>
    <t>a1057321282</t>
  </si>
  <si>
    <t>勿忘心安</t>
  </si>
  <si>
    <t>https://www.xiaohongshu.com/user/profile/5b5b2b374eacab095d6717a0?xhsshare=CopyLink&amp;appuid=5b5b2b374eacab095d6717a0&amp;apptime=1597139212</t>
  </si>
  <si>
    <t>41000</t>
  </si>
  <si>
    <t>15641052978</t>
  </si>
  <si>
    <t>晨晨</t>
  </si>
  <si>
    <t>cc1475085224</t>
  </si>
  <si>
    <t>晨晨美美哒</t>
  </si>
  <si>
    <t>https://www.xiaohongshu.com/user/profile/5b900865b0f75d00014df7e3?xhsshare=CopyLink&amp;appuid=5b900865b0f75d00014df7e3&amp;apptime=1586412581</t>
  </si>
  <si>
    <t>18771568096</t>
  </si>
  <si>
    <t>楠叔叔</t>
  </si>
  <si>
    <t>nanshushu123</t>
  </si>
  <si>
    <t xml:space="preserve"> https://www.xiaohongshu.com/user/profile/59381f396a6a695291e30416?xhsshare=CopyLink&amp;appuid=5c89fe270000000011030955&amp;apptime=1558757869</t>
  </si>
  <si>
    <t>  13544571754</t>
  </si>
  <si>
    <t>邂逅晴天</t>
  </si>
  <si>
    <t>mhb472458</t>
  </si>
  <si>
    <t>https://www.xiaohongshu.com/user/profile/5b644f034eacab6a78c9576d?xhsshare=CopyLink&amp;appuid=5b644f034eacab6a78c9576d&amp;apptime=1597158260</t>
  </si>
  <si>
    <t>13480366952</t>
  </si>
  <si>
    <t>https://www.xiaohongshu.com/discovery/item/5f4cdbea000000000101e376?xhsshare=CopyLink&amp;appuid=5b644f034eacab6a78c9576d&amp;apptime=1598872936</t>
  </si>
  <si>
    <t>想要拥有好睡眠，首先你得有好睡小白瓶呀</t>
  </si>
  <si>
    <t>2020-08-31T19:15:00</t>
  </si>
  <si>
    <t>勼</t>
  </si>
  <si>
    <t>1831322589</t>
  </si>
  <si>
    <t>没有盐</t>
  </si>
  <si>
    <t xml:space="preserve">https://www.xiaohongshu.com/user/profile/5bfbcef67bcc6a0001bc9c1f?xhsshare=CopyLink&amp;appuid=5bfbcef67bcc6a0001bc9c1f&amp;apptime=1590763077 </t>
  </si>
  <si>
    <t>18000</t>
  </si>
  <si>
    <t>13527252644</t>
  </si>
  <si>
    <t>https://www.xiaohongshu.com/discovery/item/5f4b6e5300000000010027af?xhsshare=CopyLink&amp;appuid=5bfbcef67bcc6a0001bc9c1f&amp;apptime=1599624858</t>
  </si>
  <si>
    <t>Shawol-408kg.</t>
  </si>
  <si>
    <t>JongHyun-SHW</t>
  </si>
  <si>
    <t xml:space="preserve">Only1Kg </t>
  </si>
  <si>
    <t>https://www.xiaohongshu.com/user/profile/5b6c654711be103237987483?xhsshare=CopyLink&amp;appuid=5b6c654711be103237987483&amp;apptime=1597201920</t>
  </si>
  <si>
    <t>13416180308</t>
  </si>
  <si>
    <t>https://www.xiaohongshu.com/discovery/item/5f4ca0140000000001003aa7?xhsshare=CopyLink&amp;appuid=5b6c654711be103237987483&amp;apptime=1599625524</t>
  </si>
  <si>
    <t>eracyin</t>
  </si>
  <si>
    <t>814484683</t>
  </si>
  <si>
    <t>巴啦啦小六件</t>
  </si>
  <si>
    <t>https://www.xiaohongshu.com/user/profile/5a4e11d111be1048757ac2b0?xhsshare=CopyLink&amp;appuid=5a4e11d111be1048757ac2b0&amp;apptime=1597205920</t>
  </si>
  <si>
    <t>13503072376</t>
  </si>
  <si>
    <t>https://www.xiaohongshu.com/discovery/item/5f51f5e30000000001005ae2?xhsshare=CopyLink&amp;appuid=5a4e11d111be1048757ac2b0&amp;apptime=1599625459</t>
  </si>
  <si>
    <t>达蒙</t>
  </si>
  <si>
    <t>13959776681</t>
  </si>
  <si>
    <t>hebe</t>
  </si>
  <si>
    <t>https://www.xiaohongshu.com/user/profile/5c2f0d6e000000000501a011?xhsshare=CopyLink&amp;appuid=5c2f0d6e000000000501a011&amp;apptime=1560402594</t>
  </si>
  <si>
    <t>10900</t>
  </si>
  <si>
    <t>https://www.xiaohongshu.com/discovery/item/5f48b7610000000001002b8d?xhsshare=CopyLink&amp;appuid=5c2f0d6e000000000501a011&amp;apptime=1598601063</t>
  </si>
  <si>
    <t>https://m.weibo.cn/7117579651/4542929887305603</t>
  </si>
  <si>
    <t>助眠神器|熬夜少女必备的好睡小白瓶</t>
  </si>
  <si>
    <t>2020-08-28T15:50:00</t>
  </si>
  <si>
    <t>哩小喵</t>
  </si>
  <si>
    <t>lixiaomiao0818</t>
  </si>
  <si>
    <t>https://www.xiaohongshu.com/user/profile/5e6e6d310000000001003028?xhsshare=CopyLink&amp;appuid=5da021090000000001000e6a&amp;apptime=1597159836</t>
  </si>
  <si>
    <t>22000</t>
  </si>
  <si>
    <t>18655357073</t>
  </si>
  <si>
    <t>https://www.xiaohongshu.com/discovery/item/5f4dc4f8000000000100a010?xhsshare=CopyLink&amp;appuid=5e6e6d310000000001003028&amp;apptime=1598932847</t>
  </si>
  <si>
    <t>https://m.weibo.cn/7471916426/4544316616216951</t>
  </si>
  <si>
    <r>
      <rPr>
        <sz val="14"/>
        <color theme="1"/>
        <rFont val="微软雅黑"/>
        <charset val="134"/>
      </rPr>
      <t>Freedom</t>
    </r>
    <r>
      <rPr>
        <sz val="14"/>
        <color theme="1"/>
        <rFont val="Baskerville Old Face"/>
        <family val="1"/>
      </rPr>
      <t>👄👄</t>
    </r>
  </si>
  <si>
    <t>girls24685</t>
  </si>
  <si>
    <r>
      <rPr>
        <sz val="14"/>
        <color theme="1"/>
        <rFont val="Baskerville Old Face"/>
        <family val="1"/>
      </rPr>
      <t>🌸</t>
    </r>
    <r>
      <rPr>
        <sz val="14"/>
        <color theme="1"/>
        <rFont val="微软雅黑"/>
        <charset val="134"/>
      </rPr>
      <t>小白</t>
    </r>
    <r>
      <rPr>
        <sz val="14"/>
        <color theme="1"/>
        <rFont val="Baskerville Old Face"/>
        <family val="1"/>
      </rPr>
      <t>🌸</t>
    </r>
  </si>
  <si>
    <t>https://www.xiaohongshu.com/user/profile/596ecdb56a6a695822232366?xhsshare=CopyLink&amp;appuid=596ecdb56a6a695822232366&amp;apptime=1572490677</t>
  </si>
  <si>
    <t>21000</t>
  </si>
  <si>
    <t>18218635435</t>
  </si>
  <si>
    <t>https://www.xiaohongshu.com/discovery/item/5f582a1c00000000010065e1?xhsshare=CopyLink&amp;appuid=596ecdb56a6a695822232366&amp;apptime=1599624967</t>
  </si>
  <si>
    <t>幻lennon</t>
  </si>
  <si>
    <t>xielw001</t>
  </si>
  <si>
    <t>美滋滋</t>
  </si>
  <si>
    <t>https://www.xiaohongshu.com/user/profile/5e5215c30000000001008565?xhsshare=CopyLink&amp;appuid=5e5215c30000000001008565&amp;apptime=1597162108</t>
  </si>
  <si>
    <t>15150485181</t>
  </si>
  <si>
    <t>https://www.xiaohongshu.com/discovery/item/5f48e36c000000000100156c?xhsshare=CopyLink&amp;appuid=5e5215c30000000001008565&amp;apptime=1598928147</t>
  </si>
  <si>
    <t>Aouiancute</t>
  </si>
  <si>
    <t>娴娴baby</t>
  </si>
  <si>
    <t>https://www.xiaohongshu.com/user/profile/5d525cf1000000001601749e?xhsshare=CopyLink&amp;appuid=5d525cf1000000001601749e&amp;apptime=1597139736</t>
  </si>
  <si>
    <t>13805656144</t>
  </si>
  <si>
    <t>@【视频合作】</t>
  </si>
  <si>
    <t>chenlin08011</t>
  </si>
  <si>
    <t>陈Cc</t>
  </si>
  <si>
    <t>https://www.xiaohongshu.com/user/profile/5bd5f22c29d2690001edae71?xhsshare=CopyLink&amp;appuid=5bd5f22c29d2690001edae71&amp;apptime=1566276951</t>
  </si>
  <si>
    <t>18898556533</t>
  </si>
  <si>
    <t>https://www.xiaohongshu.com/discovery/item/5f48b55a00000000010054fd?xhsshare=CopyLink&amp;appuid=5bd5f22c29d2690001edae71&amp;apptime=1599624996</t>
  </si>
  <si>
    <t>汇总</t>
  </si>
  <si>
    <t>序号</t>
  </si>
  <si>
    <t>筛选</t>
  </si>
  <si>
    <t>赞和收藏数量</t>
  </si>
  <si>
    <t>7月合作</t>
  </si>
  <si>
    <t>合作日夜饮</t>
  </si>
  <si>
    <t>账号质量</t>
  </si>
  <si>
    <t>粉丝报价</t>
  </si>
  <si>
    <t>博主领域</t>
  </si>
  <si>
    <t>所在城市</t>
  </si>
  <si>
    <t>图文自报价</t>
  </si>
  <si>
    <t>收到产品后其他可发布平台</t>
  </si>
  <si>
    <t>收货后可几天交稿</t>
  </si>
  <si>
    <t>是否可拍摄vlog视频笔记</t>
  </si>
  <si>
    <t>视频笔记报价(被选中使用的优质笔记，额外+200)</t>
  </si>
  <si>
    <t>报名状态</t>
  </si>
  <si>
    <t>核销时间</t>
  </si>
  <si>
    <t>核销人</t>
  </si>
  <si>
    <t>备注说明</t>
  </si>
  <si>
    <t>报名时间</t>
  </si>
  <si>
    <t>100</t>
  </si>
  <si>
    <t>图文</t>
  </si>
  <si>
    <t>66000</t>
  </si>
  <si>
    <t>护肤</t>
  </si>
  <si>
    <t>佛山</t>
  </si>
  <si>
    <t>微博</t>
  </si>
  <si>
    <t>.3</t>
  </si>
  <si>
    <t>否</t>
  </si>
  <si>
    <t>不合作视频笔记</t>
  </si>
  <si>
    <t>报名成功</t>
  </si>
  <si>
    <t>2020-08-12 11:13</t>
  </si>
  <si>
    <t>70</t>
  </si>
  <si>
    <t>430000</t>
  </si>
  <si>
    <t>母婴</t>
  </si>
  <si>
    <t>广东茂名</t>
  </si>
  <si>
    <t>美图</t>
  </si>
  <si>
    <t>2020-08-11 22:30</t>
  </si>
  <si>
    <t>137</t>
  </si>
  <si>
    <t>庄曼琳</t>
  </si>
  <si>
    <t>zhuangmanlin965</t>
  </si>
  <si>
    <t>15622183948</t>
  </si>
  <si>
    <t>纪以宁</t>
  </si>
  <si>
    <t>https://www.xiaohongshu.com/user/profile/5c18e522000000000700a888?xhsshare=CopyLink&amp;appuid=5c18e522000000000700a888&amp;apptime=1586874394</t>
  </si>
  <si>
    <t>290000</t>
  </si>
  <si>
    <t>护肤,彩妆</t>
  </si>
  <si>
    <t>潮州</t>
  </si>
  <si>
    <t>2020-08-13 01:01</t>
  </si>
  <si>
    <t>21</t>
  </si>
  <si>
    <t>🙃</t>
  </si>
  <si>
    <t>845644379</t>
  </si>
  <si>
    <t>13279267024</t>
  </si>
  <si>
    <t>南曦姐姐✨</t>
  </si>
  <si>
    <t>https://www.xiaohongshu.com/user/profile/5bcc3865f67ec40001623661?xhsshare=CopyLink&amp;appuid=5bcc3865f67ec40001623661&amp;apptime=1557230978</t>
  </si>
  <si>
    <t>206000</t>
  </si>
  <si>
    <t>西安</t>
  </si>
  <si>
    <t>2020-08-11 17:55</t>
  </si>
  <si>
    <t>162</t>
  </si>
  <si>
    <t>唐碟子</t>
  </si>
  <si>
    <t>17675611328</t>
  </si>
  <si>
    <t>https://www.xiaohongshu.com/user/profile/5bacf3000336da000188371e?xhsshare=CopyLink&amp;appuid=5bacf3000336da000188371e&amp;apptime=1592632318</t>
  </si>
  <si>
    <t>204000</t>
  </si>
  <si>
    <t>广州</t>
  </si>
  <si>
    <t>随时</t>
  </si>
  <si>
    <t>2020-08-14 14:27</t>
  </si>
  <si>
    <t>132</t>
  </si>
  <si>
    <t>158000</t>
  </si>
  <si>
    <t>安徽</t>
  </si>
  <si>
    <t>小红书、微博</t>
  </si>
  <si>
    <t>2020-08-12 20:31</t>
  </si>
  <si>
    <t>89</t>
  </si>
  <si>
    <t>169000</t>
  </si>
  <si>
    <t>深圳</t>
  </si>
  <si>
    <t>2020-08-12 01:14</t>
  </si>
  <si>
    <t>31</t>
  </si>
  <si>
    <t>陈喂喂</t>
  </si>
  <si>
    <t>835003140</t>
  </si>
  <si>
    <t>13247381239</t>
  </si>
  <si>
    <t>之二橙子</t>
  </si>
  <si>
    <t>https://www.xiaohongshu.com/user/profile/5ce769a20000000010032cf4?xhsshare=CopyLink&amp;appuid=5ce769a20000000010032cf4&amp;apptime=1597140016</t>
  </si>
  <si>
    <t>203000</t>
  </si>
  <si>
    <t>0</t>
  </si>
  <si>
    <t>2020-08-11 18:01</t>
  </si>
  <si>
    <t>122</t>
  </si>
  <si>
    <t>360000</t>
  </si>
  <si>
    <t>美食</t>
  </si>
  <si>
    <t>无</t>
  </si>
  <si>
    <t>2020-08-12 16:15</t>
  </si>
  <si>
    <t>35</t>
  </si>
  <si>
    <t>7120</t>
  </si>
  <si>
    <t>广东省</t>
  </si>
  <si>
    <t>抖音</t>
  </si>
  <si>
    <t>2020-08-11 18:08</t>
  </si>
  <si>
    <t>157</t>
  </si>
  <si>
    <t>Eliauk-</t>
  </si>
  <si>
    <t>18215569533</t>
  </si>
  <si>
    <t>sweets酱</t>
  </si>
  <si>
    <t>https://www.xiaohongshu.com/user/profile/5936169f5e87e77fb3033883?xhsshare=CopyLink&amp;appuid=5a3a5fe7e8ac2b42f7afb1ba&amp;apptime=1597382893</t>
  </si>
  <si>
    <t>285000</t>
  </si>
  <si>
    <t>成都</t>
  </si>
  <si>
    <t>考拉</t>
  </si>
  <si>
    <t>2020-08-14 13:28</t>
  </si>
  <si>
    <t>65</t>
  </si>
  <si>
    <t>200000</t>
  </si>
  <si>
    <t>护肤,母婴</t>
  </si>
  <si>
    <t>广东省茂名</t>
  </si>
  <si>
    <t>2020-08-11 21:25</t>
  </si>
  <si>
    <t>161</t>
  </si>
  <si>
    <t>罗思敏 👸🏻</t>
  </si>
  <si>
    <t>13326500823</t>
  </si>
  <si>
    <t>香蕉巴拿拿</t>
  </si>
  <si>
    <t>https://www.xiaohongshu.com/user/profile/5af5739511be105aadb98b5f?xhsshare=CopyLink&amp;appuid=5af5739511be105aadb98b5f&amp;apptime=1559874488</t>
  </si>
  <si>
    <t>135000</t>
  </si>
  <si>
    <t>广东广州</t>
  </si>
  <si>
    <t>绿洲</t>
  </si>
  <si>
    <t>2020-08-14 14:13</t>
  </si>
  <si>
    <t>169</t>
  </si>
  <si>
    <t>160000</t>
  </si>
  <si>
    <t>山西</t>
  </si>
  <si>
    <t>三天</t>
  </si>
  <si>
    <t>2020-08-14 16:01</t>
  </si>
  <si>
    <t>73</t>
  </si>
  <si>
    <t>54000</t>
  </si>
  <si>
    <t>安徽省六安市</t>
  </si>
  <si>
    <t>2020-08-11 23:06</t>
  </si>
  <si>
    <t>38</t>
  </si>
  <si>
    <t>💜</t>
  </si>
  <si>
    <t>o9667129</t>
  </si>
  <si>
    <t>13258225571</t>
  </si>
  <si>
    <t>KAREN</t>
  </si>
  <si>
    <t>https://www.xiaohongshu.com/user/profile/5bfb74bee7444b0001768def?xhsshare=CopyLink&amp;appuid=5bfb74bee7444b0001768def&amp;apptime=1562558171</t>
  </si>
  <si>
    <t>120000</t>
  </si>
  <si>
    <t>59</t>
  </si>
  <si>
    <t>172000</t>
  </si>
  <si>
    <t>2020-08-11 19:33</t>
  </si>
  <si>
    <t>29</t>
  </si>
  <si>
    <t>130000</t>
  </si>
  <si>
    <t>2020-08-11 18:00</t>
  </si>
  <si>
    <t>47</t>
  </si>
  <si>
    <t>橙子多多</t>
  </si>
  <si>
    <t>289781260</t>
  </si>
  <si>
    <t>13432336268</t>
  </si>
  <si>
    <t>https://www.xiaohongshu.com/user/profile/58f4e9cd5e87e7457c35fc80?xhsshare=CopyLink&amp;appuid=5b4c50c24eacab7552bf4bfe&amp;apptime=1591423735</t>
  </si>
  <si>
    <t>138000</t>
  </si>
  <si>
    <t>广东省茂名市</t>
  </si>
  <si>
    <t>2020-08-11 18:21</t>
  </si>
  <si>
    <t>83</t>
  </si>
  <si>
    <t>627000</t>
  </si>
  <si>
    <t>四川成都</t>
  </si>
  <si>
    <t>2020-08-11 23:45</t>
  </si>
  <si>
    <t>144</t>
  </si>
  <si>
    <t>112000</t>
  </si>
  <si>
    <t>2020-08-13 14:03</t>
  </si>
  <si>
    <t>9</t>
  </si>
  <si>
    <t>84000</t>
  </si>
  <si>
    <t>广东省湛江市</t>
  </si>
  <si>
    <t>2020-08-11 17:43</t>
  </si>
  <si>
    <t>151</t>
  </si>
  <si>
    <t>赤藓糖醇</t>
  </si>
  <si>
    <t>2366239836</t>
  </si>
  <si>
    <t>15220088161</t>
  </si>
  <si>
    <t>PP的晚饭</t>
  </si>
  <si>
    <t>https://www.xiaohongshu.com/user/profile/5c63d546000000001102cbb4?xhsshare=CopyLink&amp;appuid=5c63d546000000001102cbb4&amp;apptime=1597380421</t>
  </si>
  <si>
    <t>109000</t>
  </si>
  <si>
    <t>2020-08-14 12:48</t>
  </si>
  <si>
    <t>85</t>
  </si>
  <si>
    <t>274000</t>
  </si>
  <si>
    <t>护肤,穿搭</t>
  </si>
  <si>
    <t>四川省攀枝花市</t>
  </si>
  <si>
    <t>美图秀秀</t>
  </si>
  <si>
    <t>130</t>
  </si>
  <si>
    <t>Cong🌵</t>
  </si>
  <si>
    <t>💋Cong</t>
  </si>
  <si>
    <t>78000</t>
  </si>
  <si>
    <t>上海</t>
  </si>
  <si>
    <t>微博 绿洲</t>
  </si>
  <si>
    <t>2020-08-12 18:31</t>
  </si>
  <si>
    <t>158</t>
  </si>
  <si>
    <t>素人渔者</t>
  </si>
  <si>
    <t>1302403397</t>
  </si>
  <si>
    <t>15353249727</t>
  </si>
  <si>
    <t>https://www.xiaohongshu.com/user/profile/5e76ecdd0000000001009108?xhsshare=CopyLink&amp;appuid=5e76ecdd0000000001009108&amp;apptime=1592304875</t>
  </si>
  <si>
    <t>117000</t>
  </si>
  <si>
    <t>西安市</t>
  </si>
  <si>
    <t>2020-08-14 13:37</t>
  </si>
  <si>
    <t>30</t>
  </si>
  <si>
    <t>nothing</t>
  </si>
  <si>
    <t>CWC334240076</t>
  </si>
  <si>
    <t>13652866887</t>
  </si>
  <si>
    <t>wings</t>
  </si>
  <si>
    <t>https://www.xiaohongshu.com/user/profile/5bcf348d868e9b0001117395?xhsshare=CopyLink&amp;appuid=5bcf348d868e9b0001117395&amp;apptime=1597135232</t>
  </si>
  <si>
    <t>珠海</t>
  </si>
  <si>
    <t>可</t>
  </si>
  <si>
    <t>37</t>
  </si>
  <si>
    <t>153000</t>
  </si>
  <si>
    <t>1</t>
  </si>
  <si>
    <t>16</t>
  </si>
  <si>
    <t>140000</t>
  </si>
  <si>
    <t>护肤,美食,健身</t>
  </si>
  <si>
    <t>广东清远</t>
  </si>
  <si>
    <t>3天左右</t>
  </si>
  <si>
    <t>2020-08-11 17:48</t>
  </si>
  <si>
    <t>20</t>
  </si>
  <si>
    <t>2020-08-11 17:54</t>
  </si>
  <si>
    <t>77</t>
  </si>
  <si>
    <t>翩翩儿pp</t>
  </si>
  <si>
    <t>cp121927</t>
  </si>
  <si>
    <t>17538632757</t>
  </si>
  <si>
    <t>幸运姐姐吖</t>
  </si>
  <si>
    <t>幸运姐姐吖https://www.xiaohongshu.com/user/profile/5aefc65811be1048afd6e9c9?xhsshare=CopyLink&amp;appuid=5aefc65811be1048afd6e9c9&amp;apptime=1572184323</t>
  </si>
  <si>
    <t>104000</t>
  </si>
  <si>
    <t>河南</t>
  </si>
  <si>
    <t>绿洲美图</t>
  </si>
  <si>
    <t>三天内</t>
  </si>
  <si>
    <t>2020-08-11 23:29</t>
  </si>
  <si>
    <t>116</t>
  </si>
  <si>
    <t>75000</t>
  </si>
  <si>
    <t>广东深圳</t>
  </si>
  <si>
    <t>5天</t>
  </si>
  <si>
    <t>2020-08-12 14:54</t>
  </si>
  <si>
    <t>2</t>
  </si>
  <si>
    <t>100000</t>
  </si>
  <si>
    <t>安徽宣城</t>
  </si>
  <si>
    <t>微博万粉</t>
  </si>
  <si>
    <t>2020-08-11 17:40</t>
  </si>
  <si>
    <t>13</t>
  </si>
  <si>
    <t>248000</t>
  </si>
  <si>
    <t>辽宁省铁岭市</t>
  </si>
  <si>
    <t>2020-08-11 17:47</t>
  </si>
  <si>
    <t>78</t>
  </si>
  <si>
    <t>JES娜</t>
  </si>
  <si>
    <t>jesna001</t>
  </si>
  <si>
    <t>15501591161</t>
  </si>
  <si>
    <t>奥利酱</t>
  </si>
  <si>
    <t>https://www.xiaohongshu.com/user/profile/557246bf0511946f583f85ae?xhsshare=CopyLink&amp;appuid=557246bf0511946f583f85ae&amp;apptime=1597159343</t>
  </si>
  <si>
    <t>江苏省苏州市</t>
  </si>
  <si>
    <t>/</t>
  </si>
  <si>
    <t>3天</t>
  </si>
  <si>
    <t>2020-08-11 23:31</t>
  </si>
  <si>
    <t>103</t>
  </si>
  <si>
    <t>湖北省襄阳市</t>
  </si>
  <si>
    <t>2020-08-12 11:32</t>
  </si>
  <si>
    <t>149</t>
  </si>
  <si>
    <t>今天吃辣椒了吗</t>
  </si>
  <si>
    <t>xyc110720</t>
  </si>
  <si>
    <t>17352879493</t>
  </si>
  <si>
    <t>https://www.xiaohongshu.com/user/profile/5e5205b80000000001001968?xhsshare=CopyLink&amp;appuid=5e5205b80000000001001968&amp;apptime=1597379222</t>
  </si>
  <si>
    <t>80000</t>
  </si>
  <si>
    <t>长沙</t>
  </si>
  <si>
    <t>2020-08-14 12:27</t>
  </si>
  <si>
    <t>136</t>
  </si>
  <si>
    <t>86000</t>
  </si>
  <si>
    <t>小红书</t>
  </si>
  <si>
    <t>3天内</t>
  </si>
  <si>
    <t>2020-08-12 22:53</t>
  </si>
  <si>
    <t>8</t>
  </si>
  <si>
    <t>🍯婉璇</t>
  </si>
  <si>
    <t>gwx4799</t>
  </si>
  <si>
    <t>13376773977</t>
  </si>
  <si>
    <t>璇璇bb</t>
  </si>
  <si>
    <t>https://www.xiaohongshu.com/user/profile/5daa54ff00000000010007c4?xhsshare=CopyLink&amp;appuid=5daa54ff00000000010007c4&amp;apptime=1596185449</t>
  </si>
  <si>
    <t>76000</t>
  </si>
  <si>
    <t>护肤,彩妆,美食</t>
  </si>
  <si>
    <t>河源</t>
  </si>
  <si>
    <t>稿费300(粉丝数量1w-3w)</t>
  </si>
  <si>
    <t>10</t>
  </si>
  <si>
    <t>小陈同学🌈（KOL接合作）</t>
  </si>
  <si>
    <t>17806769640</t>
  </si>
  <si>
    <t>小陈同学🌈</t>
  </si>
  <si>
    <t>https://www.xiaohongshu.com/user/profile/5d58dcd1000000000100391e?xhsshare=CopyLink&amp;appuid=5d58dcd1000000000100391e&amp;apptime=1597138999</t>
  </si>
  <si>
    <t>116000</t>
  </si>
  <si>
    <t>广东</t>
  </si>
  <si>
    <t>2020-08-11 17:44</t>
  </si>
  <si>
    <t>72</t>
  </si>
  <si>
    <t>62000</t>
  </si>
  <si>
    <t>广东云浮</t>
  </si>
  <si>
    <t>2020-08-11 23:05</t>
  </si>
  <si>
    <t>138</t>
  </si>
  <si>
    <t>Cendrillon.</t>
  </si>
  <si>
    <t>LROUU0817</t>
  </si>
  <si>
    <t>13763083473</t>
  </si>
  <si>
    <t>蜜桃味美梦</t>
  </si>
  <si>
    <t>https://www.xiaohongshu.com/user/profile/5c84ce96000000001203115a?xhsshare=CopyLink&amp;appuid=5c84ce96000000001203115a&amp;apptime=1591879411</t>
  </si>
  <si>
    <t>69000</t>
  </si>
  <si>
    <t>广东湛江</t>
  </si>
  <si>
    <t>2020-08-13 01:10</t>
  </si>
  <si>
    <t>148</t>
  </si>
  <si>
    <t>keio</t>
  </si>
  <si>
    <t>1666263579</t>
  </si>
  <si>
    <t>18927005225</t>
  </si>
  <si>
    <t>全糖女孩</t>
  </si>
  <si>
    <t>https://www.xiaohongshu.com/user/profile/5bea7341bbdc4c000130e0db?xhsshare=CopyLink&amp;appuid=5bea7341bbdc4c000130e0db&amp;apptime=1597378886</t>
  </si>
  <si>
    <t>81000</t>
  </si>
  <si>
    <t>广东河源</t>
  </si>
  <si>
    <t>2020-08-14 12:23</t>
  </si>
  <si>
    <t>18</t>
  </si>
  <si>
    <t>101000</t>
  </si>
  <si>
    <t>🉑️</t>
  </si>
  <si>
    <t>2020-08-11 17:51</t>
  </si>
  <si>
    <t>关</t>
  </si>
  <si>
    <t>13508374042</t>
  </si>
  <si>
    <t>荒糖水手</t>
  </si>
  <si>
    <t>https://www.xiaohongshu.com/user/profile/59f455f24eacab5f431ca3f2?xhsshare=CopyLink&amp;appuid=59f455f24eacab5f431ca3f2&amp;apptime=1576077035</t>
  </si>
  <si>
    <t>52000</t>
  </si>
  <si>
    <t>重庆</t>
  </si>
  <si>
    <t>2020-08-11 17:41</t>
  </si>
  <si>
    <t>155</t>
  </si>
  <si>
    <t>树莓奶冻熊^</t>
  </si>
  <si>
    <t>cxx_ccioy</t>
  </si>
  <si>
    <t>13670757123</t>
  </si>
  <si>
    <t>魚純^</t>
  </si>
  <si>
    <t>https://www.xiaohongshu.com/user/profile/5d491c61000000001003708a?xhsshare=CopyLink&amp;appuid=5d491c61000000001003708a&amp;apptime=1597381263</t>
  </si>
  <si>
    <t>72600</t>
  </si>
  <si>
    <t>广东省珠海市</t>
  </si>
  <si>
    <t>微博，抖音</t>
  </si>
  <si>
    <t>2020-08-14 13:01</t>
  </si>
  <si>
    <t>56</t>
  </si>
  <si>
    <t>颜小花🌸</t>
  </si>
  <si>
    <t>yan908550950</t>
  </si>
  <si>
    <t>18669177879</t>
  </si>
  <si>
    <t>颜她她</t>
  </si>
  <si>
    <t>https://www.xiaohongshu.com/user/profile/58e5a6ed6a6a697e68ddaa12?xhsshare=CopyLink&amp;appuid=58e5a6ed6a6a697e68ddaa12&amp;apptime=1597143861</t>
  </si>
  <si>
    <t>36000</t>
  </si>
  <si>
    <t>2020-08-11 19:05</t>
  </si>
  <si>
    <t>90</t>
  </si>
  <si>
    <t>溜溜球</t>
  </si>
  <si>
    <t>szengc</t>
  </si>
  <si>
    <t>13652829958</t>
  </si>
  <si>
    <t>酥酥鸭</t>
  </si>
  <si>
    <t>https://www.xiaohongshu.com/user/profile/58f4cc1d50c4b4258f62e129?xhsshare=CopyLink&amp;appuid=58f4cc1d50c4b4258f62e129&amp;apptime=1577445477</t>
  </si>
  <si>
    <t>72000</t>
  </si>
  <si>
    <t>2020-08-12 01:31</t>
  </si>
  <si>
    <t>36</t>
  </si>
  <si>
    <t>apple</t>
  </si>
  <si>
    <t>weliana</t>
  </si>
  <si>
    <t>18550832315</t>
  </si>
  <si>
    <t>稻子随风摇</t>
  </si>
  <si>
    <t>https://www.xiaohongshu.com/user/profile/5bc8256170a0790001a89df3?xhsshare=CopyLink&amp;appuid=5b042137e8ac2b5fa164dec7&amp;apptime=1568792034</t>
  </si>
  <si>
    <t>江苏连云港</t>
  </si>
  <si>
    <t>170</t>
  </si>
  <si>
    <t>哈伊鲁</t>
  </si>
  <si>
    <t>15579226068</t>
  </si>
  <si>
    <t>https://www.xiaohongshu.com/user/profile/59a52f086a6a69358b171297?xhsshare=CopyLink&amp;appuid=59a52f086a6a69358b171297&amp;apptime=1596176173</t>
  </si>
  <si>
    <t>江西</t>
  </si>
  <si>
    <t>2020-08-14 16:03</t>
  </si>
  <si>
    <t>101</t>
  </si>
  <si>
    <t>83000</t>
  </si>
  <si>
    <t>绿洲（无粉丝基础）</t>
  </si>
  <si>
    <t>2020-08-12 11:14</t>
  </si>
  <si>
    <t>109</t>
  </si>
  <si>
    <t>2020-08-12 12:19</t>
  </si>
  <si>
    <t>39</t>
  </si>
  <si>
    <t>希宝贝er</t>
  </si>
  <si>
    <t>w791282676</t>
  </si>
  <si>
    <t>13060916587</t>
  </si>
  <si>
    <t>小啊小</t>
  </si>
  <si>
    <t>https://www.xiaohongshu.com/user/profile/53f2f867b4c4d679eab37c36?xhsshare=CopyLink&amp;appuid=53f2f867b4c4d679eab37c36&amp;apptime=1597140287</t>
  </si>
  <si>
    <t>67000</t>
  </si>
  <si>
    <t>湖南省永州市冷水滩区河东进贤路114号【三头六臂】</t>
  </si>
  <si>
    <t>考拉，微博</t>
  </si>
  <si>
    <t>2020-08-11 18:09</t>
  </si>
  <si>
    <t>124</t>
  </si>
  <si>
    <t>57900</t>
  </si>
  <si>
    <t>泉州</t>
  </si>
  <si>
    <t>-</t>
  </si>
  <si>
    <t>2020-08-12 16:28</t>
  </si>
  <si>
    <t>79</t>
  </si>
  <si>
    <t>115000</t>
  </si>
  <si>
    <t>2020-08-11 23:37</t>
  </si>
  <si>
    <t>105</t>
  </si>
  <si>
    <t>Freedom👄👄</t>
  </si>
  <si>
    <t>🌸小白🌸</t>
  </si>
  <si>
    <t>108000</t>
  </si>
  <si>
    <t>微博，大众，绿洲</t>
  </si>
  <si>
    <t>2020-08-12 11:53</t>
  </si>
  <si>
    <t>150</t>
  </si>
  <si>
    <t>Z.C_🦄Yvonne</t>
  </si>
  <si>
    <t>kulazeicheng</t>
  </si>
  <si>
    <t>13694287063</t>
  </si>
  <si>
    <t>一万橙🍊</t>
  </si>
  <si>
    <t>https://www.xiaohongshu.com/user/profile/5e7c567d000000000100bc03?xhsshare=CopyLink&amp;appuid=5e7c567d000000000100bc03&amp;apptime=1597379736</t>
  </si>
  <si>
    <t>111000</t>
  </si>
  <si>
    <t>2020-08-14 12:36</t>
  </si>
  <si>
    <t>87</t>
  </si>
  <si>
    <t>97000</t>
  </si>
  <si>
    <t>苏州</t>
  </si>
  <si>
    <t>3-4</t>
  </si>
  <si>
    <t>2020-08-12 00:10</t>
  </si>
  <si>
    <t>43</t>
  </si>
  <si>
    <t>啃面包的泰迪（消息多 看到回复）</t>
  </si>
  <si>
    <t>17625426371</t>
  </si>
  <si>
    <t>半俗半雅半疯癫</t>
  </si>
  <si>
    <t>https://www.xiaohongshu.com/user/profile/5bbc8916995b09000120ace9?xhsshare=CopyLink&amp;appuid=5bbf04876cc8c10001959fea&amp;apptime=1572446218</t>
  </si>
  <si>
    <t>江苏南通</t>
  </si>
  <si>
    <t>2020-08-11 18:13</t>
  </si>
  <si>
    <t>22</t>
  </si>
  <si>
    <t>安徽合肥</t>
  </si>
  <si>
    <t>2020-08-11 17:56</t>
  </si>
  <si>
    <t>160</t>
  </si>
  <si>
    <t>烧鸡</t>
  </si>
  <si>
    <t>SmCelery</t>
  </si>
  <si>
    <t>13413189322</t>
  </si>
  <si>
    <t>小芹菜ccci</t>
  </si>
  <si>
    <t>https://www.xiaohongshu.com/user/profile/5ee87d7f000000000101ed9c?xhsshare=CopyLink&amp;appuid=5ee87d7f000000000101ed9c&amp;apptime=1596624825</t>
  </si>
  <si>
    <t>91000</t>
  </si>
  <si>
    <t>2020-08-14 14:02</t>
  </si>
  <si>
    <t>172</t>
  </si>
  <si>
    <t>肉肉酒窝</t>
  </si>
  <si>
    <t>13078893745</t>
  </si>
  <si>
    <t>https://www.xiaohongshu.com/user/profile/5bd1b563e5d34700010656e0?xhsshare=CopyLink&amp;appuid=5bd1b563e5d34700010656e0&amp;apptime=1557300089</t>
  </si>
  <si>
    <t>196000</t>
  </si>
  <si>
    <t>2020-08-14 16:23</t>
  </si>
  <si>
    <t>125</t>
  </si>
  <si>
    <t>🌸E-L🐳</t>
  </si>
  <si>
    <t>E-L</t>
  </si>
  <si>
    <t>15918809626</t>
  </si>
  <si>
    <t>https://www.xiaohongshu.com/user/profile/55c3f5da67bc656c91bc2c4e?xhsshare=CopyLink&amp;appuid=55c3f5da67bc656c91bc2c4e&amp;apptime=1597221379</t>
  </si>
  <si>
    <t>680000</t>
  </si>
  <si>
    <t>2020-08-12 16:38</t>
  </si>
  <si>
    <t>64</t>
  </si>
  <si>
    <t>雏菊呀</t>
  </si>
  <si>
    <t>Vanessa666-</t>
  </si>
  <si>
    <t>13129726971</t>
  </si>
  <si>
    <t>是一朵雏菊呀</t>
  </si>
  <si>
    <t>https://www.xiaohongshu.com/user/profile/5b59b71e6b58b71092fd3333?xhsshare=CopyLink&amp;appuid=5b59b71e6b58b71092fd3333&amp;apptime=1564307156</t>
  </si>
  <si>
    <t>118000</t>
  </si>
  <si>
    <t>中山</t>
  </si>
  <si>
    <t>美图、微博</t>
  </si>
  <si>
    <t>2020-08-11 20:33</t>
  </si>
  <si>
    <t>24</t>
  </si>
  <si>
    <t>李容易（接合作</t>
  </si>
  <si>
    <t>Citrine1128</t>
  </si>
  <si>
    <t>13531135751</t>
  </si>
  <si>
    <t>李容易.</t>
  </si>
  <si>
    <t>https://www.xiaohongshu.com/user/profile/5d5b9000000000000101ae1c?xhsshare=CopyLink&amp;appuid=5bda42488512cb0001b223af&amp;apptime=1594766053</t>
  </si>
  <si>
    <t>162000</t>
  </si>
  <si>
    <t>广东省广州市</t>
  </si>
  <si>
    <t>绿洲微博都可</t>
  </si>
  <si>
    <t>2020-08-11 17:57</t>
  </si>
  <si>
    <t>171</t>
  </si>
  <si>
    <t>菜早早</t>
  </si>
  <si>
    <t>167000</t>
  </si>
  <si>
    <t>2020-08-14 16:08</t>
  </si>
  <si>
    <t>@</t>
  </si>
  <si>
    <t>99000</t>
  </si>
  <si>
    <t>可以</t>
  </si>
  <si>
    <t>3-5</t>
  </si>
  <si>
    <t>164</t>
  </si>
  <si>
    <t>核桃妹儿小红书合作</t>
  </si>
  <si>
    <t>444000</t>
  </si>
  <si>
    <t>2020-08-14 14:34</t>
  </si>
  <si>
    <t>165</t>
  </si>
  <si>
    <t>奈纱子小红书合作</t>
  </si>
  <si>
    <t>15626213656</t>
  </si>
  <si>
    <t>奈纱子</t>
  </si>
  <si>
    <t>https://www.xiaohongshu.com/user/profile/5baf31c144deec0001b61c6b?xhsshare=CopyLink&amp;appuid=5baf31c144deec0001b61c6b&amp;apptime=1589166983</t>
  </si>
  <si>
    <t>291000</t>
  </si>
  <si>
    <t>2020-08-14 14:35</t>
  </si>
  <si>
    <t>173</t>
  </si>
  <si>
    <t>2020-08-14 17:16</t>
  </si>
  <si>
    <t>163</t>
  </si>
  <si>
    <t>艺嫣小红书合作</t>
  </si>
  <si>
    <t>219000</t>
  </si>
  <si>
    <t>2020-08-14 14:33</t>
  </si>
  <si>
    <t>139</t>
  </si>
  <si>
    <t>木子</t>
  </si>
  <si>
    <t>906575332</t>
  </si>
  <si>
    <t>18341049128</t>
  </si>
  <si>
    <t>https://www.xiaohongshu.com/user/profile/5e0ea84500000000010020d7?xhsshare=CopyLink&amp;appuid=5dbe80c10000000001005e3d&amp;apptime=1597274489</t>
  </si>
  <si>
    <t>232000</t>
  </si>
  <si>
    <t>辽宁铁岭</t>
  </si>
  <si>
    <t>快手</t>
  </si>
  <si>
    <t>2020-08-13 07:22</t>
  </si>
  <si>
    <t>81</t>
  </si>
  <si>
    <t>真猪奶茶</t>
  </si>
  <si>
    <t>xxx18312018042</t>
  </si>
  <si>
    <t>18312018042</t>
  </si>
  <si>
    <t>https://www.xiaohongshu.com/user/profile/5bc54ec11cd0690001802cdc?xhsshare=CopyLink&amp;appuid=5bc54ec11cd0690001802cdc&amp;apptime=1597160442</t>
  </si>
  <si>
    <t>61000</t>
  </si>
  <si>
    <t>广东潮州</t>
  </si>
  <si>
    <t>2020-08-11 23:41</t>
  </si>
  <si>
    <t>92</t>
  </si>
  <si>
    <t>撞了满怀</t>
  </si>
  <si>
    <t>13233549857</t>
  </si>
  <si>
    <t>知鱼啊</t>
  </si>
  <si>
    <t>https://www.xiaohongshu.com/user/profile/5d5a51c90000000001005348?xhsshare=CopyLink&amp;appuid=5d5a51c90000000001005348&amp;apptime=1597165459</t>
  </si>
  <si>
    <t>225000</t>
  </si>
  <si>
    <t>北京</t>
  </si>
  <si>
    <t>2020-08-12 01:51</t>
  </si>
  <si>
    <t>152</t>
  </si>
  <si>
    <t>陈三岁（有档期）</t>
  </si>
  <si>
    <t>cyl1520311564</t>
  </si>
  <si>
    <t>13434671218</t>
  </si>
  <si>
    <t>一颗小肉丸</t>
  </si>
  <si>
    <t>https://www.xiaohongshu.com/user/profile/5ea400e5000000000100012b?xhsshare=CopyLink&amp;appuid=5ea400e5000000000100012b&amp;apptime=1597380467</t>
  </si>
  <si>
    <t>65000</t>
  </si>
  <si>
    <t>广东省广州市白云区嘉禾联边彭西仁和石狮巷12号</t>
  </si>
  <si>
    <t>2020-08-14 12:49</t>
  </si>
  <si>
    <t>12</t>
  </si>
  <si>
    <t>智慧嘻</t>
  </si>
  <si>
    <t>zsh1006437689</t>
  </si>
  <si>
    <t>13164701556</t>
  </si>
  <si>
    <t>Uei嘻</t>
  </si>
  <si>
    <t>https://www.xiaohongshu.com/user/profile/5a7b38c1e8ac2b0d4cdff560?xhsshare=CopyLink&amp;appuid=5a7b38c1e8ac2b0d4cdff560&amp;apptime=1561399802</t>
  </si>
  <si>
    <t>2020-08-11 17:46</t>
  </si>
  <si>
    <t>117</t>
  </si>
  <si>
    <t>Tania.xu 徐婧婷</t>
  </si>
  <si>
    <t>bylh666666</t>
  </si>
  <si>
    <t>13962089890</t>
  </si>
  <si>
    <t>Anita🌈</t>
  </si>
  <si>
    <t>https://www.xiaohongshu.com/user/profile/566ce694172fe70a2e3059b4?xhsshare=CopyLink&amp;appuid=566ce694172fe70a2e3059b4&amp;apptime=1597216937</t>
  </si>
  <si>
    <t>2020-08-12 15:26</t>
  </si>
  <si>
    <t>174</t>
  </si>
  <si>
    <t>萝卜菌</t>
  </si>
  <si>
    <t>luobotoujun</t>
  </si>
  <si>
    <t>15918598576</t>
  </si>
  <si>
    <t>小雨滴</t>
  </si>
  <si>
    <t>https://www.xiaohongshu.com/user/profile/5bac7d89fb2b5e0001d903cb?xhsshare=CopyLink&amp;appuid=5bac7d89fb2b5e0001d903cb&amp;apptime=1597400257</t>
  </si>
  <si>
    <t>护肤,彩妆,母婴</t>
  </si>
  <si>
    <t>2020-08-14 18:20</t>
  </si>
  <si>
    <t>December</t>
  </si>
  <si>
    <t>786864732</t>
  </si>
  <si>
    <t>13148607798</t>
  </si>
  <si>
    <t>小4是小s</t>
  </si>
  <si>
    <t>https://www.xiaohongshu.com/user/profile/5ba3067630b44d000157667d?xhsshare=CopyLink&amp;appuid=5ba3067630b44d000157667d&amp;apptime=1597138920</t>
  </si>
  <si>
    <t>107000</t>
  </si>
  <si>
    <t>微博 美图</t>
  </si>
  <si>
    <t>2020-08-11 17:42</t>
  </si>
  <si>
    <t>55</t>
  </si>
  <si>
    <t>半口奶酪呀</t>
  </si>
  <si>
    <t>15132062771</t>
  </si>
  <si>
    <t>https://www.xiaohongshu.com/user/profile/5baddd0d8e36b50001ae16ac?xhsshare=CopyLink&amp;appuid=5baddd0d8e36b50001ae16ac&amp;apptime=1596160593</t>
  </si>
  <si>
    <t>320000</t>
  </si>
  <si>
    <t>河北省邯郸市丛台区青年路42号院7号楼4单元1号 半口奶酪呀  15132062771</t>
  </si>
  <si>
    <t>5天内交稿</t>
  </si>
  <si>
    <t>2020-08-11 19:01</t>
  </si>
  <si>
    <t>27</t>
  </si>
  <si>
    <t>元气de棉花</t>
  </si>
  <si>
    <t>HFHFHF721</t>
  </si>
  <si>
    <t>15360655241</t>
  </si>
  <si>
    <t>https://www.xiaohongshu.com/user/profile/5d8d93400000000001005e92?xhsshare=CopyLink&amp;appuid=5d8d93400000000001005e92&amp;apptime=1597139967</t>
  </si>
  <si>
    <t>82000</t>
  </si>
  <si>
    <t>113</t>
  </si>
  <si>
    <t>boom（群多有事私聊）</t>
  </si>
  <si>
    <t>53000</t>
  </si>
  <si>
    <t>江苏</t>
  </si>
  <si>
    <t>微博11万粉丝</t>
  </si>
  <si>
    <t>2020-08-12 14:38</t>
  </si>
  <si>
    <t>57</t>
  </si>
  <si>
    <t>采姑娘的小蘑菇🍄</t>
  </si>
  <si>
    <t>moya_0411</t>
  </si>
  <si>
    <t>18943394349</t>
  </si>
  <si>
    <t>小蘑菇🍄</t>
  </si>
  <si>
    <t>https://www.xiaohongshu.com/user/profile/5a35135c4eacab3d829d65aa?xhsshare=CopyLink&amp;appuid=5a35135c4eacab3d829d65aa&amp;apptime=1597144869</t>
  </si>
  <si>
    <t>吉林</t>
  </si>
  <si>
    <t>2020-08-11 19:21</t>
  </si>
  <si>
    <t>chan</t>
  </si>
  <si>
    <t>chenshshen</t>
  </si>
  <si>
    <t>13590403716</t>
  </si>
  <si>
    <t>https://www.xiaohongshu.com/user/profile/5cd7adbf0000000017030a06?xhsshare=CopyLink&amp;appuid=5cd7adbf0000000017030a06&amp;apptime=1597138826</t>
  </si>
  <si>
    <t>56000</t>
  </si>
  <si>
    <t>25</t>
  </si>
  <si>
    <t>不准吃芹菜</t>
  </si>
  <si>
    <t>shiyaqin1011</t>
  </si>
  <si>
    <t>13035681011</t>
  </si>
  <si>
    <t>菜菜fafa</t>
  </si>
  <si>
    <t>https://www.xiaohongshu.com/user/profile/575ccdd56a6a69583d730c2f?xhsshare=CopyLink&amp;appuid=575ccdd56a6a69583d730c2f&amp;apptime=1597139718</t>
  </si>
  <si>
    <t>安徽省芜湖市弋江区白马小区</t>
  </si>
  <si>
    <t>108</t>
  </si>
  <si>
    <t>C.LEONG</t>
  </si>
  <si>
    <t>by290960230</t>
  </si>
  <si>
    <t>13410002214</t>
  </si>
  <si>
    <t>凉冰冰🍋</t>
  </si>
  <si>
    <t>https://www.xiaohongshu.com/user/profile/5762e3eb3460945c237f1482?xhsshare=CopyLink&amp;appuid=5762e3eb3460945c237f1482&amp;apptime=1597205215</t>
  </si>
  <si>
    <t>51000</t>
  </si>
  <si>
    <t>2020-08-12 12:07</t>
  </si>
  <si>
    <t>67</t>
  </si>
  <si>
    <t>家有小小吃货</t>
  </si>
  <si>
    <t>yeqian899</t>
  </si>
  <si>
    <t>18000937313</t>
  </si>
  <si>
    <t>https://www.xiaohongshu.com/user/profile/5a312c2e11be104e337281a7?xhsshare=CopyLink&amp;appuid=5a312c2e11be104e337281a7&amp;apptime=1597152985</t>
  </si>
  <si>
    <t>2020-08-11 21:57</t>
  </si>
  <si>
    <t>晶晶    💓💓</t>
  </si>
  <si>
    <t>hzr13309397222</t>
  </si>
  <si>
    <t>17393063062</t>
  </si>
  <si>
    <t>晶莹剔透</t>
  </si>
  <si>
    <t>https://www.xiaohongshu.com/user/profile/5a015a0311be1007512add18?xhsshare=CopyLink&amp;appuid=5a015a0311be1007512add18&amp;apptime=1597138752</t>
  </si>
  <si>
    <t>50000</t>
  </si>
  <si>
    <t>甘肃</t>
  </si>
  <si>
    <t>120</t>
  </si>
  <si>
    <t>原安妮子</t>
  </si>
  <si>
    <t>nizi666222</t>
  </si>
  <si>
    <t>19867330320</t>
  </si>
  <si>
    <t>https://www.xiaohongshu.com/user/profile/5c67bd130000000011000de8?xhsshare=CopyLink&amp;appuid=5c67bd130000000011000de8&amp;apptime=1597218290</t>
  </si>
  <si>
    <t>广东惠州</t>
  </si>
  <si>
    <t>2020-08-12 15:45</t>
  </si>
  <si>
    <t>46</t>
  </si>
  <si>
    <t>Ccc</t>
  </si>
  <si>
    <t>cmt5711383</t>
  </si>
  <si>
    <t>17780545711</t>
  </si>
  <si>
    <t>小陈甜甜酱</t>
  </si>
  <si>
    <t>https://www.xiaohongshu.com/user/profile/5edafd9e000000000101ef1d?xhsshare=CopyLink&amp;appuid=5edafd9e000000000101ef1d&amp;apptime=1597141008</t>
  </si>
  <si>
    <t>四川省成都市</t>
  </si>
  <si>
    <t>西五街  美图 绿洲 微博</t>
  </si>
  <si>
    <t>2020-08-11 18:18</t>
  </si>
  <si>
    <t>63</t>
  </si>
  <si>
    <t>大王家的牛小二</t>
  </si>
  <si>
    <t>1368898635</t>
  </si>
  <si>
    <t>18252354117</t>
  </si>
  <si>
    <t>星尚仁</t>
  </si>
  <si>
    <t>https://www.xiaohongshu.com/user/profile/5c4815bb0000000011034fe4?xhsshare=CopyLink&amp;appuid=5cd13893000000001100a1cb&amp;apptime=1571037632</t>
  </si>
  <si>
    <t>49000</t>
  </si>
  <si>
    <t>2020-08-11 20:18</t>
  </si>
  <si>
    <t>126</t>
  </si>
  <si>
    <t>吴晓琪</t>
  </si>
  <si>
    <t>wxq18859</t>
  </si>
  <si>
    <t>13611486014</t>
  </si>
  <si>
    <t>小丸子可爱的琪琪麻麻</t>
  </si>
  <si>
    <t>https://www.xiaohongshu.com/user/profile/5cb1f9150000000017006115?xhsshare=CopyLink&amp;appuid=5cb1f9150000000017006115&amp;apptime=1597223625</t>
  </si>
  <si>
    <t>2020-08-12 17:14</t>
  </si>
  <si>
    <t>50</t>
  </si>
  <si>
    <t>买一个雪球</t>
  </si>
  <si>
    <t>Swing_balcony</t>
  </si>
  <si>
    <t>19983419575</t>
  </si>
  <si>
    <t>https://www.xiaohongshu.com/user/profile/5dff4866000000000100bb7b?xhsshare=CopyLink&amp;appuid=5dff4866000000000100bb7b&amp;apptime=1596077641</t>
  </si>
  <si>
    <t>77000</t>
  </si>
  <si>
    <t>2020-08-11 18:26</t>
  </si>
  <si>
    <t>134</t>
  </si>
  <si>
    <t>TALA</t>
  </si>
  <si>
    <t>CALLMEZXL</t>
  </si>
  <si>
    <t>15918773772</t>
  </si>
  <si>
    <t>阔落他大姨</t>
  </si>
  <si>
    <t>https://www.xiaohongshu.com/user/profile/565069d9e00dd84432844b35?xhsshare=CopyLink&amp;appuid=565069d9e00dd84432844b35&amp;apptime=1597238872</t>
  </si>
  <si>
    <t>2020-08-12 21:28</t>
  </si>
  <si>
    <t>41</t>
  </si>
  <si>
    <t>趣多多</t>
  </si>
  <si>
    <t>15814495590</t>
  </si>
  <si>
    <t>半糖少冰</t>
  </si>
  <si>
    <t>https://www.xiaohongshu.com/user/profile/5e86b550000000000100154a?xhsshare=CopyLink&amp;appuid=5e86b550000000000100154a&amp;apptime=1596601620</t>
  </si>
  <si>
    <t>美图 绿洲</t>
  </si>
  <si>
    <t>2020-08-11 18:12</t>
  </si>
  <si>
    <t>53</t>
  </si>
  <si>
    <t>江山如画</t>
  </si>
  <si>
    <t>AB157661</t>
  </si>
  <si>
    <t>18027606380</t>
  </si>
  <si>
    <t>四眼妹</t>
  </si>
  <si>
    <t>https://www.xiaohongshu.com/user/profile/5bc094c04c79990001743469?xhsshare=CopyLink&amp;appuid=5bc094c04c79990001743469&amp;apptime=1597142694</t>
  </si>
  <si>
    <t>2020-08-11 18:46</t>
  </si>
  <si>
    <t>75</t>
  </si>
  <si>
    <t>Nil</t>
  </si>
  <si>
    <t>LXQ1248314506</t>
  </si>
  <si>
    <t>15817893302</t>
  </si>
  <si>
    <t>琇壹</t>
  </si>
  <si>
    <t>https://www.xiaohongshu.com/user/profile/5bdd114a40ada60001184893?xhsshare=CopyLink&amp;appuid=5bdd114a40ada60001184893&amp;apptime=1594004823</t>
  </si>
  <si>
    <t>44000</t>
  </si>
  <si>
    <t>2020-08-11 23:21</t>
  </si>
  <si>
    <t>141</t>
  </si>
  <si>
    <t>四眼</t>
  </si>
  <si>
    <t>QQ3276457585QQ</t>
  </si>
  <si>
    <t>https://www.xiaohongshu.com/user/profile/5bc094c04c79990001743469?xhsshare=CopyLink&amp;appuid=5bc094c04c79990001743469&amp;apptime=1597284818</t>
  </si>
  <si>
    <t>微博，绿洲</t>
  </si>
  <si>
    <t>2020-08-13 10:15</t>
  </si>
  <si>
    <t>166</t>
  </si>
  <si>
    <t>柠柠七小红书合作</t>
  </si>
  <si>
    <t>261000</t>
  </si>
  <si>
    <t>2020-08-14 14:36</t>
  </si>
  <si>
    <t>110</t>
  </si>
  <si>
    <t>皂小静</t>
  </si>
  <si>
    <t>13536966741</t>
  </si>
  <si>
    <t>https://www.xiaohongshu.com/user/profile/5e6c638800000000010076d0?xhsshare=CopyLink&amp;appuid=5e6c638800000000010076d0&amp;apptime=1597212262</t>
  </si>
  <si>
    <t>55000</t>
  </si>
  <si>
    <t>广东肇庆</t>
  </si>
  <si>
    <t>2020-08-12 14:09</t>
  </si>
  <si>
    <t>42</t>
  </si>
  <si>
    <t>万格丽不锈钢橱柜</t>
  </si>
  <si>
    <t>18368765328</t>
  </si>
  <si>
    <t>原来在原点</t>
  </si>
  <si>
    <t>https://www.xiaohongshu.com/user/profile/5643e92e82718c42a9db6b83?xhsshare=CopyLink&amp;appuid=55cb11ec5894466554f9ebb3&amp;apptime=1597140741</t>
  </si>
  <si>
    <t>43000</t>
  </si>
  <si>
    <t>温州</t>
  </si>
  <si>
    <t>美图，报价200一共</t>
  </si>
  <si>
    <t>127</t>
  </si>
  <si>
    <t>Naynewus</t>
  </si>
  <si>
    <t>naynewus_</t>
  </si>
  <si>
    <t>13826339168</t>
  </si>
  <si>
    <t>三文鱼困了</t>
  </si>
  <si>
    <t>https://www.xiaohongshu.com/user/profile/5cf619a400000000120317a1?xhsshare=CopyLink&amp;appuid=5cf619a400000000120317a1&amp;apptime=1597225175</t>
  </si>
  <si>
    <t>广东省韶关市</t>
  </si>
  <si>
    <t>2020-08-12 17:44</t>
  </si>
  <si>
    <t>19</t>
  </si>
  <si>
    <t>脆脆精-</t>
  </si>
  <si>
    <t>cuicuijing0930</t>
  </si>
  <si>
    <t>13535129413</t>
  </si>
  <si>
    <t>脆脆精_</t>
  </si>
  <si>
    <t>https://www.xiaohongshu.com/user/profile/5c7f3671000000001603d1b8?xhsshare=CopyLink&amp;appuid=5c7f3671000000001603d1b8&amp;apptime=1597139572</t>
  </si>
  <si>
    <t>129000</t>
  </si>
  <si>
    <t>2020-08-11 17:53</t>
  </si>
  <si>
    <t>114</t>
  </si>
  <si>
    <t>圆嘟嘟悦🍀（消息多没回呼语音</t>
  </si>
  <si>
    <t>dy328820410</t>
  </si>
  <si>
    <t>13919288272</t>
  </si>
  <si>
    <t>胖嘟嘟的肥可爱</t>
  </si>
  <si>
    <t>https://www.xiaohongshu.com/user/profile/5a0bfcc94eacab5bd8e5d058?xhsshare=CopyLink&amp;appuid=57330e201c07df311b696b3a&amp;apptime=1594352099</t>
  </si>
  <si>
    <t>121000</t>
  </si>
  <si>
    <t>甘肃省兰州市</t>
  </si>
  <si>
    <t>微博美图</t>
  </si>
  <si>
    <t>2020-08-12 14:46</t>
  </si>
  <si>
    <t>104</t>
  </si>
  <si>
    <t>%</t>
  </si>
  <si>
    <t>iyress</t>
  </si>
  <si>
    <t>18476203506</t>
  </si>
  <si>
    <t>爱喝可乐的霖霖</t>
  </si>
  <si>
    <t>https://www.xiaohongshu.com/user/profile/5c7e0c26000000001600301a?xhsshare=CopyLink&amp;appuid=5c7e0c26000000001600301a&amp;apptime=1597203884</t>
  </si>
  <si>
    <t>2020-08-12 11:50</t>
  </si>
  <si>
    <t>76</t>
  </si>
  <si>
    <t>小鹿</t>
  </si>
  <si>
    <t>L15225935177</t>
  </si>
  <si>
    <t>15225935177</t>
  </si>
  <si>
    <t>小鹿0112</t>
  </si>
  <si>
    <t>https://www.xiaohongshu.com/user/profile/5aaa94c311be10514d3dff29?xhsshare=CopyLink&amp;appuid=5be1993213f76100017103fd&amp;apptime=1597159355</t>
  </si>
  <si>
    <t>河南省新乡市</t>
  </si>
  <si>
    <t>2020-08-11 23:23</t>
  </si>
  <si>
    <t>168</t>
  </si>
  <si>
    <t>红薯kol-呆呆小颖子</t>
  </si>
  <si>
    <t>ying13536319714</t>
  </si>
  <si>
    <t>13138319714</t>
  </si>
  <si>
    <t>呆呆小颖子</t>
  </si>
  <si>
    <t>https://www.xiaohongshu.com/user/profile/5e8fd725000000000100ad9c?xhsshare=CopyLink&amp;appuid=5e8fd725000000000100ad9c&amp;apptime=1594361033</t>
  </si>
  <si>
    <t>微博(粉丝少</t>
  </si>
  <si>
    <t>2020-08-14 14:59</t>
  </si>
  <si>
    <t>68</t>
  </si>
  <si>
    <t>A__哖呦無倁ゑ</t>
  </si>
  <si>
    <t>GW331188</t>
  </si>
  <si>
    <t>13432335789</t>
  </si>
  <si>
    <t>晴天娃娃</t>
  </si>
  <si>
    <t>https://www.xiaohongshu.com/user/profile/5b5d67da11be1078ca43c979?xhsshare=CopyLink&amp;appuid=5b5d67da11be1078ca43c979&amp;apptime=1597153117</t>
  </si>
  <si>
    <t>42000</t>
  </si>
  <si>
    <t>母婴,美食</t>
  </si>
  <si>
    <t>广东省茂名市高州市</t>
  </si>
  <si>
    <t>没</t>
  </si>
  <si>
    <t>2020-08-11 21:59</t>
  </si>
  <si>
    <t>71</t>
  </si>
  <si>
    <t>星月（急事语音或电联）🐰</t>
  </si>
  <si>
    <t>17896398670</t>
  </si>
  <si>
    <t>14717647919</t>
  </si>
  <si>
    <t>爱护肤的鹿鹿酱</t>
  </si>
  <si>
    <t>https://www.xiaohongshu.com/user/profile/5b717c17f7e8b94c6db95689?xhsshare=CopyLink&amp;appuid=5bc72030a2a4e00001f3bc0c&amp;apptime=1597157729</t>
  </si>
  <si>
    <t>35000</t>
  </si>
  <si>
    <t>山东省临沂市</t>
  </si>
  <si>
    <t>2020-08-11 22:56</t>
  </si>
  <si>
    <t>96</t>
  </si>
  <si>
    <t>Even</t>
  </si>
  <si>
    <t>Luoyiwen96</t>
  </si>
  <si>
    <t>17321057053</t>
  </si>
  <si>
    <t>https://www.xiaohongshu.com/user/profile/58f036176a6a69525ed081de?xhsshare=CopyLink&amp;appuid=58f036176a6a69525ed081de&amp;apptime=1597122101</t>
  </si>
  <si>
    <t>2020-08-12 10:33</t>
  </si>
  <si>
    <t>112</t>
  </si>
  <si>
    <t>小哪吒</t>
  </si>
  <si>
    <t>2020-08-12 14:29</t>
  </si>
  <si>
    <t>94</t>
  </si>
  <si>
    <t>coco</t>
  </si>
  <si>
    <t>cocofung_fyh</t>
  </si>
  <si>
    <t>13542133388</t>
  </si>
  <si>
    <t>https://www.xiaohongshu.com/user/profile/59a7c7f4b1da143cd2ff53a8?xhsshare=CopyLink&amp;appuid=59a7c7f4b1da143cd2ff53a8&amp;apptime=1597194659</t>
  </si>
  <si>
    <t>广东省江门市</t>
  </si>
  <si>
    <t>2020-08-12 09:17</t>
  </si>
  <si>
    <t>62</t>
  </si>
  <si>
    <t>佩琼(品合)</t>
  </si>
  <si>
    <t>AB20044312</t>
  </si>
  <si>
    <t>18244964810</t>
  </si>
  <si>
    <t>小猪佩琪</t>
  </si>
  <si>
    <t>https://www.xiaohongshu.com/user/profile/5bb5b37304ddb600013dcb92?xhsshare=CopyLink&amp;appuid=5bb5b37304ddb600013dcb92&amp;apptime=1597148047</t>
  </si>
  <si>
    <t>71000</t>
  </si>
  <si>
    <t>2020-08-11 20:15</t>
  </si>
  <si>
    <t>80</t>
  </si>
  <si>
    <t>MustardLee</t>
  </si>
  <si>
    <t>guimi507</t>
  </si>
  <si>
    <t>13438930148</t>
  </si>
  <si>
    <t>爱吃榴莲的Lee废废</t>
  </si>
  <si>
    <t>https://www.xiaohongshu.com/user/profile/5d697055000000000101b1c2?xhsshare=CopyLink&amp;appuid=5aab6544e8ac2b33bf73bf29&amp;apptime=1582801357</t>
  </si>
  <si>
    <t>11</t>
  </si>
  <si>
    <t>哈哈大王</t>
  </si>
  <si>
    <t>xiao-123haha</t>
  </si>
  <si>
    <t>15097425231</t>
  </si>
  <si>
    <t>一笑而过</t>
  </si>
  <si>
    <t>https://www.xiaohongshu.com/user/profile/56a392e984edcd1f80631293?xhsshare=CopyLink&amp;appuid=56a392e984edcd1f80631293&amp;apptime=1597139001</t>
  </si>
  <si>
    <t>63000</t>
  </si>
  <si>
    <t>河北省保定市</t>
  </si>
  <si>
    <t>146</t>
  </si>
  <si>
    <t>汐汐</t>
  </si>
  <si>
    <t>xixiniu6677</t>
  </si>
  <si>
    <t>15064730789</t>
  </si>
  <si>
    <t>棉花糖</t>
  </si>
  <si>
    <t>https://www.xiaohongshu.com/user/profile/5942361b50c4b40cbc629590?xhsshare=CopyLink&amp;appuid=5bed45bb12ee97000198fd8d&amp;apptime=1597329100</t>
  </si>
  <si>
    <t>94000</t>
  </si>
  <si>
    <t>山东省济宁市</t>
  </si>
  <si>
    <t>2020-08-13 22:31</t>
  </si>
  <si>
    <t>167</t>
  </si>
  <si>
    <t>啊张</t>
  </si>
  <si>
    <t>Arzlihy</t>
  </si>
  <si>
    <t>13640107052</t>
  </si>
  <si>
    <t>啊张Arz</t>
  </si>
  <si>
    <t>https://www.xiaohongshu.com/user/profile/5d4a5a3f000000001002a70e?xhsshare=CopyLink&amp;appuid=5d4a5a3f000000001002a70e&amp;apptime=1597387099</t>
  </si>
  <si>
    <t>31000</t>
  </si>
  <si>
    <t>广东佛山</t>
  </si>
  <si>
    <t xml:space="preserve">微博 美图 </t>
  </si>
  <si>
    <t>2020-08-14 14:39</t>
  </si>
  <si>
    <t>45</t>
  </si>
  <si>
    <t>79000</t>
  </si>
  <si>
    <t>微博美图秀秀</t>
  </si>
  <si>
    <t>2020-08-11 18:16</t>
  </si>
  <si>
    <t>17</t>
  </si>
  <si>
    <t>Yumi</t>
  </si>
  <si>
    <t>704083087</t>
  </si>
  <si>
    <t>13263228033</t>
  </si>
  <si>
    <t>锦鲤宝宝</t>
  </si>
  <si>
    <t>https://www.xiaohongshu.com/user/profile/5b08f4a2e8ac2b5e4bf63ff8?xhsshare=CopyLink&amp;appuid=55fa0555589446271683c6d0&amp;apptime=1597139410</t>
  </si>
  <si>
    <t>护肤,美食</t>
  </si>
  <si>
    <t>102</t>
  </si>
  <si>
    <t>monkey</t>
  </si>
  <si>
    <t>weixin1028925320</t>
  </si>
  <si>
    <t>18818438181</t>
  </si>
  <si>
    <t>安猪娜</t>
  </si>
  <si>
    <t>https://www.xiaohongshu.com/user/profile/5b61b8c840ecc4000127ef52?xhsshare=CopyLink&amp;appuid=5b61b8c840ecc4000127ef52&amp;apptime=1597202284</t>
  </si>
  <si>
    <t>广东省肇庆市</t>
  </si>
  <si>
    <t>7天内</t>
  </si>
  <si>
    <t>2020-08-12 11:19</t>
  </si>
  <si>
    <t>61</t>
  </si>
  <si>
    <t>小菜尼</t>
  </si>
  <si>
    <t>Innel667788</t>
  </si>
  <si>
    <t>13076462632</t>
  </si>
  <si>
    <t>菜丝奶奶</t>
  </si>
  <si>
    <t>https://www.xiaohongshu.com/user/profile/5bfbcf955f3b820001b58895?xhsshare=CopyLink&amp;appuid=5bfbcf955f3b820001b58895&amp;apptime=1597147493</t>
  </si>
  <si>
    <t>126000</t>
  </si>
  <si>
    <t>汕头</t>
  </si>
  <si>
    <t>2020-08-11 20:05</t>
  </si>
  <si>
    <t>159</t>
  </si>
  <si>
    <t>🦄</t>
  </si>
  <si>
    <t>Gemini___0601</t>
  </si>
  <si>
    <t>15712317618</t>
  </si>
  <si>
    <t>匙儿。</t>
  </si>
  <si>
    <t>https://www.xiaohongshu.com/user/profile/5bdba6eb5c5b6a0001b79d83?xhsshare=CopyLink&amp;appuid=5bdba6eb5c5b6a0001b79d83&amp;apptime=1595234227</t>
  </si>
  <si>
    <t>沈阳</t>
  </si>
  <si>
    <t>2020-08-14 13:51</t>
  </si>
  <si>
    <t>142</t>
  </si>
  <si>
    <t>张琦</t>
  </si>
  <si>
    <t>zqchandelier</t>
  </si>
  <si>
    <t>18342256066</t>
  </si>
  <si>
    <t>pluto</t>
  </si>
  <si>
    <t>https://www.xiaohongshu.com/user/profile/5b9e79b7ca2305000172988d?xhsshare=CopyLink&amp;appuid=55727430c2bdeb7adf467d58&amp;apptime=1597290027</t>
  </si>
  <si>
    <t>2020-08-13 12:08</t>
  </si>
  <si>
    <t>140</t>
  </si>
  <si>
    <t>甜甜（加我注来意 急事弹语音）</t>
  </si>
  <si>
    <t>tiantian872408852</t>
  </si>
  <si>
    <t>15714306461</t>
  </si>
  <si>
    <t>甜恬</t>
  </si>
  <si>
    <t>https://www.xiaohongshu.com/user/profile/5b712942053415000165e5e4?xhsshare=CopyLink&amp;appuid=5b712942053415000165e5e4&amp;apptime=1597277208</t>
  </si>
  <si>
    <t>吉林省长春市</t>
  </si>
  <si>
    <t>3..5</t>
  </si>
  <si>
    <t>2020-08-13 08:08</t>
  </si>
  <si>
    <t>28</t>
  </si>
  <si>
    <t>山花有匪遇故人</t>
  </si>
  <si>
    <t>z798993864</t>
  </si>
  <si>
    <t>18656073563</t>
  </si>
  <si>
    <t>一缕阳光</t>
  </si>
  <si>
    <t>https://www.xiaohongshu.com/user/profile/5bd1c51c8e31960001b2df49?xhsshare=CopyLink&amp;appuid=5d40452800000000110389c9&amp;apptime=1597139993</t>
  </si>
  <si>
    <t>57000</t>
  </si>
  <si>
    <t>安徽省合肥市</t>
  </si>
  <si>
    <t>5到7天</t>
  </si>
  <si>
    <t>145</t>
  </si>
  <si>
    <t>.</t>
  </si>
  <si>
    <t>w17664524530</t>
  </si>
  <si>
    <t>17664524530</t>
  </si>
  <si>
    <t>耶耶耶^</t>
  </si>
  <si>
    <t>https://www.xiaohongshu.com/user/profile/5e82fb200000000001002e33?xhsshare=CopyLink&amp;appuid=5e82fb200000000001002e33&amp;apptime=1597321484</t>
  </si>
  <si>
    <t>山东省泰安市</t>
  </si>
  <si>
    <t>2020-08-13 20:34</t>
  </si>
  <si>
    <t>52</t>
  </si>
  <si>
    <t>晓晓</t>
  </si>
  <si>
    <t>he913114502</t>
  </si>
  <si>
    <t>13413851419</t>
  </si>
  <si>
    <t>桥边姑娘</t>
  </si>
  <si>
    <t>https://www.xiaohongshu.com/user/profile/5bc83de1da37c6000156e85d?xhsshare=CopyLink&amp;appuid=5bc83de1da37c6000156e85d&amp;apptime=1597142120</t>
  </si>
  <si>
    <t>33000</t>
  </si>
  <si>
    <t>肇庆市</t>
  </si>
  <si>
    <t>84</t>
  </si>
  <si>
    <t>苏苏Susu</t>
  </si>
  <si>
    <t>abigalsweixin</t>
  </si>
  <si>
    <t>19828469192</t>
  </si>
  <si>
    <t>https://www.xiaohongshu.com/user/profile/5d12fe57000000001201885d?xhsshare=CopyLink&amp;appuid=5d12fe57000000001201885d&amp;apptime=1597160702</t>
  </si>
  <si>
    <t>美图 微博</t>
  </si>
  <si>
    <t>98</t>
  </si>
  <si>
    <t>果儿啊</t>
  </si>
  <si>
    <t>chenguozhen233</t>
  </si>
  <si>
    <t>19924482843</t>
  </si>
  <si>
    <t>https://www.xiaohongshu.com/user/profile/596ecddb82ec3977656079c2?xhsshare=CopyLink&amp;appuid=596ecddb82ec3977656079c2&amp;apptime=1597199902</t>
  </si>
  <si>
    <t>30000</t>
  </si>
  <si>
    <t>绿洲，微博</t>
  </si>
  <si>
    <t>2020-08-12 10:39</t>
  </si>
  <si>
    <t>86</t>
  </si>
  <si>
    <t>Calypso.</t>
  </si>
  <si>
    <t>是辣条呀</t>
  </si>
  <si>
    <t>448000</t>
  </si>
  <si>
    <t>不</t>
  </si>
  <si>
    <t>2020-08-12 00:07</t>
  </si>
  <si>
    <t>74</t>
  </si>
  <si>
    <t>我爱写稿</t>
  </si>
  <si>
    <t>mz1qw2</t>
  </si>
  <si>
    <t>13954965919</t>
  </si>
  <si>
    <t>我是一个瘦子</t>
  </si>
  <si>
    <t>https://www.xiaohongshu.com/user/profile/58e3be866a6a695866be702c?xhsshare=CopyLink&amp;appuid=58e3be866a6a695866be702c&amp;apptime=1597158324</t>
  </si>
  <si>
    <t>49</t>
  </si>
  <si>
    <t>雨田三日玉🍧</t>
  </si>
  <si>
    <t>LJY1999322</t>
  </si>
  <si>
    <t>17673109846</t>
  </si>
  <si>
    <t>雨田三日玉</t>
  </si>
  <si>
    <t>https://www.xiaohongshu.com/user/profile/5b9f24cf6f3c3100019421b9?xhsshare=CopyLink&amp;appuid=5b9f24cf6f3c3100019421b9&amp;apptime=1597141373</t>
  </si>
  <si>
    <t>29000</t>
  </si>
  <si>
    <t>双微</t>
  </si>
  <si>
    <t>2020-08-11 18:24</t>
  </si>
  <si>
    <t>111</t>
  </si>
  <si>
    <t>小米乐滴麻麻</t>
  </si>
  <si>
    <t>13586581116</t>
  </si>
  <si>
    <t>https://www.xiaohongshu.com/user/profile/5b5161404eacab627950aa5a?xhsshare=CopyLink&amp;appuid=5b5161404eacab627950aa5a&amp;apptime=1597212744</t>
  </si>
  <si>
    <t>26000</t>
  </si>
  <si>
    <t>宁波</t>
  </si>
  <si>
    <t>2020-08-12 14:13</t>
  </si>
  <si>
    <t>156</t>
  </si>
  <si>
    <t>SONE_Suzy</t>
  </si>
  <si>
    <t>15816450068</t>
  </si>
  <si>
    <t>7×7</t>
  </si>
  <si>
    <t>https://www.xiaohongshu.com/user/profile/5cc81246000000001602c2dc?xhsshare=CopyLink&amp;appuid=5cc81246000000001602c2dc&amp;apptime=1597381808</t>
  </si>
  <si>
    <t>广东省惠州市</t>
  </si>
  <si>
    <t>2020-08-14 13:10</t>
  </si>
  <si>
    <t>26</t>
  </si>
  <si>
    <t>十</t>
  </si>
  <si>
    <t>xpjlxf181214</t>
  </si>
  <si>
    <t>18813302233</t>
  </si>
  <si>
    <t>小冼来啦</t>
  </si>
  <si>
    <t>https://www.xiaohongshu.com/user/profile/5b3c55894eacab4950233f21?xhsshare=CopyLink&amp;appuid=5b3c55894eacab4950233f21&amp;apptime=1597139791</t>
  </si>
  <si>
    <t>95</t>
  </si>
  <si>
    <t>放眼看世界</t>
  </si>
  <si>
    <t xml:space="preserve">Aliuqian8808 </t>
  </si>
  <si>
    <t>15532708808</t>
  </si>
  <si>
    <t>漫步人生路</t>
  </si>
  <si>
    <t>https://www.xiaohongshu.com/user/profile/5d22e72400000000100324e1?xhsshare=CopyLink&amp;appuid=5d22e72400000000100324e1&amp;apptime=1592289866</t>
  </si>
  <si>
    <t>河北省</t>
  </si>
  <si>
    <t>2020-08-12 09:22</t>
  </si>
  <si>
    <t>121</t>
  </si>
  <si>
    <t>幼涓</t>
  </si>
  <si>
    <t>id_155590188262</t>
  </si>
  <si>
    <t>15159525271</t>
  </si>
  <si>
    <t>灵灵</t>
  </si>
  <si>
    <t>https://www.xiaohongshu.com/user/profile/5c34a8a3000000000602def0?xhsshare=CopyLink&amp;appuid=55db23d9f5a2635262839569&amp;apptime=1563810836</t>
  </si>
  <si>
    <t>厦门</t>
  </si>
  <si>
    <t>2020-08-12 15:50</t>
  </si>
  <si>
    <t>58</t>
  </si>
  <si>
    <t>黑心妈咪</t>
  </si>
  <si>
    <t>heibai2468</t>
  </si>
  <si>
    <t>18856034500</t>
  </si>
  <si>
    <t>https://www.xiaohongshu.com/user/profile/596b73815e87e7369c0147bc?xhsshare=CopyLink&amp;appuid=596b73815e87e7369c0147bc&amp;apptime=1597145354</t>
  </si>
  <si>
    <t>89000</t>
  </si>
  <si>
    <t>安徽六安</t>
  </si>
  <si>
    <t>一周内</t>
  </si>
  <si>
    <t>106</t>
  </si>
  <si>
    <t>峰</t>
  </si>
  <si>
    <t>id-921127</t>
  </si>
  <si>
    <t>15559018262</t>
  </si>
  <si>
    <t>爱吃甜筒张小妹</t>
  </si>
  <si>
    <t>https://www.xiaohongshu.com/user/profile/5cb05af6000000001102541a?xhsshare=CopyLink&amp;appuid=5cb05af6000000001102541a&amp;apptime=1589341628</t>
  </si>
  <si>
    <t>美图，微博</t>
  </si>
  <si>
    <t>2020-08-12 11:56</t>
  </si>
  <si>
    <t>129</t>
  </si>
  <si>
    <t>Jeff是我啊</t>
  </si>
  <si>
    <t>z1992912</t>
  </si>
  <si>
    <t>15990039067</t>
  </si>
  <si>
    <t>会魔法的可爱屁jeff</t>
  </si>
  <si>
    <t>https://www.xiaohongshu.com/user/profile/5c715a9400000000120102b2?xhsshare=CopyLink&amp;appuid=5c715a9400000000120102b2&amp;apptime=1597227162</t>
  </si>
  <si>
    <t>杭州</t>
  </si>
  <si>
    <t>2020-08-12 18:15</t>
  </si>
  <si>
    <t>51</t>
  </si>
  <si>
    <t>小周</t>
  </si>
  <si>
    <t>WWABJ6868688</t>
  </si>
  <si>
    <t>18475493193</t>
  </si>
  <si>
    <t>小周周</t>
  </si>
  <si>
    <t>https://www.xiaohongshu.com/user/profile/5bf94e21e484090001a18c08?xhsshare=CopyLink&amp;appuid=5bf94e21e484090001a18c08&amp;apptime=1597142605</t>
  </si>
  <si>
    <t>2天</t>
  </si>
  <si>
    <t>2020-08-11 18:44</t>
  </si>
  <si>
    <t>153</t>
  </si>
  <si>
    <t>赖珊珊 ʚ🐰ིྀɞ</t>
  </si>
  <si>
    <t>1006873657</t>
  </si>
  <si>
    <t>13480859756</t>
  </si>
  <si>
    <t>三三别熬夜</t>
  </si>
  <si>
    <t>https://www.xiaohongshu.com/user/profile/5e4e612a0000000001002ed5?xhsshare=CopyLink&amp;appuid=5e4e612a0000000001002ed5&amp;apptime=1597380946</t>
  </si>
  <si>
    <t>美图微博都可</t>
  </si>
  <si>
    <t>2020-08-14 12:57</t>
  </si>
  <si>
    <t>93</t>
  </si>
  <si>
    <t>かわいい乌贼娘🎐</t>
  </si>
  <si>
    <t>Audrey-88866</t>
  </si>
  <si>
    <t>18516557502</t>
  </si>
  <si>
    <t>樱花小宝莉</t>
  </si>
  <si>
    <t>https://www.xiaohongshu.com/user/profile/58c7f71e5e87e763493d6cb1?xhsshare=CopyLink&amp;appuid=585ea4bf5e87e75b4db681f1&amp;apptime=1597170777</t>
  </si>
  <si>
    <t>73548</t>
  </si>
  <si>
    <t>2020-08-12 02:33</t>
  </si>
  <si>
    <t>54</t>
  </si>
  <si>
    <t>yan</t>
  </si>
  <si>
    <t>hiuyannis</t>
  </si>
  <si>
    <t>13660836844</t>
  </si>
  <si>
    <t>士多啤梨鸭</t>
  </si>
  <si>
    <t>https://www.xiaohongshu.com/user/profile/5e9d8b560000000001005635?xhsshare=CopyLink&amp;appuid=5e9d8b560000000001005635&amp;apptime=1597142881</t>
  </si>
  <si>
    <t>2020-08-11 18:51</t>
  </si>
  <si>
    <t>60</t>
  </si>
  <si>
    <t>CP2Loopy(人满看不见pyq)</t>
  </si>
  <si>
    <t>619634429</t>
  </si>
  <si>
    <t>18040361103</t>
  </si>
  <si>
    <t>micky在在</t>
  </si>
  <si>
    <t>https://www.xiaohongshu.com/user/profile/559c56173397db02b075c360?xhsshare=CopyLink&amp;appuid=5d9c4f460000000001003e3f&amp;apptime=1597144273</t>
  </si>
  <si>
    <t>43999</t>
  </si>
  <si>
    <t>健身,旅行,穿搭</t>
  </si>
  <si>
    <t>朋友圈</t>
  </si>
  <si>
    <t>2020-08-11 19:36</t>
  </si>
  <si>
    <t>34</t>
  </si>
  <si>
    <t>OnlyヽM</t>
  </si>
  <si>
    <t xml:space="preserve">18661235946 </t>
  </si>
  <si>
    <t>梅梅仔</t>
  </si>
  <si>
    <t>https://www.xiaohongshu.com/user/profile/5bc2bacfea387500017997c2?xhsshare=CopyLink&amp;appuid=5bc2bacfea387500017997c2&amp;apptime=1597140391</t>
  </si>
  <si>
    <t>132000</t>
  </si>
  <si>
    <t>江苏省常州市</t>
  </si>
  <si>
    <t>微博，考拉，绿洲，美图皆可</t>
  </si>
  <si>
    <t>2020-08-11 18:07</t>
  </si>
  <si>
    <t>123</t>
  </si>
  <si>
    <t>🌞nika🌞</t>
  </si>
  <si>
    <t>15080444101</t>
  </si>
  <si>
    <t>MM</t>
  </si>
  <si>
    <t>https://www.xiaohongshu.com/user/profile/5c31fb6a00000000070028fa?xhsshare=CopyLink&amp;appuid=5c31fb6a00000000070028fa&amp;apptime=1560925191</t>
  </si>
  <si>
    <t>22900</t>
  </si>
  <si>
    <t>福建</t>
  </si>
  <si>
    <t>2020-08-12 16:25</t>
  </si>
  <si>
    <t>154</t>
  </si>
  <si>
    <t>🏃Young阳羊</t>
  </si>
  <si>
    <t>18120588002</t>
  </si>
  <si>
    <t>鲤鱼巧合</t>
  </si>
  <si>
    <t>https://www.xiaohongshu.com/user/profile/5c8a0fb300000000110333d1?xhsshare=CopyLink&amp;appuid=5c8a0fb300000000110333d1&amp;apptime=1596682335</t>
  </si>
  <si>
    <t>2110</t>
  </si>
  <si>
    <t>武汉</t>
  </si>
  <si>
    <t>2020-08-14 12:59</t>
  </si>
  <si>
    <t>23</t>
  </si>
  <si>
    <t>Kara</t>
  </si>
  <si>
    <t>17820550735</t>
  </si>
  <si>
    <t>是芋芋呀</t>
  </si>
  <si>
    <t>https://www.xiaohongshu.com/user/profile/5bfbd250edf09e000143b398?xhsshare=CopyLink&amp;appuid=5bfbd250edf09e000143b398&amp;apptime=1597139760</t>
  </si>
  <si>
    <t>70000</t>
  </si>
  <si>
    <t>131</t>
  </si>
  <si>
    <t>C c</t>
  </si>
  <si>
    <t>min09107</t>
  </si>
  <si>
    <t>13435325989</t>
  </si>
  <si>
    <t>笑笑爱吃螺蛳粉</t>
  </si>
  <si>
    <t>https://www.xiaohongshu.com/user/profile/583aeecf82ec393dc96dc16d?xhsshare=CopyLink&amp;appuid=583aeecf82ec393dc96dc16d&amp;apptime=1597231276</t>
  </si>
  <si>
    <t>护肤,彩妆,旅行</t>
  </si>
  <si>
    <t>2020-08-12 19:24</t>
  </si>
  <si>
    <t>82</t>
  </si>
  <si>
    <t>187000</t>
  </si>
  <si>
    <t>是，微博，绿洲，美图</t>
  </si>
  <si>
    <t>2020-08-11 23:43</t>
  </si>
  <si>
    <t>33</t>
  </si>
  <si>
    <t>十二金</t>
  </si>
  <si>
    <t>xiaojinchongzi</t>
  </si>
  <si>
    <t>13865825113</t>
  </si>
  <si>
    <t>胭之</t>
  </si>
  <si>
    <t>https://www.xiaohongshu.com/user/profile/5c49c7560000000010039152?=CopyLink&amp;appuid=5b3b481ee8ac2b7d79c753f8&amp;apptime=1563505835</t>
  </si>
  <si>
    <t>安徽滁州</t>
  </si>
  <si>
    <t>2020-08-11 18:06</t>
  </si>
  <si>
    <t>143</t>
  </si>
  <si>
    <t>我们是俩姐弟🌻</t>
  </si>
  <si>
    <t>Lyxe2020</t>
  </si>
  <si>
    <t>19943358568</t>
  </si>
  <si>
    <t>我们是俩姐弟</t>
  </si>
  <si>
    <t>https://www.xiaohongshu.com/user/profile/5a8391f811be1068400a68da?xhsshare=CopyLink&amp;appuid=5a8391f811be1068400a68da&amp;apptime=1597296911</t>
  </si>
  <si>
    <t>59000</t>
  </si>
  <si>
    <t>海口</t>
  </si>
  <si>
    <t>一周</t>
  </si>
  <si>
    <t>2020-08-13 13:35</t>
  </si>
  <si>
    <t>88</t>
  </si>
  <si>
    <t>巧克力蛋糕🍰</t>
  </si>
  <si>
    <t>1401295832</t>
  </si>
  <si>
    <t>13685899240</t>
  </si>
  <si>
    <t>那天晚上</t>
  </si>
  <si>
    <t>https://www.xiaohongshu.com/user/profile/56951e086a6a69625a92d941?xhsshare=CopyLink&amp;appuid=56951e086a6a69625a92d941&amp;apptime=1532425558</t>
  </si>
  <si>
    <t>浙江省宁波市</t>
  </si>
  <si>
    <t>2020-08-12 01:05</t>
  </si>
  <si>
    <t>40</t>
  </si>
  <si>
    <t>小曹曹</t>
  </si>
  <si>
    <t>15692150176</t>
  </si>
  <si>
    <t>小曹曹不迟到</t>
  </si>
  <si>
    <t>https://www.xiaohongshu.com/user/profile/54d82d02b4c4d65866002bbb?xhsshare=CopyLink&amp;appuid=54d82d02b4c4d65866002bbb&amp;apptime=1597140552</t>
  </si>
  <si>
    <t>115</t>
  </si>
  <si>
    <t>ALVIN</t>
  </si>
  <si>
    <t>362826175</t>
  </si>
  <si>
    <t>18616179061</t>
  </si>
  <si>
    <t>祥祥要起飞了</t>
  </si>
  <si>
    <t>https://www.xiaohongshu.com/user/profile/5ea506ba000000000100af08?xhsshare=CopyLink&amp;appuid=5ea506ba000000000100af08&amp;apptime=1597214882</t>
  </si>
  <si>
    <t>93000</t>
  </si>
  <si>
    <t>美食,旅行,穿搭</t>
  </si>
  <si>
    <t>小红书 微博</t>
  </si>
  <si>
    <t>2020-08-12 14:48</t>
  </si>
  <si>
    <t>66</t>
  </si>
  <si>
    <t>80後の </t>
  </si>
  <si>
    <t>24515808</t>
  </si>
  <si>
    <t>15641093631</t>
  </si>
  <si>
    <t>盐不咸、糖不甜</t>
  </si>
  <si>
    <t>https://www.xiaohongshu.com/user/profile/5ba4d8d83e8d6600016d247c?xhsshare=CopyLink&amp;appuid=5ba4d8d83e8d6600016d247c&amp;apptime=1597147938</t>
  </si>
  <si>
    <t>辽宁省开原市</t>
  </si>
  <si>
    <t>2020-08-11 21:42</t>
  </si>
  <si>
    <t>69</t>
  </si>
  <si>
    <t>🍊橙</t>
  </si>
  <si>
    <t>413905844</t>
  </si>
  <si>
    <t>15840898841</t>
  </si>
  <si>
    <t>Sweet、橙子</t>
  </si>
  <si>
    <t>https://www.xiaohongshu.com/user/profile/598014e16a6a693d4fdc8ea4?xhsshare=CopyLink&amp;appuid=598014e16a6a693d4fdc8ea4&amp;apptime=1597154772</t>
  </si>
  <si>
    <t>155000</t>
  </si>
  <si>
    <t>2020-08-11 22:07</t>
  </si>
  <si>
    <t>119</t>
  </si>
  <si>
    <t>暮戈（可可布朗妮儿）</t>
  </si>
  <si>
    <t>cc1195157273</t>
  </si>
  <si>
    <t>18280280485</t>
  </si>
  <si>
    <t>暮戈</t>
  </si>
  <si>
    <t>https://www.xiaohongshu.com/user/profile/5b5f18d911be105e57e8aa8e?xhsshare=CopyLink&amp;appuid=5c4befce0000000012032519&amp;apptime=1597217728</t>
  </si>
  <si>
    <t>104500</t>
  </si>
  <si>
    <t>护肤,彩妆,穿搭</t>
  </si>
  <si>
    <t>微波、绿洲</t>
  </si>
  <si>
    <t>2020-08-12 15:38</t>
  </si>
  <si>
    <t>97</t>
  </si>
  <si>
    <t>Allen Chef</t>
  </si>
  <si>
    <t>mmm610mmm</t>
  </si>
  <si>
    <t>13304156100</t>
  </si>
  <si>
    <t>allenchef</t>
  </si>
  <si>
    <t>https://www.xiaohongshu.com/user/profile/57c63763a9b2ed79f1ed6c78?xhsshare=CopyLink&amp;appuid=57c63763a9b2ed79f1ed6c78&amp;apptime=1597199821</t>
  </si>
  <si>
    <t>16000</t>
  </si>
  <si>
    <t>辽宁丹东</t>
  </si>
  <si>
    <t>新浪微博</t>
  </si>
  <si>
    <t>2020-08-12 10:38</t>
  </si>
  <si>
    <t>6</t>
  </si>
  <si>
    <t>🐳海马姐姐红薯</t>
  </si>
  <si>
    <t>ffgg_0719</t>
  </si>
  <si>
    <t>13924753930</t>
  </si>
  <si>
    <t>🐳海马姐姐</t>
  </si>
  <si>
    <t>https://www.xiaohongshu.com/user/profile/5b056f8fe8ac2b44a57f1d38?xhsshare=CopyLink&amp;appuid=5b056f8fe8ac2b44a57f1d38&amp;apptime=1597138905</t>
  </si>
  <si>
    <t>12479</t>
  </si>
  <si>
    <t>广东省汕头市</t>
  </si>
  <si>
    <t>91</t>
  </si>
  <si>
    <t>桔子吱</t>
  </si>
  <si>
    <t>mmnnily</t>
  </si>
  <si>
    <t>18189535501</t>
  </si>
  <si>
    <t>https://www.xiaohongshu.com/user/profile/58d9adbf50c4b45b5f5ed79d?xhsshare=CopyLink&amp;appuid=58d9adbf50c4b45b5f5ed79d&amp;apptime=1597167263</t>
  </si>
  <si>
    <t>589</t>
  </si>
  <si>
    <t>抖音，绿洲</t>
  </si>
  <si>
    <t>2020-08-12 01:40</t>
  </si>
  <si>
    <t>14</t>
  </si>
  <si>
    <t>粥粥</t>
  </si>
  <si>
    <t>ljoeyll</t>
  </si>
  <si>
    <t>18029432502</t>
  </si>
  <si>
    <t>话唠粥粥</t>
  </si>
  <si>
    <t>https://www.xiaohongshu.com/user/profile/5bba4d44d54a880001f9c884?xhsshare=CopyLink&amp;appuid=5bba4d44d54a880001f9c884&amp;apptime=1597139203</t>
  </si>
  <si>
    <t>2329</t>
  </si>
  <si>
    <t>135</t>
  </si>
  <si>
    <t>青冘</t>
  </si>
  <si>
    <t>zx78337</t>
  </si>
  <si>
    <t>13468507967</t>
  </si>
  <si>
    <t>皮皮欣</t>
  </si>
  <si>
    <t>https://www.xiaohongshu.com/user/profile/5c07906000000000060000bf?xhsshare=CopyLink&amp;appuid=59f0708b4eacab6df4c48ca5&amp;apptime=1597241845</t>
  </si>
  <si>
    <t>301</t>
  </si>
  <si>
    <t>陕西</t>
  </si>
  <si>
    <t>2020-08-12 22:18</t>
  </si>
  <si>
    <t>13888</t>
  </si>
  <si>
    <t>10250</t>
  </si>
  <si>
    <t>12130</t>
  </si>
  <si>
    <t>7800</t>
  </si>
  <si>
    <t>5460</t>
  </si>
  <si>
    <t>32000</t>
  </si>
  <si>
    <t>40000</t>
  </si>
  <si>
    <t>5090</t>
  </si>
  <si>
    <t>10723</t>
  </si>
  <si>
    <t>34000</t>
  </si>
  <si>
    <t>5122</t>
  </si>
  <si>
    <t>37000</t>
  </si>
  <si>
    <t>48</t>
  </si>
  <si>
    <t>Kumabear</t>
  </si>
  <si>
    <t>WEBEARBEARS</t>
  </si>
  <si>
    <t>18316407164</t>
  </si>
  <si>
    <t>市松炫炫子</t>
  </si>
  <si>
    <t>https://www.xiaohongshu.com/user/profile/5d9deb430000000001007249?xhsshare=CopyLink&amp;appuid=5d9deb430000000001007249&amp;apptime=1583336536</t>
  </si>
  <si>
    <t>都可</t>
  </si>
  <si>
    <t>2020-08-11 18:23</t>
  </si>
  <si>
    <t>20100</t>
  </si>
  <si>
    <t>10200</t>
  </si>
  <si>
    <t>45000</t>
  </si>
  <si>
    <t>147</t>
  </si>
  <si>
    <t>王先生</t>
  </si>
  <si>
    <t>甜甜193987</t>
  </si>
  <si>
    <t>15753145813</t>
  </si>
  <si>
    <t>甜甜姐</t>
  </si>
  <si>
    <t>https://www.xiaohongshu.com/user/profile/5d4842dd0000000012009128?xhsshare=CopyLink&amp;appuid=5d26e8e9000000001202dd34&amp;apptime=1597333331</t>
  </si>
  <si>
    <t>山东省济南市中区机一西厂路汝闲居</t>
  </si>
  <si>
    <t>2020-08-13 23:43</t>
  </si>
  <si>
    <t>44</t>
  </si>
  <si>
    <t>周大婉</t>
  </si>
  <si>
    <t>zhouwanr11</t>
  </si>
  <si>
    <t>13680590085</t>
  </si>
  <si>
    <t>周婉</t>
  </si>
  <si>
    <t>https://www.xiaohongshu.com/user/profile/5c6a642c000000001100162f?xhsshare=CopyLink&amp;appuid=5c6a642c000000001100162f&amp;apptime=1566992261</t>
  </si>
  <si>
    <t>2020-08-11 18:14</t>
  </si>
  <si>
    <t>107</t>
  </si>
  <si>
    <t>juan~绢</t>
  </si>
  <si>
    <t xml:space="preserve">https://www.xiaohongshu.com/user/profile/5c34a8a3000000000602def0?xhsshare=CopyLink&amp;appuid=55db23d9f5a2635262839569&amp;apptime=1563810836
</t>
  </si>
  <si>
    <t>2020-08-12 11:58</t>
  </si>
  <si>
    <t>35800</t>
  </si>
  <si>
    <t>32488</t>
  </si>
  <si>
    <t>1021</t>
  </si>
  <si>
    <t>6097</t>
  </si>
  <si>
    <t>96000</t>
  </si>
  <si>
    <t>118</t>
  </si>
  <si>
    <t>🎀Blanche</t>
  </si>
  <si>
    <t>13122164520</t>
  </si>
  <si>
    <t>妮妮犟✔</t>
  </si>
  <si>
    <t>https://www.xiaohongshu.com/user/profile/5cef50da000000000503e375?xhsshare=CopyLink&amp;appuid=5cef50da000000000503e375&amp;apptime=1596683725</t>
  </si>
  <si>
    <t>11900</t>
  </si>
  <si>
    <t>21800</t>
  </si>
  <si>
    <t>小红书 大众</t>
  </si>
  <si>
    <t>2020-08-12 15:29</t>
  </si>
  <si>
    <t>38000</t>
  </si>
  <si>
    <t>105000</t>
  </si>
  <si>
    <t>73500</t>
  </si>
  <si>
    <t>133</t>
  </si>
  <si>
    <t>阿园🎈</t>
  </si>
  <si>
    <t>Wose_boy</t>
  </si>
  <si>
    <t>13267184180</t>
  </si>
  <si>
    <t>爱吃零食的米妮</t>
  </si>
  <si>
    <t>https://www.xiaohongshu.com/user/profile/5a1aa8cb4eacab594ad8771d?xhsshare=CopyLink&amp;appuid=5a1aa8cb4eacab594ad8771d&amp;apptime=1597238430</t>
  </si>
  <si>
    <t>20282</t>
  </si>
  <si>
    <t>24028</t>
  </si>
  <si>
    <t>2020-08-12 21:22</t>
  </si>
  <si>
    <t>128</t>
  </si>
  <si>
    <t>IvyChen</t>
  </si>
  <si>
    <t>yaoqueen</t>
  </si>
  <si>
    <t>18606581005</t>
  </si>
  <si>
    <t>陈瑶_Ivy</t>
  </si>
  <si>
    <t>https://www.xiaohongshu.com/user/profile/56f56c681c07df39bc80a6a6?xhsshare=CopyLink&amp;appuid=56f56c681c07df39bc80a6a6&amp;apptime=1597226529</t>
  </si>
  <si>
    <t>50550</t>
  </si>
  <si>
    <t>护肤,旅行,穿搭</t>
  </si>
  <si>
    <t>小红书、绿洲、美图</t>
  </si>
  <si>
    <t>2020-08-12 18:03</t>
  </si>
  <si>
    <t>32</t>
  </si>
  <si>
    <t>小王</t>
  </si>
  <si>
    <t>是XQ大王</t>
  </si>
  <si>
    <t>18316904418</t>
  </si>
  <si>
    <t>https://www.xiaohongshu.com/user/profile/5b35185311be106c5aea2b91?xhsshare=CopyLink&amp;appuid=5b35185311be106c5aea2b91&amp;apptime=1597140121</t>
  </si>
  <si>
    <t>48071</t>
  </si>
  <si>
    <t>2020-08-11 18:02</t>
  </si>
  <si>
    <t>13042</t>
  </si>
  <si>
    <t>15</t>
  </si>
  <si>
    <t>Jerah</t>
  </si>
  <si>
    <t>842256431</t>
  </si>
  <si>
    <t>13727857427</t>
  </si>
  <si>
    <t>钟一zoey</t>
  </si>
  <si>
    <t>https://www.xiaohongshu.com/user/profile/5c49e2e20000000010011257?xhsshare=CopyLink&amp;appuid=5c49e2e20000000010011257&amp;apptime=1597139257</t>
  </si>
  <si>
    <t>10100</t>
  </si>
  <si>
    <t>吉林延吉</t>
  </si>
  <si>
    <t>当个周末</t>
  </si>
  <si>
    <t>686</t>
  </si>
  <si>
    <t>99</t>
  </si>
  <si>
    <t>爱喝水的兔子虎🐰</t>
  </si>
  <si>
    <t>mmzcw0213</t>
  </si>
  <si>
    <t>13689508293</t>
  </si>
  <si>
    <t>喜神妹妹</t>
  </si>
  <si>
    <t>https://www.xiaohongshu.com/user/profile/59ffd4934eacab208334bd46?xhsshare=CopyLink&amp;appuid=59ffd4934eacab208334bd46&amp;apptime=1597201024</t>
  </si>
  <si>
    <t>58000</t>
  </si>
  <si>
    <t>2020-08-12 10:57</t>
  </si>
  <si>
    <t>5462</t>
  </si>
  <si>
    <t>自报价</t>
  </si>
  <si>
    <t>视频</t>
  </si>
  <si>
    <t>已加授权200</t>
  </si>
  <si>
    <t>共计7760元</t>
  </si>
  <si>
    <t>褪黑素小红书0820建群合作（第1批达人稿费0909结算）</t>
  </si>
  <si>
    <t>共计1900元</t>
  </si>
  <si>
    <t>共计400元</t>
  </si>
  <si>
    <t>https://www.xiaohongshu.com/user/profile/5d6bccbd000000000100bbc6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</si>
</sst>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m/d/yy;@"/>
    <numFmt numFmtId="165" formatCode="#,##0_);[Red]\(#,##0\)"/>
    <numFmt numFmtId="166" formatCode="#,##0_ "/>
    <numFmt numFmtId="167" formatCode="[&lt;=9999999]###\-####;\(###\)\ ###\-####"/>
    <numFmt numFmtId="168" formatCode="\¥#,##0;\¥\-#,##0"/>
    <numFmt numFmtId="169" formatCode="yyyy/m/d;@"/>
    <numFmt numFmtId="170" formatCode="0_ "/>
    <numFmt numFmtId="171" formatCode="0.000_ "/>
    <numFmt numFmtId="172" formatCode="0.00_ "/>
  </numFmts>
  <fonts count="31">
    <font>
      <sz val="11"/>
      <color theme="1"/>
      <name val="Microsoft YaHei UI"/>
      <charset val="134"/>
    </font>
    <font>
      <sz val="14"/>
      <color theme="1"/>
      <name val="微软雅黑"/>
      <charset val="134"/>
    </font>
    <font>
      <sz val="14"/>
      <color rgb="FFC00000"/>
      <name val="微软雅黑"/>
      <charset val="134"/>
    </font>
    <font>
      <sz val="14"/>
      <color theme="1"/>
      <name val="Microsoft YaHei UI"/>
      <family val="2"/>
    </font>
    <font>
      <b/>
      <sz val="11"/>
      <color theme="1"/>
      <name val="微软雅黑"/>
      <charset val="134"/>
    </font>
    <font>
      <sz val="11"/>
      <color theme="1"/>
      <name val="Baskerville Old Face"/>
      <family val="1"/>
      <scheme val="minor"/>
    </font>
    <font>
      <sz val="11"/>
      <color rgb="FFC00000"/>
      <name val="Baskerville Old Face"/>
      <family val="1"/>
      <scheme val="minor"/>
    </font>
    <font>
      <u/>
      <sz val="11"/>
      <color rgb="FF800080"/>
      <name val="Baskerville Old Face"/>
      <family val="1"/>
      <scheme val="minor"/>
    </font>
    <font>
      <sz val="11"/>
      <color theme="1"/>
      <name val="&amp;amp;#x5B8B;&amp;amp;#x4F53;"/>
      <charset val="134"/>
    </font>
    <font>
      <sz val="10"/>
      <name val="微软雅黑"/>
      <charset val="134"/>
    </font>
    <font>
      <sz val="10"/>
      <name val="Arial"/>
      <family val="2"/>
    </font>
    <font>
      <sz val="11"/>
      <color theme="1"/>
      <name val="宋体"/>
      <charset val="134"/>
    </font>
    <font>
      <b/>
      <sz val="14"/>
      <color theme="3"/>
      <name val="Microsoft YaHei UI"/>
      <family val="2"/>
    </font>
    <font>
      <sz val="9"/>
      <name val="Microsoft YaHei UI"/>
      <family val="2"/>
    </font>
    <font>
      <sz val="36"/>
      <color theme="6" tint="-0.249977111117893"/>
      <name val="Microsoft YaHei UI"/>
      <family val="2"/>
    </font>
    <font>
      <sz val="24"/>
      <color theme="3"/>
      <name val="Microsoft YaHei UI"/>
      <family val="2"/>
    </font>
    <font>
      <sz val="12"/>
      <color theme="3"/>
      <name val="Microsoft YaHei UI"/>
      <family val="2"/>
    </font>
    <font>
      <u/>
      <sz val="14"/>
      <color rgb="FF800080"/>
      <name val="微软雅黑"/>
    </font>
    <font>
      <sz val="14"/>
      <color theme="1"/>
      <name val="Baskerville Old Face"/>
      <family val="1"/>
    </font>
    <font>
      <sz val="11"/>
      <color rgb="FF000000"/>
      <name val="Microsoft YaHei UI"/>
      <family val="2"/>
    </font>
    <font>
      <sz val="14"/>
      <name val="微软雅黑"/>
      <charset val="134"/>
    </font>
    <font>
      <sz val="12"/>
      <color theme="1"/>
      <name val="Microsoft YaHei UI"/>
      <family val="2"/>
    </font>
    <font>
      <b/>
      <sz val="16"/>
      <color theme="6" tint="-0.249977111117893"/>
      <name val="Microsoft YaHei UI"/>
      <family val="2"/>
    </font>
    <font>
      <sz val="12"/>
      <color theme="0"/>
      <name val="Microsoft YaHei UI"/>
      <family val="2"/>
    </font>
    <font>
      <sz val="12"/>
      <name val="Microsoft YaHei UI"/>
      <family val="2"/>
    </font>
    <font>
      <sz val="24"/>
      <color theme="0"/>
      <name val="Microsoft YaHei UI"/>
      <family val="2"/>
    </font>
    <font>
      <sz val="11"/>
      <color theme="3"/>
      <name val="Microsoft YaHei UI"/>
      <family val="2"/>
    </font>
    <font>
      <b/>
      <sz val="14"/>
      <color theme="0"/>
      <name val="Microsoft YaHei UI"/>
      <family val="2"/>
    </font>
    <font>
      <sz val="36"/>
      <color theme="1"/>
      <name val="Microsoft YaHei UI"/>
      <family val="2"/>
    </font>
    <font>
      <sz val="11"/>
      <color theme="2" tint="0.39988402966399123"/>
      <name val="Microsoft YaHei UI"/>
      <family val="2"/>
    </font>
    <font>
      <sz val="11"/>
      <color theme="1"/>
      <name val="Microsoft YaHei UI"/>
      <family val="2"/>
    </font>
  </fonts>
  <fills count="20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49998474074526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4" tint="0.799920651875362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2065187536243"/>
      </left>
      <right style="thin">
        <color theme="4" tint="0.79992065187536243"/>
      </right>
      <top style="thin">
        <color theme="4" tint="0.79995117038483843"/>
      </top>
      <bottom style="thin">
        <color theme="4" tint="0.79995117038483843"/>
      </bottom>
      <diagonal/>
    </border>
    <border>
      <left/>
      <right style="thin">
        <color theme="4" tint="0.79992065187536243"/>
      </right>
      <top style="thin">
        <color theme="0" tint="-0.34998626667073579"/>
      </top>
      <bottom style="thin">
        <color theme="4" tint="0.79995117038483843"/>
      </bottom>
      <diagonal/>
    </border>
    <border>
      <left style="thin">
        <color theme="4" tint="0.79992065187536243"/>
      </left>
      <right style="thin">
        <color theme="4" tint="0.79992065187536243"/>
      </right>
      <top style="thin">
        <color theme="0" tint="-0.34998626667073579"/>
      </top>
      <bottom style="thin">
        <color theme="4" tint="0.79995117038483843"/>
      </bottom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5">
    <xf numFmtId="0" fontId="0" fillId="2" borderId="0">
      <alignment vertical="center"/>
    </xf>
    <xf numFmtId="167" fontId="21" fillId="0" borderId="0" applyFill="0">
      <alignment horizontal="left" vertical="center" indent="1"/>
    </xf>
    <xf numFmtId="170" fontId="25" fillId="17" borderId="0">
      <alignment horizontal="center"/>
    </xf>
    <xf numFmtId="164" fontId="25" fillId="17" borderId="0">
      <alignment horizontal="center"/>
    </xf>
    <xf numFmtId="0" fontId="30" fillId="0" borderId="0" applyNumberFormat="0" applyFill="0" applyBorder="0" applyAlignment="0" applyProtection="0"/>
    <xf numFmtId="0" fontId="28" fillId="0" borderId="5" applyNumberFormat="0" applyFill="0" applyProtection="0">
      <alignment vertical="top"/>
    </xf>
    <xf numFmtId="0" fontId="26" fillId="0" borderId="0" applyNumberFormat="0" applyFill="0" applyBorder="0" applyProtection="0">
      <alignment vertical="center"/>
    </xf>
    <xf numFmtId="0" fontId="30" fillId="0" borderId="5" applyNumberFormat="0" applyFill="0" applyAlignment="0">
      <alignment vertical="center"/>
    </xf>
    <xf numFmtId="0" fontId="27" fillId="18" borderId="5" applyProtection="0">
      <alignment horizontal="center"/>
    </xf>
    <xf numFmtId="0" fontId="29" fillId="19" borderId="0" applyNumberFormat="0" applyBorder="0" applyAlignment="0">
      <alignment vertical="center"/>
    </xf>
    <xf numFmtId="0" fontId="30" fillId="0" borderId="6">
      <alignment vertical="center" wrapText="1"/>
    </xf>
    <xf numFmtId="0" fontId="27" fillId="18" borderId="0" applyProtection="0">
      <alignment horizontal="center"/>
    </xf>
    <xf numFmtId="0" fontId="30" fillId="0" borderId="0">
      <alignment horizontal="left" vertical="center" indent="1"/>
    </xf>
    <xf numFmtId="0" fontId="30" fillId="12" borderId="0">
      <alignment horizontal="left" vertical="center"/>
    </xf>
    <xf numFmtId="0" fontId="5" fillId="0" borderId="0"/>
  </cellStyleXfs>
  <cellXfs count="189">
    <xf numFmtId="0" fontId="0" fillId="2" borderId="0" xfId="0">
      <alignment vertical="center"/>
    </xf>
    <xf numFmtId="0" fontId="1" fillId="3" borderId="1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3" fillId="2" borderId="0" xfId="0" applyFont="1">
      <alignment vertical="center"/>
    </xf>
    <xf numFmtId="0" fontId="2" fillId="3" borderId="3" xfId="14" applyNumberFormat="1" applyFont="1" applyFill="1" applyBorder="1" applyAlignment="1"/>
    <xf numFmtId="0" fontId="2" fillId="3" borderId="4" xfId="14" applyNumberFormat="1" applyFont="1" applyFill="1" applyBorder="1" applyAlignment="1">
      <alignment horizontal="center"/>
    </xf>
    <xf numFmtId="0" fontId="1" fillId="3" borderId="4" xfId="14" applyNumberFormat="1" applyFont="1" applyFill="1" applyBorder="1" applyAlignment="1"/>
    <xf numFmtId="0" fontId="4" fillId="4" borderId="0" xfId="14" applyFont="1" applyFill="1" applyAlignment="1">
      <alignment horizontal="center"/>
    </xf>
    <xf numFmtId="0" fontId="5" fillId="0" borderId="0" xfId="14" applyFill="1"/>
    <xf numFmtId="0" fontId="5" fillId="0" borderId="0" xfId="0" applyFont="1" applyFill="1" applyAlignment="1"/>
    <xf numFmtId="0" fontId="5" fillId="0" borderId="0" xfId="0" applyFont="1" applyFill="1" applyAlignment="1">
      <alignment horizontal="center"/>
    </xf>
    <xf numFmtId="0" fontId="6" fillId="0" borderId="0" xfId="14" applyFont="1" applyFill="1" applyAlignment="1">
      <alignment horizontal="center"/>
    </xf>
    <xf numFmtId="0" fontId="7" fillId="0" borderId="0" xfId="4" applyNumberFormat="1" applyFont="1" applyFill="1" applyBorder="1" applyAlignment="1" applyProtection="1"/>
    <xf numFmtId="0" fontId="6" fillId="0" borderId="0" xfId="14" applyFont="1" applyFill="1"/>
    <xf numFmtId="0" fontId="6" fillId="0" borderId="0" xfId="0" applyFont="1" applyFill="1" applyAlignment="1"/>
    <xf numFmtId="0" fontId="5" fillId="0" borderId="0" xfId="14" applyFill="1" applyAlignment="1">
      <alignment horizontal="center"/>
    </xf>
    <xf numFmtId="0" fontId="5" fillId="0" borderId="0" xfId="14"/>
    <xf numFmtId="0" fontId="5" fillId="0" borderId="0" xfId="14" applyAlignment="1">
      <alignment horizontal="center"/>
    </xf>
    <xf numFmtId="0" fontId="5" fillId="5" borderId="0" xfId="14" applyFill="1"/>
    <xf numFmtId="0" fontId="5" fillId="5" borderId="0" xfId="14" applyFill="1" applyAlignment="1">
      <alignment horizontal="center"/>
    </xf>
    <xf numFmtId="0" fontId="8" fillId="0" borderId="0" xfId="14" applyFont="1"/>
    <xf numFmtId="0" fontId="8" fillId="5" borderId="0" xfId="14" applyFont="1" applyFill="1"/>
    <xf numFmtId="0" fontId="8" fillId="0" borderId="0" xfId="14" applyFont="1" applyFill="1"/>
    <xf numFmtId="0" fontId="8" fillId="0" borderId="0" xfId="14" applyFont="1" applyAlignment="1">
      <alignment horizontal="center"/>
    </xf>
    <xf numFmtId="172" fontId="9" fillId="6" borderId="0" xfId="0" applyNumberFormat="1" applyFont="1" applyFill="1" applyAlignment="1">
      <alignment horizontal="center"/>
    </xf>
    <xf numFmtId="171" fontId="9" fillId="6" borderId="0" xfId="0" applyNumberFormat="1" applyFont="1" applyFill="1" applyAlignment="1">
      <alignment horizontal="center"/>
    </xf>
    <xf numFmtId="172" fontId="10" fillId="6" borderId="0" xfId="0" applyNumberFormat="1" applyFont="1" applyFill="1" applyAlignment="1">
      <alignment horizontal="center"/>
    </xf>
    <xf numFmtId="171" fontId="10" fillId="6" borderId="0" xfId="0" applyNumberFormat="1" applyFont="1" applyFill="1" applyAlignment="1">
      <alignment horizontal="center"/>
    </xf>
    <xf numFmtId="0" fontId="5" fillId="7" borderId="0" xfId="14" applyFill="1"/>
    <xf numFmtId="0" fontId="5" fillId="7" borderId="0" xfId="14" applyFill="1" applyAlignment="1">
      <alignment horizontal="center"/>
    </xf>
    <xf numFmtId="0" fontId="7" fillId="7" borderId="0" xfId="4" applyNumberFormat="1" applyFont="1" applyFill="1" applyBorder="1" applyAlignment="1" applyProtection="1"/>
    <xf numFmtId="0" fontId="8" fillId="0" borderId="0" xfId="14" applyFont="1" applyFill="1" applyAlignment="1">
      <alignment horizontal="center"/>
    </xf>
    <xf numFmtId="172" fontId="10" fillId="0" borderId="0" xfId="0" applyNumberFormat="1" applyFont="1" applyFill="1" applyAlignment="1">
      <alignment horizontal="center"/>
    </xf>
    <xf numFmtId="171" fontId="10" fillId="0" borderId="0" xfId="0" applyNumberFormat="1" applyFont="1" applyFill="1" applyAlignment="1">
      <alignment horizontal="center"/>
    </xf>
    <xf numFmtId="172" fontId="10" fillId="7" borderId="0" xfId="0" applyNumberFormat="1" applyFont="1" applyFill="1" applyAlignment="1">
      <alignment horizontal="center"/>
    </xf>
    <xf numFmtId="171" fontId="10" fillId="7" borderId="0" xfId="0" applyNumberFormat="1" applyFont="1" applyFill="1" applyAlignment="1">
      <alignment horizontal="center"/>
    </xf>
    <xf numFmtId="0" fontId="11" fillId="0" borderId="0" xfId="14" applyFont="1" applyFill="1"/>
    <xf numFmtId="0" fontId="8" fillId="7" borderId="0" xfId="14" applyFont="1" applyFill="1"/>
    <xf numFmtId="0" fontId="8" fillId="7" borderId="0" xfId="14" applyFont="1" applyFill="1" applyAlignment="1">
      <alignment horizontal="center"/>
    </xf>
    <xf numFmtId="0" fontId="11" fillId="7" borderId="0" xfId="14" applyFont="1" applyFill="1"/>
    <xf numFmtId="0" fontId="0" fillId="8" borderId="0" xfId="9" applyFont="1" applyFill="1">
      <alignment vertical="center"/>
    </xf>
    <xf numFmtId="0" fontId="12" fillId="9" borderId="0" xfId="11" applyFont="1" applyFill="1">
      <alignment horizontal="center"/>
    </xf>
    <xf numFmtId="0" fontId="13" fillId="8" borderId="0" xfId="9" applyFont="1" applyFill="1">
      <alignment vertical="center"/>
    </xf>
    <xf numFmtId="0" fontId="0" fillId="2" borderId="0" xfId="0" applyFont="1">
      <alignment vertical="center"/>
    </xf>
    <xf numFmtId="0" fontId="0" fillId="2" borderId="0" xfId="0" applyFont="1" applyAlignment="1">
      <alignment horizontal="center" vertical="center"/>
    </xf>
    <xf numFmtId="166" fontId="0" fillId="2" borderId="0" xfId="0" applyNumberFormat="1" applyFont="1" applyAlignment="1">
      <alignment horizontal="center" vertical="center"/>
    </xf>
    <xf numFmtId="169" fontId="0" fillId="2" borderId="0" xfId="0" applyNumberFormat="1" applyFont="1" applyAlignment="1">
      <alignment horizontal="center" vertical="center"/>
    </xf>
    <xf numFmtId="168" fontId="0" fillId="2" borderId="0" xfId="0" applyNumberFormat="1" applyFont="1">
      <alignment vertical="center"/>
    </xf>
    <xf numFmtId="0" fontId="0" fillId="2" borderId="0" xfId="0" applyAlignment="1">
      <alignment horizontal="center" vertical="center"/>
    </xf>
    <xf numFmtId="167" fontId="0" fillId="2" borderId="0" xfId="0" applyNumberFormat="1" applyFont="1" applyAlignment="1">
      <alignment horizontal="left" vertical="center" indent="1"/>
    </xf>
    <xf numFmtId="167" fontId="0" fillId="2" borderId="0" xfId="0" applyNumberFormat="1" applyFont="1" applyAlignment="1">
      <alignment horizontal="center" vertical="center"/>
    </xf>
    <xf numFmtId="165" fontId="0" fillId="2" borderId="0" xfId="0" applyNumberFormat="1" applyFont="1" applyAlignment="1">
      <alignment horizontal="center" vertical="center"/>
    </xf>
    <xf numFmtId="165" fontId="0" fillId="2" borderId="0" xfId="0" applyNumberFormat="1" applyFont="1" applyAlignment="1">
      <alignment horizontal="left" vertical="center" indent="1"/>
    </xf>
    <xf numFmtId="0" fontId="12" fillId="9" borderId="0" xfId="8" applyFont="1" applyFill="1" applyBorder="1" applyAlignment="1">
      <alignment horizontal="center" vertical="center"/>
    </xf>
    <xf numFmtId="0" fontId="14" fillId="10" borderId="5" xfId="5" applyFont="1" applyFill="1" applyAlignment="1">
      <alignment vertical="top"/>
    </xf>
    <xf numFmtId="166" fontId="14" fillId="10" borderId="5" xfId="5" applyNumberFormat="1" applyFont="1" applyFill="1" applyAlignment="1">
      <alignment horizontal="center" vertical="top"/>
    </xf>
    <xf numFmtId="164" fontId="15" fillId="9" borderId="0" xfId="3" applyNumberFormat="1" applyFont="1" applyFill="1" applyAlignment="1">
      <alignment horizontal="center" vertical="center"/>
    </xf>
    <xf numFmtId="0" fontId="16" fillId="9" borderId="0" xfId="6" applyFont="1" applyFill="1" applyBorder="1" applyAlignment="1">
      <alignment horizontal="center" vertical="center" wrapText="1"/>
    </xf>
    <xf numFmtId="166" fontId="16" fillId="9" borderId="0" xfId="6" applyNumberFormat="1" applyFont="1" applyFill="1" applyBorder="1" applyAlignment="1">
      <alignment horizontal="center" vertical="center" wrapText="1"/>
    </xf>
    <xf numFmtId="0" fontId="2" fillId="6" borderId="0" xfId="14" applyFont="1" applyFill="1"/>
    <xf numFmtId="0" fontId="1" fillId="6" borderId="0" xfId="14" applyFont="1" applyFill="1"/>
    <xf numFmtId="0" fontId="17" fillId="6" borderId="0" xfId="4" applyNumberFormat="1" applyFont="1" applyFill="1" applyBorder="1" applyAlignment="1" applyProtection="1"/>
    <xf numFmtId="0" fontId="1" fillId="6" borderId="0" xfId="14" applyFont="1" applyFill="1" applyAlignment="1">
      <alignment horizontal="center"/>
    </xf>
    <xf numFmtId="170" fontId="15" fillId="9" borderId="0" xfId="2" applyFont="1" applyFill="1" applyAlignment="1">
      <alignment horizontal="center" vertical="center"/>
    </xf>
    <xf numFmtId="0" fontId="2" fillId="11" borderId="0" xfId="14" applyFont="1" applyFill="1"/>
    <xf numFmtId="0" fontId="1" fillId="11" borderId="0" xfId="14" applyFont="1" applyFill="1"/>
    <xf numFmtId="0" fontId="17" fillId="11" borderId="0" xfId="4" applyNumberFormat="1" applyFont="1" applyFill="1" applyBorder="1" applyAlignment="1" applyProtection="1"/>
    <xf numFmtId="0" fontId="1" fillId="11" borderId="0" xfId="14" applyFont="1" applyFill="1" applyAlignment="1">
      <alignment horizontal="center"/>
    </xf>
    <xf numFmtId="0" fontId="12" fillId="9" borderId="0" xfId="8" applyFont="1" applyFill="1" applyBorder="1">
      <alignment horizontal="center"/>
    </xf>
    <xf numFmtId="0" fontId="2" fillId="6" borderId="0" xfId="0" applyFont="1" applyFill="1" applyAlignment="1"/>
    <xf numFmtId="0" fontId="1" fillId="6" borderId="0" xfId="0" applyFont="1" applyFill="1" applyAlignment="1"/>
    <xf numFmtId="0" fontId="1" fillId="6" borderId="0" xfId="0" applyFont="1" applyFill="1" applyAlignment="1">
      <alignment horizontal="center"/>
    </xf>
    <xf numFmtId="170" fontId="15" fillId="9" borderId="0" xfId="2" applyFont="1" applyFill="1" applyAlignment="1">
      <alignment horizontal="center" vertical="top"/>
    </xf>
    <xf numFmtId="168" fontId="15" fillId="9" borderId="0" xfId="2" applyNumberFormat="1" applyFont="1" applyFill="1" applyAlignment="1">
      <alignment horizontal="center" vertical="top"/>
    </xf>
    <xf numFmtId="0" fontId="1" fillId="11" borderId="0" xfId="0" applyFont="1" applyFill="1" applyAlignment="1"/>
    <xf numFmtId="0" fontId="1" fillId="11" borderId="0" xfId="0" applyFont="1" applyFill="1" applyAlignment="1">
      <alignment horizontal="center"/>
    </xf>
    <xf numFmtId="14" fontId="12" fillId="9" borderId="0" xfId="11" applyNumberFormat="1" applyFont="1" applyFill="1">
      <alignment horizontal="center"/>
    </xf>
    <xf numFmtId="0" fontId="18" fillId="6" borderId="0" xfId="0" applyFont="1" applyFill="1" applyAlignment="1"/>
    <xf numFmtId="0" fontId="19" fillId="6" borderId="0" xfId="4" applyFont="1" applyFill="1" applyAlignment="1"/>
    <xf numFmtId="0" fontId="20" fillId="6" borderId="0" xfId="0" applyFont="1" applyFill="1" applyAlignment="1"/>
    <xf numFmtId="0" fontId="21" fillId="2" borderId="0" xfId="0" applyFont="1" applyAlignment="1">
      <alignment horizontal="left" vertical="center"/>
    </xf>
    <xf numFmtId="166" fontId="21" fillId="2" borderId="0" xfId="0" applyNumberFormat="1" applyFont="1" applyAlignment="1">
      <alignment horizontal="center" vertical="center"/>
    </xf>
    <xf numFmtId="0" fontId="22" fillId="12" borderId="0" xfId="0" applyFont="1" applyFill="1" applyAlignment="1">
      <alignment vertical="center"/>
    </xf>
    <xf numFmtId="0" fontId="22" fillId="12" borderId="0" xfId="0" applyFont="1" applyFill="1" applyAlignment="1">
      <alignment horizontal="center" vertical="center"/>
    </xf>
    <xf numFmtId="166" fontId="22" fillId="12" borderId="0" xfId="0" applyNumberFormat="1" applyFont="1" applyFill="1" applyBorder="1" applyAlignment="1">
      <alignment horizontal="center" vertical="center"/>
    </xf>
    <xf numFmtId="168" fontId="14" fillId="10" borderId="5" xfId="5" applyNumberFormat="1" applyFont="1" applyFill="1" applyAlignment="1">
      <alignment vertical="top"/>
    </xf>
    <xf numFmtId="169" fontId="23" fillId="13" borderId="0" xfId="6" applyNumberFormat="1" applyFont="1" applyFill="1" applyBorder="1" applyAlignment="1">
      <alignment horizontal="center" vertical="center" wrapText="1"/>
    </xf>
    <xf numFmtId="0" fontId="23" fillId="13" borderId="0" xfId="6" applyFont="1" applyFill="1" applyBorder="1" applyAlignment="1">
      <alignment horizontal="center" vertical="center" wrapText="1"/>
    </xf>
    <xf numFmtId="168" fontId="23" fillId="13" borderId="0" xfId="6" applyNumberFormat="1" applyFont="1" applyFill="1" applyBorder="1" applyAlignment="1">
      <alignment horizontal="center" vertical="center" wrapText="1"/>
    </xf>
    <xf numFmtId="168" fontId="16" fillId="9" borderId="0" xfId="6" applyNumberFormat="1" applyFont="1" applyFill="1" applyBorder="1" applyAlignment="1">
      <alignment horizontal="center" vertical="center" wrapText="1"/>
    </xf>
    <xf numFmtId="0" fontId="2" fillId="6" borderId="0" xfId="14" applyFont="1" applyFill="1" applyAlignment="1">
      <alignment horizontal="center"/>
    </xf>
    <xf numFmtId="0" fontId="1" fillId="14" borderId="0" xfId="14" applyFont="1" applyFill="1"/>
    <xf numFmtId="0" fontId="1" fillId="14" borderId="0" xfId="14" applyFont="1" applyFill="1" applyAlignment="1">
      <alignment horizontal="center"/>
    </xf>
    <xf numFmtId="169" fontId="21" fillId="14" borderId="0" xfId="0" applyNumberFormat="1" applyFont="1" applyFill="1" applyAlignment="1">
      <alignment horizontal="center" vertical="center"/>
    </xf>
    <xf numFmtId="0" fontId="21" fillId="14" borderId="0" xfId="0" applyFont="1" applyFill="1" applyAlignment="1">
      <alignment horizontal="left" vertical="center"/>
    </xf>
    <xf numFmtId="168" fontId="21" fillId="14" borderId="0" xfId="0" applyNumberFormat="1" applyFont="1" applyFill="1" applyAlignment="1">
      <alignment horizontal="left" vertical="center"/>
    </xf>
    <xf numFmtId="14" fontId="21" fillId="14" borderId="0" xfId="0" applyNumberFormat="1" applyFont="1" applyFill="1" applyAlignment="1">
      <alignment horizontal="left" vertical="center"/>
    </xf>
    <xf numFmtId="0" fontId="21" fillId="6" borderId="0" xfId="0" applyFont="1" applyFill="1" applyAlignment="1">
      <alignment horizontal="left" vertical="center"/>
    </xf>
    <xf numFmtId="0" fontId="2" fillId="11" borderId="0" xfId="14" applyFont="1" applyFill="1" applyAlignment="1">
      <alignment horizontal="center"/>
    </xf>
    <xf numFmtId="0" fontId="1" fillId="0" borderId="0" xfId="14" applyFont="1" applyFill="1"/>
    <xf numFmtId="0" fontId="1" fillId="0" borderId="0" xfId="14" applyFont="1" applyFill="1" applyAlignment="1">
      <alignment horizontal="center"/>
    </xf>
    <xf numFmtId="169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168" fontId="21" fillId="0" borderId="0" xfId="0" applyNumberFormat="1" applyFont="1" applyFill="1" applyAlignment="1">
      <alignment horizontal="left" vertical="center"/>
    </xf>
    <xf numFmtId="14" fontId="21" fillId="0" borderId="0" xfId="0" applyNumberFormat="1" applyFont="1" applyFill="1" applyAlignment="1">
      <alignment horizontal="left" vertical="center"/>
    </xf>
    <xf numFmtId="0" fontId="21" fillId="11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/>
    </xf>
    <xf numFmtId="0" fontId="1" fillId="14" borderId="0" xfId="0" applyFont="1" applyFill="1" applyAlignment="1"/>
    <xf numFmtId="0" fontId="1" fillId="14" borderId="0" xfId="0" applyFont="1" applyFill="1" applyAlignment="1">
      <alignment horizontal="center"/>
    </xf>
    <xf numFmtId="0" fontId="1" fillId="7" borderId="0" xfId="0" applyFont="1" applyFill="1" applyAlignment="1"/>
    <xf numFmtId="0" fontId="1" fillId="7" borderId="0" xfId="0" applyFont="1" applyFill="1" applyAlignment="1">
      <alignment horizontal="center"/>
    </xf>
    <xf numFmtId="169" fontId="21" fillId="7" borderId="0" xfId="0" applyNumberFormat="1" applyFont="1" applyFill="1" applyAlignment="1">
      <alignment horizontal="center" vertical="center"/>
    </xf>
    <xf numFmtId="0" fontId="21" fillId="7" borderId="0" xfId="0" applyFont="1" applyFill="1" applyAlignment="1">
      <alignment horizontal="left" vertical="center"/>
    </xf>
    <xf numFmtId="168" fontId="21" fillId="7" borderId="0" xfId="0" applyNumberFormat="1" applyFont="1" applyFill="1" applyAlignment="1">
      <alignment horizontal="left" vertical="center"/>
    </xf>
    <xf numFmtId="14" fontId="21" fillId="7" borderId="0" xfId="0" applyNumberFormat="1" applyFont="1" applyFill="1" applyAlignment="1">
      <alignment horizontal="left"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169" fontId="21" fillId="11" borderId="0" xfId="0" applyNumberFormat="1" applyFont="1" applyFill="1" applyAlignment="1">
      <alignment horizontal="center" vertical="center"/>
    </xf>
    <xf numFmtId="168" fontId="21" fillId="11" borderId="0" xfId="0" applyNumberFormat="1" applyFont="1" applyFill="1" applyAlignment="1">
      <alignment horizontal="left" vertical="center"/>
    </xf>
    <xf numFmtId="14" fontId="21" fillId="11" borderId="0" xfId="0" applyNumberFormat="1" applyFont="1" applyFill="1" applyAlignment="1">
      <alignment horizontal="left" vertical="center"/>
    </xf>
    <xf numFmtId="169" fontId="21" fillId="6" borderId="0" xfId="0" applyNumberFormat="1" applyFont="1" applyFill="1" applyAlignment="1">
      <alignment horizontal="center" vertical="center"/>
    </xf>
    <xf numFmtId="168" fontId="21" fillId="6" borderId="0" xfId="0" applyNumberFormat="1" applyFont="1" applyFill="1" applyAlignment="1">
      <alignment horizontal="left" vertical="center"/>
    </xf>
    <xf numFmtId="14" fontId="21" fillId="6" borderId="0" xfId="0" applyNumberFormat="1" applyFont="1" applyFill="1" applyAlignment="1">
      <alignment horizontal="left" vertical="center"/>
    </xf>
    <xf numFmtId="169" fontId="21" fillId="2" borderId="0" xfId="0" applyNumberFormat="1" applyFont="1" applyAlignment="1">
      <alignment horizontal="center" vertical="center"/>
    </xf>
    <xf numFmtId="168" fontId="21" fillId="2" borderId="0" xfId="0" applyNumberFormat="1" applyFont="1" applyAlignment="1">
      <alignment horizontal="left" vertical="center"/>
    </xf>
    <xf numFmtId="14" fontId="21" fillId="2" borderId="0" xfId="0" applyNumberFormat="1" applyFont="1" applyAlignment="1">
      <alignment horizontal="left" vertical="center"/>
    </xf>
    <xf numFmtId="0" fontId="20" fillId="6" borderId="0" xfId="0" applyFont="1" applyFill="1" applyAlignment="1">
      <alignment horizontal="center"/>
    </xf>
    <xf numFmtId="0" fontId="21" fillId="2" borderId="0" xfId="0" applyFont="1" applyAlignment="1">
      <alignment horizontal="center" vertical="center"/>
    </xf>
    <xf numFmtId="168" fontId="22" fillId="12" borderId="0" xfId="0" applyNumberFormat="1" applyFont="1" applyFill="1" applyAlignment="1">
      <alignment horizontal="center" vertical="center"/>
    </xf>
    <xf numFmtId="0" fontId="22" fillId="12" borderId="0" xfId="0" applyFont="1" applyFill="1" applyBorder="1" applyAlignment="1">
      <alignment horizontal="center" vertical="center"/>
    </xf>
    <xf numFmtId="0" fontId="22" fillId="12" borderId="0" xfId="0" applyFont="1" applyFill="1" applyBorder="1" applyAlignment="1">
      <alignment vertical="center"/>
    </xf>
    <xf numFmtId="0" fontId="16" fillId="6" borderId="0" xfId="6" applyFont="1" applyFill="1" applyBorder="1" applyAlignment="1">
      <alignment horizontal="center" vertical="center" wrapText="1"/>
    </xf>
    <xf numFmtId="0" fontId="16" fillId="9" borderId="0" xfId="6" applyNumberFormat="1" applyFont="1" applyFill="1" applyBorder="1" applyAlignment="1">
      <alignment horizontal="center" vertical="center" wrapText="1"/>
    </xf>
    <xf numFmtId="0" fontId="23" fillId="13" borderId="0" xfId="6" applyNumberFormat="1" applyFont="1" applyFill="1" applyBorder="1" applyAlignment="1">
      <alignment horizontal="center" vertical="center" wrapText="1"/>
    </xf>
    <xf numFmtId="0" fontId="23" fillId="15" borderId="0" xfId="6" applyNumberFormat="1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6" borderId="0" xfId="0" applyNumberFormat="1" applyFont="1" applyFill="1" applyAlignment="1">
      <alignment horizontal="left" vertical="center"/>
    </xf>
    <xf numFmtId="167" fontId="19" fillId="6" borderId="0" xfId="4" applyNumberFormat="1" applyFont="1" applyFill="1" applyBorder="1" applyAlignment="1" applyProtection="1">
      <alignment horizontal="left" vertical="center" indent="1"/>
    </xf>
    <xf numFmtId="167" fontId="30" fillId="14" borderId="0" xfId="4" applyNumberFormat="1" applyFill="1" applyBorder="1" applyAlignment="1" applyProtection="1">
      <alignment horizontal="left" vertical="center" indent="1"/>
    </xf>
    <xf numFmtId="167" fontId="21" fillId="14" borderId="0" xfId="1" applyFont="1" applyFill="1">
      <alignment horizontal="left" vertical="center" indent="1"/>
    </xf>
    <xf numFmtId="167" fontId="21" fillId="6" borderId="0" xfId="1" applyFill="1">
      <alignment horizontal="left" vertical="center" indent="1"/>
    </xf>
    <xf numFmtId="0" fontId="21" fillId="11" borderId="0" xfId="0" applyNumberFormat="1" applyFont="1" applyFill="1" applyAlignment="1">
      <alignment horizontal="left" vertical="center"/>
    </xf>
    <xf numFmtId="167" fontId="30" fillId="11" borderId="0" xfId="4" applyNumberFormat="1" applyFill="1" applyBorder="1" applyAlignment="1" applyProtection="1">
      <alignment horizontal="left" vertical="center" indent="1"/>
    </xf>
    <xf numFmtId="167" fontId="21" fillId="0" borderId="0" xfId="1" applyFont="1" applyFill="1">
      <alignment horizontal="left" vertical="center" indent="1"/>
    </xf>
    <xf numFmtId="167" fontId="30" fillId="6" borderId="0" xfId="4" applyNumberFormat="1" applyFill="1" applyBorder="1" applyAlignment="1" applyProtection="1">
      <alignment horizontal="left" vertical="center" indent="1"/>
    </xf>
    <xf numFmtId="0" fontId="24" fillId="6" borderId="0" xfId="0" applyFont="1" applyFill="1" applyAlignment="1">
      <alignment horizontal="center" vertical="center"/>
    </xf>
    <xf numFmtId="167" fontId="30" fillId="7" borderId="0" xfId="4" applyNumberFormat="1" applyFill="1" applyBorder="1" applyAlignment="1" applyProtection="1">
      <alignment horizontal="left" vertical="center" indent="1"/>
    </xf>
    <xf numFmtId="167" fontId="0" fillId="7" borderId="0" xfId="0" applyNumberFormat="1" applyFont="1" applyFill="1" applyAlignment="1">
      <alignment horizontal="left" vertical="center" indent="1"/>
    </xf>
    <xf numFmtId="0" fontId="0" fillId="6" borderId="0" xfId="0" applyFill="1">
      <alignment vertical="center"/>
    </xf>
    <xf numFmtId="167" fontId="21" fillId="11" borderId="0" xfId="1" applyFont="1" applyFill="1">
      <alignment horizontal="left" vertical="center" indent="1"/>
    </xf>
    <xf numFmtId="0" fontId="0" fillId="11" borderId="0" xfId="0" applyFill="1">
      <alignment vertical="center"/>
    </xf>
    <xf numFmtId="0" fontId="21" fillId="11" borderId="0" xfId="0" applyFont="1" applyFill="1" applyAlignment="1">
      <alignment horizontal="center" vertical="center"/>
    </xf>
    <xf numFmtId="167" fontId="21" fillId="6" borderId="0" xfId="1" applyFont="1" applyFill="1">
      <alignment horizontal="left" vertical="center" indent="1"/>
    </xf>
    <xf numFmtId="167" fontId="30" fillId="0" borderId="0" xfId="4" applyNumberFormat="1" applyFill="1" applyBorder="1" applyAlignment="1" applyProtection="1">
      <alignment horizontal="left" vertical="center" indent="1"/>
    </xf>
    <xf numFmtId="167" fontId="19" fillId="6" borderId="0" xfId="4" applyNumberFormat="1" applyFont="1" applyFill="1" applyBorder="1" applyAlignment="1" applyProtection="1">
      <alignment horizontal="left" vertical="center" wrapText="1" indent="1"/>
    </xf>
    <xf numFmtId="167" fontId="21" fillId="16" borderId="0" xfId="1" applyFont="1" applyFill="1">
      <alignment horizontal="left" vertical="center" indent="1"/>
    </xf>
    <xf numFmtId="167" fontId="30" fillId="16" borderId="0" xfId="4" applyNumberFormat="1" applyFill="1" applyBorder="1" applyAlignment="1" applyProtection="1">
      <alignment horizontal="left" vertical="center" indent="1"/>
    </xf>
    <xf numFmtId="0" fontId="22" fillId="12" borderId="0" xfId="0" applyFont="1" applyFill="1" applyBorder="1" applyAlignment="1">
      <alignment horizontal="left" vertical="center" indent="1"/>
    </xf>
    <xf numFmtId="165" fontId="14" fillId="10" borderId="5" xfId="5" applyNumberFormat="1" applyFont="1" applyFill="1" applyAlignment="1">
      <alignment horizontal="center" vertical="top"/>
    </xf>
    <xf numFmtId="165" fontId="14" fillId="10" borderId="5" xfId="5" applyNumberFormat="1" applyFont="1" applyFill="1" applyAlignment="1">
      <alignment vertical="top"/>
    </xf>
    <xf numFmtId="165" fontId="23" fillId="15" borderId="0" xfId="6" applyNumberFormat="1" applyFont="1" applyFill="1" applyBorder="1" applyAlignment="1">
      <alignment horizontal="center" vertical="center" wrapText="1"/>
    </xf>
    <xf numFmtId="165" fontId="23" fillId="15" borderId="0" xfId="6" applyNumberFormat="1" applyFont="1" applyFill="1" applyAlignment="1">
      <alignment horizontal="center" vertical="center" wrapText="1"/>
    </xf>
    <xf numFmtId="0" fontId="21" fillId="9" borderId="0" xfId="0" applyFont="1" applyFill="1" applyAlignment="1">
      <alignment horizontal="center" vertical="center"/>
    </xf>
    <xf numFmtId="165" fontId="21" fillId="6" borderId="0" xfId="1" applyNumberFormat="1" applyFont="1" applyFill="1" applyAlignment="1">
      <alignment horizontal="center" vertical="center"/>
    </xf>
    <xf numFmtId="165" fontId="21" fillId="6" borderId="0" xfId="0" applyNumberFormat="1" applyFont="1" applyFill="1" applyAlignment="1">
      <alignment horizontal="center" vertical="center"/>
    </xf>
    <xf numFmtId="165" fontId="21" fillId="6" borderId="0" xfId="1" applyNumberFormat="1" applyFont="1" applyFill="1" applyAlignment="1">
      <alignment horizontal="left" vertical="center" indent="1"/>
    </xf>
    <xf numFmtId="0" fontId="0" fillId="6" borderId="0" xfId="0" applyFont="1" applyFill="1" applyAlignment="1">
      <alignment horizontal="center" vertical="center"/>
    </xf>
    <xf numFmtId="165" fontId="21" fillId="11" borderId="0" xfId="1" applyNumberFormat="1" applyFont="1" applyFill="1" applyAlignment="1">
      <alignment horizontal="center" vertical="center"/>
    </xf>
    <xf numFmtId="165" fontId="21" fillId="11" borderId="0" xfId="0" applyNumberFormat="1" applyFont="1" applyFill="1" applyAlignment="1">
      <alignment horizontal="center" vertical="center"/>
    </xf>
    <xf numFmtId="165" fontId="21" fillId="11" borderId="0" xfId="1" applyNumberFormat="1" applyFont="1" applyFill="1" applyAlignment="1">
      <alignment horizontal="left" vertical="center" indent="1"/>
    </xf>
    <xf numFmtId="0" fontId="0" fillId="11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21" fillId="6" borderId="0" xfId="0" applyNumberFormat="1" applyFont="1" applyFill="1" applyAlignment="1">
      <alignment horizontal="left" vertical="center"/>
    </xf>
    <xf numFmtId="165" fontId="21" fillId="11" borderId="0" xfId="0" applyNumberFormat="1" applyFont="1" applyFill="1" applyAlignment="1">
      <alignment horizontal="left" vertical="center"/>
    </xf>
    <xf numFmtId="165" fontId="21" fillId="16" borderId="0" xfId="1" applyNumberFormat="1" applyFont="1" applyFill="1" applyAlignment="1">
      <alignment horizontal="center" vertical="center"/>
    </xf>
    <xf numFmtId="165" fontId="21" fillId="2" borderId="0" xfId="0" applyNumberFormat="1" applyFont="1" applyAlignment="1">
      <alignment horizontal="center" vertical="center"/>
    </xf>
    <xf numFmtId="165" fontId="21" fillId="2" borderId="0" xfId="0" applyNumberFormat="1" applyFont="1" applyAlignment="1">
      <alignment horizontal="left" vertical="center"/>
    </xf>
    <xf numFmtId="165" fontId="22" fillId="12" borderId="0" xfId="0" applyNumberFormat="1" applyFont="1" applyFill="1" applyBorder="1" applyAlignment="1">
      <alignment horizontal="center" vertical="center"/>
    </xf>
    <xf numFmtId="165" fontId="22" fillId="12" borderId="0" xfId="0" applyNumberFormat="1" applyFont="1" applyFill="1" applyAlignment="1">
      <alignment horizontal="left" vertical="center" indent="1"/>
    </xf>
    <xf numFmtId="0" fontId="30" fillId="6" borderId="0" xfId="4" applyFill="1" applyAlignment="1"/>
    <xf numFmtId="0" fontId="30" fillId="2" borderId="0" xfId="0" applyFont="1" applyAlignment="1">
      <alignment horizontal="center" vertical="center"/>
    </xf>
    <xf numFmtId="0" fontId="14" fillId="10" borderId="5" xfId="5" applyFont="1" applyFill="1" applyAlignment="1">
      <alignment horizontal="center" vertical="center"/>
    </xf>
  </cellXfs>
  <cellStyles count="15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常规 2" xfId="14" xr:uid="{00000000-0005-0000-0000-00003A000000}"/>
    <cellStyle name="日期" xfId="3" xr:uid="{00000000-0005-0000-0000-00000B000000}"/>
    <cellStyle name="电子邮件" xfId="12" xr:uid="{00000000-0005-0000-0000-000038000000}"/>
    <cellStyle name="电话" xfId="1" xr:uid="{00000000-0005-0000-0000-000005000000}"/>
    <cellStyle name="边栏值" xfId="2" xr:uid="{00000000-0005-0000-0000-00000A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5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5" formatCode="#,##0_);[Red]\(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5" formatCode="#,##0_);[Red]\(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5" formatCode="#,##0_);[Red]\(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8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8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8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numFmt numFmtId="166" formatCode="#,##0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alignment horizontal="center" vertical="center" textRotation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3" formatCode="yyyy/m/d"/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65" formatCode="#,##0_);[Red]\(#,##0\)"/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65" formatCode="#,##0_);[Red]\(#,##0\)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65" formatCode="#,##0_);[Red]\(#,##0\)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66" formatCode="#,##0_ "/>
      <alignment horizontal="center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56"/>
      <tableStyleElement type="headerRow" dxfId="55"/>
      <tableStyleElement type="totalRow" dxfId="54"/>
      <tableStyleElement type="firstTotalCell" dxfId="53"/>
    </tableStyle>
  </tableStyles>
  <colors>
    <mruColors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F50" totalsRowCount="1">
  <tableColumns count="29">
    <tableColumn id="1" xr3:uid="{00000000-0010-0000-0000-000001000000}" name="微信昵称" totalsRowLabel="汇总" dataDxfId="52" totalsRowDxfId="28"/>
    <tableColumn id="2" xr3:uid="{00000000-0010-0000-0000-000002000000}" name="微信号" dataDxfId="51" totalsRowDxfId="27"/>
    <tableColumn id="3" xr3:uid="{00000000-0010-0000-0000-000003000000}" name="小红书昵称" totalsRowFunction="custom" totalsRowDxfId="26">
      <totalsRowFormula>COUNTA(合作跟踪表!$F$3:$F$49)</totalsRowFormula>
    </tableColumn>
    <tableColumn id="4" xr3:uid="{00000000-0010-0000-0000-000004000000}" name="小红书链接" totalsRowFunction="sum" dataDxfId="50" totalsRowDxfId="25"/>
    <tableColumn id="5" xr3:uid="{00000000-0010-0000-0000-000005000000}" name="粉丝数量" dataDxfId="49" totalsRowDxfId="24"/>
    <tableColumn id="6" xr3:uid="{00000000-0010-0000-0000-000006000000}" name="笔记报价" totalsRowFunction="custom" totalsRowDxfId="23">
      <totalsRowFormula>SUM(tbl邀请[笔记报价])</totalsRowFormula>
    </tableColumn>
    <tableColumn id="7" xr3:uid="{00000000-0010-0000-0000-000007000000}" name="手机号" dataDxfId="48" totalsRowDxfId="22"/>
    <tableColumn id="8" xr3:uid="{00000000-0010-0000-0000-000008000000}" name="收货后出稿时间" dataDxfId="47" totalsRowDxfId="21"/>
    <tableColumn id="9" xr3:uid="{00000000-0010-0000-0000-000009000000}" name="拍单日期" totalsRowFunction="custom" totalsRowDxfId="20">
      <totalsRowFormula>COUNTA(合作跟踪表!$L$3:$L$49)</totalsRowFormula>
    </tableColumn>
    <tableColumn id="10" xr3:uid="{00000000-0010-0000-0000-00000A000000}" name="订单号" dataDxfId="46" totalsRowDxfId="19"/>
    <tableColumn id="11" xr3:uid="{00000000-0010-0000-0000-00000B000000}" name="拍单金额" totalsRowFunction="custom" totalsRowDxfId="18">
      <totalsRowFormula>SUM(tbl邀请[拍单金额])</totalsRowFormula>
    </tableColumn>
    <tableColumn id="12" xr3:uid="{00000000-0010-0000-0000-00000C000000}" name="催稿日期" dataDxfId="33" totalsRowDxfId="17"/>
    <tableColumn id="13" xr3:uid="{00000000-0010-0000-0000-00000D000000}" name="是否交稿" totalsRowFunction="custom" dataDxfId="31" totalsRowDxfId="16">
      <totalsRowFormula>COUNTIF(合作跟踪表!$P$3:$P$49,"是")</totalsRowFormula>
    </tableColumn>
    <tableColumn id="14" xr3:uid="{00000000-0010-0000-0000-00000E000000}" name="交稿速度评分" dataDxfId="32" totalsRowDxfId="15"/>
    <tableColumn id="15" xr3:uid="{00000000-0010-0000-0000-00000F000000}" name="图文质量评分" dataDxfId="30" totalsRowDxfId="14"/>
    <tableColumn id="16" xr3:uid="{00000000-0010-0000-0000-000010000000}" name="是否发布" totalsRowFunction="custom" dataDxfId="29" totalsRowDxfId="13">
      <totalsRowFormula>COUNTIF(合作跟踪表!$S$3:$S$49,"是")</totalsRowFormula>
    </tableColumn>
    <tableColumn id="17" xr3:uid="{00000000-0010-0000-0000-000011000000}" name="结算金额" totalsRowFunction="custom" totalsRowDxfId="12">
      <totalsRowFormula>SUM(tbl邀请[结算金额])</totalsRowFormula>
    </tableColumn>
    <tableColumn id="18" xr3:uid="{00000000-0010-0000-0000-000012000000}" name="链接" dataDxfId="45" totalsRowDxfId="11"/>
    <tableColumn id="19" xr3:uid="{00000000-0010-0000-0000-000013000000}" name="链接2" dataDxfId="44" totalsRowDxfId="10"/>
    <tableColumn id="20" xr3:uid="{00000000-0010-0000-0000-000014000000}" name="链接3" dataDxfId="43" totalsRowDxfId="9"/>
    <tableColumn id="21" xr3:uid="{00000000-0010-0000-0000-000015000000}" name="标题" dataDxfId="42" totalsRowDxfId="8"/>
    <tableColumn id="22" xr3:uid="{00000000-0010-0000-0000-000016000000}" name="发布日期" dataDxfId="41" totalsRowDxfId="7"/>
    <tableColumn id="23" xr3:uid="{00000000-0010-0000-0000-000017000000}" name="赞" dataDxfId="40" totalsRowDxfId="6"/>
    <tableColumn id="24" xr3:uid="{00000000-0010-0000-0000-000018000000}" name="藏" dataDxfId="39" totalsRowDxfId="5"/>
    <tableColumn id="25" xr3:uid="{00000000-0010-0000-0000-000019000000}" name="总评论" dataDxfId="38" totalsRowDxfId="4"/>
    <tableColumn id="26" xr3:uid="{00000000-0010-0000-0000-00001A000000}" name="博主回复" dataDxfId="37" totalsRowDxfId="3"/>
    <tableColumn id="27" xr3:uid="{00000000-0010-0000-0000-00001B000000}" name="原版视频" dataDxfId="36" totalsRowDxfId="2"/>
    <tableColumn id="28" xr3:uid="{00000000-0010-0000-0000-00001C000000}" name="授权" dataDxfId="35" totalsRowDxfId="1"/>
    <tableColumn id="29" xr3:uid="{00000000-0010-0000-0000-00001D000000}" name="是否收录" dataDxfId="34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xiaohongshu.com/discovery/item/5f4b784f000000000101ecc4?xhsshare=CopyLink&amp;appuid=5a953c3de8ac2b5702ed5195&amp;apptime=1598787903" TargetMode="External"/><Relationship Id="rId18" Type="http://schemas.openxmlformats.org/officeDocument/2006/relationships/hyperlink" Target="https://www.xiaohongshu.com/discovery/item/5f48cf33000000000100805a?xhsshare=CopyLink&amp;appuid=5db055e600000000010018d0&amp;apptime=1598607299" TargetMode="External"/><Relationship Id="rId26" Type="http://schemas.openxmlformats.org/officeDocument/2006/relationships/hyperlink" Target="https://www.xiaohongshu.com/discovery/item/5f4cdbea000000000101e376?xhsshare=CopyLink&amp;appuid=5b644f034eacab6a78c9576d&amp;apptime=1598872936" TargetMode="External"/><Relationship Id="rId39" Type="http://schemas.openxmlformats.org/officeDocument/2006/relationships/hyperlink" Target="https://m.weibo.cn/6252389759/4545418908405593" TargetMode="External"/><Relationship Id="rId21" Type="http://schemas.openxmlformats.org/officeDocument/2006/relationships/hyperlink" Target="https://www.xiaohongshu.com/discovery/item/5f48e1ad0000000001008645?xhsshare=CopyLink&amp;appuid=5b9272d56b58b7773315e900&amp;apptime=1598630148" TargetMode="External"/><Relationship Id="rId34" Type="http://schemas.openxmlformats.org/officeDocument/2006/relationships/hyperlink" Target="https://m.weibo.cn/7373002591/4545119150415259" TargetMode="External"/><Relationship Id="rId42" Type="http://schemas.openxmlformats.org/officeDocument/2006/relationships/hyperlink" Target="https://www.xiaohongshu.com/discovery/item/5f532eb5000000000101d79a?xhsshare=CopyLink&amp;appuid=5b6ec2152c1b7e0001fd3968&amp;apptime=1599386070" TargetMode="External"/><Relationship Id="rId47" Type="http://schemas.openxmlformats.org/officeDocument/2006/relationships/hyperlink" Target="https://www.xiaohongshu.com/discovery/item/5f4dc4f8000000000100a010?xhsshare=CopyLink&amp;appuid=5e6e6d310000000001003028&amp;apptime=1598932847" TargetMode="External"/><Relationship Id="rId50" Type="http://schemas.openxmlformats.org/officeDocument/2006/relationships/hyperlink" Target="https://www.xiaohongshu.com/discovery/item/5f48e36c000000000100156c?xhsshare=CopyLink&amp;appuid=5e5215c30000000001008565&amp;apptime=1598928147" TargetMode="External"/><Relationship Id="rId55" Type="http://schemas.openxmlformats.org/officeDocument/2006/relationships/hyperlink" Target="https://www.xiaohongshu.com/discovery/item/5f4ca0140000000001003aa7?xhsshare=CopyLink&amp;appuid=5b6c654711be103237987483&amp;apptime=1599625524" TargetMode="External"/><Relationship Id="rId7" Type="http://schemas.openxmlformats.org/officeDocument/2006/relationships/hyperlink" Target="https://www.xiaohongshu.com/discovery/item/5f48b5b20000000001005634?xhsshare=SinaWeibo&amp;appuid=5afc493b4eacab09dda19e57&amp;apptime=1598600963" TargetMode="External"/><Relationship Id="rId2" Type="http://schemas.openxmlformats.org/officeDocument/2006/relationships/hyperlink" Target="https://www.xiaohongshu.com/user/profile/56455597e4b1cf0476c65e1e?xhsshare=CopyLink&amp;appuid=56455597e4b1cf0476c65e1e&amp;apptime=1597215073" TargetMode="External"/><Relationship Id="rId16" Type="http://schemas.openxmlformats.org/officeDocument/2006/relationships/hyperlink" Target="https://www.xiaohongshu.com/discovery/item/5f4b2ad200000000010016f5?xhsshare=CopyLink&amp;appuid=5bea794204bbf000012a5087&amp;apptime=1598761688" TargetMode="External"/><Relationship Id="rId20" Type="http://schemas.openxmlformats.org/officeDocument/2006/relationships/hyperlink" Target="https://m.weibo.cn/7117579651/4542929887305603" TargetMode="External"/><Relationship Id="rId29" Type="http://schemas.openxmlformats.org/officeDocument/2006/relationships/hyperlink" Target="https://www.xiaohongshu.com/discovery/item/5f4cf3ee0000000001008584?xhsshare=CopyLink&amp;appuid=5be01fc20b6b7200015c6df0&amp;apptime=1598878891" TargetMode="External"/><Relationship Id="rId41" Type="http://schemas.openxmlformats.org/officeDocument/2006/relationships/hyperlink" Target="https://www.xiaohongshu.com/discovery/item/5f50cc120000000001001e90?xhsshare=CopyLink&amp;appuid=5d84d901000000000100a8d2&amp;apptime=1599131745" TargetMode="External"/><Relationship Id="rId54" Type="http://schemas.openxmlformats.org/officeDocument/2006/relationships/hyperlink" Target="https://www.xiaohongshu.com/discovery/item/5f4f8d900000000001001e9d?xhsshare=CopyLink&amp;appuid=5abe51454eacab7da386d44f&amp;apptime=1599627218" TargetMode="External"/><Relationship Id="rId62" Type="http://schemas.openxmlformats.org/officeDocument/2006/relationships/table" Target="../tables/table1.xml"/><Relationship Id="rId1" Type="http://schemas.openxmlformats.org/officeDocument/2006/relationships/hyperlink" Target="https://www.xiaohongshu.com/user/profile/5b6ec2152c1b7e0001fd3968?xhsshare=CopyLink&amp;appuid=5b6ec2152c1b7e0001fd3968&amp;apptime=1597160582" TargetMode="External"/><Relationship Id="rId6" Type="http://schemas.openxmlformats.org/officeDocument/2006/relationships/hyperlink" Target="https://www.xiaohongshu.com/user/profile/5c219197000000000703b09f?xhsshare=CopyLink&amp;appuid=5cd5b7210000000017030a2b&amp;apptime=1597160575" TargetMode="External"/><Relationship Id="rId11" Type="http://schemas.openxmlformats.org/officeDocument/2006/relationships/hyperlink" Target="https://m.weibo.cn/7476338118/4543753476640138" TargetMode="External"/><Relationship Id="rId24" Type="http://schemas.openxmlformats.org/officeDocument/2006/relationships/hyperlink" Target="https://www.xiaohongshu.com/discovery/item/5f4e3a420000000001007dca?xhsshare=CopyLink&amp;appuid=5d0522450000000010013ac5&amp;apptime=1598962359" TargetMode="External"/><Relationship Id="rId32" Type="http://schemas.openxmlformats.org/officeDocument/2006/relationships/hyperlink" Target="https://www.xiaohongshu.com/discovery/item/5f4f91c8000000000101efcc?xhsshare=CopyLink&amp;appuid=5b2cf413f7e8b90ec8f69a26&amp;apptime=1599050213" TargetMode="External"/><Relationship Id="rId37" Type="http://schemas.openxmlformats.org/officeDocument/2006/relationships/hyperlink" Target="https://m.weibo.cn/5081503586/4545495320499787" TargetMode="External"/><Relationship Id="rId40" Type="http://schemas.openxmlformats.org/officeDocument/2006/relationships/hyperlink" Target="https://m.weibo.cn/7360691132/4545179354932019" TargetMode="External"/><Relationship Id="rId45" Type="http://schemas.openxmlformats.org/officeDocument/2006/relationships/hyperlink" Target="https://www.xiaohongshu.com/discovery/item/5f50d04c0000000001007b8c?xhsshare=CopyLink&amp;appuid=5d6bccbd000000000100bbc6&amp;apptime=1599141995" TargetMode="External"/><Relationship Id="rId53" Type="http://schemas.openxmlformats.org/officeDocument/2006/relationships/hyperlink" Target="https://www.xiaohongshu.com/discovery/item/5f48b55a00000000010054fd?xhsshare=CopyLink&amp;appuid=5bd5f22c29d2690001edae71&amp;apptime=1599624996" TargetMode="External"/><Relationship Id="rId58" Type="http://schemas.openxmlformats.org/officeDocument/2006/relationships/hyperlink" Target="https://www.xiaohongshu.com/discovery/item/5f55df170000000001006068?xhsshare=CopyLink&amp;appuid=5a87f9b211be10035cfebf37&amp;apptime=1599463767" TargetMode="External"/><Relationship Id="rId5" Type="http://schemas.openxmlformats.org/officeDocument/2006/relationships/hyperlink" Target="https://www.xiaohongshu.com/user/profile/58b5926982ec390136bf5711" TargetMode="External"/><Relationship Id="rId15" Type="http://schemas.openxmlformats.org/officeDocument/2006/relationships/hyperlink" Target="https://m.oasis.weibo.cn/v1/h5/share?sid=4543019087309116" TargetMode="External"/><Relationship Id="rId23" Type="http://schemas.openxmlformats.org/officeDocument/2006/relationships/hyperlink" Target="https://www.xiaohongshu.com/discovery/item/5f49308c000000000100b8bd?xhsshare=CopyLink&amp;appuid=5873123e50c4b479106460af&amp;apptime=1598632100" TargetMode="External"/><Relationship Id="rId28" Type="http://schemas.openxmlformats.org/officeDocument/2006/relationships/hyperlink" Target="https://m.weibo.cn/5371383748/4543937895731763" TargetMode="External"/><Relationship Id="rId36" Type="http://schemas.openxmlformats.org/officeDocument/2006/relationships/hyperlink" Target="https://www.xiaohongshu.com/discovery/item/5f52111800000000010089a4?xhsshare=CopyLink&amp;appuid=5927fb535e87e73932bd7066&amp;apptime=1599213854" TargetMode="External"/><Relationship Id="rId49" Type="http://schemas.openxmlformats.org/officeDocument/2006/relationships/hyperlink" Target="https://www.xiaohongshu.com/discovery/item/5f5741290000000001009f9d?xhsshare=CopyLink&amp;appuid=5bab974a8abbba0001941055&amp;apptime=1599556386" TargetMode="External"/><Relationship Id="rId57" Type="http://schemas.openxmlformats.org/officeDocument/2006/relationships/hyperlink" Target="https://www.xiaohongshu.com/discovery/item/5f560a5c00000000010013ef?xhsshare=CopyLink&amp;appuid=5bfd3997e5ff920001bbbe2f&amp;apptime=1599474273" TargetMode="External"/><Relationship Id="rId61" Type="http://schemas.openxmlformats.org/officeDocument/2006/relationships/hyperlink" Target="https://www.xiaohongshu.com/user/profile/5d6bccbd000000000100bbc6" TargetMode="External"/><Relationship Id="rId10" Type="http://schemas.openxmlformats.org/officeDocument/2006/relationships/hyperlink" Target="https://www.xiaohongshu.com/discovery/item/5f4b3b0e000000000100b1dc?xhsshare=CopyLink&amp;appuid=5e5e34dd0000000001000310&amp;apptime=1598774637" TargetMode="External"/><Relationship Id="rId19" Type="http://schemas.openxmlformats.org/officeDocument/2006/relationships/hyperlink" Target="https://m.weibo.cn/7303917527/4542950442272150" TargetMode="External"/><Relationship Id="rId31" Type="http://schemas.openxmlformats.org/officeDocument/2006/relationships/hyperlink" Target="https://www.xiaohongshu.com/discovery/item/5f4fb3e60000000001001955?xhsshare=CopyLink&amp;appuid=5bfb7477463f0d0001b71b91&amp;apptime=1599058946" TargetMode="External"/><Relationship Id="rId44" Type="http://schemas.openxmlformats.org/officeDocument/2006/relationships/hyperlink" Target="https://show.meitu.com/detail?feed_id=6707930584616822453&amp;root_id=1730910220&amp;stat_gid=2013164235&amp;stat_uid=1730910220" TargetMode="External"/><Relationship Id="rId52" Type="http://schemas.openxmlformats.org/officeDocument/2006/relationships/hyperlink" Target="https://www.xiaohongshu.com/discovery/item/5f582a1c00000000010065e1?xhsshare=CopyLink&amp;appuid=596ecdb56a6a695822232366&amp;apptime=1599624967" TargetMode="External"/><Relationship Id="rId60" Type="http://schemas.openxmlformats.org/officeDocument/2006/relationships/hyperlink" Target="https://www.xiaohongshu.com/discovery/item/5f54ce0f000000000100bf7f?xhsshare=CopyLink&amp;appuid=58b5926982ec390136bf5711&amp;apptime=1601456470" TargetMode="External"/><Relationship Id="rId4" Type="http://schemas.openxmlformats.org/officeDocument/2006/relationships/hyperlink" Target="https://www.xiaohongshu.com/user/profile/5be01fc20b6b7200015c6df0?xhsshare=CopyLink&amp;appuid=5be01fc20b6b7200015c6df0&amp;apptime=1597140927" TargetMode="External"/><Relationship Id="rId9" Type="http://schemas.openxmlformats.org/officeDocument/2006/relationships/hyperlink" Target="https://www.xiaohongshu.com/discovery/item/5f48b7610000000001002b8d?xhsshare=CopyLink&amp;appuid=5c2f0d6e000000000501a011&amp;apptime=1598601063" TargetMode="External"/><Relationship Id="rId14" Type="http://schemas.openxmlformats.org/officeDocument/2006/relationships/hyperlink" Target="https://www.xiaohongshu.com/discovery/item/5f490e6a0000000001004f77?xhsshare=SinaWeibo&amp;appuid=5c4141ea0000000007029d2e&amp;apptime=1598623471" TargetMode="External"/><Relationship Id="rId22" Type="http://schemas.openxmlformats.org/officeDocument/2006/relationships/hyperlink" Target="https://m.weibo.cn/7327235285/4543045704364386" TargetMode="External"/><Relationship Id="rId27" Type="http://schemas.openxmlformats.org/officeDocument/2006/relationships/hyperlink" Target="https://www.xiaohongshu.com/discovery/item/5f4b8e84000000000101ef90?xhsshare=SinaWeibo&amp;appuid=5bdd685da2be5800014b71c6&amp;apptime=1598842544" TargetMode="External"/><Relationship Id="rId30" Type="http://schemas.openxmlformats.org/officeDocument/2006/relationships/hyperlink" Target="https://m.weibo.cn/1806825000/4544089473947854" TargetMode="External"/><Relationship Id="rId35" Type="http://schemas.openxmlformats.org/officeDocument/2006/relationships/hyperlink" Target="https://www.xiaohongshu.com/user/profile/5a4e11d111be1048757ac2b0?xhsshare=CopyLink&amp;appuid=5a4e11d111be1048757ac2b0&amp;apptime=1597205920" TargetMode="External"/><Relationship Id="rId43" Type="http://schemas.openxmlformats.org/officeDocument/2006/relationships/hyperlink" Target="https://show.meitu.com/detail?feed_id=6708032457738836963&amp;lang=cn&amp;stat_id=6708032457738836963&amp;stat_gid=2297285608&amp;stat_uid=1780468326" TargetMode="External"/><Relationship Id="rId48" Type="http://schemas.openxmlformats.org/officeDocument/2006/relationships/hyperlink" Target="https://m.weibo.cn/7471916426/4544316616216951" TargetMode="External"/><Relationship Id="rId56" Type="http://schemas.openxmlformats.org/officeDocument/2006/relationships/hyperlink" Target="https://www.xiaohongshu.com/discovery/item/5f51f5e30000000001005ae2?xhsshare=CopyLink&amp;appuid=5a4e11d111be1048757ac2b0&amp;apptime=1599625459" TargetMode="External"/><Relationship Id="rId8" Type="http://schemas.openxmlformats.org/officeDocument/2006/relationships/hyperlink" Target="https://show.meitu.com/detail?feed_id=6705018070862159087&amp;lang=cn&amp;stat_id=6705018070862159087&amp;stat_gid=1571099799&amp;stat_uid=1527603013" TargetMode="External"/><Relationship Id="rId51" Type="http://schemas.openxmlformats.org/officeDocument/2006/relationships/hyperlink" Target="https://www.xiaohongshu.com/discovery/item/5f4b6e5300000000010027af?xhsshare=CopyLink&amp;appuid=5bfbcef67bcc6a0001bc9c1f&amp;apptime=1599624858" TargetMode="External"/><Relationship Id="rId3" Type="http://schemas.openxmlformats.org/officeDocument/2006/relationships/hyperlink" Target="https://www.xiaohongshu.com/user/profile/5abe51454eacab7da386d44f?xhsshare=CopyLink&amp;appuid=5abe51454eacab7da386d44f&amp;apptime=1597213457" TargetMode="External"/><Relationship Id="rId12" Type="http://schemas.openxmlformats.org/officeDocument/2006/relationships/hyperlink" Target="https://show.meitu.com/detail?feed_id=6705849373652174783&amp;lang=cn&amp;stat_id=6705849373652174783&amp;stat_gid=2281977005&amp;stat_uid=1771785627" TargetMode="External"/><Relationship Id="rId17" Type="http://schemas.openxmlformats.org/officeDocument/2006/relationships/hyperlink" Target="https://www.xiaohongshu.com/discovery/item/5f4a5bd8000000000101d845?xhsshare=CopyLink&amp;appuid=5e4644310000000001005003&amp;apptime=1598708702" TargetMode="External"/><Relationship Id="rId25" Type="http://schemas.openxmlformats.org/officeDocument/2006/relationships/hyperlink" Target="https://show.meitu.com/detail?feed_id=6706535853101958452&amp;root_id=1058970716&amp;stat_gid=1587792659&amp;stat_uid=1058970716" TargetMode="External"/><Relationship Id="rId33" Type="http://schemas.openxmlformats.org/officeDocument/2006/relationships/hyperlink" Target="https://www.xiaohongshu.com/discovery/item/5f4f5745000000000101c38b?xhsshare=CopyLink&amp;appuid=5cd5b7210000000017030a2b&amp;apptime=1599037786" TargetMode="External"/><Relationship Id="rId38" Type="http://schemas.openxmlformats.org/officeDocument/2006/relationships/hyperlink" Target="https://www.xiaohongshu.com/discovery/item/5f506a720000000001003fbc?xhsshare=CopyLink&amp;appuid=5995400982ec39072380cf5e&amp;apptime=1599188492" TargetMode="External"/><Relationship Id="rId46" Type="http://schemas.openxmlformats.org/officeDocument/2006/relationships/hyperlink" Target="https://www.xiaohongshu.com/discovery/item/5f53541f000000000101cb69?xhsshare=CopyLink&amp;appuid=5bdac65cfa3e430001ae43dc&amp;apptime=1599465371" TargetMode="External"/><Relationship Id="rId59" Type="http://schemas.openxmlformats.org/officeDocument/2006/relationships/hyperlink" Target="https://www.xiaohongshu.com/discovery/item/5f5213600000000001007ce8?xhsshare=CopyLink&amp;appuid=5bcc276083f1170001689b55&amp;apptime=159970504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iaohongshu.com/user/profile/5d84d901000000000100a8d2?xhsshare=CopyLink&amp;appuid=5d84d901000000000100a8d2&amp;apptime=1597139585" TargetMode="External"/><Relationship Id="rId13" Type="http://schemas.openxmlformats.org/officeDocument/2006/relationships/hyperlink" Target="https://www.xiaohongshu.com/user/profile/5d5b9000000000000101ae1c?xhsshare=CopyLink&amp;appuid=5bda42488512cb0001b223af&amp;apptime=1594766053" TargetMode="External"/><Relationship Id="rId18" Type="http://schemas.openxmlformats.org/officeDocument/2006/relationships/hyperlink" Target="https://www.xiaohongshu.com/user/profile/5bcc276083f1170001689b55?xhsshare=CopyLink&amp;appuid=5bcc276083f1170001689b55&amp;apptime=1583306415" TargetMode="External"/><Relationship Id="rId26" Type="http://schemas.openxmlformats.org/officeDocument/2006/relationships/hyperlink" Target="https://www.xiaohongshu.com/user/profile/5a0bfcc94eacab5bd8e5d058?xhsshare=CopyLink&amp;appuid=57330e201c07df311b696b3a&amp;apptime=1594352099" TargetMode="External"/><Relationship Id="rId39" Type="http://schemas.openxmlformats.org/officeDocument/2006/relationships/hyperlink" Target="https://www.xiaohongshu.com/user/profile/5c219197000000000703b09f?xhsshare=CopyLink&amp;appuid=5cd5b7210000000017030a2b&amp;apptime=1597160575" TargetMode="External"/><Relationship Id="rId3" Type="http://schemas.openxmlformats.org/officeDocument/2006/relationships/hyperlink" Target="https://www.xiaohongshu.com/user/profile/5bea794204bbf000012a5087?xhsshare=CopyLink&amp;appuid=5bea794204bbf000012a5087&amp;apptime=1566978710" TargetMode="External"/><Relationship Id="rId21" Type="http://schemas.openxmlformats.org/officeDocument/2006/relationships/hyperlink" Target="https://www.xiaohongshu.com/user/profile/5bac7d89fb2b5e0001d903cb?xhsshare=CopyLink&amp;appuid=5bac7d89fb2b5e0001d903cb&amp;apptime=1597400257" TargetMode="External"/><Relationship Id="rId34" Type="http://schemas.openxmlformats.org/officeDocument/2006/relationships/hyperlink" Target="https://www.xiaohongshu.com/user/profile/58e3be866a6a695866be702c?xhsshare=CopyLink&amp;appuid=58e3be866a6a695866be702c&amp;apptime=1597158324" TargetMode="External"/><Relationship Id="rId42" Type="http://schemas.openxmlformats.org/officeDocument/2006/relationships/hyperlink" Target="https://www.xiaohongshu.com/user/profile/5ea506ba000000000100af08?xhsshare=CopyLink&amp;appuid=5ea506ba000000000100af08&amp;apptime=1597214882" TargetMode="External"/><Relationship Id="rId7" Type="http://schemas.openxmlformats.org/officeDocument/2006/relationships/hyperlink" Target="https://www.xiaohongshu.com/user/profile/5e4644310000000001005003?xhsshare=CopyLink&amp;appuid=5e4644310000000001005003&amp;apptime=1588765862" TargetMode="External"/><Relationship Id="rId12" Type="http://schemas.openxmlformats.org/officeDocument/2006/relationships/hyperlink" Target="https://www.xiaohongshu.com/user/profile/55c3f5da67bc656c91bc2c4e?xhsshare=CopyLink&amp;appuid=55c3f5da67bc656c91bc2c4e&amp;apptime=1597221379" TargetMode="External"/><Relationship Id="rId17" Type="http://schemas.openxmlformats.org/officeDocument/2006/relationships/hyperlink" Target="https://www.xiaohongshu.com/user/profile/5927fb535e87e73932bd7066?xhsshare=CopyLink&amp;appuid=5927fb535e87e73932bd7066&amp;apptime=1593521659" TargetMode="External"/><Relationship Id="rId25" Type="http://schemas.openxmlformats.org/officeDocument/2006/relationships/hyperlink" Target="https://www.xiaohongshu.com/user/profile/5e6c638800000000010076d0?xhsshare=CopyLink&amp;appuid=5e6c638800000000010076d0&amp;apptime=1597212262" TargetMode="External"/><Relationship Id="rId33" Type="http://schemas.openxmlformats.org/officeDocument/2006/relationships/hyperlink" Target="https://www.xiaohongshu.com/user/profile/58b5926982ec390136bf5711" TargetMode="External"/><Relationship Id="rId38" Type="http://schemas.openxmlformats.org/officeDocument/2006/relationships/hyperlink" Target="https://www.xiaohongshu.com/user/profile/5bc2bacfea387500017997c2?xhsshare=CopyLink&amp;appuid=5bc2bacfea387500017997c2&amp;apptime=1597140391" TargetMode="External"/><Relationship Id="rId2" Type="http://schemas.openxmlformats.org/officeDocument/2006/relationships/hyperlink" Target="https://www.xiaohongshu.com/user/profile/5afad76c11be1049912b54bb?xhsshare=CopyLink&amp;appuid=5afad76c11be1049912b54bb&amp;apptime=1584429053" TargetMode="External"/><Relationship Id="rId16" Type="http://schemas.openxmlformats.org/officeDocument/2006/relationships/hyperlink" Target="https://www.xiaohongshu.com/user/profile/5bab974a8abbba0001941055?xhsshare=CopyLink&amp;appuid=5bab974a8abbba0001941055&amp;apptime=1552537339" TargetMode="External"/><Relationship Id="rId20" Type="http://schemas.openxmlformats.org/officeDocument/2006/relationships/hyperlink" Target="https://www.xiaohongshu.com/user/profile/5d5a51c90000000001005348?xhsshare=CopyLink&amp;appuid=5d5a51c90000000001005348&amp;apptime=1597165459" TargetMode="External"/><Relationship Id="rId29" Type="http://schemas.openxmlformats.org/officeDocument/2006/relationships/hyperlink" Target="https://www.xiaohongshu.com/user/profile/5be01fc20b6b7200015c6df0?xhsshare=CopyLink&amp;appuid=5be01fc20b6b7200015c6df0&amp;apptime=1597140927" TargetMode="External"/><Relationship Id="rId41" Type="http://schemas.openxmlformats.org/officeDocument/2006/relationships/hyperlink" Target="https://www.xiaohongshu.com/user/profile/5a8391f811be1068400a68da?xhsshare=CopyLink&amp;appuid=5a8391f811be1068400a68da&amp;apptime=1597296911" TargetMode="External"/><Relationship Id="rId1" Type="http://schemas.openxmlformats.org/officeDocument/2006/relationships/hyperlink" Target="https://www.xiaohongshu.com/user/profile/5d0522450000000010013ac5?xhsshare=CopyLink&amp;appuid=5d0522450000000010013ac5&amp;apptime=1597165317" TargetMode="External"/><Relationship Id="rId6" Type="http://schemas.openxmlformats.org/officeDocument/2006/relationships/hyperlink" Target="https://www.xiaohongshu.com/user/profile/5bfb7477463f0d0001b71b91?xhsshare=CopyLink&amp;appuid=5bfb7477463f0d0001b71b91&amp;apptime=1589854359" TargetMode="External"/><Relationship Id="rId11" Type="http://schemas.openxmlformats.org/officeDocument/2006/relationships/hyperlink" Target="https://www.xiaohongshu.com/user/profile/5bd1b563e5d34700010656e0?xhsshare=CopyLink&amp;appuid=5bd1b563e5d34700010656e0&amp;apptime=1557300089" TargetMode="External"/><Relationship Id="rId24" Type="http://schemas.openxmlformats.org/officeDocument/2006/relationships/hyperlink" Target="https://www.xiaohongshu.com/user/profile/5bdac65cfa3e430001ae43dc?xhsshare=CopyLink&amp;appuid=5bdac65cfa3e430001ae43dc&amp;apptime=1576737167" TargetMode="External"/><Relationship Id="rId32" Type="http://schemas.openxmlformats.org/officeDocument/2006/relationships/hyperlink" Target="https://www.xiaohongshu.com/user/profile/5d12fe57000000001201885d?xhsshare=CopyLink&amp;appuid=5d12fe57000000001201885d&amp;apptime=1597160702" TargetMode="External"/><Relationship Id="rId37" Type="http://schemas.openxmlformats.org/officeDocument/2006/relationships/hyperlink" Target="https://www.xiaohongshu.com/user/profile/559c56173397db02b075c360?xhsshare=CopyLink&amp;appuid=5d9c4f460000000001003e3f&amp;apptime=1597144273" TargetMode="External"/><Relationship Id="rId40" Type="http://schemas.openxmlformats.org/officeDocument/2006/relationships/hyperlink" Target="https://www.xiaohongshu.com/user/profile/5c49c7560000000010039152?=CopyLink&amp;appuid=5b3b481ee8ac2b7d79c753f8&amp;apptime=1563505835" TargetMode="External"/><Relationship Id="rId5" Type="http://schemas.openxmlformats.org/officeDocument/2006/relationships/hyperlink" Target="https://www.xiaohongshu.com/user/profile/5b6ec2152c1b7e0001fd3968?xhsshare=CopyLink&amp;appuid=5b6ec2152c1b7e0001fd3968&amp;apptime=1597160582" TargetMode="External"/><Relationship Id="rId15" Type="http://schemas.openxmlformats.org/officeDocument/2006/relationships/hyperlink" Target="https://www.xiaohongshu.com/user/profile/5bd5f22c29d2690001edae71?xhsshare=CopyLink&amp;appuid=5bd5f22c29d2690001edae71&amp;apptime=1566276951" TargetMode="External"/><Relationship Id="rId23" Type="http://schemas.openxmlformats.org/officeDocument/2006/relationships/hyperlink" Target="https://www.xiaohongshu.com/user/profile/5a87f9b211be10035cfebf37?xhsshare=CopyLink&amp;appuid=5a87f9b211be10035cfebf37&amp;apptime=1597214249" TargetMode="External"/><Relationship Id="rId28" Type="http://schemas.openxmlformats.org/officeDocument/2006/relationships/hyperlink" Target="https://www.xiaohongshu.com/user/profile/5abe51454eacab7da386d44f?xhsshare=CopyLink&amp;appuid=5abe51454eacab7da386d44f&amp;apptime=1597213457" TargetMode="External"/><Relationship Id="rId36" Type="http://schemas.openxmlformats.org/officeDocument/2006/relationships/hyperlink" Target="https://www.xiaohongshu.com/user/profile/5c715a9400000000120102b2?xhsshare=CopyLink&amp;appuid=5c715a9400000000120102b2&amp;apptime=1597227162" TargetMode="External"/><Relationship Id="rId10" Type="http://schemas.openxmlformats.org/officeDocument/2006/relationships/hyperlink" Target="https://www.xiaohongshu.com/user/profile/5d525cf1000000001601749e?xhsshare=CopyLink&amp;appuid=5d525cf1000000001601749e&amp;apptime=1597139736" TargetMode="External"/><Relationship Id="rId19" Type="http://schemas.openxmlformats.org/officeDocument/2006/relationships/hyperlink" Target="https://www.xiaohongshu.com/user/profile/5e0ea84500000000010020d7?xhsshare=CopyLink&amp;appuid=5dbe80c10000000001005e3d&amp;apptime=1597274489" TargetMode="External"/><Relationship Id="rId31" Type="http://schemas.openxmlformats.org/officeDocument/2006/relationships/hyperlink" Target="https://www.xiaohongshu.com/user/profile/5b9e79b7ca2305000172988d?xhsshare=CopyLink&amp;appuid=55727430c2bdeb7adf467d58&amp;apptime=1597290027" TargetMode="External"/><Relationship Id="rId44" Type="http://schemas.openxmlformats.org/officeDocument/2006/relationships/hyperlink" Target="https://www.xiaohongshu.com/user/profile/5b5f18d911be105e57e8aa8e?xhsshare=CopyLink&amp;appuid=5c4befce0000000012032519&amp;apptime=1597217728" TargetMode="External"/><Relationship Id="rId4" Type="http://schemas.openxmlformats.org/officeDocument/2006/relationships/hyperlink" Target="https://www.xiaohongshu.com/user/profile/5e5e34dd0000000001000310?xhsshare=CopyLink&amp;appuid=5e5e34dd0000000001000310&amp;apptime=1597160714" TargetMode="External"/><Relationship Id="rId9" Type="http://schemas.openxmlformats.org/officeDocument/2006/relationships/hyperlink" Target="https://www.xiaohongshu.com/user/profile/56455597e4b1cf0476c65e1e?xhsshare=CopyLink&amp;appuid=56455597e4b1cf0476c65e1e&amp;apptime=1597215073" TargetMode="External"/><Relationship Id="rId14" Type="http://schemas.openxmlformats.org/officeDocument/2006/relationships/hyperlink" Target="https://www.xiaohongshu.com/user/profile/5bfd3997e5ff920001bbbe2f?xhsshare=CopyLink&amp;appuid=5bfd3997e5ff920001bbbe2f&amp;apptime=1597387062" TargetMode="External"/><Relationship Id="rId22" Type="http://schemas.openxmlformats.org/officeDocument/2006/relationships/hyperlink" Target="https://www.xiaohongshu.com/user/profile/5baddd0d8e36b50001ae16ac?xhsshare=CopyLink&amp;appuid=5baddd0d8e36b50001ae16ac&amp;apptime=1596160593" TargetMode="External"/><Relationship Id="rId27" Type="http://schemas.openxmlformats.org/officeDocument/2006/relationships/hyperlink" Target="https://www.xiaohongshu.com/user/profile/58f036176a6a69525ed081de?xhsshare=CopyLink&amp;appuid=58f036176a6a69525ed081de&amp;apptime=1597122101" TargetMode="External"/><Relationship Id="rId30" Type="http://schemas.openxmlformats.org/officeDocument/2006/relationships/hyperlink" Target="https://www.xiaohongshu.com/user/profile/5bfbcf955f3b820001b58895?xhsshare=CopyLink&amp;appuid=5bfbcf955f3b820001b58895&amp;apptime=1597147493" TargetMode="External"/><Relationship Id="rId35" Type="http://schemas.openxmlformats.org/officeDocument/2006/relationships/hyperlink" Target="https://www.xiaohongshu.com/user/profile/5cb05af6000000001102541a?xhsshare=CopyLink&amp;appuid=5cb05af6000000001102541a&amp;apptime=1589341628" TargetMode="External"/><Relationship Id="rId43" Type="http://schemas.openxmlformats.org/officeDocument/2006/relationships/hyperlink" Target="https://www.xiaohongshu.com/user/profile/598014e16a6a693d4fdc8ea4?xhsshare=CopyLink&amp;appuid=598014e16a6a693d4fdc8ea4&amp;apptime=159715477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iaohongshu.com/user/profile/5abe51454eacab7da386d44f?xhsshare=CopyLink&amp;appuid=5abe51454eacab7da386d44f&amp;apptime=1597213457" TargetMode="External"/><Relationship Id="rId2" Type="http://schemas.openxmlformats.org/officeDocument/2006/relationships/hyperlink" Target="https://www.xiaohongshu.com/user/profile/56455597e4b1cf0476c65e1e?xhsshare=CopyLink&amp;appuid=56455597e4b1cf0476c65e1e&amp;apptime=1597215073" TargetMode="External"/><Relationship Id="rId1" Type="http://schemas.openxmlformats.org/officeDocument/2006/relationships/hyperlink" Target="https://www.xiaohongshu.com/user/profile/5b6ec2152c1b7e0001fd3968?xhsshare=CopyLink&amp;appuid=5b6ec2152c1b7e0001fd3968&amp;apptime=1597160582" TargetMode="External"/><Relationship Id="rId6" Type="http://schemas.openxmlformats.org/officeDocument/2006/relationships/hyperlink" Target="https://www.xiaohongshu.com/user/profile/5c219197000000000703b09f?xhsshare=CopyLink&amp;appuid=5cd5b7210000000017030a2b&amp;apptime=1597160575" TargetMode="External"/><Relationship Id="rId5" Type="http://schemas.openxmlformats.org/officeDocument/2006/relationships/hyperlink" Target="https://www.xiaohongshu.com/user/profile/58b5926982ec390136bf5711" TargetMode="External"/><Relationship Id="rId4" Type="http://schemas.openxmlformats.org/officeDocument/2006/relationships/hyperlink" Target="https://www.xiaohongshu.com/user/profile/5be01fc20b6b7200015c6df0?xhsshare=CopyLink&amp;appuid=5be01fc20b6b7200015c6df0&amp;apptime=15971409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F50"/>
  <sheetViews>
    <sheetView showGridLines="0" tabSelected="1" zoomScale="77" zoomScaleNormal="77" workbookViewId="0">
      <pane xSplit="6" ySplit="2" topLeftCell="G3" activePane="bottomRight" state="frozen"/>
      <selection pane="topRight"/>
      <selection pane="bottomLeft"/>
      <selection pane="bottomRight" activeCell="S21" sqref="S21:S22"/>
    </sheetView>
  </sheetViews>
  <sheetFormatPr baseColWidth="10" defaultColWidth="9.33203125" defaultRowHeight="30.75" customHeight="1"/>
  <cols>
    <col min="1" max="1" width="1.77734375" style="46" customWidth="1"/>
    <col min="2" max="2" width="20.88671875" style="47" customWidth="1"/>
    <col min="3" max="3" width="1.77734375" style="48" customWidth="1"/>
    <col min="4" max="4" width="29.109375" style="49" customWidth="1"/>
    <col min="5" max="5" width="17.33203125" style="50" customWidth="1"/>
    <col min="6" max="6" width="21.109375" style="50" customWidth="1"/>
    <col min="7" max="7" width="13.33203125" style="50" customWidth="1"/>
    <col min="8" max="8" width="8.6640625" style="51" customWidth="1"/>
    <col min="9" max="9" width="18.33203125" style="51" customWidth="1"/>
    <col min="10" max="10" width="13.33203125" style="50" hidden="1" customWidth="1"/>
    <col min="11" max="11" width="8.6640625" style="50" hidden="1" customWidth="1"/>
    <col min="12" max="12" width="13.33203125" style="52" hidden="1" customWidth="1"/>
    <col min="13" max="13" width="13.6640625" style="49" hidden="1" customWidth="1"/>
    <col min="14" max="14" width="8.6640625" style="53" hidden="1" customWidth="1"/>
    <col min="15" max="15" width="10.21875" style="53" hidden="1" customWidth="1"/>
    <col min="16" max="16" width="8.109375" style="50" customWidth="1"/>
    <col min="17" max="18" width="8.109375" style="49" customWidth="1"/>
    <col min="19" max="19" width="9.33203125" style="54"/>
    <col min="20" max="20" width="11.109375" style="55" customWidth="1"/>
    <col min="21" max="21" width="8.109375" style="55" customWidth="1"/>
    <col min="22" max="22" width="13.44140625" style="55" hidden="1" customWidth="1"/>
    <col min="23" max="23" width="10.6640625" style="55" hidden="1" customWidth="1"/>
    <col min="24" max="25" width="18.88671875" style="55" customWidth="1"/>
    <col min="26" max="26" width="7.33203125" style="56" customWidth="1"/>
    <col min="27" max="28" width="8.33203125" style="57" customWidth="1"/>
    <col min="29" max="29" width="8.33203125" style="58" customWidth="1"/>
    <col min="30" max="30" width="8.33203125" style="57" customWidth="1"/>
    <col min="31" max="32" width="9.33203125" style="50"/>
    <col min="33" max="16384" width="9.33203125" style="49"/>
  </cols>
  <sheetData>
    <row r="1" spans="2:32" ht="51" customHeight="1">
      <c r="B1" s="59" t="s">
        <v>0</v>
      </c>
      <c r="D1" s="60" t="s">
        <v>1</v>
      </c>
      <c r="E1" s="60"/>
      <c r="F1" s="60"/>
      <c r="G1" s="60"/>
      <c r="H1" s="61"/>
      <c r="I1" s="61"/>
      <c r="J1" s="60"/>
      <c r="K1" s="60"/>
      <c r="L1" s="60"/>
      <c r="M1" s="60"/>
      <c r="N1" s="91"/>
      <c r="O1" s="91"/>
      <c r="P1" s="188"/>
      <c r="Q1" s="60"/>
      <c r="R1" s="60"/>
      <c r="S1" s="188"/>
      <c r="T1" s="60"/>
      <c r="U1" s="60"/>
      <c r="V1" s="60"/>
      <c r="W1" s="60"/>
      <c r="X1" s="60"/>
      <c r="Y1" s="60"/>
      <c r="Z1" s="164"/>
      <c r="AA1" s="164"/>
      <c r="AB1" s="164"/>
      <c r="AC1" s="165"/>
      <c r="AD1" s="50"/>
    </row>
    <row r="2" spans="2:32" ht="30.75" customHeight="1">
      <c r="B2" s="62">
        <v>44071</v>
      </c>
      <c r="D2" s="63" t="s">
        <v>2</v>
      </c>
      <c r="E2" s="63" t="s">
        <v>3</v>
      </c>
      <c r="F2" s="63" t="s">
        <v>4</v>
      </c>
      <c r="G2" s="63" t="s">
        <v>5</v>
      </c>
      <c r="H2" s="64" t="s">
        <v>6</v>
      </c>
      <c r="I2" s="64" t="s">
        <v>7</v>
      </c>
      <c r="J2" s="63" t="s">
        <v>8</v>
      </c>
      <c r="K2" s="63" t="s">
        <v>9</v>
      </c>
      <c r="L2" s="92" t="s">
        <v>10</v>
      </c>
      <c r="M2" s="93" t="s">
        <v>11</v>
      </c>
      <c r="N2" s="94" t="s">
        <v>12</v>
      </c>
      <c r="O2" s="95" t="s">
        <v>13</v>
      </c>
      <c r="P2" s="63" t="s">
        <v>14</v>
      </c>
      <c r="Q2" s="137" t="s">
        <v>15</v>
      </c>
      <c r="R2" s="137" t="s">
        <v>16</v>
      </c>
      <c r="S2" s="138" t="s">
        <v>17</v>
      </c>
      <c r="T2" s="138" t="s">
        <v>18</v>
      </c>
      <c r="U2" s="139" t="s">
        <v>19</v>
      </c>
      <c r="V2" s="139" t="s">
        <v>20</v>
      </c>
      <c r="W2" s="139" t="s">
        <v>21</v>
      </c>
      <c r="X2" s="140" t="s">
        <v>22</v>
      </c>
      <c r="Y2" s="140" t="s">
        <v>23</v>
      </c>
      <c r="Z2" s="166" t="s">
        <v>24</v>
      </c>
      <c r="AA2" s="166" t="s">
        <v>25</v>
      </c>
      <c r="AB2" s="166" t="s">
        <v>26</v>
      </c>
      <c r="AC2" s="167" t="s">
        <v>27</v>
      </c>
      <c r="AD2" s="168" t="s">
        <v>28</v>
      </c>
      <c r="AE2" s="168" t="s">
        <v>29</v>
      </c>
      <c r="AF2" s="168" t="s">
        <v>30</v>
      </c>
    </row>
    <row r="3" spans="2:32" ht="30.75" customHeight="1">
      <c r="B3" s="59" t="s">
        <v>31</v>
      </c>
      <c r="D3" s="65" t="s">
        <v>32</v>
      </c>
      <c r="E3" s="66" t="s">
        <v>33</v>
      </c>
      <c r="F3" s="66" t="s">
        <v>34</v>
      </c>
      <c r="G3" s="67" t="s">
        <v>35</v>
      </c>
      <c r="H3" s="68">
        <v>35000</v>
      </c>
      <c r="I3" s="96">
        <v>500</v>
      </c>
      <c r="J3" s="97" t="s">
        <v>36</v>
      </c>
      <c r="K3" s="98" t="s">
        <v>37</v>
      </c>
      <c r="L3" s="99"/>
      <c r="M3" s="100"/>
      <c r="N3" s="101"/>
      <c r="O3" s="102"/>
      <c r="P3" s="141" t="s">
        <v>38</v>
      </c>
      <c r="Q3" s="103">
        <v>10</v>
      </c>
      <c r="R3" s="103">
        <v>6</v>
      </c>
      <c r="S3" s="141" t="s">
        <v>38</v>
      </c>
      <c r="T3" s="142">
        <v>500</v>
      </c>
      <c r="U3" s="143" t="s">
        <v>39</v>
      </c>
      <c r="V3" s="144" t="s">
        <v>40</v>
      </c>
      <c r="W3" s="145"/>
      <c r="X3" s="146"/>
      <c r="Y3" s="146"/>
      <c r="Z3" s="169">
        <v>94</v>
      </c>
      <c r="AA3" s="170">
        <v>56</v>
      </c>
      <c r="AB3" s="169">
        <v>45</v>
      </c>
      <c r="AC3" s="171"/>
      <c r="AD3" s="172"/>
      <c r="AE3" s="172"/>
      <c r="AF3" s="172" t="s">
        <v>38</v>
      </c>
    </row>
    <row r="4" spans="2:32" ht="30.75" customHeight="1">
      <c r="B4" s="69">
        <f ca="1">婚礼日期-TODAY()</f>
        <v>-216</v>
      </c>
      <c r="D4" s="70" t="s">
        <v>41</v>
      </c>
      <c r="E4" s="71" t="s">
        <v>42</v>
      </c>
      <c r="F4" s="71" t="s">
        <v>43</v>
      </c>
      <c r="G4" s="72" t="s">
        <v>44</v>
      </c>
      <c r="H4" s="73">
        <v>11000</v>
      </c>
      <c r="I4" s="104">
        <v>300</v>
      </c>
      <c r="J4" s="105" t="s">
        <v>42</v>
      </c>
      <c r="K4" s="106">
        <v>5</v>
      </c>
      <c r="L4" s="107"/>
      <c r="M4" s="108"/>
      <c r="N4" s="109"/>
      <c r="O4" s="110"/>
      <c r="P4" s="157" t="s">
        <v>38</v>
      </c>
      <c r="Q4" s="111">
        <v>10</v>
      </c>
      <c r="R4" s="111"/>
      <c r="S4" s="157" t="s">
        <v>384</v>
      </c>
      <c r="T4" s="147"/>
      <c r="U4" s="148"/>
      <c r="V4" s="149"/>
      <c r="W4" s="149"/>
      <c r="X4" s="148"/>
      <c r="Y4" s="148"/>
      <c r="Z4" s="173"/>
      <c r="AA4" s="174"/>
      <c r="AB4" s="173"/>
      <c r="AC4" s="175"/>
      <c r="AD4" s="176"/>
      <c r="AE4" s="176"/>
      <c r="AF4" s="176"/>
    </row>
    <row r="5" spans="2:32" ht="30.75" customHeight="1">
      <c r="B5" s="74" t="s">
        <v>45</v>
      </c>
      <c r="D5" s="75" t="s">
        <v>46</v>
      </c>
      <c r="E5" s="76" t="s">
        <v>47</v>
      </c>
      <c r="F5" s="76" t="s">
        <v>48</v>
      </c>
      <c r="G5" s="76" t="s">
        <v>49</v>
      </c>
      <c r="H5" s="77">
        <v>17000</v>
      </c>
      <c r="I5" s="112">
        <v>300</v>
      </c>
      <c r="J5" s="113" t="s">
        <v>47</v>
      </c>
      <c r="K5" s="98">
        <v>5</v>
      </c>
      <c r="L5" s="99"/>
      <c r="M5" s="100"/>
      <c r="N5" s="101"/>
      <c r="O5" s="102"/>
      <c r="P5" s="141" t="s">
        <v>38</v>
      </c>
      <c r="Q5" s="103">
        <v>10</v>
      </c>
      <c r="R5" s="103">
        <v>6</v>
      </c>
      <c r="S5" s="141" t="s">
        <v>38</v>
      </c>
      <c r="T5" s="142">
        <v>300</v>
      </c>
      <c r="U5" s="143" t="s">
        <v>50</v>
      </c>
      <c r="V5" s="145"/>
      <c r="W5" s="145"/>
      <c r="X5" s="150"/>
      <c r="Y5" s="150"/>
      <c r="Z5" s="169">
        <v>53</v>
      </c>
      <c r="AA5" s="170">
        <v>0</v>
      </c>
      <c r="AB5" s="169">
        <v>0</v>
      </c>
      <c r="AC5" s="171"/>
      <c r="AD5" s="172" t="s">
        <v>38</v>
      </c>
      <c r="AE5" s="172"/>
      <c r="AF5" s="172" t="s">
        <v>38</v>
      </c>
    </row>
    <row r="6" spans="2:32" ht="30.75" customHeight="1">
      <c r="B6" s="78">
        <f>tbl邀请[[#Totals],[小红书昵称]]</f>
        <v>45</v>
      </c>
      <c r="D6" s="75" t="s">
        <v>51</v>
      </c>
      <c r="E6" s="76" t="s">
        <v>52</v>
      </c>
      <c r="F6" s="76" t="s">
        <v>53</v>
      </c>
      <c r="G6" s="76" t="s">
        <v>54</v>
      </c>
      <c r="H6" s="77">
        <v>72000</v>
      </c>
      <c r="I6" s="112">
        <v>500</v>
      </c>
      <c r="J6" s="113" t="s">
        <v>52</v>
      </c>
      <c r="K6" s="114" t="s">
        <v>37</v>
      </c>
      <c r="L6" s="99"/>
      <c r="M6" s="100"/>
      <c r="N6" s="101"/>
      <c r="O6" s="102"/>
      <c r="P6" s="141" t="s">
        <v>38</v>
      </c>
      <c r="Q6" s="103">
        <v>10</v>
      </c>
      <c r="R6" s="103">
        <v>7</v>
      </c>
      <c r="S6" s="151" t="s">
        <v>38</v>
      </c>
      <c r="T6" s="142">
        <v>500</v>
      </c>
      <c r="U6" s="143" t="s">
        <v>55</v>
      </c>
      <c r="V6" s="144"/>
      <c r="W6" s="145"/>
      <c r="X6" s="150"/>
      <c r="Y6" s="150"/>
      <c r="Z6" s="169">
        <v>172</v>
      </c>
      <c r="AA6" s="170">
        <v>44</v>
      </c>
      <c r="AB6" s="169">
        <v>5</v>
      </c>
      <c r="AC6" s="171"/>
      <c r="AD6" s="172"/>
      <c r="AE6" s="172"/>
      <c r="AF6" s="172" t="s">
        <v>38</v>
      </c>
    </row>
    <row r="7" spans="2:32" ht="30.75" customHeight="1">
      <c r="B7" s="74" t="s">
        <v>56</v>
      </c>
      <c r="D7" s="75" t="s">
        <v>57</v>
      </c>
      <c r="E7" s="76" t="s">
        <v>58</v>
      </c>
      <c r="F7" s="76" t="s">
        <v>59</v>
      </c>
      <c r="G7" s="76" t="s">
        <v>60</v>
      </c>
      <c r="H7" s="77">
        <v>32000</v>
      </c>
      <c r="I7" s="112">
        <v>500</v>
      </c>
      <c r="J7" s="113" t="s">
        <v>58</v>
      </c>
      <c r="K7" s="98">
        <v>5</v>
      </c>
      <c r="L7" s="99"/>
      <c r="M7" s="100"/>
      <c r="N7" s="101"/>
      <c r="O7" s="102"/>
      <c r="P7" s="141" t="s">
        <v>38</v>
      </c>
      <c r="Q7" s="103">
        <v>10</v>
      </c>
      <c r="R7" s="103">
        <v>8</v>
      </c>
      <c r="S7" s="141" t="s">
        <v>38</v>
      </c>
      <c r="T7" s="142">
        <v>500</v>
      </c>
      <c r="U7" s="143" t="s">
        <v>61</v>
      </c>
      <c r="V7" s="144" t="s">
        <v>62</v>
      </c>
      <c r="W7" s="145"/>
      <c r="X7" s="146"/>
      <c r="Y7" s="146"/>
      <c r="Z7" s="169">
        <v>138</v>
      </c>
      <c r="AA7" s="170">
        <v>19</v>
      </c>
      <c r="AB7" s="169">
        <v>14</v>
      </c>
      <c r="AC7" s="171"/>
      <c r="AD7" s="172"/>
      <c r="AE7" s="172"/>
      <c r="AF7" s="172" t="s">
        <v>38</v>
      </c>
    </row>
    <row r="8" spans="2:32" ht="31.5" customHeight="1">
      <c r="B8" s="78">
        <f>tbl邀请[[#Totals],[拍单日期]]</f>
        <v>0</v>
      </c>
      <c r="D8" s="75" t="s">
        <v>63</v>
      </c>
      <c r="E8" s="76" t="s">
        <v>64</v>
      </c>
      <c r="F8" s="76" t="s">
        <v>65</v>
      </c>
      <c r="G8" s="76" t="s">
        <v>66</v>
      </c>
      <c r="H8" s="77">
        <v>36000</v>
      </c>
      <c r="I8" s="112">
        <v>500</v>
      </c>
      <c r="J8" s="115" t="s">
        <v>64</v>
      </c>
      <c r="K8" s="116" t="s">
        <v>37</v>
      </c>
      <c r="L8" s="117"/>
      <c r="M8" s="118"/>
      <c r="N8" s="119"/>
      <c r="O8" s="120"/>
      <c r="P8" s="141" t="s">
        <v>38</v>
      </c>
      <c r="Q8" s="103">
        <v>10</v>
      </c>
      <c r="R8" s="103">
        <v>8</v>
      </c>
      <c r="S8" s="151" t="s">
        <v>38</v>
      </c>
      <c r="T8" s="142">
        <v>500</v>
      </c>
      <c r="U8" s="150" t="s">
        <v>67</v>
      </c>
      <c r="V8" s="152"/>
      <c r="W8" s="153"/>
      <c r="X8" s="143"/>
      <c r="Y8" s="143"/>
      <c r="Z8" s="169">
        <v>119</v>
      </c>
      <c r="AA8" s="170">
        <v>15</v>
      </c>
      <c r="AB8" s="169">
        <v>0</v>
      </c>
      <c r="AC8" s="171"/>
      <c r="AD8" s="172"/>
      <c r="AE8" s="172"/>
      <c r="AF8" s="172" t="s">
        <v>38</v>
      </c>
    </row>
    <row r="9" spans="2:32" ht="30.75" customHeight="1">
      <c r="B9" s="74" t="s">
        <v>68</v>
      </c>
      <c r="D9" s="75" t="s">
        <v>69</v>
      </c>
      <c r="E9" s="76" t="s">
        <v>70</v>
      </c>
      <c r="F9" s="76" t="s">
        <v>71</v>
      </c>
      <c r="G9" s="76" t="s">
        <v>72</v>
      </c>
      <c r="H9" s="77">
        <v>11000</v>
      </c>
      <c r="I9" s="112">
        <v>300</v>
      </c>
      <c r="J9" s="113" t="s">
        <v>73</v>
      </c>
      <c r="K9" s="114" t="s">
        <v>74</v>
      </c>
      <c r="L9" s="99"/>
      <c r="M9" s="100"/>
      <c r="N9" s="101"/>
      <c r="O9" s="102"/>
      <c r="P9" s="141" t="s">
        <v>38</v>
      </c>
      <c r="Q9" s="103">
        <v>10</v>
      </c>
      <c r="R9" s="103">
        <v>9</v>
      </c>
      <c r="S9" s="141" t="s">
        <v>38</v>
      </c>
      <c r="T9" s="142">
        <v>500</v>
      </c>
      <c r="U9" s="143" t="s">
        <v>75</v>
      </c>
      <c r="V9" s="144"/>
      <c r="W9" s="145"/>
      <c r="X9" s="146"/>
      <c r="Y9" s="146"/>
      <c r="Z9" s="169">
        <v>30</v>
      </c>
      <c r="AA9" s="170">
        <v>20</v>
      </c>
      <c r="AB9" s="169">
        <v>6</v>
      </c>
      <c r="AC9" s="171"/>
      <c r="AD9" s="172" t="s">
        <v>38</v>
      </c>
      <c r="AE9" s="172" t="s">
        <v>76</v>
      </c>
      <c r="AF9" s="172" t="s">
        <v>38</v>
      </c>
    </row>
    <row r="10" spans="2:32" ht="30.75" customHeight="1">
      <c r="B10" s="78">
        <f>tbl邀请[[#Totals],[是否交稿]]</f>
        <v>37</v>
      </c>
      <c r="D10" s="75" t="s">
        <v>77</v>
      </c>
      <c r="E10" s="76" t="s">
        <v>78</v>
      </c>
      <c r="F10" s="76" t="s">
        <v>79</v>
      </c>
      <c r="G10" s="76" t="s">
        <v>80</v>
      </c>
      <c r="H10" s="77">
        <v>66000</v>
      </c>
      <c r="I10" s="112">
        <v>500</v>
      </c>
      <c r="J10" s="113" t="s">
        <v>78</v>
      </c>
      <c r="K10" s="98">
        <v>5</v>
      </c>
      <c r="L10" s="99"/>
      <c r="M10" s="100"/>
      <c r="N10" s="101"/>
      <c r="O10" s="102"/>
      <c r="P10" s="141" t="s">
        <v>38</v>
      </c>
      <c r="Q10" s="103">
        <v>10</v>
      </c>
      <c r="R10" s="103">
        <v>7</v>
      </c>
      <c r="S10" s="141" t="s">
        <v>38</v>
      </c>
      <c r="T10" s="142">
        <v>500</v>
      </c>
      <c r="U10" s="143" t="s">
        <v>81</v>
      </c>
      <c r="V10" s="144"/>
      <c r="W10" s="145"/>
      <c r="X10" s="146"/>
      <c r="Y10" s="146"/>
      <c r="Z10" s="169">
        <v>151</v>
      </c>
      <c r="AA10" s="170">
        <v>23</v>
      </c>
      <c r="AB10" s="169">
        <v>20</v>
      </c>
      <c r="AC10" s="171"/>
      <c r="AD10" s="172" t="s">
        <v>38</v>
      </c>
      <c r="AE10" s="172"/>
      <c r="AF10" s="172" t="s">
        <v>38</v>
      </c>
    </row>
    <row r="11" spans="2:32" ht="30.75" customHeight="1">
      <c r="B11" s="74" t="s">
        <v>82</v>
      </c>
      <c r="D11" s="65" t="s">
        <v>83</v>
      </c>
      <c r="E11" s="66" t="s">
        <v>84</v>
      </c>
      <c r="F11" s="66" t="s">
        <v>85</v>
      </c>
      <c r="G11" s="67" t="s">
        <v>86</v>
      </c>
      <c r="H11" s="68">
        <v>34000</v>
      </c>
      <c r="I11" s="96">
        <v>500</v>
      </c>
      <c r="J11" s="97" t="s">
        <v>87</v>
      </c>
      <c r="K11" s="98" t="s">
        <v>37</v>
      </c>
      <c r="L11" s="99"/>
      <c r="M11" s="100"/>
      <c r="N11" s="101"/>
      <c r="O11" s="102"/>
      <c r="P11" s="141" t="s">
        <v>38</v>
      </c>
      <c r="Q11" s="103">
        <v>10</v>
      </c>
      <c r="R11" s="103">
        <v>6</v>
      </c>
      <c r="S11" s="141" t="s">
        <v>38</v>
      </c>
      <c r="T11" s="142">
        <v>500</v>
      </c>
      <c r="U11" s="143" t="s">
        <v>88</v>
      </c>
      <c r="V11" s="145"/>
      <c r="W11" s="145"/>
      <c r="X11" s="150"/>
      <c r="Y11" s="150"/>
      <c r="Z11" s="169">
        <v>55</v>
      </c>
      <c r="AA11" s="170">
        <v>31</v>
      </c>
      <c r="AB11" s="169">
        <v>40</v>
      </c>
      <c r="AC11" s="171"/>
      <c r="AD11" s="172"/>
      <c r="AE11" s="172"/>
      <c r="AF11" s="172" t="s">
        <v>38</v>
      </c>
    </row>
    <row r="12" spans="2:32" ht="30.75" customHeight="1">
      <c r="B12" s="78">
        <f>tbl邀请[[#Totals],[是否发布]]</f>
        <v>36</v>
      </c>
      <c r="D12" s="65" t="s">
        <v>89</v>
      </c>
      <c r="E12" s="66" t="s">
        <v>90</v>
      </c>
      <c r="F12" s="66" t="s">
        <v>91</v>
      </c>
      <c r="G12" s="67" t="s">
        <v>92</v>
      </c>
      <c r="H12" s="68">
        <v>26000</v>
      </c>
      <c r="I12" s="96">
        <v>300</v>
      </c>
      <c r="J12" s="97" t="s">
        <v>93</v>
      </c>
      <c r="K12" s="98" t="s">
        <v>74</v>
      </c>
      <c r="L12" s="99"/>
      <c r="M12" s="100"/>
      <c r="N12" s="101"/>
      <c r="O12" s="102"/>
      <c r="P12" s="141" t="s">
        <v>38</v>
      </c>
      <c r="Q12" s="103">
        <v>10</v>
      </c>
      <c r="R12" s="103">
        <v>9</v>
      </c>
      <c r="S12" s="141" t="s">
        <v>38</v>
      </c>
      <c r="T12" s="142">
        <v>500</v>
      </c>
      <c r="U12" s="150" t="s">
        <v>94</v>
      </c>
      <c r="V12" s="144" t="s">
        <v>95</v>
      </c>
      <c r="W12" s="145"/>
      <c r="X12" s="154" t="s">
        <v>96</v>
      </c>
      <c r="Y12" s="154" t="s">
        <v>97</v>
      </c>
      <c r="Z12" s="177">
        <v>66</v>
      </c>
      <c r="AA12" s="177">
        <v>30</v>
      </c>
      <c r="AB12" s="177">
        <v>31</v>
      </c>
      <c r="AC12" s="154">
        <v>20</v>
      </c>
      <c r="AD12" s="172" t="s">
        <v>38</v>
      </c>
      <c r="AE12" s="172" t="s">
        <v>98</v>
      </c>
      <c r="AF12" s="172" t="s">
        <v>38</v>
      </c>
    </row>
    <row r="13" spans="2:32" ht="30.75" customHeight="1">
      <c r="B13" s="74" t="s">
        <v>99</v>
      </c>
      <c r="D13" s="65" t="s">
        <v>100</v>
      </c>
      <c r="E13" s="66" t="s">
        <v>101</v>
      </c>
      <c r="F13" s="66" t="s">
        <v>102</v>
      </c>
      <c r="G13" s="67" t="s">
        <v>103</v>
      </c>
      <c r="H13" s="68">
        <v>167000</v>
      </c>
      <c r="I13" s="96">
        <v>500</v>
      </c>
      <c r="J13" s="97" t="s">
        <v>104</v>
      </c>
      <c r="K13" s="98" t="s">
        <v>74</v>
      </c>
      <c r="L13" s="99"/>
      <c r="M13" s="100"/>
      <c r="N13" s="101"/>
      <c r="O13" s="102"/>
      <c r="P13" s="141" t="s">
        <v>38</v>
      </c>
      <c r="Q13" s="103">
        <v>10</v>
      </c>
      <c r="R13" s="103">
        <v>8</v>
      </c>
      <c r="S13" s="151" t="s">
        <v>38</v>
      </c>
      <c r="T13" s="142">
        <v>500</v>
      </c>
      <c r="U13" s="150" t="s">
        <v>105</v>
      </c>
      <c r="V13" s="145"/>
      <c r="W13" s="145"/>
      <c r="X13" s="154"/>
      <c r="Y13" s="154"/>
      <c r="Z13" s="177">
        <v>109</v>
      </c>
      <c r="AA13" s="177">
        <v>61</v>
      </c>
      <c r="AB13" s="177">
        <v>20</v>
      </c>
      <c r="AC13" s="154"/>
      <c r="AD13" s="172"/>
      <c r="AE13" s="172"/>
      <c r="AF13" s="172" t="s">
        <v>38</v>
      </c>
    </row>
    <row r="14" spans="2:32" ht="30.75" customHeight="1">
      <c r="B14" s="79">
        <f>tbl邀请[[#Totals],[拍单金额]]</f>
        <v>0</v>
      </c>
      <c r="D14" s="65" t="s">
        <v>106</v>
      </c>
      <c r="E14" s="66" t="s">
        <v>107</v>
      </c>
      <c r="F14" s="66" t="s">
        <v>108</v>
      </c>
      <c r="G14" s="67" t="s">
        <v>109</v>
      </c>
      <c r="H14" s="68">
        <v>96000</v>
      </c>
      <c r="I14" s="96">
        <v>500</v>
      </c>
      <c r="J14" s="97" t="s">
        <v>110</v>
      </c>
      <c r="K14" s="98" t="s">
        <v>111</v>
      </c>
      <c r="L14" s="99"/>
      <c r="M14" s="100"/>
      <c r="N14" s="101"/>
      <c r="O14" s="102"/>
      <c r="P14" s="141" t="s">
        <v>38</v>
      </c>
      <c r="Q14" s="103">
        <v>10</v>
      </c>
      <c r="R14" s="103">
        <v>8</v>
      </c>
      <c r="S14" s="141" t="s">
        <v>38</v>
      </c>
      <c r="T14" s="142">
        <v>500</v>
      </c>
      <c r="U14" s="143" t="s">
        <v>112</v>
      </c>
      <c r="V14" s="144" t="s">
        <v>113</v>
      </c>
      <c r="W14" s="145" t="s">
        <v>114</v>
      </c>
      <c r="X14" s="154" t="s">
        <v>115</v>
      </c>
      <c r="Y14" s="154" t="s">
        <v>116</v>
      </c>
      <c r="Z14" s="177">
        <v>103</v>
      </c>
      <c r="AA14" s="177">
        <v>66</v>
      </c>
      <c r="AB14" s="177">
        <v>22</v>
      </c>
      <c r="AC14" s="154">
        <v>12</v>
      </c>
      <c r="AD14" s="172"/>
      <c r="AE14" s="172"/>
      <c r="AF14" s="172" t="s">
        <v>38</v>
      </c>
    </row>
    <row r="15" spans="2:32" ht="30.75" customHeight="1">
      <c r="B15" s="74" t="s">
        <v>117</v>
      </c>
      <c r="D15" s="76" t="s">
        <v>118</v>
      </c>
      <c r="E15" s="76" t="s">
        <v>119</v>
      </c>
      <c r="F15" s="76" t="s">
        <v>120</v>
      </c>
      <c r="G15" s="76" t="s">
        <v>121</v>
      </c>
      <c r="H15" s="77" t="s">
        <v>122</v>
      </c>
      <c r="I15" s="77">
        <v>80</v>
      </c>
      <c r="J15" s="113" t="s">
        <v>123</v>
      </c>
      <c r="K15" s="114">
        <v>3</v>
      </c>
      <c r="L15" s="99"/>
      <c r="M15" s="100"/>
      <c r="N15" s="101"/>
      <c r="O15" s="102"/>
      <c r="P15" s="141" t="s">
        <v>38</v>
      </c>
      <c r="Q15" s="103">
        <v>9</v>
      </c>
      <c r="R15" s="103">
        <v>7</v>
      </c>
      <c r="S15" s="151" t="s">
        <v>38</v>
      </c>
      <c r="T15" s="142">
        <v>80</v>
      </c>
      <c r="U15" s="150" t="s">
        <v>124</v>
      </c>
      <c r="V15" s="144" t="s">
        <v>125</v>
      </c>
      <c r="W15" s="145"/>
      <c r="X15" s="154" t="s">
        <v>126</v>
      </c>
      <c r="Y15" s="154" t="s">
        <v>127</v>
      </c>
      <c r="Z15" s="177">
        <v>20</v>
      </c>
      <c r="AA15" s="177">
        <v>11</v>
      </c>
      <c r="AB15" s="177">
        <v>14</v>
      </c>
      <c r="AC15" s="154">
        <v>11</v>
      </c>
      <c r="AD15" s="172"/>
      <c r="AE15" s="172"/>
      <c r="AF15" s="172" t="s">
        <v>38</v>
      </c>
    </row>
    <row r="16" spans="2:32" ht="30.75" customHeight="1">
      <c r="B16" s="79">
        <f>tbl邀请[[#Totals],[结算金额]]</f>
        <v>9860</v>
      </c>
      <c r="D16" s="76" t="s">
        <v>128</v>
      </c>
      <c r="E16" s="76" t="s">
        <v>129</v>
      </c>
      <c r="F16" s="76" t="s">
        <v>128</v>
      </c>
      <c r="G16" s="76" t="s">
        <v>130</v>
      </c>
      <c r="H16" s="77" t="s">
        <v>131</v>
      </c>
      <c r="I16" s="77">
        <v>200</v>
      </c>
      <c r="J16" s="113" t="s">
        <v>129</v>
      </c>
      <c r="K16" s="114" t="s">
        <v>37</v>
      </c>
      <c r="L16" s="99"/>
      <c r="M16" s="100"/>
      <c r="N16" s="101"/>
      <c r="O16" s="102"/>
      <c r="P16" s="141" t="s">
        <v>38</v>
      </c>
      <c r="Q16" s="103">
        <v>10</v>
      </c>
      <c r="R16" s="103">
        <v>8</v>
      </c>
      <c r="S16" s="141" t="s">
        <v>38</v>
      </c>
      <c r="T16" s="142">
        <v>200</v>
      </c>
      <c r="U16" s="150" t="s">
        <v>132</v>
      </c>
      <c r="V16" s="144" t="s">
        <v>133</v>
      </c>
      <c r="W16" s="145"/>
      <c r="X16" s="154" t="s">
        <v>134</v>
      </c>
      <c r="Y16" s="154" t="s">
        <v>135</v>
      </c>
      <c r="Z16" s="177">
        <v>179</v>
      </c>
      <c r="AA16" s="177">
        <v>168</v>
      </c>
      <c r="AB16" s="177">
        <v>1</v>
      </c>
      <c r="AC16" s="154">
        <v>1</v>
      </c>
      <c r="AD16" s="172"/>
      <c r="AE16" s="172"/>
      <c r="AF16" s="172" t="s">
        <v>38</v>
      </c>
    </row>
    <row r="17" spans="2:32" ht="30.75" customHeight="1">
      <c r="B17" s="74" t="s">
        <v>136</v>
      </c>
      <c r="D17" s="80" t="s">
        <v>137</v>
      </c>
      <c r="E17" s="80" t="s">
        <v>138</v>
      </c>
      <c r="F17" s="80" t="s">
        <v>137</v>
      </c>
      <c r="G17" s="80" t="s">
        <v>139</v>
      </c>
      <c r="H17" s="81" t="s">
        <v>140</v>
      </c>
      <c r="I17" s="81">
        <v>200</v>
      </c>
      <c r="J17" s="121" t="s">
        <v>138</v>
      </c>
      <c r="K17" s="122" t="s">
        <v>74</v>
      </c>
      <c r="L17" s="107"/>
      <c r="M17" s="108"/>
      <c r="N17" s="109"/>
      <c r="O17" s="110"/>
      <c r="P17" s="157" t="s">
        <v>384</v>
      </c>
      <c r="Q17" s="111"/>
      <c r="R17" s="111"/>
      <c r="S17" s="157" t="s">
        <v>384</v>
      </c>
      <c r="T17" s="147"/>
      <c r="U17" s="148"/>
      <c r="V17" s="155"/>
      <c r="W17" s="155"/>
      <c r="X17" s="156"/>
      <c r="Y17" s="156"/>
      <c r="Z17" s="178"/>
      <c r="AA17" s="178"/>
      <c r="AB17" s="178"/>
      <c r="AC17" s="156"/>
      <c r="AD17" s="176"/>
      <c r="AE17" s="176"/>
      <c r="AF17" s="176"/>
    </row>
    <row r="18" spans="2:32" ht="30.75" customHeight="1">
      <c r="B18" s="79">
        <f>tbl邀请[[#Totals],[笔记报价]]-B16</f>
        <v>1500</v>
      </c>
      <c r="D18" s="76" t="s">
        <v>141</v>
      </c>
      <c r="E18" s="76" t="s">
        <v>142</v>
      </c>
      <c r="F18" s="76" t="s">
        <v>143</v>
      </c>
      <c r="G18" s="76" t="s">
        <v>144</v>
      </c>
      <c r="H18" s="77" t="s">
        <v>131</v>
      </c>
      <c r="I18" s="77">
        <v>200</v>
      </c>
      <c r="J18" s="113" t="s">
        <v>142</v>
      </c>
      <c r="K18" s="114" t="s">
        <v>111</v>
      </c>
      <c r="L18" s="99"/>
      <c r="M18" s="100"/>
      <c r="N18" s="101"/>
      <c r="O18" s="102"/>
      <c r="P18" s="141" t="s">
        <v>38</v>
      </c>
      <c r="Q18" s="103">
        <v>9</v>
      </c>
      <c r="R18" s="103">
        <v>8</v>
      </c>
      <c r="S18" s="151" t="s">
        <v>38</v>
      </c>
      <c r="T18" s="142">
        <v>200</v>
      </c>
      <c r="U18" s="150" t="s">
        <v>145</v>
      </c>
      <c r="V18" s="144" t="s">
        <v>146</v>
      </c>
      <c r="W18" s="145"/>
      <c r="X18" s="154" t="s">
        <v>147</v>
      </c>
      <c r="Y18" s="154" t="s">
        <v>148</v>
      </c>
      <c r="Z18" s="177">
        <v>77</v>
      </c>
      <c r="AA18" s="177">
        <v>43</v>
      </c>
      <c r="AB18" s="177">
        <v>45</v>
      </c>
      <c r="AC18" s="154">
        <v>45</v>
      </c>
      <c r="AD18" s="172"/>
      <c r="AE18" s="172"/>
      <c r="AF18" s="172"/>
    </row>
    <row r="19" spans="2:32" ht="30.75" customHeight="1">
      <c r="D19" s="76" t="s">
        <v>149</v>
      </c>
      <c r="E19" s="76" t="s">
        <v>150</v>
      </c>
      <c r="F19" s="76" t="s">
        <v>150</v>
      </c>
      <c r="G19" s="76" t="s">
        <v>151</v>
      </c>
      <c r="H19" s="77" t="s">
        <v>152</v>
      </c>
      <c r="I19" s="77">
        <v>200</v>
      </c>
      <c r="J19" s="113" t="s">
        <v>153</v>
      </c>
      <c r="K19" s="114" t="s">
        <v>37</v>
      </c>
      <c r="L19" s="99"/>
      <c r="M19" s="100"/>
      <c r="N19" s="101"/>
      <c r="O19" s="102"/>
      <c r="P19" s="141" t="s">
        <v>38</v>
      </c>
      <c r="Q19" s="103">
        <v>10</v>
      </c>
      <c r="R19" s="103">
        <v>9</v>
      </c>
      <c r="S19" s="151" t="s">
        <v>38</v>
      </c>
      <c r="T19" s="142">
        <v>200</v>
      </c>
      <c r="U19" s="150" t="s">
        <v>154</v>
      </c>
      <c r="V19" s="144"/>
      <c r="W19" s="145"/>
      <c r="X19" s="154" t="s">
        <v>155</v>
      </c>
      <c r="Y19" s="154" t="s">
        <v>156</v>
      </c>
      <c r="Z19" s="177">
        <v>26</v>
      </c>
      <c r="AA19" s="177">
        <v>28</v>
      </c>
      <c r="AB19" s="177">
        <v>36</v>
      </c>
      <c r="AC19" s="154">
        <v>32</v>
      </c>
      <c r="AD19" s="172"/>
      <c r="AE19" s="172"/>
      <c r="AF19" s="172" t="s">
        <v>38</v>
      </c>
    </row>
    <row r="20" spans="2:32" ht="30.75" customHeight="1">
      <c r="B20" s="47" t="s">
        <v>157</v>
      </c>
      <c r="D20" s="76" t="s">
        <v>158</v>
      </c>
      <c r="E20" s="76" t="s">
        <v>159</v>
      </c>
      <c r="F20" s="76" t="s">
        <v>160</v>
      </c>
      <c r="G20" s="76" t="s">
        <v>161</v>
      </c>
      <c r="H20" s="77" t="s">
        <v>162</v>
      </c>
      <c r="I20" s="77">
        <v>0</v>
      </c>
      <c r="J20" s="113" t="s">
        <v>163</v>
      </c>
      <c r="K20" s="114" t="s">
        <v>37</v>
      </c>
      <c r="L20" s="99"/>
      <c r="M20" s="100"/>
      <c r="N20" s="101"/>
      <c r="O20" s="102"/>
      <c r="P20" s="141" t="s">
        <v>38</v>
      </c>
      <c r="Q20" s="103">
        <v>10</v>
      </c>
      <c r="R20" s="103">
        <v>2</v>
      </c>
      <c r="S20" s="151" t="s">
        <v>38</v>
      </c>
      <c r="T20" s="142">
        <v>0</v>
      </c>
      <c r="U20" s="150" t="s">
        <v>164</v>
      </c>
      <c r="V20" s="144" t="s">
        <v>165</v>
      </c>
      <c r="W20" s="145"/>
      <c r="X20" s="154" t="s">
        <v>166</v>
      </c>
      <c r="Y20" s="154" t="s">
        <v>167</v>
      </c>
      <c r="Z20" s="177">
        <v>274</v>
      </c>
      <c r="AA20" s="177">
        <v>1</v>
      </c>
      <c r="AB20" s="177">
        <v>0</v>
      </c>
      <c r="AC20" s="154">
        <v>0</v>
      </c>
      <c r="AD20" s="172"/>
      <c r="AE20" s="172"/>
      <c r="AF20" s="172" t="s">
        <v>38</v>
      </c>
    </row>
    <row r="21" spans="2:32" ht="30.75" customHeight="1">
      <c r="B21" s="82">
        <f ca="1">TODAY()</f>
        <v>44287</v>
      </c>
      <c r="D21" s="80" t="s">
        <v>168</v>
      </c>
      <c r="E21" s="80" t="s">
        <v>169</v>
      </c>
      <c r="F21" s="80" t="s">
        <v>170</v>
      </c>
      <c r="G21" s="80" t="s">
        <v>171</v>
      </c>
      <c r="H21" s="81" t="s">
        <v>172</v>
      </c>
      <c r="I21" s="81">
        <v>200</v>
      </c>
      <c r="J21" s="121" t="s">
        <v>173</v>
      </c>
      <c r="K21" s="122" t="s">
        <v>74</v>
      </c>
      <c r="L21" s="107"/>
      <c r="M21" s="108"/>
      <c r="N21" s="109"/>
      <c r="O21" s="110"/>
      <c r="P21" s="157" t="s">
        <v>384</v>
      </c>
      <c r="Q21" s="111"/>
      <c r="R21" s="111"/>
      <c r="S21" s="157" t="s">
        <v>384</v>
      </c>
      <c r="T21" s="124"/>
      <c r="U21" s="148"/>
      <c r="V21" s="148"/>
      <c r="W21" s="155"/>
      <c r="X21" s="156"/>
      <c r="Y21" s="156"/>
      <c r="Z21" s="178"/>
      <c r="AA21" s="178"/>
      <c r="AB21" s="178"/>
      <c r="AC21" s="156"/>
      <c r="AD21" s="176"/>
      <c r="AE21" s="176"/>
      <c r="AF21" s="176"/>
    </row>
    <row r="22" spans="2:32" ht="30.75" customHeight="1">
      <c r="D22" s="80" t="s">
        <v>174</v>
      </c>
      <c r="E22" s="80" t="s">
        <v>175</v>
      </c>
      <c r="F22" s="80" t="s">
        <v>174</v>
      </c>
      <c r="G22" s="80" t="s">
        <v>176</v>
      </c>
      <c r="H22" s="81" t="s">
        <v>177</v>
      </c>
      <c r="I22" s="81">
        <v>200</v>
      </c>
      <c r="J22" s="80" t="s">
        <v>175</v>
      </c>
      <c r="K22" s="81">
        <v>3</v>
      </c>
      <c r="L22" s="123"/>
      <c r="M22" s="111"/>
      <c r="N22" s="124"/>
      <c r="O22" s="125"/>
      <c r="P22" s="157" t="s">
        <v>384</v>
      </c>
      <c r="Q22" s="111"/>
      <c r="R22" s="111"/>
      <c r="S22" s="157" t="s">
        <v>384</v>
      </c>
      <c r="T22" s="147"/>
      <c r="U22" s="148"/>
      <c r="V22" s="148"/>
      <c r="W22" s="155"/>
      <c r="X22" s="156"/>
      <c r="Y22" s="156"/>
      <c r="Z22" s="178"/>
      <c r="AA22" s="178"/>
      <c r="AB22" s="178"/>
      <c r="AC22" s="156"/>
      <c r="AD22" s="176"/>
      <c r="AE22" s="176"/>
      <c r="AF22" s="176"/>
    </row>
    <row r="23" spans="2:32" ht="30.75" customHeight="1">
      <c r="D23" s="76" t="s">
        <v>178</v>
      </c>
      <c r="E23" s="76" t="s">
        <v>179</v>
      </c>
      <c r="F23" s="76" t="s">
        <v>180</v>
      </c>
      <c r="G23" s="76" t="s">
        <v>181</v>
      </c>
      <c r="H23" s="77" t="s">
        <v>182</v>
      </c>
      <c r="I23" s="77">
        <v>80</v>
      </c>
      <c r="J23" s="113" t="s">
        <v>183</v>
      </c>
      <c r="K23" s="114" t="s">
        <v>111</v>
      </c>
      <c r="L23" s="99"/>
      <c r="M23" s="100"/>
      <c r="N23" s="101"/>
      <c r="O23" s="102"/>
      <c r="P23" s="141" t="s">
        <v>38</v>
      </c>
      <c r="Q23" s="103">
        <v>10</v>
      </c>
      <c r="R23" s="103">
        <v>6</v>
      </c>
      <c r="S23" s="141" t="s">
        <v>38</v>
      </c>
      <c r="T23" s="142">
        <v>80</v>
      </c>
      <c r="U23" s="150" t="s">
        <v>184</v>
      </c>
      <c r="V23" s="144" t="s">
        <v>185</v>
      </c>
      <c r="W23" s="145"/>
      <c r="X23" s="154" t="s">
        <v>186</v>
      </c>
      <c r="Y23" s="154" t="s">
        <v>187</v>
      </c>
      <c r="Z23" s="177">
        <v>19</v>
      </c>
      <c r="AA23" s="177">
        <v>20</v>
      </c>
      <c r="AB23" s="177">
        <v>24</v>
      </c>
      <c r="AC23" s="154">
        <v>15</v>
      </c>
      <c r="AD23" s="172"/>
      <c r="AE23" s="172"/>
      <c r="AF23" s="172" t="s">
        <v>38</v>
      </c>
    </row>
    <row r="24" spans="2:32" ht="30.75" customHeight="1">
      <c r="D24" s="76" t="s">
        <v>188</v>
      </c>
      <c r="E24" s="76" t="s">
        <v>189</v>
      </c>
      <c r="F24" s="76" t="s">
        <v>188</v>
      </c>
      <c r="G24" s="186" t="s">
        <v>1641</v>
      </c>
      <c r="H24" s="77" t="s">
        <v>191</v>
      </c>
      <c r="I24" s="77">
        <v>200</v>
      </c>
      <c r="J24" s="76" t="s">
        <v>189</v>
      </c>
      <c r="K24" s="77" t="s">
        <v>37</v>
      </c>
      <c r="L24" s="126"/>
      <c r="M24" s="103"/>
      <c r="N24" s="127"/>
      <c r="O24" s="128"/>
      <c r="P24" s="141" t="s">
        <v>38</v>
      </c>
      <c r="Q24" s="103">
        <v>10</v>
      </c>
      <c r="R24" s="103">
        <v>7</v>
      </c>
      <c r="S24" s="151" t="s">
        <v>38</v>
      </c>
      <c r="T24" s="142">
        <v>200</v>
      </c>
      <c r="U24" s="143" t="s">
        <v>192</v>
      </c>
      <c r="V24" s="158"/>
      <c r="W24" s="158"/>
      <c r="X24" s="154" t="s">
        <v>193</v>
      </c>
      <c r="Y24" s="154" t="s">
        <v>194</v>
      </c>
      <c r="Z24" s="177">
        <v>32</v>
      </c>
      <c r="AA24" s="177">
        <v>11</v>
      </c>
      <c r="AB24" s="177">
        <v>14</v>
      </c>
      <c r="AC24" s="154">
        <v>10</v>
      </c>
      <c r="AD24" s="172"/>
      <c r="AE24" s="172"/>
      <c r="AF24" s="172"/>
    </row>
    <row r="25" spans="2:32" ht="30.75" customHeight="1">
      <c r="D25" s="76" t="s">
        <v>195</v>
      </c>
      <c r="E25" s="76" t="s">
        <v>196</v>
      </c>
      <c r="F25" s="76" t="s">
        <v>197</v>
      </c>
      <c r="G25" s="76" t="s">
        <v>198</v>
      </c>
      <c r="H25" s="77" t="s">
        <v>199</v>
      </c>
      <c r="I25" s="77">
        <v>200</v>
      </c>
      <c r="J25" s="121" t="s">
        <v>200</v>
      </c>
      <c r="K25" s="122" t="s">
        <v>37</v>
      </c>
      <c r="L25" s="107"/>
      <c r="M25" s="108"/>
      <c r="N25" s="109"/>
      <c r="O25" s="110"/>
      <c r="P25" s="141" t="s">
        <v>38</v>
      </c>
      <c r="Q25" s="103">
        <v>10</v>
      </c>
      <c r="R25" s="103">
        <v>8</v>
      </c>
      <c r="S25" s="141" t="s">
        <v>38</v>
      </c>
      <c r="T25" s="142">
        <v>200</v>
      </c>
      <c r="U25" s="143" t="s">
        <v>201</v>
      </c>
      <c r="V25" s="159"/>
      <c r="W25" s="149"/>
      <c r="X25" s="154" t="s">
        <v>202</v>
      </c>
      <c r="Y25" s="154" t="s">
        <v>203</v>
      </c>
      <c r="Z25" s="177">
        <v>80</v>
      </c>
      <c r="AA25" s="177">
        <v>46</v>
      </c>
      <c r="AB25" s="177">
        <v>53</v>
      </c>
      <c r="AC25" s="154">
        <v>9</v>
      </c>
      <c r="AD25" s="172"/>
      <c r="AE25" s="172"/>
      <c r="AF25" s="172" t="s">
        <v>38</v>
      </c>
    </row>
    <row r="26" spans="2:32" ht="30.75" customHeight="1">
      <c r="D26" s="76" t="s">
        <v>204</v>
      </c>
      <c r="E26" s="76" t="s">
        <v>205</v>
      </c>
      <c r="F26" s="76" t="s">
        <v>204</v>
      </c>
      <c r="G26" s="76" t="s">
        <v>206</v>
      </c>
      <c r="H26" s="77" t="s">
        <v>207</v>
      </c>
      <c r="I26" s="77">
        <v>200</v>
      </c>
      <c r="J26" s="113" t="s">
        <v>208</v>
      </c>
      <c r="K26" s="114" t="s">
        <v>111</v>
      </c>
      <c r="L26" s="99"/>
      <c r="M26" s="100"/>
      <c r="N26" s="101"/>
      <c r="O26" s="102"/>
      <c r="P26" s="141" t="s">
        <v>38</v>
      </c>
      <c r="Q26" s="103">
        <v>10</v>
      </c>
      <c r="R26" s="103">
        <v>9</v>
      </c>
      <c r="S26" s="141" t="s">
        <v>38</v>
      </c>
      <c r="T26" s="142">
        <v>200</v>
      </c>
      <c r="U26" s="160" t="s">
        <v>209</v>
      </c>
      <c r="V26" s="144" t="s">
        <v>210</v>
      </c>
      <c r="W26" s="144" t="s">
        <v>211</v>
      </c>
      <c r="X26" s="154" t="s">
        <v>212</v>
      </c>
      <c r="Y26" s="154" t="s">
        <v>213</v>
      </c>
      <c r="Z26" s="177">
        <v>77</v>
      </c>
      <c r="AA26" s="177">
        <v>47</v>
      </c>
      <c r="AB26" s="177">
        <v>31</v>
      </c>
      <c r="AC26" s="154">
        <v>16</v>
      </c>
      <c r="AD26" s="172"/>
      <c r="AE26" s="172"/>
      <c r="AF26" s="172"/>
    </row>
    <row r="27" spans="2:32" ht="30.75" customHeight="1">
      <c r="D27" s="76" t="s">
        <v>214</v>
      </c>
      <c r="E27" s="76" t="s">
        <v>214</v>
      </c>
      <c r="F27" s="76" t="s">
        <v>214</v>
      </c>
      <c r="G27" s="76" t="s">
        <v>215</v>
      </c>
      <c r="H27" s="77" t="s">
        <v>216</v>
      </c>
      <c r="I27" s="77">
        <v>200</v>
      </c>
      <c r="J27" s="121" t="s">
        <v>217</v>
      </c>
      <c r="K27" s="122" t="s">
        <v>37</v>
      </c>
      <c r="L27" s="107"/>
      <c r="M27" s="108"/>
      <c r="N27" s="109"/>
      <c r="O27" s="110"/>
      <c r="P27" s="141" t="s">
        <v>38</v>
      </c>
      <c r="Q27" s="103">
        <v>10</v>
      </c>
      <c r="R27" s="103">
        <v>7</v>
      </c>
      <c r="S27" s="151" t="s">
        <v>38</v>
      </c>
      <c r="T27" s="142">
        <v>200</v>
      </c>
      <c r="U27" s="143" t="s">
        <v>218</v>
      </c>
      <c r="V27" s="159" t="s">
        <v>219</v>
      </c>
      <c r="W27" s="149"/>
      <c r="X27" s="154" t="s">
        <v>220</v>
      </c>
      <c r="Y27" s="154" t="s">
        <v>221</v>
      </c>
      <c r="Z27" s="177">
        <v>71</v>
      </c>
      <c r="AA27" s="177">
        <v>39</v>
      </c>
      <c r="AB27" s="177">
        <v>37</v>
      </c>
      <c r="AC27" s="154">
        <v>11</v>
      </c>
      <c r="AD27" s="172"/>
      <c r="AE27" s="172"/>
      <c r="AF27" s="172" t="s">
        <v>38</v>
      </c>
    </row>
    <row r="28" spans="2:32" ht="30.75" customHeight="1">
      <c r="D28" s="76" t="s">
        <v>222</v>
      </c>
      <c r="E28" s="76" t="s">
        <v>223</v>
      </c>
      <c r="F28" s="76" t="s">
        <v>224</v>
      </c>
      <c r="G28" s="76" t="s">
        <v>225</v>
      </c>
      <c r="H28" s="77" t="s">
        <v>226</v>
      </c>
      <c r="I28" s="77">
        <v>200</v>
      </c>
      <c r="J28" s="113" t="s">
        <v>227</v>
      </c>
      <c r="K28" s="114" t="s">
        <v>37</v>
      </c>
      <c r="L28" s="99"/>
      <c r="M28" s="100"/>
      <c r="N28" s="101"/>
      <c r="O28" s="102"/>
      <c r="P28" s="141" t="s">
        <v>38</v>
      </c>
      <c r="Q28" s="103">
        <v>10</v>
      </c>
      <c r="R28" s="103">
        <v>8</v>
      </c>
      <c r="S28" s="151" t="s">
        <v>38</v>
      </c>
      <c r="T28" s="142">
        <v>200</v>
      </c>
      <c r="U28" s="150" t="s">
        <v>228</v>
      </c>
      <c r="V28" s="144" t="s">
        <v>229</v>
      </c>
      <c r="W28" s="145"/>
      <c r="X28" s="154" t="s">
        <v>230</v>
      </c>
      <c r="Y28" s="154" t="s">
        <v>231</v>
      </c>
      <c r="Z28" s="177">
        <v>95</v>
      </c>
      <c r="AA28" s="177">
        <v>70</v>
      </c>
      <c r="AB28" s="177">
        <v>19</v>
      </c>
      <c r="AC28" s="154">
        <v>17</v>
      </c>
      <c r="AD28" s="172"/>
      <c r="AE28" s="172"/>
      <c r="AF28" s="172"/>
    </row>
    <row r="29" spans="2:32" ht="30.75" customHeight="1">
      <c r="D29" s="76" t="s">
        <v>232</v>
      </c>
      <c r="E29" s="76" t="s">
        <v>233</v>
      </c>
      <c r="F29" s="83" t="s">
        <v>234</v>
      </c>
      <c r="G29" s="76" t="s">
        <v>235</v>
      </c>
      <c r="H29" s="77" t="s">
        <v>236</v>
      </c>
      <c r="I29" s="77">
        <v>200</v>
      </c>
      <c r="J29" s="121" t="s">
        <v>233</v>
      </c>
      <c r="K29" s="122" t="s">
        <v>237</v>
      </c>
      <c r="L29" s="129"/>
      <c r="M29" s="86"/>
      <c r="N29" s="130"/>
      <c r="O29" s="131"/>
      <c r="P29" s="141" t="s">
        <v>38</v>
      </c>
      <c r="Q29" s="103">
        <v>10</v>
      </c>
      <c r="R29" s="103">
        <v>5</v>
      </c>
      <c r="S29" s="141" t="s">
        <v>38</v>
      </c>
      <c r="T29" s="142">
        <v>200</v>
      </c>
      <c r="U29" s="143" t="s">
        <v>238</v>
      </c>
      <c r="V29" s="161" t="s">
        <v>239</v>
      </c>
      <c r="W29" s="162" t="s">
        <v>240</v>
      </c>
      <c r="X29" s="154" t="s">
        <v>241</v>
      </c>
      <c r="Y29" s="154" t="s">
        <v>242</v>
      </c>
      <c r="Z29" s="177">
        <v>56</v>
      </c>
      <c r="AA29" s="177">
        <v>28</v>
      </c>
      <c r="AB29" s="177">
        <v>20</v>
      </c>
      <c r="AC29" s="154">
        <v>14</v>
      </c>
      <c r="AD29" s="172"/>
      <c r="AE29" s="172"/>
      <c r="AF29" s="172" t="s">
        <v>38</v>
      </c>
    </row>
    <row r="30" spans="2:32" ht="30.75" customHeight="1">
      <c r="D30" s="76" t="s">
        <v>243</v>
      </c>
      <c r="E30" s="76" t="s">
        <v>244</v>
      </c>
      <c r="F30" s="76" t="s">
        <v>245</v>
      </c>
      <c r="G30" s="76" t="s">
        <v>246</v>
      </c>
      <c r="H30" s="77" t="s">
        <v>247</v>
      </c>
      <c r="I30" s="77">
        <v>200</v>
      </c>
      <c r="J30" s="121" t="s">
        <v>248</v>
      </c>
      <c r="K30" s="122" t="s">
        <v>111</v>
      </c>
      <c r="L30" s="129"/>
      <c r="M30" s="86"/>
      <c r="N30" s="130"/>
      <c r="O30" s="131"/>
      <c r="P30" s="141" t="s">
        <v>38</v>
      </c>
      <c r="Q30" s="103">
        <v>10</v>
      </c>
      <c r="R30" s="103">
        <v>6</v>
      </c>
      <c r="S30" s="141" t="s">
        <v>38</v>
      </c>
      <c r="T30" s="142">
        <v>200</v>
      </c>
      <c r="U30" s="143" t="s">
        <v>249</v>
      </c>
      <c r="V30" s="161"/>
      <c r="W30" s="161"/>
      <c r="X30" s="154" t="s">
        <v>250</v>
      </c>
      <c r="Y30" s="154" t="s">
        <v>251</v>
      </c>
      <c r="Z30" s="177">
        <v>56</v>
      </c>
      <c r="AA30" s="177">
        <v>24</v>
      </c>
      <c r="AB30" s="177">
        <v>42</v>
      </c>
      <c r="AC30" s="154">
        <v>3</v>
      </c>
      <c r="AD30" s="172"/>
      <c r="AE30" s="172"/>
      <c r="AF30" s="172" t="s">
        <v>38</v>
      </c>
    </row>
    <row r="31" spans="2:32" ht="30.75" customHeight="1">
      <c r="D31" s="76" t="s">
        <v>252</v>
      </c>
      <c r="E31" s="76" t="s">
        <v>253</v>
      </c>
      <c r="F31" s="76" t="s">
        <v>252</v>
      </c>
      <c r="G31" s="76" t="s">
        <v>254</v>
      </c>
      <c r="H31" s="77" t="s">
        <v>255</v>
      </c>
      <c r="I31" s="77">
        <v>200</v>
      </c>
      <c r="J31" s="76" t="s">
        <v>256</v>
      </c>
      <c r="K31" s="77">
        <v>3</v>
      </c>
      <c r="L31" s="126"/>
      <c r="M31" s="103"/>
      <c r="N31" s="127"/>
      <c r="O31" s="128"/>
      <c r="P31" s="141" t="s">
        <v>38</v>
      </c>
      <c r="Q31" s="103">
        <v>10</v>
      </c>
      <c r="R31" s="103">
        <v>5</v>
      </c>
      <c r="S31" s="141" t="s">
        <v>38</v>
      </c>
      <c r="T31" s="127">
        <v>200</v>
      </c>
      <c r="U31" s="143" t="s">
        <v>257</v>
      </c>
      <c r="V31" s="158"/>
      <c r="W31" s="158"/>
      <c r="X31" s="154" t="s">
        <v>258</v>
      </c>
      <c r="Y31" s="154" t="s">
        <v>259</v>
      </c>
      <c r="Z31" s="177">
        <v>22</v>
      </c>
      <c r="AA31" s="177">
        <v>10</v>
      </c>
      <c r="AB31" s="177">
        <v>30</v>
      </c>
      <c r="AC31" s="154">
        <v>6</v>
      </c>
      <c r="AD31" s="172"/>
      <c r="AE31" s="172"/>
      <c r="AF31" s="172"/>
    </row>
    <row r="32" spans="2:32" ht="30.75" customHeight="1">
      <c r="D32" s="76" t="s">
        <v>260</v>
      </c>
      <c r="E32" s="76" t="s">
        <v>261</v>
      </c>
      <c r="F32" s="76" t="s">
        <v>260</v>
      </c>
      <c r="G32" s="76" t="s">
        <v>262</v>
      </c>
      <c r="H32" s="77" t="s">
        <v>263</v>
      </c>
      <c r="I32" s="77">
        <v>200</v>
      </c>
      <c r="J32" s="113" t="s">
        <v>264</v>
      </c>
      <c r="K32" s="114" t="s">
        <v>37</v>
      </c>
      <c r="L32" s="99"/>
      <c r="M32" s="100"/>
      <c r="N32" s="101"/>
      <c r="O32" s="102"/>
      <c r="P32" s="141" t="s">
        <v>38</v>
      </c>
      <c r="Q32" s="103">
        <v>10</v>
      </c>
      <c r="R32" s="103">
        <v>7</v>
      </c>
      <c r="S32" s="141" t="s">
        <v>38</v>
      </c>
      <c r="T32" s="142">
        <v>200</v>
      </c>
      <c r="U32" s="150" t="s">
        <v>265</v>
      </c>
      <c r="V32" s="145"/>
      <c r="W32" s="145"/>
      <c r="X32" s="154" t="s">
        <v>266</v>
      </c>
      <c r="Y32" s="154" t="s">
        <v>267</v>
      </c>
      <c r="Z32" s="177">
        <v>117</v>
      </c>
      <c r="AA32" s="177">
        <v>50</v>
      </c>
      <c r="AB32" s="177">
        <v>20</v>
      </c>
      <c r="AC32" s="154">
        <v>19</v>
      </c>
      <c r="AD32" s="172"/>
      <c r="AE32" s="172"/>
      <c r="AF32" s="172" t="s">
        <v>38</v>
      </c>
    </row>
    <row r="33" spans="4:32" ht="30.75" customHeight="1">
      <c r="D33" s="80" t="s">
        <v>268</v>
      </c>
      <c r="E33" s="80" t="s">
        <v>42</v>
      </c>
      <c r="F33" s="80" t="s">
        <v>43</v>
      </c>
      <c r="G33" s="80" t="s">
        <v>44</v>
      </c>
      <c r="H33" s="81" t="s">
        <v>131</v>
      </c>
      <c r="I33" s="81">
        <v>200</v>
      </c>
      <c r="J33" s="121" t="s">
        <v>42</v>
      </c>
      <c r="K33" s="122">
        <v>5</v>
      </c>
      <c r="L33" s="129"/>
      <c r="M33" s="86"/>
      <c r="N33" s="130"/>
      <c r="O33" s="131"/>
      <c r="P33" s="157" t="s">
        <v>384</v>
      </c>
      <c r="Q33" s="111"/>
      <c r="R33" s="111"/>
      <c r="S33" s="157" t="s">
        <v>384</v>
      </c>
      <c r="T33" s="124"/>
      <c r="U33" s="155"/>
      <c r="V33" s="155"/>
      <c r="W33" s="155"/>
      <c r="X33" s="156"/>
      <c r="Y33" s="156"/>
      <c r="Z33" s="178"/>
      <c r="AA33" s="178"/>
      <c r="AB33" s="178"/>
      <c r="AC33" s="156"/>
      <c r="AD33" s="176"/>
      <c r="AE33" s="176"/>
      <c r="AF33" s="176"/>
    </row>
    <row r="34" spans="4:32" ht="30.75" customHeight="1">
      <c r="D34" s="76" t="s">
        <v>269</v>
      </c>
      <c r="E34" s="76" t="s">
        <v>270</v>
      </c>
      <c r="F34" s="76" t="s">
        <v>269</v>
      </c>
      <c r="G34" s="76" t="s">
        <v>271</v>
      </c>
      <c r="H34" s="77" t="s">
        <v>172</v>
      </c>
      <c r="I34" s="77">
        <v>200</v>
      </c>
      <c r="J34" s="113" t="s">
        <v>272</v>
      </c>
      <c r="K34" s="114" t="s">
        <v>111</v>
      </c>
      <c r="L34" s="99"/>
      <c r="M34" s="100"/>
      <c r="N34" s="101"/>
      <c r="O34" s="102"/>
      <c r="P34" s="141" t="s">
        <v>38</v>
      </c>
      <c r="Q34" s="103">
        <v>10</v>
      </c>
      <c r="R34" s="103">
        <v>7</v>
      </c>
      <c r="S34" s="141" t="s">
        <v>38</v>
      </c>
      <c r="T34" s="142">
        <v>200</v>
      </c>
      <c r="U34" s="150" t="s">
        <v>273</v>
      </c>
      <c r="V34" s="144" t="s">
        <v>274</v>
      </c>
      <c r="W34" s="145"/>
      <c r="X34" s="154" t="s">
        <v>275</v>
      </c>
      <c r="Y34" s="154" t="s">
        <v>276</v>
      </c>
      <c r="Z34" s="177">
        <v>42</v>
      </c>
      <c r="AA34" s="177">
        <v>24</v>
      </c>
      <c r="AB34" s="177">
        <v>7</v>
      </c>
      <c r="AC34" s="154">
        <v>4</v>
      </c>
      <c r="AD34" s="172"/>
      <c r="AE34" s="172"/>
      <c r="AF34" s="172" t="s">
        <v>38</v>
      </c>
    </row>
    <row r="35" spans="4:32" ht="30.75" customHeight="1">
      <c r="D35" s="80" t="s">
        <v>277</v>
      </c>
      <c r="E35" s="80" t="s">
        <v>278</v>
      </c>
      <c r="F35" s="80" t="s">
        <v>279</v>
      </c>
      <c r="G35" s="80" t="s">
        <v>280</v>
      </c>
      <c r="H35" s="81" t="s">
        <v>281</v>
      </c>
      <c r="I35" s="81">
        <v>200</v>
      </c>
      <c r="J35" s="121" t="s">
        <v>282</v>
      </c>
      <c r="K35" s="122" t="s">
        <v>37</v>
      </c>
      <c r="L35" s="129"/>
      <c r="M35" s="86"/>
      <c r="N35" s="130"/>
      <c r="O35" s="131"/>
      <c r="P35" s="157" t="s">
        <v>384</v>
      </c>
      <c r="Q35" s="111"/>
      <c r="R35" s="111"/>
      <c r="S35" s="157" t="s">
        <v>384</v>
      </c>
      <c r="T35" s="124"/>
      <c r="U35" s="155"/>
      <c r="V35" s="155"/>
      <c r="W35" s="155"/>
      <c r="X35" s="156"/>
      <c r="Y35" s="156"/>
      <c r="Z35" s="178"/>
      <c r="AA35" s="178"/>
      <c r="AB35" s="178"/>
      <c r="AC35" s="156"/>
      <c r="AD35" s="176"/>
      <c r="AE35" s="176"/>
      <c r="AF35" s="176"/>
    </row>
    <row r="36" spans="4:32" ht="30.75" customHeight="1">
      <c r="D36" s="80" t="s">
        <v>283</v>
      </c>
      <c r="E36" s="80" t="s">
        <v>284</v>
      </c>
      <c r="F36" s="80" t="s">
        <v>285</v>
      </c>
      <c r="G36" s="80" t="s">
        <v>286</v>
      </c>
      <c r="H36" s="81" t="s">
        <v>131</v>
      </c>
      <c r="I36" s="81">
        <v>200</v>
      </c>
      <c r="J36" s="80" t="s">
        <v>287</v>
      </c>
      <c r="K36" s="81" t="s">
        <v>37</v>
      </c>
      <c r="L36" s="123"/>
      <c r="M36" s="111"/>
      <c r="N36" s="124"/>
      <c r="O36" s="125"/>
      <c r="P36" s="157" t="s">
        <v>384</v>
      </c>
      <c r="Q36" s="111"/>
      <c r="R36" s="111"/>
      <c r="S36" s="157" t="s">
        <v>384</v>
      </c>
      <c r="T36" s="124"/>
      <c r="U36" s="155"/>
      <c r="V36" s="155"/>
      <c r="W36" s="155"/>
      <c r="X36" s="156"/>
      <c r="Y36" s="156"/>
      <c r="Z36" s="178"/>
      <c r="AA36" s="178"/>
      <c r="AB36" s="178"/>
      <c r="AC36" s="156"/>
      <c r="AD36" s="176"/>
      <c r="AE36" s="176"/>
      <c r="AF36" s="176"/>
    </row>
    <row r="37" spans="4:32" ht="30.75" customHeight="1">
      <c r="D37" s="80" t="s">
        <v>288</v>
      </c>
      <c r="E37" s="80" t="s">
        <v>289</v>
      </c>
      <c r="F37" s="80" t="s">
        <v>288</v>
      </c>
      <c r="G37" s="80" t="s">
        <v>290</v>
      </c>
      <c r="H37" s="81" t="s">
        <v>172</v>
      </c>
      <c r="I37" s="81">
        <v>200</v>
      </c>
      <c r="J37" s="121" t="s">
        <v>291</v>
      </c>
      <c r="K37" s="122">
        <v>3</v>
      </c>
      <c r="L37" s="129"/>
      <c r="M37" s="86"/>
      <c r="N37" s="130"/>
      <c r="O37" s="131"/>
      <c r="P37" s="157" t="s">
        <v>384</v>
      </c>
      <c r="Q37" s="111"/>
      <c r="R37" s="111"/>
      <c r="S37" s="157" t="s">
        <v>384</v>
      </c>
      <c r="T37" s="124"/>
      <c r="U37" s="155"/>
      <c r="V37" s="155"/>
      <c r="W37" s="155"/>
      <c r="X37" s="156"/>
      <c r="Y37" s="156"/>
      <c r="Z37" s="178"/>
      <c r="AA37" s="178"/>
      <c r="AB37" s="178"/>
      <c r="AC37" s="156"/>
      <c r="AD37" s="176"/>
      <c r="AE37" s="176"/>
      <c r="AF37" s="176"/>
    </row>
    <row r="38" spans="4:32" ht="30.75" customHeight="1">
      <c r="D38" s="76" t="s">
        <v>292</v>
      </c>
      <c r="E38" s="76" t="s">
        <v>293</v>
      </c>
      <c r="F38" s="76" t="s">
        <v>292</v>
      </c>
      <c r="G38" s="76" t="s">
        <v>294</v>
      </c>
      <c r="H38" s="77" t="s">
        <v>131</v>
      </c>
      <c r="I38" s="77">
        <v>200</v>
      </c>
      <c r="J38" s="113" t="s">
        <v>295</v>
      </c>
      <c r="K38" s="114" t="s">
        <v>37</v>
      </c>
      <c r="L38" s="99"/>
      <c r="M38" s="100"/>
      <c r="N38" s="101"/>
      <c r="O38" s="102"/>
      <c r="P38" s="141" t="s">
        <v>38</v>
      </c>
      <c r="Q38" s="103">
        <v>10</v>
      </c>
      <c r="R38" s="103">
        <v>1</v>
      </c>
      <c r="S38" s="141" t="s">
        <v>38</v>
      </c>
      <c r="T38" s="142">
        <v>200</v>
      </c>
      <c r="U38" s="150" t="s">
        <v>296</v>
      </c>
      <c r="V38" s="145"/>
      <c r="W38" s="145"/>
      <c r="X38" s="154" t="s">
        <v>297</v>
      </c>
      <c r="Y38" s="154" t="s">
        <v>298</v>
      </c>
      <c r="Z38" s="177">
        <v>46</v>
      </c>
      <c r="AA38" s="177">
        <v>33</v>
      </c>
      <c r="AB38" s="177">
        <v>12</v>
      </c>
      <c r="AC38" s="154">
        <v>12</v>
      </c>
      <c r="AD38" s="172"/>
      <c r="AE38" s="172"/>
      <c r="AF38" s="172" t="s">
        <v>38</v>
      </c>
    </row>
    <row r="39" spans="4:32" ht="30.75" customHeight="1">
      <c r="D39" s="76" t="s">
        <v>299</v>
      </c>
      <c r="E39" s="76" t="s">
        <v>300</v>
      </c>
      <c r="F39" s="76" t="s">
        <v>301</v>
      </c>
      <c r="G39" s="76" t="s">
        <v>302</v>
      </c>
      <c r="H39" s="77" t="s">
        <v>303</v>
      </c>
      <c r="I39" s="77">
        <v>200</v>
      </c>
      <c r="J39" s="113" t="s">
        <v>304</v>
      </c>
      <c r="K39" s="114" t="s">
        <v>237</v>
      </c>
      <c r="L39" s="99"/>
      <c r="M39" s="100"/>
      <c r="N39" s="101"/>
      <c r="O39" s="102"/>
      <c r="P39" s="141" t="s">
        <v>38</v>
      </c>
      <c r="Q39" s="103">
        <v>10</v>
      </c>
      <c r="R39" s="103">
        <v>8</v>
      </c>
      <c r="S39" s="141" t="s">
        <v>38</v>
      </c>
      <c r="T39" s="142">
        <v>200</v>
      </c>
      <c r="U39" s="143" t="s">
        <v>305</v>
      </c>
      <c r="V39" s="145"/>
      <c r="W39" s="145"/>
      <c r="X39" s="154"/>
      <c r="Y39" s="154"/>
      <c r="Z39" s="177">
        <v>125</v>
      </c>
      <c r="AA39" s="177">
        <v>69</v>
      </c>
      <c r="AB39" s="177">
        <v>45</v>
      </c>
      <c r="AC39" s="154"/>
      <c r="AD39" s="172"/>
      <c r="AE39" s="172"/>
      <c r="AF39" s="172" t="s">
        <v>38</v>
      </c>
    </row>
    <row r="40" spans="4:32" ht="30.75" customHeight="1">
      <c r="D40" s="76" t="s">
        <v>306</v>
      </c>
      <c r="E40" s="76" t="s">
        <v>307</v>
      </c>
      <c r="F40" s="76" t="s">
        <v>308</v>
      </c>
      <c r="G40" s="76" t="s">
        <v>309</v>
      </c>
      <c r="H40" s="77" t="s">
        <v>172</v>
      </c>
      <c r="I40" s="77">
        <v>200</v>
      </c>
      <c r="J40" s="113" t="s">
        <v>310</v>
      </c>
      <c r="K40" s="114" t="s">
        <v>111</v>
      </c>
      <c r="L40" s="99"/>
      <c r="M40" s="100"/>
      <c r="N40" s="101"/>
      <c r="O40" s="102"/>
      <c r="P40" s="141" t="s">
        <v>38</v>
      </c>
      <c r="Q40" s="103">
        <v>10</v>
      </c>
      <c r="R40" s="103">
        <v>7</v>
      </c>
      <c r="S40" s="141" t="s">
        <v>38</v>
      </c>
      <c r="T40" s="142">
        <v>200</v>
      </c>
      <c r="U40" s="143" t="s">
        <v>311</v>
      </c>
      <c r="V40" s="145"/>
      <c r="W40" s="145"/>
      <c r="X40" s="154"/>
      <c r="Y40" s="154"/>
      <c r="Z40" s="177">
        <v>43</v>
      </c>
      <c r="AA40" s="177">
        <v>17</v>
      </c>
      <c r="AB40" s="177">
        <v>25</v>
      </c>
      <c r="AC40" s="154"/>
      <c r="AD40" s="172"/>
      <c r="AE40" s="172"/>
      <c r="AF40" s="172" t="s">
        <v>38</v>
      </c>
    </row>
    <row r="41" spans="4:32" ht="30.75" customHeight="1">
      <c r="D41" s="76" t="s">
        <v>312</v>
      </c>
      <c r="E41" s="76" t="s">
        <v>313</v>
      </c>
      <c r="F41" s="76" t="s">
        <v>314</v>
      </c>
      <c r="G41" s="84" t="s">
        <v>315</v>
      </c>
      <c r="H41" s="77" t="s">
        <v>263</v>
      </c>
      <c r="I41" s="77">
        <v>200</v>
      </c>
      <c r="J41" s="113" t="s">
        <v>316</v>
      </c>
      <c r="K41" s="114" t="s">
        <v>37</v>
      </c>
      <c r="L41" s="99"/>
      <c r="M41" s="100"/>
      <c r="N41" s="101"/>
      <c r="O41" s="102"/>
      <c r="P41" s="141" t="s">
        <v>38</v>
      </c>
      <c r="Q41" s="103">
        <v>8</v>
      </c>
      <c r="R41" s="103">
        <v>7</v>
      </c>
      <c r="S41" s="141" t="s">
        <v>38</v>
      </c>
      <c r="T41" s="142">
        <v>200</v>
      </c>
      <c r="U41" s="143" t="s">
        <v>317</v>
      </c>
      <c r="V41" s="145"/>
      <c r="W41" s="145"/>
      <c r="X41" s="154"/>
      <c r="Y41" s="154"/>
      <c r="Z41" s="177">
        <v>52</v>
      </c>
      <c r="AA41" s="177">
        <v>23</v>
      </c>
      <c r="AB41" s="177">
        <v>29</v>
      </c>
      <c r="AC41" s="154"/>
      <c r="AD41" s="172"/>
      <c r="AE41" s="172"/>
      <c r="AF41" s="172" t="s">
        <v>38</v>
      </c>
    </row>
    <row r="42" spans="4:32" ht="30.75" customHeight="1">
      <c r="D42" s="76" t="s">
        <v>318</v>
      </c>
      <c r="E42" s="76" t="s">
        <v>319</v>
      </c>
      <c r="F42" s="76" t="s">
        <v>320</v>
      </c>
      <c r="G42" s="76" t="s">
        <v>321</v>
      </c>
      <c r="H42" s="77" t="s">
        <v>322</v>
      </c>
      <c r="I42" s="77">
        <v>200</v>
      </c>
      <c r="J42" s="113" t="s">
        <v>319</v>
      </c>
      <c r="K42" s="114" t="s">
        <v>37</v>
      </c>
      <c r="L42" s="99"/>
      <c r="M42" s="100"/>
      <c r="N42" s="101"/>
      <c r="O42" s="102"/>
      <c r="P42" s="141" t="s">
        <v>38</v>
      </c>
      <c r="Q42" s="103">
        <v>10</v>
      </c>
      <c r="R42" s="103">
        <v>7</v>
      </c>
      <c r="S42" s="141" t="s">
        <v>38</v>
      </c>
      <c r="T42" s="142">
        <v>200</v>
      </c>
      <c r="U42" s="150" t="s">
        <v>323</v>
      </c>
      <c r="V42" s="144" t="s">
        <v>324</v>
      </c>
      <c r="W42" s="145"/>
      <c r="X42" s="154" t="s">
        <v>325</v>
      </c>
      <c r="Y42" s="154" t="s">
        <v>326</v>
      </c>
      <c r="Z42" s="177">
        <v>49</v>
      </c>
      <c r="AA42" s="177">
        <v>39</v>
      </c>
      <c r="AB42" s="177">
        <v>18</v>
      </c>
      <c r="AC42" s="154">
        <v>9</v>
      </c>
      <c r="AD42" s="172"/>
      <c r="AE42" s="172"/>
      <c r="AF42" s="172" t="s">
        <v>38</v>
      </c>
    </row>
    <row r="43" spans="4:32" ht="30.75" customHeight="1">
      <c r="D43" s="76" t="s">
        <v>327</v>
      </c>
      <c r="E43" s="76" t="s">
        <v>328</v>
      </c>
      <c r="F43" s="76" t="s">
        <v>327</v>
      </c>
      <c r="G43" s="76" t="s">
        <v>329</v>
      </c>
      <c r="H43" s="77" t="s">
        <v>330</v>
      </c>
      <c r="I43" s="77">
        <v>200</v>
      </c>
      <c r="J43" s="121" t="s">
        <v>331</v>
      </c>
      <c r="K43" s="122" t="s">
        <v>37</v>
      </c>
      <c r="L43" s="129"/>
      <c r="M43" s="86"/>
      <c r="N43" s="130"/>
      <c r="O43" s="131"/>
      <c r="P43" s="141" t="s">
        <v>38</v>
      </c>
      <c r="Q43" s="103">
        <v>10</v>
      </c>
      <c r="R43" s="103">
        <v>8</v>
      </c>
      <c r="S43" s="141" t="s">
        <v>38</v>
      </c>
      <c r="T43" s="142">
        <v>200</v>
      </c>
      <c r="U43" s="143" t="s">
        <v>332</v>
      </c>
      <c r="V43" s="162" t="s">
        <v>333</v>
      </c>
      <c r="W43" s="161"/>
      <c r="X43" s="158"/>
      <c r="Y43" s="158"/>
      <c r="Z43" s="169">
        <v>64</v>
      </c>
      <c r="AA43" s="169">
        <v>63</v>
      </c>
      <c r="AB43" s="170">
        <v>11</v>
      </c>
      <c r="AC43" s="179"/>
      <c r="AD43" s="172"/>
      <c r="AE43" s="172"/>
      <c r="AF43" s="172" t="s">
        <v>38</v>
      </c>
    </row>
    <row r="44" spans="4:32" ht="30.75" customHeight="1">
      <c r="D44" s="76" t="s">
        <v>334</v>
      </c>
      <c r="E44" s="76" t="s">
        <v>335</v>
      </c>
      <c r="F44" s="83" t="s">
        <v>336</v>
      </c>
      <c r="G44" s="76" t="s">
        <v>337</v>
      </c>
      <c r="H44" s="77" t="s">
        <v>338</v>
      </c>
      <c r="I44" s="77">
        <v>200</v>
      </c>
      <c r="J44" s="121" t="s">
        <v>339</v>
      </c>
      <c r="K44" s="122" t="s">
        <v>37</v>
      </c>
      <c r="L44" s="129"/>
      <c r="M44" s="86"/>
      <c r="N44" s="130"/>
      <c r="O44" s="131"/>
      <c r="P44" s="141" t="s">
        <v>38</v>
      </c>
      <c r="Q44" s="103">
        <v>10</v>
      </c>
      <c r="R44" s="103">
        <v>8</v>
      </c>
      <c r="S44" s="141" t="s">
        <v>38</v>
      </c>
      <c r="T44" s="142">
        <v>200</v>
      </c>
      <c r="U44" s="143" t="s">
        <v>340</v>
      </c>
      <c r="V44" s="161"/>
      <c r="W44" s="161"/>
      <c r="X44" s="158"/>
      <c r="Y44" s="158"/>
      <c r="Z44" s="169">
        <v>93</v>
      </c>
      <c r="AA44" s="169">
        <v>54</v>
      </c>
      <c r="AB44" s="170">
        <v>11</v>
      </c>
      <c r="AC44" s="179"/>
      <c r="AD44" s="172"/>
      <c r="AE44" s="172"/>
      <c r="AF44" s="172" t="s">
        <v>38</v>
      </c>
    </row>
    <row r="45" spans="4:32" ht="30.75" customHeight="1">
      <c r="D45" s="76" t="s">
        <v>341</v>
      </c>
      <c r="E45" s="76" t="s">
        <v>342</v>
      </c>
      <c r="F45" s="76" t="s">
        <v>343</v>
      </c>
      <c r="G45" s="76" t="s">
        <v>344</v>
      </c>
      <c r="H45" s="77" t="s">
        <v>255</v>
      </c>
      <c r="I45" s="77">
        <v>200</v>
      </c>
      <c r="J45" s="113" t="s">
        <v>345</v>
      </c>
      <c r="K45" s="114">
        <v>5</v>
      </c>
      <c r="L45" s="99"/>
      <c r="M45" s="100"/>
      <c r="N45" s="101"/>
      <c r="O45" s="102"/>
      <c r="P45" s="141" t="s">
        <v>38</v>
      </c>
      <c r="Q45" s="103">
        <v>10</v>
      </c>
      <c r="R45" s="103">
        <v>6</v>
      </c>
      <c r="S45" s="141" t="s">
        <v>38</v>
      </c>
      <c r="T45" s="142">
        <v>200</v>
      </c>
      <c r="U45" s="143" t="s">
        <v>346</v>
      </c>
      <c r="V45" s="145"/>
      <c r="W45" s="145"/>
      <c r="X45" s="158"/>
      <c r="Y45" s="158"/>
      <c r="Z45" s="169">
        <v>47</v>
      </c>
      <c r="AA45" s="169">
        <v>49</v>
      </c>
      <c r="AB45" s="170">
        <v>9</v>
      </c>
      <c r="AC45" s="179"/>
      <c r="AD45" s="172"/>
      <c r="AE45" s="172"/>
      <c r="AF45" s="172" t="s">
        <v>38</v>
      </c>
    </row>
    <row r="46" spans="4:32" ht="30.75" customHeight="1">
      <c r="D46" s="80" t="s">
        <v>347</v>
      </c>
      <c r="E46" s="80" t="s">
        <v>347</v>
      </c>
      <c r="F46" s="80" t="s">
        <v>348</v>
      </c>
      <c r="G46" s="80" t="s">
        <v>349</v>
      </c>
      <c r="H46" s="81" t="s">
        <v>247</v>
      </c>
      <c r="I46" s="81">
        <v>200</v>
      </c>
      <c r="J46" s="121" t="s">
        <v>350</v>
      </c>
      <c r="K46" s="122" t="s">
        <v>37</v>
      </c>
      <c r="L46" s="129"/>
      <c r="M46" s="86"/>
      <c r="N46" s="130"/>
      <c r="O46" s="131"/>
      <c r="P46" s="157" t="s">
        <v>384</v>
      </c>
      <c r="Q46" s="111"/>
      <c r="R46" s="111"/>
      <c r="S46" s="157" t="s">
        <v>384</v>
      </c>
      <c r="T46" s="124"/>
      <c r="U46" s="155"/>
      <c r="V46" s="155"/>
      <c r="W46" s="155"/>
      <c r="X46" s="155"/>
      <c r="Y46" s="155"/>
      <c r="Z46" s="173"/>
      <c r="AA46" s="173"/>
      <c r="AB46" s="174"/>
      <c r="AC46" s="180"/>
      <c r="AD46" s="176"/>
      <c r="AE46" s="176"/>
      <c r="AF46" s="176"/>
    </row>
    <row r="47" spans="4:32" ht="30.75" customHeight="1">
      <c r="D47" s="85" t="s">
        <v>351</v>
      </c>
      <c r="E47" s="76" t="s">
        <v>352</v>
      </c>
      <c r="F47" s="76" t="s">
        <v>353</v>
      </c>
      <c r="G47" s="76" t="s">
        <v>354</v>
      </c>
      <c r="H47" s="77">
        <v>12000</v>
      </c>
      <c r="I47" s="132">
        <v>200</v>
      </c>
      <c r="J47" s="121" t="s">
        <v>355</v>
      </c>
      <c r="K47" s="106">
        <v>5</v>
      </c>
      <c r="L47" s="107"/>
      <c r="M47" s="108"/>
      <c r="N47" s="109"/>
      <c r="O47" s="110"/>
      <c r="P47" s="141" t="s">
        <v>38</v>
      </c>
      <c r="Q47" s="103">
        <v>10</v>
      </c>
      <c r="R47" s="103">
        <v>8</v>
      </c>
      <c r="S47" s="141" t="s">
        <v>38</v>
      </c>
      <c r="T47" s="142">
        <v>200</v>
      </c>
      <c r="U47" s="143" t="s">
        <v>356</v>
      </c>
      <c r="V47" s="149"/>
      <c r="W47" s="149"/>
      <c r="X47" s="146"/>
      <c r="Y47" s="146"/>
      <c r="Z47" s="169">
        <v>94</v>
      </c>
      <c r="AA47" s="170">
        <v>35</v>
      </c>
      <c r="AB47" s="169">
        <v>6</v>
      </c>
      <c r="AC47" s="171"/>
      <c r="AD47" s="172"/>
      <c r="AE47" s="172"/>
      <c r="AF47" s="172" t="s">
        <v>38</v>
      </c>
    </row>
    <row r="49" spans="4:32" ht="30.75" customHeight="1">
      <c r="D49" s="86"/>
      <c r="E49" s="86"/>
      <c r="F49" s="86"/>
      <c r="G49" s="86"/>
      <c r="H49" s="87"/>
      <c r="I49" s="87"/>
      <c r="J49" s="133"/>
      <c r="K49" s="133"/>
      <c r="L49" s="129"/>
      <c r="M49" s="86"/>
      <c r="N49" s="130"/>
      <c r="O49" s="131"/>
      <c r="P49" s="133"/>
      <c r="Q49" s="86"/>
      <c r="R49" s="86"/>
      <c r="S49" s="133"/>
      <c r="T49" s="86"/>
      <c r="U49" s="86"/>
      <c r="V49" s="86"/>
      <c r="W49" s="161"/>
      <c r="X49" s="161"/>
      <c r="Y49" s="161"/>
      <c r="Z49" s="181"/>
      <c r="AA49" s="181"/>
      <c r="AB49" s="182"/>
      <c r="AC49" s="183"/>
      <c r="AD49" s="50"/>
    </row>
    <row r="50" spans="4:32" ht="30.75" customHeight="1">
      <c r="D50" s="88" t="s">
        <v>357</v>
      </c>
      <c r="E50" s="187"/>
      <c r="F50" s="89">
        <f>COUNTA(合作跟踪表!$F$3:$F$49)</f>
        <v>45</v>
      </c>
      <c r="G50" s="89">
        <f>SUBTOTAL(109,tbl邀请[小红书链接])</f>
        <v>0</v>
      </c>
      <c r="H50" s="90"/>
      <c r="I50" s="134">
        <f>SUM(tbl邀请[笔记报价])</f>
        <v>11360</v>
      </c>
      <c r="J50" s="135"/>
      <c r="K50" s="135"/>
      <c r="L50" s="89">
        <f>COUNTA(合作跟踪表!$L$3:$L$49)</f>
        <v>0</v>
      </c>
      <c r="M50" s="136"/>
      <c r="N50" s="134">
        <f>SUM(tbl邀请[拍单金额])</f>
        <v>0</v>
      </c>
      <c r="O50" s="89"/>
      <c r="P50" s="89">
        <f>COUNTIF(合作跟踪表!$P$3:$P$49,"是")</f>
        <v>37</v>
      </c>
      <c r="Q50" s="89"/>
      <c r="R50" s="89"/>
      <c r="S50" s="89">
        <f>COUNTIF(合作跟踪表!$S$3:$S$49,"是")</f>
        <v>36</v>
      </c>
      <c r="T50" s="134">
        <f>SUM(tbl邀请[结算金额])</f>
        <v>9860</v>
      </c>
      <c r="U50" s="163"/>
      <c r="V50" s="163"/>
      <c r="W50" s="163"/>
      <c r="X50" s="163"/>
      <c r="Y50" s="163"/>
      <c r="Z50" s="184"/>
      <c r="AA50" s="184"/>
      <c r="AB50" s="184"/>
      <c r="AC50" s="185"/>
      <c r="AD50" s="187"/>
      <c r="AE50" s="187"/>
      <c r="AF50" s="187"/>
    </row>
  </sheetData>
  <dataValidations count="11">
    <dataValidation allowBlank="1" showErrorMessage="1" sqref="D1" xr:uid="{00000000-0002-0000-0000-000000000000}"/>
    <dataValidation type="list" errorStyle="information" allowBlank="1" showInputMessage="1" showErrorMessage="1" errorTitle="请下拉选择" error="请下拉选择" prompt="请下拉选择" sqref="P49 S49 P3:P47 S3:S47" xr:uid="{00000000-0002-0000-0000-000001000000}">
      <formula1>"是,否"</formula1>
    </dataValidation>
    <dataValidation type="whole" errorStyle="information" allowBlank="1" showInputMessage="1" showErrorMessage="1" errorTitle="请填0-10整数" error="请填0-10整数" sqref="Q49:R49 Q3:R47" xr:uid="{00000000-0002-0000-0000-000002000000}">
      <formula1>0</formula1>
      <formula2>10</formula2>
    </dataValidation>
    <dataValidation allowBlank="1" showInputMessage="1" showErrorMessage="1" prompt="直接输入拍单日期" sqref="L49 L3:L47" xr:uid="{00000000-0002-0000-0000-000003000000}"/>
    <dataValidation type="list" errorStyle="warning" allowBlank="1" showInputMessage="1" showErrorMessage="1" error="从此列表中进行选择。选择“取消”，按 Alt+向下键可显现选项，然后按向下键和 Enter 做出选择" sqref="F49" xr:uid="{00000000-0002-0000-0000-000004000000}">
      <formula1>"是,否,待定"</formula1>
    </dataValidation>
    <dataValidation allowBlank="1" showInputMessage="1" showErrorMessage="1" prompt="公式自动计算" sqref="O49 O3:O47" xr:uid="{00000000-0002-0000-0000-000005000000}"/>
    <dataValidation errorStyle="information" allowBlank="1" showInputMessage="1" showErrorMessage="1" errorTitle="请下拉选择" error="请下拉选择" prompt="输入支付金额" sqref="T49 T3:T47" xr:uid="{00000000-0002-0000-0000-000006000000}"/>
    <dataValidation type="list" errorStyle="warning" allowBlank="1" showInputMessage="1" showErrorMessage="1" error="从此列表中选择“是”或“否”。选择“取消”，按 Alt+向下键可显现选项，然后按向下键和 Enter 做出选择" sqref="E49" xr:uid="{00000000-0002-0000-0000-000007000000}">
      <formula1>"是,否"</formula1>
    </dataValidation>
    <dataValidation errorStyle="warning" allowBlank="1" showInputMessage="1" showErrorMessage="1" error="从此列表中选择宾客。选择“取消”，按 Alt+向下键可显现选项，然后按向下键和 Enter 做出选择" sqref="H49:I49" xr:uid="{00000000-0002-0000-0000-000008000000}"/>
    <dataValidation errorStyle="information" allowBlank="1" showInputMessage="1" showErrorMessage="1" errorTitle="请下拉选择" error="请下拉选择" sqref="U49:V49" xr:uid="{00000000-0002-0000-0000-000009000000}"/>
    <dataValidation type="list" allowBlank="1" showInputMessage="1" showErrorMessage="1" sqref="AF15:AF47" xr:uid="{00000000-0002-0000-0000-00000A000000}">
      <formula1>"是"</formula1>
    </dataValidation>
  </dataValidations>
  <hyperlinks>
    <hyperlink ref="G3" r:id="rId1" xr:uid="{00000000-0004-0000-0000-000000000000}"/>
    <hyperlink ref="G4" r:id="rId2" xr:uid="{00000000-0004-0000-0000-000001000000}"/>
    <hyperlink ref="G11" r:id="rId3" xr:uid="{00000000-0004-0000-0000-000002000000}"/>
    <hyperlink ref="G12" r:id="rId4" xr:uid="{00000000-0004-0000-0000-000003000000}"/>
    <hyperlink ref="G13" r:id="rId5" xr:uid="{00000000-0004-0000-0000-000004000000}"/>
    <hyperlink ref="G14" r:id="rId6" xr:uid="{00000000-0004-0000-0000-000005000000}"/>
    <hyperlink ref="U16" r:id="rId7" xr:uid="{00000000-0004-0000-0000-000006000000}"/>
    <hyperlink ref="V16" r:id="rId8" xr:uid="{00000000-0004-0000-0000-000007000000}"/>
    <hyperlink ref="U42" r:id="rId9" xr:uid="{00000000-0004-0000-0000-000008000000}"/>
    <hyperlink ref="U26" r:id="rId10" xr:uid="{00000000-0004-0000-0000-000009000000}"/>
    <hyperlink ref="V26" r:id="rId11" xr:uid="{00000000-0004-0000-0000-00000A000000}"/>
    <hyperlink ref="W26" r:id="rId12" xr:uid="{00000000-0004-0000-0000-00000B000000}"/>
    <hyperlink ref="U19" r:id="rId13" xr:uid="{00000000-0004-0000-0000-00000C000000}"/>
    <hyperlink ref="U34" r:id="rId14" xr:uid="{00000000-0004-0000-0000-00000D000000}"/>
    <hyperlink ref="V34" r:id="rId15" xr:uid="{00000000-0004-0000-0000-00000E000000}"/>
    <hyperlink ref="U25" r:id="rId16" xr:uid="{00000000-0004-0000-0000-00000F000000}"/>
    <hyperlink ref="U31" r:id="rId17" xr:uid="{00000000-0004-0000-0000-000010000000}"/>
    <hyperlink ref="U27" r:id="rId18" xr:uid="{00000000-0004-0000-0000-000011000000}"/>
    <hyperlink ref="V27" r:id="rId19" xr:uid="{00000000-0004-0000-0000-000012000000}"/>
    <hyperlink ref="V42" r:id="rId20" xr:uid="{00000000-0004-0000-0000-000013000000}"/>
    <hyperlink ref="U20" r:id="rId21" xr:uid="{00000000-0004-0000-0000-000014000000}"/>
    <hyperlink ref="V20" r:id="rId22" xr:uid="{00000000-0004-0000-0000-000015000000}"/>
    <hyperlink ref="U23" r:id="rId23" xr:uid="{00000000-0004-0000-0000-000016000000}"/>
    <hyperlink ref="U18" r:id="rId24" xr:uid="{00000000-0004-0000-0000-000017000000}"/>
    <hyperlink ref="V18" r:id="rId25" xr:uid="{00000000-0004-0000-0000-000018000000}"/>
    <hyperlink ref="U38" r:id="rId26" xr:uid="{00000000-0004-0000-0000-000019000000}"/>
    <hyperlink ref="U29" r:id="rId27" xr:uid="{00000000-0004-0000-0000-00001A000000}"/>
    <hyperlink ref="W29" r:id="rId28" xr:uid="{00000000-0004-0000-0000-00001B000000}"/>
    <hyperlink ref="U12" r:id="rId29" xr:uid="{00000000-0004-0000-0000-00001C000000}"/>
    <hyperlink ref="V12" r:id="rId30" xr:uid="{00000000-0004-0000-0000-00001D000000}"/>
    <hyperlink ref="U30" r:id="rId31" xr:uid="{00000000-0004-0000-0000-00001E000000}"/>
    <hyperlink ref="U28" r:id="rId32" xr:uid="{00000000-0004-0000-0000-00001F000000}"/>
    <hyperlink ref="U14" r:id="rId33" xr:uid="{00000000-0004-0000-0000-000020000000}"/>
    <hyperlink ref="V23" r:id="rId34" xr:uid="{00000000-0004-0000-0000-000021000000}"/>
    <hyperlink ref="G41" r:id="rId35" xr:uid="{00000000-0004-0000-0000-000022000000}"/>
    <hyperlink ref="U7" r:id="rId36" xr:uid="{00000000-0004-0000-0000-000023000000}"/>
    <hyperlink ref="V7" r:id="rId37" xr:uid="{00000000-0004-0000-0000-000024000000}"/>
    <hyperlink ref="U15" r:id="rId38" xr:uid="{00000000-0004-0000-0000-000025000000}"/>
    <hyperlink ref="V15" r:id="rId39" xr:uid="{00000000-0004-0000-0000-000026000000}"/>
    <hyperlink ref="V14" r:id="rId40" xr:uid="{00000000-0004-0000-0000-000027000000}"/>
    <hyperlink ref="U32" r:id="rId41" xr:uid="{00000000-0004-0000-0000-000028000000}"/>
    <hyperlink ref="U3" r:id="rId42" xr:uid="{00000000-0004-0000-0000-000029000000}"/>
    <hyperlink ref="V3" r:id="rId43" xr:uid="{00000000-0004-0000-0000-00002A000000}"/>
    <hyperlink ref="V28" r:id="rId44" xr:uid="{00000000-0004-0000-0000-00002B000000}"/>
    <hyperlink ref="U24" r:id="rId45" xr:uid="{00000000-0004-0000-0000-00002C000000}"/>
    <hyperlink ref="U10" r:id="rId46" xr:uid="{00000000-0004-0000-0000-00002D000000}"/>
    <hyperlink ref="U43" r:id="rId47" xr:uid="{00000000-0004-0000-0000-00002E000000}"/>
    <hyperlink ref="V43" r:id="rId48" xr:uid="{00000000-0004-0000-0000-00002F000000}"/>
    <hyperlink ref="U6" r:id="rId49" xr:uid="{00000000-0004-0000-0000-000030000000}"/>
    <hyperlink ref="U45" r:id="rId50" xr:uid="{00000000-0004-0000-0000-000031000000}"/>
    <hyperlink ref="U39" r:id="rId51" xr:uid="{00000000-0004-0000-0000-000032000000}"/>
    <hyperlink ref="U44" r:id="rId52" xr:uid="{00000000-0004-0000-0000-000033000000}"/>
    <hyperlink ref="U47" r:id="rId53" xr:uid="{00000000-0004-0000-0000-000034000000}"/>
    <hyperlink ref="U11" r:id="rId54" xr:uid="{00000000-0004-0000-0000-000035000000}"/>
    <hyperlink ref="U40" r:id="rId55" xr:uid="{00000000-0004-0000-0000-000036000000}"/>
    <hyperlink ref="U41" r:id="rId56" xr:uid="{00000000-0004-0000-0000-000037000000}"/>
    <hyperlink ref="U5" r:id="rId57" xr:uid="{00000000-0004-0000-0000-000038000000}"/>
    <hyperlink ref="U9" r:id="rId58" xr:uid="{00000000-0004-0000-0000-000039000000}"/>
    <hyperlink ref="U8" r:id="rId59" xr:uid="{00000000-0004-0000-0000-00003A000000}"/>
    <hyperlink ref="U13" r:id="rId60" xr:uid="{00000000-0004-0000-0000-00003B000000}"/>
    <hyperlink ref="G24" r:id="rId61" xr:uid="{696D833F-4416-4C6A-BD35-D6D2725837D8}"/>
  </hyperlinks>
  <printOptions horizontalCentered="1"/>
  <pageMargins left="0.25" right="0.25" top="1" bottom="0.75" header="0.3" footer="0.3"/>
  <pageSetup paperSize="9" fitToHeight="0" orientation="landscape"/>
  <headerFooter differentFirst="1">
    <oddFooter>&amp;CPage &amp;P of &amp;N</oddFooter>
  </headerFooter>
  <ignoredErrors>
    <ignoredError sqref="J3:K5" numberStoredAsText="1"/>
  </ignoredErrors>
  <tableParts count="1">
    <tablePart r:id="rId6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Y165"/>
  <sheetViews>
    <sheetView topLeftCell="G1" workbookViewId="0">
      <selection activeCell="A68" sqref="A68:XFD68"/>
    </sheetView>
  </sheetViews>
  <sheetFormatPr baseColWidth="10" defaultColWidth="7.77734375" defaultRowHeight="15"/>
  <cols>
    <col min="1" max="2" width="7.77734375" style="22"/>
    <col min="3" max="3" width="7.77734375" style="23"/>
    <col min="4" max="5" width="7.77734375" style="22"/>
    <col min="6" max="6" width="12.109375" style="22" customWidth="1"/>
    <col min="7" max="7" width="40.5546875" style="22" customWidth="1"/>
    <col min="8" max="10" width="7.77734375" style="22"/>
    <col min="11" max="11" width="9.88671875" style="22" customWidth="1"/>
    <col min="12" max="12" width="8.33203125" style="22" customWidth="1"/>
    <col min="13" max="15" width="7.77734375" style="22"/>
    <col min="16" max="16" width="8.77734375" style="22" customWidth="1"/>
    <col min="17" max="16384" width="7.77734375" style="22"/>
  </cols>
  <sheetData>
    <row r="1" spans="1:25" ht="16.5">
      <c r="A1" s="22" t="s">
        <v>358</v>
      </c>
      <c r="B1" s="22" t="s">
        <v>2</v>
      </c>
      <c r="C1" s="23" t="s">
        <v>359</v>
      </c>
      <c r="D1" s="22" t="s">
        <v>3</v>
      </c>
      <c r="E1" s="22" t="s">
        <v>8</v>
      </c>
      <c r="F1" s="22" t="s">
        <v>4</v>
      </c>
      <c r="G1" s="22" t="s">
        <v>5</v>
      </c>
      <c r="H1" s="22" t="s">
        <v>6</v>
      </c>
      <c r="I1" s="22" t="s">
        <v>360</v>
      </c>
      <c r="J1" s="22" t="s">
        <v>361</v>
      </c>
      <c r="K1" s="22" t="s">
        <v>362</v>
      </c>
      <c r="L1" s="30" t="s">
        <v>363</v>
      </c>
      <c r="M1" s="31" t="s">
        <v>364</v>
      </c>
      <c r="N1" s="22" t="s">
        <v>365</v>
      </c>
      <c r="O1" s="22" t="s">
        <v>366</v>
      </c>
      <c r="P1" s="22" t="s">
        <v>367</v>
      </c>
      <c r="Q1" s="22" t="s">
        <v>368</v>
      </c>
      <c r="R1" s="22" t="s">
        <v>369</v>
      </c>
      <c r="S1" s="22" t="s">
        <v>370</v>
      </c>
      <c r="T1" s="22" t="s">
        <v>371</v>
      </c>
      <c r="U1" s="22" t="s">
        <v>372</v>
      </c>
      <c r="V1" s="22" t="s">
        <v>373</v>
      </c>
      <c r="W1" s="22" t="s">
        <v>374</v>
      </c>
      <c r="X1" s="22" t="s">
        <v>375</v>
      </c>
      <c r="Y1" s="22" t="s">
        <v>376</v>
      </c>
    </row>
    <row r="2" spans="1:25" hidden="1">
      <c r="A2" s="24" t="s">
        <v>377</v>
      </c>
      <c r="B2" s="24" t="s">
        <v>118</v>
      </c>
      <c r="C2" s="25" t="s">
        <v>378</v>
      </c>
      <c r="D2" s="22" t="s">
        <v>119</v>
      </c>
      <c r="E2" s="22" t="s">
        <v>123</v>
      </c>
      <c r="F2" s="22" t="s">
        <v>120</v>
      </c>
      <c r="G2" s="22" t="s">
        <v>121</v>
      </c>
      <c r="H2" s="22">
        <v>0.69889999999999997</v>
      </c>
      <c r="I2" s="22" t="s">
        <v>379</v>
      </c>
      <c r="J2" s="22" t="e">
        <f>VLOOKUP(D2,#REF!,2,FALSE)</f>
        <v>#REF!</v>
      </c>
      <c r="K2" s="22" t="e">
        <f>VLOOKUP(D2,#REF!,2,FALSE)</f>
        <v>#REF!</v>
      </c>
      <c r="L2" s="32">
        <f t="shared" ref="L2:L65" si="0">I2/H2</f>
        <v>94434.110745457147</v>
      </c>
      <c r="M2" s="33">
        <f t="shared" ref="M2:M7" si="1">P2/H2</f>
        <v>114.46558878237231</v>
      </c>
      <c r="N2" s="22" t="s">
        <v>380</v>
      </c>
      <c r="O2" s="22" t="s">
        <v>381</v>
      </c>
      <c r="P2" s="22">
        <v>80</v>
      </c>
      <c r="Q2" s="22" t="s">
        <v>382</v>
      </c>
      <c r="R2" s="22" t="s">
        <v>383</v>
      </c>
      <c r="S2" s="22" t="s">
        <v>384</v>
      </c>
      <c r="T2" s="22" t="s">
        <v>385</v>
      </c>
      <c r="U2" s="22" t="s">
        <v>386</v>
      </c>
      <c r="Y2" s="22" t="s">
        <v>387</v>
      </c>
    </row>
    <row r="3" spans="1:25" hidden="1">
      <c r="A3" s="24" t="s">
        <v>388</v>
      </c>
      <c r="B3" s="24" t="s">
        <v>128</v>
      </c>
      <c r="C3" s="25" t="s">
        <v>378</v>
      </c>
      <c r="D3" s="22" t="s">
        <v>129</v>
      </c>
      <c r="E3" s="22" t="s">
        <v>129</v>
      </c>
      <c r="F3" s="22" t="s">
        <v>128</v>
      </c>
      <c r="G3" s="22" t="s">
        <v>130</v>
      </c>
      <c r="H3" s="22">
        <v>11000</v>
      </c>
      <c r="I3" s="22" t="s">
        <v>389</v>
      </c>
      <c r="J3" s="22" t="e">
        <f>VLOOKUP(D3,#REF!,2,FALSE)</f>
        <v>#REF!</v>
      </c>
      <c r="K3" s="22" t="e">
        <f>VLOOKUP(D3,#REF!,2,FALSE)</f>
        <v>#REF!</v>
      </c>
      <c r="L3" s="32">
        <f t="shared" si="0"/>
        <v>39.090909090909093</v>
      </c>
      <c r="M3" s="33">
        <f t="shared" si="1"/>
        <v>1.8181818181818181E-2</v>
      </c>
      <c r="N3" s="22" t="s">
        <v>390</v>
      </c>
      <c r="O3" s="22" t="s">
        <v>391</v>
      </c>
      <c r="P3" s="22">
        <v>200</v>
      </c>
      <c r="Q3" s="22" t="s">
        <v>392</v>
      </c>
      <c r="R3" s="22" t="s">
        <v>37</v>
      </c>
      <c r="S3" s="22" t="s">
        <v>384</v>
      </c>
      <c r="T3" s="22" t="s">
        <v>385</v>
      </c>
      <c r="U3" s="22" t="s">
        <v>386</v>
      </c>
      <c r="Y3" s="22" t="s">
        <v>393</v>
      </c>
    </row>
    <row r="4" spans="1:25" hidden="1">
      <c r="A4" s="26" t="s">
        <v>394</v>
      </c>
      <c r="B4" s="26" t="s">
        <v>395</v>
      </c>
      <c r="C4" s="26"/>
      <c r="D4" s="26" t="s">
        <v>396</v>
      </c>
      <c r="E4" s="26" t="s">
        <v>397</v>
      </c>
      <c r="F4" s="26" t="s">
        <v>398</v>
      </c>
      <c r="G4" s="26" t="s">
        <v>399</v>
      </c>
      <c r="H4" s="26">
        <v>13000</v>
      </c>
      <c r="I4" s="26" t="s">
        <v>400</v>
      </c>
      <c r="J4" s="26"/>
      <c r="K4" s="22" t="e">
        <f>VLOOKUP(D4,#REF!,2,FALSE)</f>
        <v>#REF!</v>
      </c>
      <c r="L4" s="32">
        <f t="shared" si="0"/>
        <v>22.307692307692307</v>
      </c>
      <c r="M4" s="33">
        <f t="shared" si="1"/>
        <v>1.5384615384615385E-2</v>
      </c>
      <c r="N4" s="26" t="s">
        <v>401</v>
      </c>
      <c r="O4" s="26" t="s">
        <v>402</v>
      </c>
      <c r="P4" s="26">
        <v>200</v>
      </c>
      <c r="Q4" s="26" t="s">
        <v>392</v>
      </c>
      <c r="R4" s="26" t="s">
        <v>237</v>
      </c>
      <c r="S4" s="26" t="s">
        <v>384</v>
      </c>
      <c r="T4" s="26" t="s">
        <v>385</v>
      </c>
      <c r="U4" s="26" t="s">
        <v>386</v>
      </c>
      <c r="V4" s="26"/>
      <c r="W4" s="26"/>
      <c r="X4" s="26"/>
      <c r="Y4" s="26" t="s">
        <v>403</v>
      </c>
    </row>
    <row r="5" spans="1:25" hidden="1">
      <c r="A5" s="22" t="s">
        <v>404</v>
      </c>
      <c r="B5" s="22" t="s">
        <v>405</v>
      </c>
      <c r="C5" s="22"/>
      <c r="D5" s="22" t="s">
        <v>406</v>
      </c>
      <c r="E5" s="22" t="s">
        <v>407</v>
      </c>
      <c r="F5" s="22" t="s">
        <v>408</v>
      </c>
      <c r="G5" s="22" t="s">
        <v>409</v>
      </c>
      <c r="H5" s="22">
        <v>10000</v>
      </c>
      <c r="I5" s="22" t="s">
        <v>410</v>
      </c>
      <c r="J5" s="22" t="e">
        <f>VLOOKUP(D5,#REF!,2,FALSE)</f>
        <v>#REF!</v>
      </c>
      <c r="K5" s="22" t="e">
        <f>VLOOKUP(D5,#REF!,2,FALSE)</f>
        <v>#REF!</v>
      </c>
      <c r="L5" s="32">
        <f t="shared" si="0"/>
        <v>20.6</v>
      </c>
      <c r="M5" s="33">
        <f t="shared" si="1"/>
        <v>0</v>
      </c>
      <c r="N5" s="22" t="s">
        <v>401</v>
      </c>
      <c r="O5" s="22" t="s">
        <v>411</v>
      </c>
      <c r="Q5" s="22" t="s">
        <v>382</v>
      </c>
      <c r="R5" s="22" t="s">
        <v>37</v>
      </c>
      <c r="S5" s="22" t="s">
        <v>38</v>
      </c>
      <c r="T5" s="22">
        <v>300</v>
      </c>
      <c r="U5" s="22" t="s">
        <v>386</v>
      </c>
      <c r="Y5" s="22" t="s">
        <v>412</v>
      </c>
    </row>
    <row r="6" spans="1:25" hidden="1">
      <c r="A6" s="26" t="s">
        <v>413</v>
      </c>
      <c r="B6" s="26" t="s">
        <v>414</v>
      </c>
      <c r="C6" s="26"/>
      <c r="D6" s="26" t="s">
        <v>415</v>
      </c>
      <c r="E6" s="26" t="s">
        <v>415</v>
      </c>
      <c r="F6" s="26" t="s">
        <v>414</v>
      </c>
      <c r="G6" s="26" t="s">
        <v>416</v>
      </c>
      <c r="H6" s="26">
        <v>10000</v>
      </c>
      <c r="I6" s="26" t="s">
        <v>417</v>
      </c>
      <c r="J6" s="26"/>
      <c r="K6" s="22" t="e">
        <f>VLOOKUP(D6,#REF!,2,FALSE)</f>
        <v>#REF!</v>
      </c>
      <c r="L6" s="32">
        <f t="shared" si="0"/>
        <v>20.399999999999999</v>
      </c>
      <c r="M6" s="33">
        <f t="shared" si="1"/>
        <v>0.02</v>
      </c>
      <c r="N6" s="26" t="s">
        <v>401</v>
      </c>
      <c r="O6" s="26" t="s">
        <v>418</v>
      </c>
      <c r="P6" s="26">
        <v>200</v>
      </c>
      <c r="Q6" s="26" t="s">
        <v>382</v>
      </c>
      <c r="R6" s="26" t="s">
        <v>419</v>
      </c>
      <c r="S6" s="26" t="s">
        <v>384</v>
      </c>
      <c r="T6" s="26" t="s">
        <v>385</v>
      </c>
      <c r="U6" s="26" t="s">
        <v>386</v>
      </c>
      <c r="V6" s="26"/>
      <c r="W6" s="26"/>
      <c r="X6" s="26"/>
      <c r="Y6" s="26" t="s">
        <v>420</v>
      </c>
    </row>
    <row r="7" spans="1:25" hidden="1">
      <c r="A7" s="27" t="s">
        <v>421</v>
      </c>
      <c r="B7" s="27" t="s">
        <v>137</v>
      </c>
      <c r="C7" s="25" t="s">
        <v>378</v>
      </c>
      <c r="D7" s="26" t="s">
        <v>138</v>
      </c>
      <c r="E7" s="26" t="s">
        <v>138</v>
      </c>
      <c r="F7" s="26" t="s">
        <v>137</v>
      </c>
      <c r="G7" s="26" t="s">
        <v>139</v>
      </c>
      <c r="H7" s="26">
        <v>10000</v>
      </c>
      <c r="I7" s="26" t="s">
        <v>422</v>
      </c>
      <c r="J7" s="22" t="e">
        <f>VLOOKUP(D7,#REF!,2,FALSE)</f>
        <v>#REF!</v>
      </c>
      <c r="K7" s="22" t="e">
        <f>VLOOKUP(D7,#REF!,2,FALSE)</f>
        <v>#REF!</v>
      </c>
      <c r="L7" s="32">
        <f t="shared" si="0"/>
        <v>15.8</v>
      </c>
      <c r="M7" s="33">
        <f t="shared" si="1"/>
        <v>0.02</v>
      </c>
      <c r="N7" s="26" t="s">
        <v>401</v>
      </c>
      <c r="O7" s="26" t="s">
        <v>423</v>
      </c>
      <c r="P7" s="26">
        <v>200</v>
      </c>
      <c r="Q7" s="26" t="s">
        <v>424</v>
      </c>
      <c r="R7" s="26" t="s">
        <v>74</v>
      </c>
      <c r="S7" s="26" t="s">
        <v>384</v>
      </c>
      <c r="T7" s="26" t="s">
        <v>385</v>
      </c>
      <c r="U7" s="26" t="s">
        <v>386</v>
      </c>
      <c r="V7" s="26"/>
      <c r="W7" s="26"/>
      <c r="X7" s="26"/>
      <c r="Y7" s="26" t="s">
        <v>425</v>
      </c>
    </row>
    <row r="8" spans="1:25" s="14" customFormat="1">
      <c r="A8" s="14" t="s">
        <v>426</v>
      </c>
      <c r="B8" s="14" t="s">
        <v>141</v>
      </c>
      <c r="C8" s="21" t="s">
        <v>378</v>
      </c>
      <c r="D8" s="14" t="s">
        <v>142</v>
      </c>
      <c r="E8" s="14" t="s">
        <v>142</v>
      </c>
      <c r="F8" s="14" t="s">
        <v>143</v>
      </c>
      <c r="G8" s="18" t="s">
        <v>144</v>
      </c>
      <c r="H8" s="14">
        <v>11000</v>
      </c>
      <c r="I8" s="14" t="s">
        <v>427</v>
      </c>
      <c r="J8" s="14" t="e">
        <f>VLOOKUP(D8,#REF!,2,FALSE)</f>
        <v>#REF!</v>
      </c>
      <c r="K8" s="14" t="e">
        <f>VLOOKUP(D8,#REF!,2,FALSE)</f>
        <v>#REF!</v>
      </c>
      <c r="L8" s="38">
        <f t="shared" si="0"/>
        <v>15.363636363636363</v>
      </c>
      <c r="M8" s="39">
        <f>T8/H8</f>
        <v>2.7272727272727271E-2</v>
      </c>
      <c r="N8" s="14" t="s">
        <v>401</v>
      </c>
      <c r="O8" s="14" t="s">
        <v>428</v>
      </c>
      <c r="P8" s="14">
        <v>200</v>
      </c>
      <c r="Q8" s="14" t="s">
        <v>392</v>
      </c>
      <c r="R8" s="14" t="s">
        <v>111</v>
      </c>
      <c r="S8" s="14" t="s">
        <v>38</v>
      </c>
      <c r="T8" s="14">
        <v>300</v>
      </c>
      <c r="U8" s="14" t="s">
        <v>386</v>
      </c>
      <c r="Y8" s="14" t="s">
        <v>429</v>
      </c>
    </row>
    <row r="9" spans="1:25" hidden="1">
      <c r="A9" s="22" t="s">
        <v>430</v>
      </c>
      <c r="B9" s="22" t="s">
        <v>431</v>
      </c>
      <c r="C9" s="22"/>
      <c r="D9" s="22" t="s">
        <v>432</v>
      </c>
      <c r="E9" s="22" t="s">
        <v>433</v>
      </c>
      <c r="F9" s="22" t="s">
        <v>434</v>
      </c>
      <c r="G9" s="22" t="s">
        <v>435</v>
      </c>
      <c r="H9" s="22">
        <v>13000</v>
      </c>
      <c r="I9" s="22" t="s">
        <v>436</v>
      </c>
      <c r="K9" s="22" t="e">
        <f>VLOOKUP(D9,#REF!,2,FALSE)</f>
        <v>#REF!</v>
      </c>
      <c r="L9" s="32">
        <f t="shared" si="0"/>
        <v>15.615384615384615</v>
      </c>
      <c r="M9" s="33">
        <f t="shared" ref="M9:M14" si="2">P9/H9</f>
        <v>1.5384615384615385E-2</v>
      </c>
      <c r="N9" s="22" t="s">
        <v>401</v>
      </c>
      <c r="O9" s="22" t="s">
        <v>418</v>
      </c>
      <c r="P9" s="22">
        <v>200</v>
      </c>
      <c r="Q9" s="22" t="s">
        <v>437</v>
      </c>
      <c r="R9" s="22" t="s">
        <v>37</v>
      </c>
      <c r="S9" s="22" t="s">
        <v>384</v>
      </c>
      <c r="T9" s="22" t="s">
        <v>385</v>
      </c>
      <c r="U9" s="22" t="s">
        <v>386</v>
      </c>
      <c r="Y9" s="22" t="s">
        <v>438</v>
      </c>
    </row>
    <row r="10" spans="1:25" hidden="1">
      <c r="A10" s="24" t="s">
        <v>439</v>
      </c>
      <c r="B10" s="24" t="s">
        <v>149</v>
      </c>
      <c r="C10" s="25" t="s">
        <v>378</v>
      </c>
      <c r="D10" s="22" t="s">
        <v>150</v>
      </c>
      <c r="E10" s="22" t="s">
        <v>153</v>
      </c>
      <c r="F10" s="22" t="s">
        <v>150</v>
      </c>
      <c r="G10" s="22" t="s">
        <v>151</v>
      </c>
      <c r="H10" s="22">
        <v>25000</v>
      </c>
      <c r="I10" s="22" t="s">
        <v>440</v>
      </c>
      <c r="J10" s="22" t="e">
        <f>VLOOKUP(D10,#REF!,2,FALSE)</f>
        <v>#REF!</v>
      </c>
      <c r="K10" s="22" t="e">
        <f>VLOOKUP(D10,#REF!,2,FALSE)</f>
        <v>#REF!</v>
      </c>
      <c r="L10" s="32">
        <f t="shared" si="0"/>
        <v>14.4</v>
      </c>
      <c r="M10" s="33">
        <f t="shared" si="2"/>
        <v>8.0000000000000002E-3</v>
      </c>
      <c r="N10" s="22" t="s">
        <v>441</v>
      </c>
      <c r="O10" s="22" t="s">
        <v>418</v>
      </c>
      <c r="P10" s="22">
        <v>200</v>
      </c>
      <c r="Q10" s="22" t="s">
        <v>442</v>
      </c>
      <c r="R10" s="22" t="s">
        <v>37</v>
      </c>
      <c r="S10" s="22" t="s">
        <v>384</v>
      </c>
      <c r="T10" s="22" t="s">
        <v>385</v>
      </c>
      <c r="U10" s="22" t="s">
        <v>386</v>
      </c>
      <c r="Y10" s="22" t="s">
        <v>443</v>
      </c>
    </row>
    <row r="11" spans="1:25" hidden="1">
      <c r="A11" s="24" t="s">
        <v>444</v>
      </c>
      <c r="B11" s="24" t="s">
        <v>158</v>
      </c>
      <c r="C11" s="25" t="s">
        <v>378</v>
      </c>
      <c r="D11" s="22" t="s">
        <v>159</v>
      </c>
      <c r="E11" s="22" t="s">
        <v>163</v>
      </c>
      <c r="F11" s="22" t="s">
        <v>160</v>
      </c>
      <c r="G11" s="22" t="s">
        <v>161</v>
      </c>
      <c r="H11" s="22">
        <v>517</v>
      </c>
      <c r="I11" s="22" t="s">
        <v>445</v>
      </c>
      <c r="J11" s="22" t="e">
        <f>VLOOKUP(D11,#REF!,2,FALSE)</f>
        <v>#REF!</v>
      </c>
      <c r="K11" s="22" t="e">
        <f>VLOOKUP(D11,#REF!,2,FALSE)</f>
        <v>#REF!</v>
      </c>
      <c r="L11" s="32">
        <f t="shared" si="0"/>
        <v>13.771760154738878</v>
      </c>
      <c r="M11" s="33">
        <f t="shared" si="2"/>
        <v>0</v>
      </c>
      <c r="N11" s="22" t="s">
        <v>390</v>
      </c>
      <c r="O11" s="22" t="s">
        <v>446</v>
      </c>
      <c r="P11" s="22">
        <v>0</v>
      </c>
      <c r="Q11" s="22" t="s">
        <v>447</v>
      </c>
      <c r="R11" s="22" t="s">
        <v>37</v>
      </c>
      <c r="S11" s="22" t="s">
        <v>384</v>
      </c>
      <c r="T11" s="22" t="s">
        <v>385</v>
      </c>
      <c r="U11" s="22" t="s">
        <v>386</v>
      </c>
      <c r="Y11" s="22" t="s">
        <v>448</v>
      </c>
    </row>
    <row r="12" spans="1:25" hidden="1">
      <c r="A12" s="28" t="s">
        <v>449</v>
      </c>
      <c r="B12" s="28" t="s">
        <v>450</v>
      </c>
      <c r="C12" s="28"/>
      <c r="D12" s="26" t="s">
        <v>451</v>
      </c>
      <c r="E12" s="26" t="s">
        <v>451</v>
      </c>
      <c r="F12" s="26" t="s">
        <v>452</v>
      </c>
      <c r="G12" s="26" t="s">
        <v>453</v>
      </c>
      <c r="H12" s="26">
        <v>20000</v>
      </c>
      <c r="I12" s="26" t="s">
        <v>454</v>
      </c>
      <c r="J12" s="22" t="e">
        <f>VLOOKUP(D12,#REF!,2,FALSE)</f>
        <v>#REF!</v>
      </c>
      <c r="K12" s="22" t="e">
        <f>VLOOKUP(D12,#REF!,2,FALSE)</f>
        <v>#REF!</v>
      </c>
      <c r="L12" s="32">
        <f t="shared" si="0"/>
        <v>14.25</v>
      </c>
      <c r="M12" s="33">
        <f t="shared" si="2"/>
        <v>0.01</v>
      </c>
      <c r="N12" s="26" t="s">
        <v>401</v>
      </c>
      <c r="O12" s="26" t="s">
        <v>455</v>
      </c>
      <c r="P12" s="26">
        <v>200</v>
      </c>
      <c r="Q12" s="26" t="s">
        <v>456</v>
      </c>
      <c r="R12" s="26" t="s">
        <v>37</v>
      </c>
      <c r="S12" s="26" t="s">
        <v>384</v>
      </c>
      <c r="T12" s="26" t="s">
        <v>385</v>
      </c>
      <c r="U12" s="26" t="s">
        <v>386</v>
      </c>
      <c r="V12" s="26"/>
      <c r="W12" s="26"/>
      <c r="X12" s="26"/>
      <c r="Y12" s="26" t="s">
        <v>457</v>
      </c>
    </row>
    <row r="13" spans="1:25" hidden="1">
      <c r="A13" s="24" t="s">
        <v>458</v>
      </c>
      <c r="B13" s="24" t="s">
        <v>168</v>
      </c>
      <c r="C13" s="25" t="s">
        <v>378</v>
      </c>
      <c r="D13" s="22" t="s">
        <v>169</v>
      </c>
      <c r="E13" s="22" t="s">
        <v>173</v>
      </c>
      <c r="F13" s="22" t="s">
        <v>170</v>
      </c>
      <c r="G13" s="22" t="s">
        <v>171</v>
      </c>
      <c r="H13" s="22">
        <v>15000</v>
      </c>
      <c r="I13" s="22" t="s">
        <v>459</v>
      </c>
      <c r="J13" s="22" t="e">
        <f>VLOOKUP(D13,#REF!,2,FALSE)</f>
        <v>#REF!</v>
      </c>
      <c r="K13" s="22" t="e">
        <f>VLOOKUP(D13,#REF!,2,FALSE)</f>
        <v>#REF!</v>
      </c>
      <c r="L13" s="32">
        <f t="shared" si="0"/>
        <v>13.333333333333334</v>
      </c>
      <c r="M13" s="33">
        <f t="shared" si="2"/>
        <v>1.3333333333333334E-2</v>
      </c>
      <c r="N13" s="22" t="s">
        <v>460</v>
      </c>
      <c r="O13" s="22" t="s">
        <v>461</v>
      </c>
      <c r="P13" s="22">
        <v>200</v>
      </c>
      <c r="Q13" s="22" t="s">
        <v>384</v>
      </c>
      <c r="R13" s="22" t="s">
        <v>74</v>
      </c>
      <c r="S13" s="22" t="s">
        <v>384</v>
      </c>
      <c r="T13" s="22" t="s">
        <v>385</v>
      </c>
      <c r="U13" s="22" t="s">
        <v>386</v>
      </c>
      <c r="Y13" s="22" t="s">
        <v>462</v>
      </c>
    </row>
    <row r="14" spans="1:25" hidden="1">
      <c r="A14" s="26" t="s">
        <v>463</v>
      </c>
      <c r="B14" s="26" t="s">
        <v>464</v>
      </c>
      <c r="C14" s="26"/>
      <c r="D14" s="26" t="s">
        <v>465</v>
      </c>
      <c r="E14" s="26" t="s">
        <v>465</v>
      </c>
      <c r="F14" s="26" t="s">
        <v>466</v>
      </c>
      <c r="G14" s="26" t="s">
        <v>467</v>
      </c>
      <c r="H14" s="26">
        <v>10000</v>
      </c>
      <c r="I14" s="26" t="s">
        <v>468</v>
      </c>
      <c r="J14" s="26"/>
      <c r="K14" s="22" t="e">
        <f>VLOOKUP(D14,#REF!,2,FALSE)</f>
        <v>#REF!</v>
      </c>
      <c r="L14" s="32">
        <f t="shared" si="0"/>
        <v>13.5</v>
      </c>
      <c r="M14" s="33">
        <f t="shared" si="2"/>
        <v>0.02</v>
      </c>
      <c r="N14" s="26" t="s">
        <v>401</v>
      </c>
      <c r="O14" s="26" t="s">
        <v>469</v>
      </c>
      <c r="P14" s="26">
        <v>200</v>
      </c>
      <c r="Q14" s="26" t="s">
        <v>470</v>
      </c>
      <c r="R14" s="26" t="s">
        <v>74</v>
      </c>
      <c r="S14" s="26" t="s">
        <v>384</v>
      </c>
      <c r="T14" s="26" t="s">
        <v>385</v>
      </c>
      <c r="U14" s="26" t="s">
        <v>386</v>
      </c>
      <c r="V14" s="26"/>
      <c r="W14" s="26"/>
      <c r="X14" s="26"/>
      <c r="Y14" s="26" t="s">
        <v>471</v>
      </c>
    </row>
    <row r="15" spans="1:25">
      <c r="A15" s="27" t="s">
        <v>472</v>
      </c>
      <c r="B15" s="27" t="s">
        <v>174</v>
      </c>
      <c r="C15" s="25" t="s">
        <v>378</v>
      </c>
      <c r="D15" s="26" t="s">
        <v>175</v>
      </c>
      <c r="E15" s="26" t="s">
        <v>175</v>
      </c>
      <c r="F15" s="26" t="s">
        <v>174</v>
      </c>
      <c r="G15" s="18" t="s">
        <v>176</v>
      </c>
      <c r="H15" s="26">
        <v>14000</v>
      </c>
      <c r="I15" s="26" t="s">
        <v>473</v>
      </c>
      <c r="J15" s="22" t="e">
        <f>VLOOKUP(D15,#REF!,2,FALSE)</f>
        <v>#REF!</v>
      </c>
      <c r="K15" s="22" t="e">
        <f>VLOOKUP(D15,#REF!,2,FALSE)</f>
        <v>#REF!</v>
      </c>
      <c r="L15" s="32">
        <f t="shared" si="0"/>
        <v>11.428571428571429</v>
      </c>
      <c r="M15" s="33">
        <f>T15/H15</f>
        <v>2.1428571428571429E-2</v>
      </c>
      <c r="N15" s="26" t="s">
        <v>401</v>
      </c>
      <c r="O15" s="26" t="s">
        <v>474</v>
      </c>
      <c r="P15" s="26">
        <v>200</v>
      </c>
      <c r="Q15" s="26" t="s">
        <v>475</v>
      </c>
      <c r="R15" s="26" t="s">
        <v>475</v>
      </c>
      <c r="S15" s="26" t="s">
        <v>38</v>
      </c>
      <c r="T15" s="26">
        <v>300</v>
      </c>
      <c r="U15" s="26" t="s">
        <v>386</v>
      </c>
      <c r="V15" s="26"/>
      <c r="W15" s="26"/>
      <c r="X15" s="26"/>
      <c r="Y15" s="26" t="s">
        <v>476</v>
      </c>
    </row>
    <row r="16" spans="1:25" hidden="1">
      <c r="A16" s="24" t="s">
        <v>477</v>
      </c>
      <c r="B16" s="24" t="s">
        <v>180</v>
      </c>
      <c r="C16" s="25" t="s">
        <v>378</v>
      </c>
      <c r="D16" s="22" t="s">
        <v>179</v>
      </c>
      <c r="E16" s="22" t="s">
        <v>183</v>
      </c>
      <c r="F16" s="22" t="s">
        <v>180</v>
      </c>
      <c r="G16" s="22" t="s">
        <v>181</v>
      </c>
      <c r="H16" s="22">
        <v>5117</v>
      </c>
      <c r="I16" s="22" t="s">
        <v>478</v>
      </c>
      <c r="J16" s="22" t="e">
        <f>VLOOKUP(D16,#REF!,2,FALSE)</f>
        <v>#REF!</v>
      </c>
      <c r="K16" s="22" t="e">
        <f>VLOOKUP(D16,#REF!,2,FALSE)</f>
        <v>#REF!</v>
      </c>
      <c r="L16" s="32">
        <f t="shared" si="0"/>
        <v>10.553058432675396</v>
      </c>
      <c r="M16" s="33">
        <f t="shared" ref="M16:M18" si="3">P16/H16</f>
        <v>1.5634160641000587E-2</v>
      </c>
      <c r="N16" s="22" t="s">
        <v>401</v>
      </c>
      <c r="O16" s="22" t="s">
        <v>479</v>
      </c>
      <c r="P16" s="22">
        <v>80</v>
      </c>
      <c r="Q16" s="22" t="s">
        <v>382</v>
      </c>
      <c r="R16" s="22" t="s">
        <v>111</v>
      </c>
      <c r="S16" s="22" t="s">
        <v>384</v>
      </c>
      <c r="T16" s="22" t="s">
        <v>385</v>
      </c>
      <c r="U16" s="22" t="s">
        <v>386</v>
      </c>
      <c r="Y16" s="22" t="s">
        <v>480</v>
      </c>
    </row>
    <row r="17" spans="1:25" hidden="1">
      <c r="A17" s="22" t="s">
        <v>481</v>
      </c>
      <c r="B17" s="22" t="s">
        <v>482</v>
      </c>
      <c r="C17" s="22"/>
      <c r="D17" s="22" t="s">
        <v>483</v>
      </c>
      <c r="E17" s="22" t="s">
        <v>484</v>
      </c>
      <c r="F17" s="22" t="s">
        <v>485</v>
      </c>
      <c r="G17" s="22" t="s">
        <v>486</v>
      </c>
      <c r="H17" s="22">
        <v>10000</v>
      </c>
      <c r="I17" s="22" t="s">
        <v>487</v>
      </c>
      <c r="K17" s="22" t="e">
        <f>VLOOKUP(D17,#REF!,2,FALSE)</f>
        <v>#REF!</v>
      </c>
      <c r="L17" s="32">
        <f t="shared" si="0"/>
        <v>12</v>
      </c>
      <c r="M17" s="33">
        <f t="shared" si="3"/>
        <v>0.02</v>
      </c>
      <c r="N17" s="22" t="s">
        <v>401</v>
      </c>
      <c r="O17" s="22" t="s">
        <v>381</v>
      </c>
      <c r="P17" s="22">
        <v>200</v>
      </c>
      <c r="Q17" s="22" t="s">
        <v>470</v>
      </c>
      <c r="R17" s="22" t="s">
        <v>37</v>
      </c>
      <c r="S17" s="22" t="s">
        <v>384</v>
      </c>
      <c r="T17" s="22" t="s">
        <v>385</v>
      </c>
      <c r="U17" s="22" t="s">
        <v>386</v>
      </c>
      <c r="Y17" s="22" t="s">
        <v>448</v>
      </c>
    </row>
    <row r="18" spans="1:25" hidden="1">
      <c r="A18" s="24" t="s">
        <v>488</v>
      </c>
      <c r="B18" s="24" t="s">
        <v>188</v>
      </c>
      <c r="C18" s="25" t="s">
        <v>378</v>
      </c>
      <c r="D18" s="22" t="s">
        <v>189</v>
      </c>
      <c r="E18" s="22" t="s">
        <v>189</v>
      </c>
      <c r="F18" s="22" t="s">
        <v>188</v>
      </c>
      <c r="G18" s="22" t="s">
        <v>190</v>
      </c>
      <c r="H18" s="22">
        <v>17000</v>
      </c>
      <c r="I18" s="22" t="s">
        <v>489</v>
      </c>
      <c r="J18" s="22" t="e">
        <f>VLOOKUP(D18,#REF!,2,FALSE)</f>
        <v>#REF!</v>
      </c>
      <c r="K18" s="22" t="e">
        <f>VLOOKUP(D18,#REF!,2,FALSE)</f>
        <v>#REF!</v>
      </c>
      <c r="L18" s="32">
        <f t="shared" si="0"/>
        <v>10.117647058823529</v>
      </c>
      <c r="M18" s="33">
        <f t="shared" si="3"/>
        <v>1.1764705882352941E-2</v>
      </c>
      <c r="N18" s="22" t="s">
        <v>401</v>
      </c>
      <c r="O18" s="22" t="s">
        <v>418</v>
      </c>
      <c r="P18" s="22">
        <v>200</v>
      </c>
      <c r="Q18" s="22" t="s">
        <v>382</v>
      </c>
      <c r="R18" s="22" t="s">
        <v>37</v>
      </c>
      <c r="S18" s="22" t="s">
        <v>384</v>
      </c>
      <c r="T18" s="22" t="s">
        <v>385</v>
      </c>
      <c r="U18" s="22" t="s">
        <v>386</v>
      </c>
      <c r="Y18" s="22" t="s">
        <v>490</v>
      </c>
    </row>
    <row r="19" spans="1:25">
      <c r="A19" s="24" t="s">
        <v>491</v>
      </c>
      <c r="B19" s="24" t="s">
        <v>195</v>
      </c>
      <c r="C19" s="25" t="s">
        <v>378</v>
      </c>
      <c r="D19" s="22" t="s">
        <v>196</v>
      </c>
      <c r="E19" s="22" t="s">
        <v>200</v>
      </c>
      <c r="F19" s="22" t="s">
        <v>197</v>
      </c>
      <c r="G19" s="18" t="s">
        <v>198</v>
      </c>
      <c r="H19" s="22">
        <v>13000</v>
      </c>
      <c r="I19" s="22" t="s">
        <v>492</v>
      </c>
      <c r="J19" s="22" t="e">
        <f>VLOOKUP(D19,#REF!,2,FALSE)</f>
        <v>#REF!</v>
      </c>
      <c r="K19" s="22" t="e">
        <f>VLOOKUP(D19,#REF!,2,FALSE)</f>
        <v>#REF!</v>
      </c>
      <c r="L19" s="32">
        <f t="shared" si="0"/>
        <v>10</v>
      </c>
      <c r="M19" s="33">
        <f>T19/H19</f>
        <v>2.3076923076923078E-2</v>
      </c>
      <c r="N19" s="22" t="s">
        <v>401</v>
      </c>
      <c r="O19" s="22" t="s">
        <v>418</v>
      </c>
      <c r="P19" s="22">
        <v>200</v>
      </c>
      <c r="Q19" s="22" t="s">
        <v>470</v>
      </c>
      <c r="R19" s="22" t="s">
        <v>37</v>
      </c>
      <c r="S19" s="22" t="s">
        <v>38</v>
      </c>
      <c r="T19" s="22">
        <v>300</v>
      </c>
      <c r="U19" s="22" t="s">
        <v>386</v>
      </c>
      <c r="Y19" s="22" t="s">
        <v>493</v>
      </c>
    </row>
    <row r="20" spans="1:25" hidden="1">
      <c r="A20" s="14" t="s">
        <v>494</v>
      </c>
      <c r="B20" s="14" t="s">
        <v>495</v>
      </c>
      <c r="C20" s="14"/>
      <c r="D20" s="22" t="s">
        <v>496</v>
      </c>
      <c r="E20" s="22" t="s">
        <v>497</v>
      </c>
      <c r="F20" s="22" t="s">
        <v>495</v>
      </c>
      <c r="G20" s="22" t="s">
        <v>498</v>
      </c>
      <c r="H20" s="22">
        <v>13000</v>
      </c>
      <c r="I20" s="22" t="s">
        <v>499</v>
      </c>
      <c r="J20" s="22" t="e">
        <f>VLOOKUP(D20,#REF!,2,FALSE)</f>
        <v>#REF!</v>
      </c>
      <c r="K20" s="22" t="e">
        <f>VLOOKUP(D20,#REF!,2,FALSE)</f>
        <v>#REF!</v>
      </c>
      <c r="L20" s="32">
        <f t="shared" si="0"/>
        <v>10.615384615384615</v>
      </c>
      <c r="M20" s="33">
        <f t="shared" ref="M20:M24" si="4">P20/H20</f>
        <v>1.5384615384615385E-2</v>
      </c>
      <c r="N20" s="22" t="s">
        <v>460</v>
      </c>
      <c r="O20" s="22" t="s">
        <v>500</v>
      </c>
      <c r="P20" s="22">
        <v>200</v>
      </c>
      <c r="Q20" s="22" t="s">
        <v>384</v>
      </c>
      <c r="R20" s="22" t="s">
        <v>74</v>
      </c>
      <c r="S20" s="22" t="s">
        <v>384</v>
      </c>
      <c r="T20" s="22" t="s">
        <v>385</v>
      </c>
      <c r="U20" s="22" t="s">
        <v>386</v>
      </c>
      <c r="Y20" s="22" t="s">
        <v>501</v>
      </c>
    </row>
    <row r="21" spans="1:25">
      <c r="A21" s="24" t="s">
        <v>502</v>
      </c>
      <c r="B21" s="24" t="s">
        <v>204</v>
      </c>
      <c r="C21" s="25" t="s">
        <v>378</v>
      </c>
      <c r="D21" s="22" t="s">
        <v>205</v>
      </c>
      <c r="E21" s="22" t="s">
        <v>208</v>
      </c>
      <c r="F21" s="22" t="s">
        <v>204</v>
      </c>
      <c r="G21" s="18" t="s">
        <v>206</v>
      </c>
      <c r="H21" s="22">
        <v>64000</v>
      </c>
      <c r="I21" s="22" t="s">
        <v>503</v>
      </c>
      <c r="J21" s="22" t="e">
        <f>VLOOKUP(D21,#REF!,2,FALSE)</f>
        <v>#REF!</v>
      </c>
      <c r="K21" s="22" t="e">
        <f>VLOOKUP(D21,#REF!,2,FALSE)</f>
        <v>#REF!</v>
      </c>
      <c r="L21" s="32">
        <f t="shared" si="0"/>
        <v>9.796875</v>
      </c>
      <c r="M21" s="33">
        <f>T21/H21</f>
        <v>7.8125E-3</v>
      </c>
      <c r="N21" s="22" t="s">
        <v>401</v>
      </c>
      <c r="O21" s="22" t="s">
        <v>504</v>
      </c>
      <c r="P21" s="22">
        <v>200</v>
      </c>
      <c r="Q21" s="22" t="s">
        <v>382</v>
      </c>
      <c r="R21" s="22" t="s">
        <v>111</v>
      </c>
      <c r="S21" s="22" t="s">
        <v>38</v>
      </c>
      <c r="T21" s="22">
        <v>500</v>
      </c>
      <c r="U21" s="22" t="s">
        <v>386</v>
      </c>
      <c r="Y21" s="22" t="s">
        <v>505</v>
      </c>
    </row>
    <row r="22" spans="1:25" hidden="1">
      <c r="A22" s="27" t="s">
        <v>506</v>
      </c>
      <c r="B22" s="27" t="s">
        <v>214</v>
      </c>
      <c r="C22" s="25" t="s">
        <v>378</v>
      </c>
      <c r="D22" s="26" t="s">
        <v>214</v>
      </c>
      <c r="E22" s="26" t="s">
        <v>217</v>
      </c>
      <c r="F22" s="26" t="s">
        <v>214</v>
      </c>
      <c r="G22" s="26" t="s">
        <v>215</v>
      </c>
      <c r="H22" s="26">
        <v>12749</v>
      </c>
      <c r="I22" s="26" t="s">
        <v>507</v>
      </c>
      <c r="J22" s="22" t="e">
        <f>VLOOKUP(D22,#REF!,2,FALSE)</f>
        <v>#REF!</v>
      </c>
      <c r="K22" s="22" t="e">
        <f>VLOOKUP(D22,#REF!,2,FALSE)</f>
        <v>#REF!</v>
      </c>
      <c r="L22" s="32">
        <f t="shared" si="0"/>
        <v>8.7850027453133581</v>
      </c>
      <c r="M22" s="33">
        <f t="shared" si="4"/>
        <v>1.5687504902345283E-2</v>
      </c>
      <c r="N22" s="26" t="s">
        <v>401</v>
      </c>
      <c r="O22" s="26" t="s">
        <v>469</v>
      </c>
      <c r="P22" s="26">
        <v>200</v>
      </c>
      <c r="Q22" s="26" t="s">
        <v>382</v>
      </c>
      <c r="R22" s="26" t="s">
        <v>37</v>
      </c>
      <c r="S22" s="26" t="s">
        <v>384</v>
      </c>
      <c r="T22" s="26" t="s">
        <v>385</v>
      </c>
      <c r="U22" s="26" t="s">
        <v>386</v>
      </c>
      <c r="V22" s="26"/>
      <c r="W22" s="26"/>
      <c r="X22" s="26"/>
      <c r="Y22" s="26" t="s">
        <v>508</v>
      </c>
    </row>
    <row r="23" spans="1:25" hidden="1">
      <c r="A23" s="24" t="s">
        <v>509</v>
      </c>
      <c r="B23" s="24" t="s">
        <v>222</v>
      </c>
      <c r="C23" s="25" t="s">
        <v>378</v>
      </c>
      <c r="D23" s="22" t="s">
        <v>223</v>
      </c>
      <c r="E23" s="22" t="s">
        <v>227</v>
      </c>
      <c r="F23" s="22" t="s">
        <v>224</v>
      </c>
      <c r="G23" s="22" t="s">
        <v>225</v>
      </c>
      <c r="H23" s="22">
        <v>10128</v>
      </c>
      <c r="I23" s="22" t="s">
        <v>510</v>
      </c>
      <c r="J23" s="22" t="e">
        <f>VLOOKUP(D23,#REF!,2,FALSE)</f>
        <v>#REF!</v>
      </c>
      <c r="K23" s="22" t="e">
        <f>VLOOKUP(D23,#REF!,2,FALSE)</f>
        <v>#REF!</v>
      </c>
      <c r="L23" s="32">
        <f t="shared" si="0"/>
        <v>8.293838862559241</v>
      </c>
      <c r="M23" s="33">
        <f t="shared" si="4"/>
        <v>1.9747235387045814E-2</v>
      </c>
      <c r="N23" s="22" t="s">
        <v>380</v>
      </c>
      <c r="O23" s="22" t="s">
        <v>511</v>
      </c>
      <c r="P23" s="22">
        <v>200</v>
      </c>
      <c r="Q23" s="22" t="s">
        <v>392</v>
      </c>
      <c r="R23" s="22" t="s">
        <v>37</v>
      </c>
      <c r="S23" s="22" t="s">
        <v>384</v>
      </c>
      <c r="T23" s="22" t="s">
        <v>385</v>
      </c>
      <c r="U23" s="22" t="s">
        <v>386</v>
      </c>
      <c r="Y23" s="22" t="s">
        <v>512</v>
      </c>
    </row>
    <row r="24" spans="1:25" hidden="1">
      <c r="A24" s="28" t="s">
        <v>513</v>
      </c>
      <c r="B24" s="28" t="s">
        <v>514</v>
      </c>
      <c r="C24" s="28"/>
      <c r="D24" s="26" t="s">
        <v>515</v>
      </c>
      <c r="E24" s="26" t="s">
        <v>516</v>
      </c>
      <c r="F24" s="26" t="s">
        <v>517</v>
      </c>
      <c r="G24" s="26" t="s">
        <v>518</v>
      </c>
      <c r="H24" s="26">
        <v>11000</v>
      </c>
      <c r="I24" s="26" t="s">
        <v>519</v>
      </c>
      <c r="J24" s="22" t="e">
        <f>VLOOKUP(D24,#REF!,2,FALSE)</f>
        <v>#REF!</v>
      </c>
      <c r="K24" s="22" t="e">
        <f>VLOOKUP(D24,#REF!,2,FALSE)</f>
        <v>#REF!</v>
      </c>
      <c r="L24" s="32">
        <f t="shared" si="0"/>
        <v>9.9090909090909083</v>
      </c>
      <c r="M24" s="33">
        <f t="shared" si="4"/>
        <v>1.8181818181818181E-2</v>
      </c>
      <c r="N24" s="26" t="s">
        <v>380</v>
      </c>
      <c r="O24" s="26" t="s">
        <v>428</v>
      </c>
      <c r="P24" s="26">
        <v>200</v>
      </c>
      <c r="Q24" s="26" t="s">
        <v>392</v>
      </c>
      <c r="R24" s="26" t="s">
        <v>111</v>
      </c>
      <c r="S24" s="26" t="s">
        <v>384</v>
      </c>
      <c r="T24" s="26" t="s">
        <v>385</v>
      </c>
      <c r="U24" s="26" t="s">
        <v>386</v>
      </c>
      <c r="V24" s="26"/>
      <c r="W24" s="26"/>
      <c r="X24" s="26"/>
      <c r="Y24" s="26" t="s">
        <v>520</v>
      </c>
    </row>
    <row r="25" spans="1:25" s="34" customFormat="1">
      <c r="A25" s="34" t="s">
        <v>521</v>
      </c>
      <c r="B25" s="34" t="s">
        <v>34</v>
      </c>
      <c r="C25" s="35" t="s">
        <v>378</v>
      </c>
      <c r="D25" s="34" t="s">
        <v>33</v>
      </c>
      <c r="E25" s="34" t="s">
        <v>36</v>
      </c>
      <c r="F25" s="34" t="s">
        <v>34</v>
      </c>
      <c r="G25" s="36" t="s">
        <v>35</v>
      </c>
      <c r="H25" s="34">
        <v>35000</v>
      </c>
      <c r="I25" s="34" t="s">
        <v>522</v>
      </c>
      <c r="J25" s="34" t="e">
        <f>VLOOKUP(D25,#REF!,2,FALSE)</f>
        <v>#REF!</v>
      </c>
      <c r="K25" s="34" t="e">
        <f>VLOOKUP(D25,#REF!,2,FALSE)</f>
        <v>#REF!</v>
      </c>
      <c r="L25" s="40">
        <f t="shared" si="0"/>
        <v>7.8285714285714283</v>
      </c>
      <c r="M25" s="41">
        <f t="shared" ref="M25:M31" si="5">T25/H25</f>
        <v>1.4285714285714285E-2</v>
      </c>
      <c r="N25" s="34" t="s">
        <v>523</v>
      </c>
      <c r="O25" s="34" t="s">
        <v>524</v>
      </c>
      <c r="P25" s="34">
        <v>200</v>
      </c>
      <c r="Q25" s="34" t="s">
        <v>525</v>
      </c>
      <c r="R25" s="34" t="s">
        <v>37</v>
      </c>
      <c r="S25" s="34" t="s">
        <v>38</v>
      </c>
      <c r="T25" s="34">
        <v>500</v>
      </c>
      <c r="U25" s="34" t="s">
        <v>386</v>
      </c>
      <c r="Y25" s="34" t="s">
        <v>505</v>
      </c>
    </row>
    <row r="26" spans="1:25" hidden="1">
      <c r="A26" s="27" t="s">
        <v>526</v>
      </c>
      <c r="B26" s="27" t="s">
        <v>527</v>
      </c>
      <c r="C26" s="25" t="s">
        <v>378</v>
      </c>
      <c r="D26" s="26" t="s">
        <v>233</v>
      </c>
      <c r="E26" s="26" t="s">
        <v>233</v>
      </c>
      <c r="F26" s="26" t="s">
        <v>528</v>
      </c>
      <c r="G26" s="26" t="s">
        <v>235</v>
      </c>
      <c r="H26" s="26">
        <v>10089</v>
      </c>
      <c r="I26" s="26" t="s">
        <v>529</v>
      </c>
      <c r="J26" s="22" t="e">
        <f>VLOOKUP(D26,#REF!,2,FALSE)</f>
        <v>#REF!</v>
      </c>
      <c r="K26" s="22" t="e">
        <f>VLOOKUP(D26,#REF!,2,FALSE)</f>
        <v>#REF!</v>
      </c>
      <c r="L26" s="32">
        <f t="shared" si="0"/>
        <v>7.7311923877490338</v>
      </c>
      <c r="M26" s="33">
        <f t="shared" ref="M26:M28" si="6">P26/H26</f>
        <v>1.9823570224997523E-2</v>
      </c>
      <c r="N26" s="26" t="s">
        <v>380</v>
      </c>
      <c r="O26" s="26" t="s">
        <v>530</v>
      </c>
      <c r="P26" s="26">
        <v>200</v>
      </c>
      <c r="Q26" s="26" t="s">
        <v>531</v>
      </c>
      <c r="R26" s="26" t="s">
        <v>237</v>
      </c>
      <c r="S26" s="26" t="s">
        <v>384</v>
      </c>
      <c r="T26" s="26" t="s">
        <v>385</v>
      </c>
      <c r="U26" s="26" t="s">
        <v>386</v>
      </c>
      <c r="V26" s="26"/>
      <c r="W26" s="26"/>
      <c r="X26" s="26"/>
      <c r="Y26" s="26" t="s">
        <v>532</v>
      </c>
    </row>
    <row r="27" spans="1:25" hidden="1">
      <c r="A27" s="26" t="s">
        <v>533</v>
      </c>
      <c r="B27" s="26" t="s">
        <v>534</v>
      </c>
      <c r="C27" s="26"/>
      <c r="D27" s="26" t="s">
        <v>535</v>
      </c>
      <c r="E27" s="26" t="s">
        <v>536</v>
      </c>
      <c r="F27" s="26" t="s">
        <v>534</v>
      </c>
      <c r="G27" s="26" t="s">
        <v>537</v>
      </c>
      <c r="H27" s="26">
        <v>12000</v>
      </c>
      <c r="I27" s="26" t="s">
        <v>538</v>
      </c>
      <c r="J27" s="26"/>
      <c r="K27" s="22" t="e">
        <f>VLOOKUP(D27,#REF!,2,FALSE)</f>
        <v>#REF!</v>
      </c>
      <c r="L27" s="32">
        <f t="shared" si="0"/>
        <v>9.75</v>
      </c>
      <c r="M27" s="33">
        <f t="shared" si="6"/>
        <v>1.6666666666666666E-2</v>
      </c>
      <c r="N27" s="26" t="s">
        <v>401</v>
      </c>
      <c r="O27" s="26" t="s">
        <v>539</v>
      </c>
      <c r="P27" s="26">
        <v>200</v>
      </c>
      <c r="Q27" s="26" t="s">
        <v>470</v>
      </c>
      <c r="R27" s="26" t="s">
        <v>37</v>
      </c>
      <c r="S27" s="26" t="s">
        <v>384</v>
      </c>
      <c r="T27" s="26" t="s">
        <v>385</v>
      </c>
      <c r="U27" s="26" t="s">
        <v>386</v>
      </c>
      <c r="V27" s="26"/>
      <c r="W27" s="26"/>
      <c r="X27" s="26"/>
      <c r="Y27" s="26" t="s">
        <v>540</v>
      </c>
    </row>
    <row r="28" spans="1:25" hidden="1">
      <c r="A28" s="22" t="s">
        <v>541</v>
      </c>
      <c r="B28" s="22" t="s">
        <v>542</v>
      </c>
      <c r="C28" s="22"/>
      <c r="D28" s="22" t="s">
        <v>543</v>
      </c>
      <c r="E28" s="22" t="s">
        <v>544</v>
      </c>
      <c r="F28" s="22" t="s">
        <v>545</v>
      </c>
      <c r="G28" s="22" t="s">
        <v>546</v>
      </c>
      <c r="H28" s="22">
        <v>13888</v>
      </c>
      <c r="I28" s="22" t="s">
        <v>492</v>
      </c>
      <c r="J28" s="22" t="e">
        <f>VLOOKUP(D28,#REF!,2,FALSE)</f>
        <v>#REF!</v>
      </c>
      <c r="K28" s="22" t="e">
        <f>VLOOKUP(D28,#REF!,2,FALSE)</f>
        <v>#REF!</v>
      </c>
      <c r="L28" s="32">
        <f t="shared" si="0"/>
        <v>9.3605990783410142</v>
      </c>
      <c r="M28" s="33">
        <f t="shared" si="6"/>
        <v>0</v>
      </c>
      <c r="N28" s="22" t="s">
        <v>380</v>
      </c>
      <c r="O28" s="22" t="s">
        <v>547</v>
      </c>
      <c r="Q28" s="22" t="s">
        <v>548</v>
      </c>
      <c r="R28" s="22" t="s">
        <v>74</v>
      </c>
      <c r="S28" s="22" t="s">
        <v>38</v>
      </c>
      <c r="T28" s="22">
        <v>300</v>
      </c>
      <c r="U28" s="22" t="s">
        <v>386</v>
      </c>
      <c r="Y28" s="22" t="s">
        <v>493</v>
      </c>
    </row>
    <row r="29" spans="1:25">
      <c r="A29" s="24" t="s">
        <v>549</v>
      </c>
      <c r="B29" s="24" t="s">
        <v>243</v>
      </c>
      <c r="C29" s="25" t="s">
        <v>378</v>
      </c>
      <c r="D29" s="22" t="s">
        <v>244</v>
      </c>
      <c r="E29" s="22" t="s">
        <v>248</v>
      </c>
      <c r="F29" s="22" t="s">
        <v>245</v>
      </c>
      <c r="G29" s="18" t="s">
        <v>246</v>
      </c>
      <c r="H29" s="22">
        <v>20000</v>
      </c>
      <c r="I29" s="22" t="s">
        <v>550</v>
      </c>
      <c r="J29" s="22" t="e">
        <f>VLOOKUP(D29,#REF!,2,FALSE)</f>
        <v>#REF!</v>
      </c>
      <c r="K29" s="22" t="e">
        <f>VLOOKUP(D29,#REF!,2,FALSE)</f>
        <v>#REF!</v>
      </c>
      <c r="L29" s="32">
        <f t="shared" si="0"/>
        <v>7.65</v>
      </c>
      <c r="M29" s="33">
        <f t="shared" si="5"/>
        <v>1.4999999999999999E-2</v>
      </c>
      <c r="N29" s="22" t="s">
        <v>401</v>
      </c>
      <c r="O29" s="22" t="s">
        <v>469</v>
      </c>
      <c r="P29" s="22">
        <v>200</v>
      </c>
      <c r="Q29" s="22" t="s">
        <v>551</v>
      </c>
      <c r="R29" s="22" t="s">
        <v>111</v>
      </c>
      <c r="S29" s="22" t="s">
        <v>384</v>
      </c>
      <c r="T29" s="22">
        <v>300</v>
      </c>
      <c r="U29" s="22" t="s">
        <v>386</v>
      </c>
      <c r="Y29" s="22" t="s">
        <v>448</v>
      </c>
    </row>
    <row r="30" spans="1:25">
      <c r="A30" s="24" t="s">
        <v>552</v>
      </c>
      <c r="B30" s="24" t="s">
        <v>252</v>
      </c>
      <c r="C30" s="25" t="s">
        <v>378</v>
      </c>
      <c r="D30" s="22" t="s">
        <v>253</v>
      </c>
      <c r="E30" s="22" t="s">
        <v>256</v>
      </c>
      <c r="F30" s="22" t="s">
        <v>252</v>
      </c>
      <c r="G30" s="18" t="s">
        <v>254</v>
      </c>
      <c r="H30" s="22">
        <v>19000</v>
      </c>
      <c r="I30" s="22" t="s">
        <v>553</v>
      </c>
      <c r="J30" s="22" t="e">
        <f>VLOOKUP(D30,#REF!,2,FALSE)</f>
        <v>#REF!</v>
      </c>
      <c r="K30" s="22" t="e">
        <f>VLOOKUP(D30,#REF!,2,FALSE)</f>
        <v>#REF!</v>
      </c>
      <c r="L30" s="32">
        <f t="shared" si="0"/>
        <v>7.3684210526315788</v>
      </c>
      <c r="M30" s="33">
        <f t="shared" si="5"/>
        <v>1.5789473684210527E-2</v>
      </c>
      <c r="N30" s="22" t="s">
        <v>554</v>
      </c>
      <c r="O30" s="22" t="s">
        <v>555</v>
      </c>
      <c r="P30" s="22">
        <v>200</v>
      </c>
      <c r="Q30" s="22" t="s">
        <v>382</v>
      </c>
      <c r="R30" s="22" t="s">
        <v>556</v>
      </c>
      <c r="S30" s="22" t="s">
        <v>38</v>
      </c>
      <c r="T30" s="22">
        <v>300</v>
      </c>
      <c r="U30" s="22" t="s">
        <v>386</v>
      </c>
      <c r="Y30" s="22" t="s">
        <v>557</v>
      </c>
    </row>
    <row r="31" spans="1:25" s="14" customFormat="1">
      <c r="A31" s="14" t="s">
        <v>558</v>
      </c>
      <c r="B31" s="14" t="s">
        <v>260</v>
      </c>
      <c r="C31" s="21" t="s">
        <v>378</v>
      </c>
      <c r="D31" s="14" t="s">
        <v>261</v>
      </c>
      <c r="E31" s="14" t="s">
        <v>264</v>
      </c>
      <c r="F31" s="14" t="s">
        <v>260</v>
      </c>
      <c r="G31" s="18" t="s">
        <v>262</v>
      </c>
      <c r="H31" s="14">
        <v>12000</v>
      </c>
      <c r="I31" s="14" t="s">
        <v>510</v>
      </c>
      <c r="J31" s="14" t="e">
        <f>VLOOKUP(D31,#REF!,2,FALSE)</f>
        <v>#REF!</v>
      </c>
      <c r="K31" s="14" t="e">
        <f>VLOOKUP(D31,#REF!,2,FALSE)</f>
        <v>#REF!</v>
      </c>
      <c r="L31" s="38">
        <f t="shared" si="0"/>
        <v>7</v>
      </c>
      <c r="M31" s="39">
        <f t="shared" si="5"/>
        <v>2.5000000000000001E-2</v>
      </c>
      <c r="N31" s="14" t="s">
        <v>401</v>
      </c>
      <c r="O31" s="14" t="s">
        <v>428</v>
      </c>
      <c r="P31" s="14">
        <v>200</v>
      </c>
      <c r="Q31" s="14" t="s">
        <v>382</v>
      </c>
      <c r="R31" s="14" t="s">
        <v>37</v>
      </c>
      <c r="S31" s="14" t="s">
        <v>38</v>
      </c>
      <c r="T31" s="14">
        <v>300</v>
      </c>
      <c r="U31" s="14" t="s">
        <v>386</v>
      </c>
      <c r="Y31" s="14" t="s">
        <v>559</v>
      </c>
    </row>
    <row r="32" spans="1:25" hidden="1">
      <c r="A32" s="14" t="s">
        <v>560</v>
      </c>
      <c r="B32" s="14" t="s">
        <v>561</v>
      </c>
      <c r="C32" s="14"/>
      <c r="D32" s="22" t="s">
        <v>562</v>
      </c>
      <c r="E32" s="22" t="s">
        <v>563</v>
      </c>
      <c r="F32" s="22" t="s">
        <v>564</v>
      </c>
      <c r="G32" s="22" t="s">
        <v>565</v>
      </c>
      <c r="H32" s="22">
        <v>13000</v>
      </c>
      <c r="I32" s="22" t="s">
        <v>566</v>
      </c>
      <c r="J32" s="22" t="e">
        <f>VLOOKUP(D32,#REF!,2,FALSE)</f>
        <v>#REF!</v>
      </c>
      <c r="K32" s="22" t="e">
        <f>VLOOKUP(D32,#REF!,2,FALSE)</f>
        <v>#REF!</v>
      </c>
      <c r="L32" s="32">
        <f t="shared" si="0"/>
        <v>8</v>
      </c>
      <c r="M32" s="33">
        <f t="shared" ref="M32:M60" si="7">P32/H32</f>
        <v>1.5384615384615385E-2</v>
      </c>
      <c r="N32" s="22" t="s">
        <v>401</v>
      </c>
      <c r="O32" s="22" t="s">
        <v>567</v>
      </c>
      <c r="P32" s="22">
        <v>200</v>
      </c>
      <c r="Q32" s="22" t="s">
        <v>568</v>
      </c>
      <c r="R32" s="22" t="s">
        <v>569</v>
      </c>
      <c r="S32" s="22" t="s">
        <v>384</v>
      </c>
      <c r="T32" s="22" t="s">
        <v>385</v>
      </c>
      <c r="U32" s="22" t="s">
        <v>386</v>
      </c>
      <c r="Y32" s="22" t="s">
        <v>570</v>
      </c>
    </row>
    <row r="33" spans="1:25" s="34" customFormat="1">
      <c r="A33" s="34" t="s">
        <v>571</v>
      </c>
      <c r="B33" s="34" t="s">
        <v>268</v>
      </c>
      <c r="C33" s="35" t="s">
        <v>378</v>
      </c>
      <c r="D33" s="34" t="s">
        <v>42</v>
      </c>
      <c r="E33" s="34" t="s">
        <v>42</v>
      </c>
      <c r="F33" s="34" t="s">
        <v>43</v>
      </c>
      <c r="G33" s="36" t="s">
        <v>44</v>
      </c>
      <c r="H33" s="34">
        <v>11000</v>
      </c>
      <c r="I33" s="34" t="s">
        <v>572</v>
      </c>
      <c r="J33" s="34" t="e">
        <f>VLOOKUP(D33,#REF!,2,FALSE)</f>
        <v>#REF!</v>
      </c>
      <c r="K33" s="34" t="e">
        <f>VLOOKUP(D33,#REF!,2,FALSE)</f>
        <v>#REF!</v>
      </c>
      <c r="L33" s="40">
        <f t="shared" si="0"/>
        <v>6.8181818181818183</v>
      </c>
      <c r="M33" s="41">
        <f>T33/H33</f>
        <v>2.7272727272727271E-2</v>
      </c>
      <c r="N33" s="34" t="s">
        <v>380</v>
      </c>
      <c r="O33" s="34" t="s">
        <v>573</v>
      </c>
      <c r="P33" s="34">
        <v>200</v>
      </c>
      <c r="Q33" s="34" t="s">
        <v>382</v>
      </c>
      <c r="R33" s="34" t="s">
        <v>574</v>
      </c>
      <c r="S33" s="34" t="s">
        <v>38</v>
      </c>
      <c r="T33" s="34">
        <v>300</v>
      </c>
      <c r="U33" s="34" t="s">
        <v>386</v>
      </c>
      <c r="Y33" s="34" t="s">
        <v>575</v>
      </c>
    </row>
    <row r="34" spans="1:25" hidden="1">
      <c r="A34" s="24" t="s">
        <v>576</v>
      </c>
      <c r="B34" s="24" t="s">
        <v>269</v>
      </c>
      <c r="C34" s="25" t="s">
        <v>378</v>
      </c>
      <c r="D34" s="22" t="s">
        <v>270</v>
      </c>
      <c r="E34" s="22" t="s">
        <v>272</v>
      </c>
      <c r="F34" s="22" t="s">
        <v>269</v>
      </c>
      <c r="G34" s="22" t="s">
        <v>271</v>
      </c>
      <c r="H34" s="22">
        <v>15000</v>
      </c>
      <c r="I34" s="22" t="s">
        <v>577</v>
      </c>
      <c r="J34" s="22" t="e">
        <f>VLOOKUP(D34,#REF!,2,FALSE)</f>
        <v>#REF!</v>
      </c>
      <c r="K34" s="22" t="e">
        <f>VLOOKUP(D34,#REF!,2,FALSE)</f>
        <v>#REF!</v>
      </c>
      <c r="L34" s="32">
        <f t="shared" si="0"/>
        <v>6.666666666666667</v>
      </c>
      <c r="M34" s="33">
        <f t="shared" si="7"/>
        <v>1.3333333333333334E-2</v>
      </c>
      <c r="N34" s="22" t="s">
        <v>380</v>
      </c>
      <c r="O34" s="22" t="s">
        <v>578</v>
      </c>
      <c r="P34" s="22">
        <v>200</v>
      </c>
      <c r="Q34" s="22" t="s">
        <v>579</v>
      </c>
      <c r="R34" s="22" t="s">
        <v>111</v>
      </c>
      <c r="S34" s="22" t="s">
        <v>384</v>
      </c>
      <c r="T34" s="22" t="s">
        <v>385</v>
      </c>
      <c r="U34" s="22" t="s">
        <v>386</v>
      </c>
      <c r="Y34" s="22" t="s">
        <v>580</v>
      </c>
    </row>
    <row r="35" spans="1:25" hidden="1">
      <c r="A35" s="24" t="s">
        <v>581</v>
      </c>
      <c r="B35" s="24" t="s">
        <v>277</v>
      </c>
      <c r="C35" s="25" t="s">
        <v>378</v>
      </c>
      <c r="D35" s="22" t="s">
        <v>278</v>
      </c>
      <c r="E35" s="22" t="s">
        <v>282</v>
      </c>
      <c r="F35" s="22" t="s">
        <v>279</v>
      </c>
      <c r="G35" s="22" t="s">
        <v>280</v>
      </c>
      <c r="H35" s="22">
        <v>41000</v>
      </c>
      <c r="I35" s="22" t="s">
        <v>582</v>
      </c>
      <c r="J35" s="22" t="e">
        <f>VLOOKUP(D35,#REF!,2,FALSE)</f>
        <v>#REF!</v>
      </c>
      <c r="K35" s="22" t="e">
        <f>VLOOKUP(D35,#REF!,2,FALSE)</f>
        <v>#REF!</v>
      </c>
      <c r="L35" s="32">
        <f t="shared" si="0"/>
        <v>6.0487804878048781</v>
      </c>
      <c r="M35" s="33">
        <f t="shared" si="7"/>
        <v>4.8780487804878049E-3</v>
      </c>
      <c r="N35" s="22" t="s">
        <v>460</v>
      </c>
      <c r="O35" s="22" t="s">
        <v>583</v>
      </c>
      <c r="P35" s="22">
        <v>200</v>
      </c>
      <c r="Q35" s="22" t="s">
        <v>382</v>
      </c>
      <c r="R35" s="22" t="s">
        <v>37</v>
      </c>
      <c r="S35" s="22" t="s">
        <v>384</v>
      </c>
      <c r="T35" s="22" t="s">
        <v>385</v>
      </c>
      <c r="U35" s="22" t="s">
        <v>386</v>
      </c>
      <c r="Y35" s="22" t="s">
        <v>584</v>
      </c>
    </row>
    <row r="36" spans="1:25" hidden="1">
      <c r="A36" s="14" t="s">
        <v>585</v>
      </c>
      <c r="B36" s="14" t="s">
        <v>586</v>
      </c>
      <c r="C36" s="14"/>
      <c r="D36" s="22" t="s">
        <v>587</v>
      </c>
      <c r="E36" s="22" t="s">
        <v>588</v>
      </c>
      <c r="F36" s="22" t="s">
        <v>589</v>
      </c>
      <c r="G36" s="22" t="s">
        <v>590</v>
      </c>
      <c r="H36" s="22">
        <v>18000</v>
      </c>
      <c r="I36" s="22" t="s">
        <v>468</v>
      </c>
      <c r="J36" s="22" t="e">
        <f>VLOOKUP(D36,#REF!,2,FALSE)</f>
        <v>#REF!</v>
      </c>
      <c r="K36" s="22" t="e">
        <f>VLOOKUP(D36,#REF!,2,FALSE)</f>
        <v>#REF!</v>
      </c>
      <c r="L36" s="32">
        <f t="shared" si="0"/>
        <v>7.5</v>
      </c>
      <c r="M36" s="33">
        <f t="shared" si="7"/>
        <v>1.1111111111111112E-2</v>
      </c>
      <c r="N36" s="22" t="s">
        <v>390</v>
      </c>
      <c r="O36" s="22" t="s">
        <v>591</v>
      </c>
      <c r="P36" s="22">
        <v>200</v>
      </c>
      <c r="Q36" s="22" t="s">
        <v>592</v>
      </c>
      <c r="R36" s="22" t="s">
        <v>593</v>
      </c>
      <c r="S36" s="22" t="s">
        <v>384</v>
      </c>
      <c r="T36" s="22" t="s">
        <v>385</v>
      </c>
      <c r="U36" s="22" t="s">
        <v>386</v>
      </c>
      <c r="Y36" s="22" t="s">
        <v>594</v>
      </c>
    </row>
    <row r="37" spans="1:25" hidden="1">
      <c r="A37" s="24" t="s">
        <v>595</v>
      </c>
      <c r="B37" s="24" t="s">
        <v>283</v>
      </c>
      <c r="C37" s="25" t="s">
        <v>378</v>
      </c>
      <c r="D37" s="22" t="s">
        <v>284</v>
      </c>
      <c r="E37" s="22" t="s">
        <v>287</v>
      </c>
      <c r="F37" s="22" t="s">
        <v>285</v>
      </c>
      <c r="G37" s="22" t="s">
        <v>286</v>
      </c>
      <c r="H37" s="22">
        <v>11000</v>
      </c>
      <c r="I37" s="22" t="s">
        <v>379</v>
      </c>
      <c r="J37" s="22" t="e">
        <f>VLOOKUP(D37,#REF!,2,FALSE)</f>
        <v>#REF!</v>
      </c>
      <c r="K37" s="22" t="e">
        <f>VLOOKUP(D37,#REF!,2,FALSE)</f>
        <v>#REF!</v>
      </c>
      <c r="L37" s="32">
        <f t="shared" si="0"/>
        <v>6</v>
      </c>
      <c r="M37" s="33">
        <f t="shared" si="7"/>
        <v>1.8181818181818181E-2</v>
      </c>
      <c r="N37" s="22" t="s">
        <v>380</v>
      </c>
      <c r="O37" s="22" t="s">
        <v>596</v>
      </c>
      <c r="P37" s="22">
        <v>200</v>
      </c>
      <c r="Q37" s="22" t="s">
        <v>382</v>
      </c>
      <c r="R37" s="22" t="s">
        <v>37</v>
      </c>
      <c r="S37" s="22" t="s">
        <v>384</v>
      </c>
      <c r="T37" s="22" t="s">
        <v>385</v>
      </c>
      <c r="U37" s="22" t="s">
        <v>386</v>
      </c>
      <c r="Y37" s="22" t="s">
        <v>597</v>
      </c>
    </row>
    <row r="38" spans="1:25" hidden="1">
      <c r="A38" s="26" t="s">
        <v>598</v>
      </c>
      <c r="B38" s="26" t="s">
        <v>599</v>
      </c>
      <c r="C38" s="26"/>
      <c r="D38" s="26" t="s">
        <v>600</v>
      </c>
      <c r="E38" s="26" t="s">
        <v>601</v>
      </c>
      <c r="F38" s="26" t="s">
        <v>599</v>
      </c>
      <c r="G38" s="26" t="s">
        <v>602</v>
      </c>
      <c r="H38" s="26">
        <v>11000</v>
      </c>
      <c r="I38" s="26" t="s">
        <v>603</v>
      </c>
      <c r="J38" s="26"/>
      <c r="K38" s="22" t="e">
        <f>VLOOKUP(D38,#REF!,2,FALSE)</f>
        <v>#REF!</v>
      </c>
      <c r="L38" s="32">
        <f t="shared" si="0"/>
        <v>7.2727272727272725</v>
      </c>
      <c r="M38" s="33">
        <f t="shared" si="7"/>
        <v>1.8181818181818181E-2</v>
      </c>
      <c r="N38" s="26" t="s">
        <v>401</v>
      </c>
      <c r="O38" s="26" t="s">
        <v>604</v>
      </c>
      <c r="P38" s="26">
        <v>200</v>
      </c>
      <c r="Q38" s="26" t="s">
        <v>525</v>
      </c>
      <c r="R38" s="26" t="s">
        <v>74</v>
      </c>
      <c r="S38" s="26" t="s">
        <v>384</v>
      </c>
      <c r="T38" s="26" t="s">
        <v>385</v>
      </c>
      <c r="U38" s="26" t="s">
        <v>386</v>
      </c>
      <c r="V38" s="26"/>
      <c r="W38" s="26"/>
      <c r="X38" s="26"/>
      <c r="Y38" s="26" t="s">
        <v>605</v>
      </c>
    </row>
    <row r="39" spans="1:25" hidden="1">
      <c r="A39" s="27" t="s">
        <v>606</v>
      </c>
      <c r="B39" s="27" t="s">
        <v>288</v>
      </c>
      <c r="C39" s="25" t="s">
        <v>378</v>
      </c>
      <c r="D39" s="26" t="s">
        <v>289</v>
      </c>
      <c r="E39" s="26" t="s">
        <v>291</v>
      </c>
      <c r="F39" s="26" t="s">
        <v>288</v>
      </c>
      <c r="G39" s="26" t="s">
        <v>290</v>
      </c>
      <c r="H39" s="26">
        <v>15000</v>
      </c>
      <c r="I39" s="26" t="s">
        <v>607</v>
      </c>
      <c r="J39" s="22" t="e">
        <f>VLOOKUP(D39,#REF!,2,FALSE)</f>
        <v>#REF!</v>
      </c>
      <c r="K39" s="22" t="e">
        <f>VLOOKUP(D39,#REF!,2,FALSE)</f>
        <v>#REF!</v>
      </c>
      <c r="L39" s="32">
        <f t="shared" si="0"/>
        <v>5.7333333333333334</v>
      </c>
      <c r="M39" s="33">
        <f t="shared" si="7"/>
        <v>1.3333333333333334E-2</v>
      </c>
      <c r="N39" s="26" t="s">
        <v>380</v>
      </c>
      <c r="O39" s="26" t="s">
        <v>418</v>
      </c>
      <c r="P39" s="26">
        <v>200</v>
      </c>
      <c r="Q39" s="26" t="s">
        <v>608</v>
      </c>
      <c r="R39" s="26" t="s">
        <v>609</v>
      </c>
      <c r="S39" s="26" t="s">
        <v>384</v>
      </c>
      <c r="T39" s="26" t="s">
        <v>385</v>
      </c>
      <c r="U39" s="26" t="s">
        <v>386</v>
      </c>
      <c r="V39" s="26"/>
      <c r="W39" s="26"/>
      <c r="X39" s="26"/>
      <c r="Y39" s="26" t="s">
        <v>610</v>
      </c>
    </row>
    <row r="40" spans="1:25" hidden="1">
      <c r="A40" s="22" t="s">
        <v>611</v>
      </c>
      <c r="B40" s="22" t="s">
        <v>612</v>
      </c>
      <c r="C40" s="22"/>
      <c r="D40" s="22" t="s">
        <v>613</v>
      </c>
      <c r="E40" s="22" t="s">
        <v>614</v>
      </c>
      <c r="F40" s="22" t="s">
        <v>615</v>
      </c>
      <c r="G40" s="22" t="s">
        <v>616</v>
      </c>
      <c r="H40" s="22">
        <v>11000</v>
      </c>
      <c r="I40" s="22" t="s">
        <v>617</v>
      </c>
      <c r="K40" s="22" t="e">
        <f>VLOOKUP(D40,#REF!,2,FALSE)</f>
        <v>#REF!</v>
      </c>
      <c r="L40" s="32">
        <f t="shared" si="0"/>
        <v>6.9090909090909092</v>
      </c>
      <c r="M40" s="33">
        <f t="shared" si="7"/>
        <v>0</v>
      </c>
      <c r="N40" s="22" t="s">
        <v>618</v>
      </c>
      <c r="O40" s="22" t="s">
        <v>619</v>
      </c>
      <c r="Q40" s="22" t="s">
        <v>382</v>
      </c>
      <c r="R40" s="22" t="s">
        <v>111</v>
      </c>
      <c r="S40" s="22" t="s">
        <v>384</v>
      </c>
      <c r="T40" s="22" t="s">
        <v>620</v>
      </c>
      <c r="U40" s="22" t="s">
        <v>386</v>
      </c>
      <c r="Y40" s="22" t="s">
        <v>512</v>
      </c>
    </row>
    <row r="41" spans="1:25" hidden="1">
      <c r="A41" s="22" t="s">
        <v>621</v>
      </c>
      <c r="B41" s="22" t="s">
        <v>622</v>
      </c>
      <c r="C41" s="22"/>
      <c r="D41" s="22" t="s">
        <v>623</v>
      </c>
      <c r="E41" s="22" t="s">
        <v>623</v>
      </c>
      <c r="F41" s="22" t="s">
        <v>624</v>
      </c>
      <c r="G41" s="22" t="s">
        <v>625</v>
      </c>
      <c r="H41" s="22">
        <v>17000</v>
      </c>
      <c r="I41" s="22" t="s">
        <v>626</v>
      </c>
      <c r="K41" s="22" t="e">
        <f>VLOOKUP(D41,#REF!,2,FALSE)</f>
        <v>#REF!</v>
      </c>
      <c r="L41" s="32">
        <f t="shared" si="0"/>
        <v>6.8235294117647056</v>
      </c>
      <c r="M41" s="33">
        <f t="shared" si="7"/>
        <v>0</v>
      </c>
      <c r="N41" s="22" t="s">
        <v>401</v>
      </c>
      <c r="O41" s="22" t="s">
        <v>627</v>
      </c>
      <c r="Q41" s="22" t="s">
        <v>470</v>
      </c>
      <c r="R41" s="22" t="s">
        <v>74</v>
      </c>
      <c r="S41" s="22" t="s">
        <v>38</v>
      </c>
      <c r="T41" s="22" t="s">
        <v>620</v>
      </c>
      <c r="U41" s="22" t="s">
        <v>386</v>
      </c>
      <c r="Y41" s="22" t="s">
        <v>628</v>
      </c>
    </row>
    <row r="42" spans="1:25" hidden="1">
      <c r="A42" s="24" t="s">
        <v>629</v>
      </c>
      <c r="B42" s="24" t="s">
        <v>292</v>
      </c>
      <c r="C42" s="25" t="s">
        <v>378</v>
      </c>
      <c r="D42" s="22" t="s">
        <v>293</v>
      </c>
      <c r="E42" s="22" t="s">
        <v>295</v>
      </c>
      <c r="F42" s="22" t="s">
        <v>292</v>
      </c>
      <c r="G42" s="22" t="s">
        <v>294</v>
      </c>
      <c r="H42" s="22">
        <v>11000</v>
      </c>
      <c r="I42" s="22" t="s">
        <v>630</v>
      </c>
      <c r="J42" s="22" t="e">
        <f>VLOOKUP(D42,#REF!,2,FALSE)</f>
        <v>#REF!</v>
      </c>
      <c r="K42" s="22" t="e">
        <f>VLOOKUP(D42,#REF!,2,FALSE)</f>
        <v>#REF!</v>
      </c>
      <c r="L42" s="32">
        <f t="shared" si="0"/>
        <v>5.6363636363636367</v>
      </c>
      <c r="M42" s="33">
        <f t="shared" si="7"/>
        <v>1.8181818181818181E-2</v>
      </c>
      <c r="N42" s="22" t="s">
        <v>380</v>
      </c>
      <c r="O42" s="22" t="s">
        <v>631</v>
      </c>
      <c r="P42" s="22">
        <v>200</v>
      </c>
      <c r="Q42" s="22" t="s">
        <v>470</v>
      </c>
      <c r="R42" s="22" t="s">
        <v>37</v>
      </c>
      <c r="S42" s="22" t="s">
        <v>384</v>
      </c>
      <c r="T42" s="22" t="s">
        <v>385</v>
      </c>
      <c r="U42" s="22" t="s">
        <v>386</v>
      </c>
      <c r="Y42" s="22" t="s">
        <v>632</v>
      </c>
    </row>
    <row r="43" spans="1:25" hidden="1">
      <c r="A43" s="28" t="s">
        <v>633</v>
      </c>
      <c r="B43" s="28" t="s">
        <v>634</v>
      </c>
      <c r="C43" s="28"/>
      <c r="D43" s="26" t="s">
        <v>635</v>
      </c>
      <c r="E43" s="26" t="s">
        <v>636</v>
      </c>
      <c r="F43" s="26" t="s">
        <v>637</v>
      </c>
      <c r="G43" s="26" t="s">
        <v>638</v>
      </c>
      <c r="H43" s="26">
        <v>10250</v>
      </c>
      <c r="I43" s="26" t="s">
        <v>639</v>
      </c>
      <c r="J43" s="22" t="e">
        <f>VLOOKUP(D43,#REF!,2,FALSE)</f>
        <v>#REF!</v>
      </c>
      <c r="K43" s="22" t="e">
        <f>VLOOKUP(D43,#REF!,2,FALSE)</f>
        <v>#REF!</v>
      </c>
      <c r="L43" s="32">
        <f t="shared" si="0"/>
        <v>6.7317073170731705</v>
      </c>
      <c r="M43" s="33">
        <f t="shared" si="7"/>
        <v>1.9512195121951219E-2</v>
      </c>
      <c r="N43" s="26" t="s">
        <v>401</v>
      </c>
      <c r="O43" s="26" t="s">
        <v>640</v>
      </c>
      <c r="P43" s="26">
        <v>200</v>
      </c>
      <c r="Q43" s="26" t="s">
        <v>382</v>
      </c>
      <c r="R43" s="26" t="s">
        <v>237</v>
      </c>
      <c r="S43" s="26" t="s">
        <v>384</v>
      </c>
      <c r="T43" s="26">
        <v>300</v>
      </c>
      <c r="U43" s="26" t="s">
        <v>386</v>
      </c>
      <c r="V43" s="26"/>
      <c r="W43" s="26"/>
      <c r="X43" s="26"/>
      <c r="Y43" s="26" t="s">
        <v>641</v>
      </c>
    </row>
    <row r="44" spans="1:25" hidden="1">
      <c r="A44" s="28" t="s">
        <v>642</v>
      </c>
      <c r="B44" s="28" t="s">
        <v>643</v>
      </c>
      <c r="C44" s="28"/>
      <c r="D44" s="26" t="s">
        <v>644</v>
      </c>
      <c r="E44" s="26" t="s">
        <v>645</v>
      </c>
      <c r="F44" s="26" t="s">
        <v>646</v>
      </c>
      <c r="G44" s="26" t="s">
        <v>647</v>
      </c>
      <c r="H44" s="26">
        <v>12130</v>
      </c>
      <c r="I44" s="26" t="s">
        <v>648</v>
      </c>
      <c r="J44" s="22" t="e">
        <f>VLOOKUP(D44,#REF!,2,FALSE)</f>
        <v>#REF!</v>
      </c>
      <c r="K44" s="22" t="e">
        <f>VLOOKUP(D44,#REF!,2,FALSE)</f>
        <v>#REF!</v>
      </c>
      <c r="L44" s="32">
        <f t="shared" si="0"/>
        <v>6.677658697444353</v>
      </c>
      <c r="M44" s="33">
        <f t="shared" si="7"/>
        <v>1.6488046166529265E-2</v>
      </c>
      <c r="N44" s="26" t="s">
        <v>401</v>
      </c>
      <c r="O44" s="26" t="s">
        <v>649</v>
      </c>
      <c r="P44" s="26">
        <v>200</v>
      </c>
      <c r="Q44" s="26" t="s">
        <v>470</v>
      </c>
      <c r="R44" s="26" t="s">
        <v>74</v>
      </c>
      <c r="S44" s="26" t="s">
        <v>384</v>
      </c>
      <c r="T44" s="26" t="s">
        <v>385</v>
      </c>
      <c r="U44" s="26" t="s">
        <v>386</v>
      </c>
      <c r="V44" s="26"/>
      <c r="W44" s="26"/>
      <c r="X44" s="26"/>
      <c r="Y44" s="26" t="s">
        <v>650</v>
      </c>
    </row>
    <row r="45" spans="1:25" hidden="1">
      <c r="A45" s="24" t="s">
        <v>651</v>
      </c>
      <c r="B45" s="24" t="s">
        <v>299</v>
      </c>
      <c r="C45" s="25" t="s">
        <v>378</v>
      </c>
      <c r="D45" s="22" t="s">
        <v>300</v>
      </c>
      <c r="E45" s="22" t="s">
        <v>304</v>
      </c>
      <c r="F45" s="22" t="s">
        <v>301</v>
      </c>
      <c r="G45" s="22" t="s">
        <v>302</v>
      </c>
      <c r="H45" s="22">
        <v>18000</v>
      </c>
      <c r="I45" s="22" t="s">
        <v>652</v>
      </c>
      <c r="J45" s="22" t="e">
        <f>VLOOKUP(D45,#REF!,2,FALSE)</f>
        <v>#REF!</v>
      </c>
      <c r="K45" s="22" t="e">
        <f>VLOOKUP(D45,#REF!,2,FALSE)</f>
        <v>#REF!</v>
      </c>
      <c r="L45" s="32">
        <f t="shared" si="0"/>
        <v>5.6111111111111107</v>
      </c>
      <c r="M45" s="33">
        <f t="shared" si="7"/>
        <v>1.1111111111111112E-2</v>
      </c>
      <c r="N45" s="22" t="s">
        <v>401</v>
      </c>
      <c r="O45" s="22" t="s">
        <v>402</v>
      </c>
      <c r="P45" s="22">
        <v>200</v>
      </c>
      <c r="Q45" s="22" t="s">
        <v>653</v>
      </c>
      <c r="R45" s="22" t="s">
        <v>237</v>
      </c>
      <c r="S45" s="22" t="s">
        <v>384</v>
      </c>
      <c r="T45" s="22" t="s">
        <v>385</v>
      </c>
      <c r="U45" s="22" t="s">
        <v>386</v>
      </c>
      <c r="Y45" s="22" t="s">
        <v>654</v>
      </c>
    </row>
    <row r="46" spans="1:25" hidden="1">
      <c r="A46" s="22" t="s">
        <v>237</v>
      </c>
      <c r="B46" s="22" t="s">
        <v>655</v>
      </c>
      <c r="C46" s="22"/>
      <c r="D46" s="22" t="s">
        <v>656</v>
      </c>
      <c r="E46" s="22" t="s">
        <v>656</v>
      </c>
      <c r="F46" s="22" t="s">
        <v>657</v>
      </c>
      <c r="G46" s="22" t="s">
        <v>658</v>
      </c>
      <c r="H46" s="22">
        <v>7800</v>
      </c>
      <c r="I46" s="22" t="s">
        <v>659</v>
      </c>
      <c r="K46" s="22" t="e">
        <f>VLOOKUP(D46,#REF!,2,FALSE)</f>
        <v>#REF!</v>
      </c>
      <c r="L46" s="32">
        <f t="shared" si="0"/>
        <v>6.666666666666667</v>
      </c>
      <c r="M46" s="33">
        <f t="shared" si="7"/>
        <v>2.564102564102564E-2</v>
      </c>
      <c r="N46" s="22" t="s">
        <v>380</v>
      </c>
      <c r="O46" s="22" t="s">
        <v>660</v>
      </c>
      <c r="P46" s="22">
        <v>200</v>
      </c>
      <c r="Q46" s="22" t="s">
        <v>392</v>
      </c>
      <c r="R46" s="22" t="s">
        <v>37</v>
      </c>
      <c r="S46" s="22" t="s">
        <v>38</v>
      </c>
      <c r="T46" s="22" t="s">
        <v>620</v>
      </c>
      <c r="U46" s="22" t="s">
        <v>386</v>
      </c>
      <c r="Y46" s="22" t="s">
        <v>661</v>
      </c>
    </row>
    <row r="47" spans="1:25" hidden="1">
      <c r="A47" s="26" t="s">
        <v>662</v>
      </c>
      <c r="B47" s="26" t="s">
        <v>663</v>
      </c>
      <c r="C47" s="26"/>
      <c r="D47" s="26" t="s">
        <v>664</v>
      </c>
      <c r="E47" s="26" t="s">
        <v>665</v>
      </c>
      <c r="F47" s="26" t="s">
        <v>666</v>
      </c>
      <c r="G47" s="26" t="s">
        <v>667</v>
      </c>
      <c r="H47" s="26">
        <v>11000</v>
      </c>
      <c r="I47" s="26" t="s">
        <v>668</v>
      </c>
      <c r="J47" s="26"/>
      <c r="K47" s="22" t="e">
        <f>VLOOKUP(D47,#REF!,2,FALSE)</f>
        <v>#REF!</v>
      </c>
      <c r="L47" s="32">
        <f t="shared" si="0"/>
        <v>6.6</v>
      </c>
      <c r="M47" s="33">
        <f t="shared" si="7"/>
        <v>1.8181818181818181E-2</v>
      </c>
      <c r="N47" s="26" t="s">
        <v>401</v>
      </c>
      <c r="O47" s="26" t="s">
        <v>669</v>
      </c>
      <c r="P47" s="26">
        <v>200</v>
      </c>
      <c r="Q47" s="26" t="s">
        <v>670</v>
      </c>
      <c r="R47" s="26" t="s">
        <v>37</v>
      </c>
      <c r="S47" s="26" t="s">
        <v>384</v>
      </c>
      <c r="T47" s="26" t="s">
        <v>620</v>
      </c>
      <c r="U47" s="26" t="s">
        <v>386</v>
      </c>
      <c r="V47" s="26"/>
      <c r="W47" s="26"/>
      <c r="X47" s="26"/>
      <c r="Y47" s="26" t="s">
        <v>671</v>
      </c>
    </row>
    <row r="48" spans="1:25" hidden="1">
      <c r="A48" s="14" t="s">
        <v>672</v>
      </c>
      <c r="B48" s="14" t="s">
        <v>673</v>
      </c>
      <c r="C48" s="14"/>
      <c r="D48" s="22" t="s">
        <v>674</v>
      </c>
      <c r="E48" s="22" t="s">
        <v>675</v>
      </c>
      <c r="F48" s="22" t="s">
        <v>676</v>
      </c>
      <c r="G48" s="22" t="s">
        <v>677</v>
      </c>
      <c r="H48" s="22">
        <v>5460</v>
      </c>
      <c r="I48" s="22" t="s">
        <v>678</v>
      </c>
      <c r="J48" s="22" t="e">
        <f>VLOOKUP(D48,#REF!,2,FALSE)</f>
        <v>#REF!</v>
      </c>
      <c r="K48" s="22" t="e">
        <f>VLOOKUP(D48,#REF!,2,FALSE)</f>
        <v>#REF!</v>
      </c>
      <c r="L48" s="32">
        <f t="shared" si="0"/>
        <v>6.5934065934065931</v>
      </c>
      <c r="M48" s="33">
        <f t="shared" si="7"/>
        <v>1.4652014652014652E-2</v>
      </c>
      <c r="N48" s="22" t="s">
        <v>401</v>
      </c>
      <c r="O48" s="22" t="s">
        <v>411</v>
      </c>
      <c r="P48" s="22">
        <v>80</v>
      </c>
      <c r="Q48" s="22" t="s">
        <v>382</v>
      </c>
      <c r="R48" s="22" t="s">
        <v>74</v>
      </c>
      <c r="S48" s="22" t="s">
        <v>384</v>
      </c>
      <c r="T48" s="22">
        <v>300</v>
      </c>
      <c r="U48" s="22" t="s">
        <v>386</v>
      </c>
      <c r="Y48" s="22" t="s">
        <v>679</v>
      </c>
    </row>
    <row r="49" spans="1:25" hidden="1">
      <c r="A49" s="22" t="s">
        <v>680</v>
      </c>
      <c r="B49" s="22" t="s">
        <v>681</v>
      </c>
      <c r="C49" s="22"/>
      <c r="D49" s="22" t="s">
        <v>682</v>
      </c>
      <c r="E49" s="22" t="s">
        <v>683</v>
      </c>
      <c r="F49" s="22" t="s">
        <v>684</v>
      </c>
      <c r="G49" s="22" t="s">
        <v>685</v>
      </c>
      <c r="H49" s="22">
        <v>11000</v>
      </c>
      <c r="I49" s="22" t="s">
        <v>686</v>
      </c>
      <c r="K49" s="22" t="e">
        <f>VLOOKUP(D49,#REF!,2,FALSE)</f>
        <v>#REF!</v>
      </c>
      <c r="L49" s="32">
        <f t="shared" si="0"/>
        <v>6.5454545454545459</v>
      </c>
      <c r="M49" s="33">
        <f t="shared" si="7"/>
        <v>1.8181818181818181E-2</v>
      </c>
      <c r="N49" s="22" t="s">
        <v>401</v>
      </c>
      <c r="O49" s="22" t="s">
        <v>418</v>
      </c>
      <c r="P49" s="22">
        <v>200</v>
      </c>
      <c r="Q49" s="22" t="s">
        <v>382</v>
      </c>
      <c r="R49" s="22" t="s">
        <v>37</v>
      </c>
      <c r="S49" s="22" t="s">
        <v>38</v>
      </c>
      <c r="T49" s="22" t="s">
        <v>620</v>
      </c>
      <c r="U49" s="22" t="s">
        <v>386</v>
      </c>
      <c r="Y49" s="22" t="s">
        <v>687</v>
      </c>
    </row>
    <row r="50" spans="1:25" hidden="1">
      <c r="A50" s="14" t="s">
        <v>688</v>
      </c>
      <c r="B50" s="14" t="s">
        <v>689</v>
      </c>
      <c r="C50" s="14"/>
      <c r="D50" s="22" t="s">
        <v>690</v>
      </c>
      <c r="E50" s="22" t="s">
        <v>691</v>
      </c>
      <c r="F50" s="22" t="s">
        <v>692</v>
      </c>
      <c r="G50" s="22" t="s">
        <v>693</v>
      </c>
      <c r="H50" s="22">
        <v>11000</v>
      </c>
      <c r="I50" s="22" t="s">
        <v>639</v>
      </c>
      <c r="J50" s="22" t="e">
        <f>VLOOKUP(D50,#REF!,2,FALSE)</f>
        <v>#REF!</v>
      </c>
      <c r="K50" s="22" t="e">
        <f>VLOOKUP(D50,#REF!,2,FALSE)</f>
        <v>#REF!</v>
      </c>
      <c r="L50" s="32">
        <f t="shared" si="0"/>
        <v>6.2727272727272725</v>
      </c>
      <c r="M50" s="33">
        <f t="shared" si="7"/>
        <v>1.8181818181818181E-2</v>
      </c>
      <c r="N50" s="22" t="s">
        <v>380</v>
      </c>
      <c r="O50" s="22" t="s">
        <v>694</v>
      </c>
      <c r="P50" s="22">
        <v>200</v>
      </c>
      <c r="Q50" s="22" t="s">
        <v>382</v>
      </c>
      <c r="R50" s="22" t="s">
        <v>37</v>
      </c>
      <c r="S50" s="22" t="s">
        <v>384</v>
      </c>
      <c r="T50" s="22" t="s">
        <v>385</v>
      </c>
      <c r="U50" s="22" t="s">
        <v>386</v>
      </c>
      <c r="Y50" s="22" t="s">
        <v>448</v>
      </c>
    </row>
    <row r="51" spans="1:25" hidden="1">
      <c r="A51" s="26" t="s">
        <v>695</v>
      </c>
      <c r="B51" s="26" t="s">
        <v>696</v>
      </c>
      <c r="C51" s="26"/>
      <c r="D51" s="26" t="s">
        <v>697</v>
      </c>
      <c r="E51" s="26" t="s">
        <v>697</v>
      </c>
      <c r="F51" s="26" t="s">
        <v>696</v>
      </c>
      <c r="G51" s="26" t="s">
        <v>698</v>
      </c>
      <c r="H51" s="26">
        <v>10000</v>
      </c>
      <c r="I51" s="26" t="s">
        <v>630</v>
      </c>
      <c r="J51" s="26"/>
      <c r="K51" s="22" t="e">
        <f>VLOOKUP(D51,#REF!,2,FALSE)</f>
        <v>#REF!</v>
      </c>
      <c r="L51" s="32">
        <f t="shared" si="0"/>
        <v>6.2</v>
      </c>
      <c r="M51" s="33">
        <f t="shared" si="7"/>
        <v>0.02</v>
      </c>
      <c r="N51" s="26" t="s">
        <v>401</v>
      </c>
      <c r="O51" s="26" t="s">
        <v>699</v>
      </c>
      <c r="P51" s="26">
        <v>200</v>
      </c>
      <c r="Q51" s="26" t="s">
        <v>382</v>
      </c>
      <c r="R51" s="26" t="s">
        <v>574</v>
      </c>
      <c r="S51" s="26" t="s">
        <v>384</v>
      </c>
      <c r="T51" s="26" t="s">
        <v>385</v>
      </c>
      <c r="U51" s="26" t="s">
        <v>386</v>
      </c>
      <c r="V51" s="26"/>
      <c r="W51" s="26"/>
      <c r="X51" s="26"/>
      <c r="Y51" s="26" t="s">
        <v>700</v>
      </c>
    </row>
    <row r="52" spans="1:25" hidden="1">
      <c r="A52" s="24" t="s">
        <v>701</v>
      </c>
      <c r="B52" s="24" t="s">
        <v>306</v>
      </c>
      <c r="C52" s="25" t="s">
        <v>378</v>
      </c>
      <c r="D52" s="22" t="s">
        <v>307</v>
      </c>
      <c r="E52" s="22" t="s">
        <v>310</v>
      </c>
      <c r="F52" s="22" t="s">
        <v>308</v>
      </c>
      <c r="G52" s="22" t="s">
        <v>309</v>
      </c>
      <c r="H52" s="22">
        <v>15000</v>
      </c>
      <c r="I52" s="22" t="s">
        <v>702</v>
      </c>
      <c r="J52" s="22" t="e">
        <f>VLOOKUP(D52,#REF!,2,FALSE)</f>
        <v>#REF!</v>
      </c>
      <c r="K52" s="22" t="e">
        <f>VLOOKUP(D52,#REF!,2,FALSE)</f>
        <v>#REF!</v>
      </c>
      <c r="L52" s="32">
        <f t="shared" si="0"/>
        <v>5.5333333333333332</v>
      </c>
      <c r="M52" s="33">
        <f t="shared" si="7"/>
        <v>1.3333333333333334E-2</v>
      </c>
      <c r="N52" s="22" t="s">
        <v>401</v>
      </c>
      <c r="O52" s="22" t="s">
        <v>418</v>
      </c>
      <c r="P52" s="22">
        <v>200</v>
      </c>
      <c r="Q52" s="22" t="s">
        <v>703</v>
      </c>
      <c r="R52" s="22" t="s">
        <v>111</v>
      </c>
      <c r="S52" s="22" t="s">
        <v>384</v>
      </c>
      <c r="T52" s="22" t="s">
        <v>385</v>
      </c>
      <c r="U52" s="22" t="s">
        <v>386</v>
      </c>
      <c r="Y52" s="22" t="s">
        <v>704</v>
      </c>
    </row>
    <row r="53" spans="1:25" hidden="1">
      <c r="A53" s="24" t="s">
        <v>705</v>
      </c>
      <c r="B53" s="24" t="s">
        <v>312</v>
      </c>
      <c r="C53" s="25" t="s">
        <v>378</v>
      </c>
      <c r="D53" s="22" t="s">
        <v>313</v>
      </c>
      <c r="E53" s="22" t="s">
        <v>316</v>
      </c>
      <c r="F53" s="22" t="s">
        <v>314</v>
      </c>
      <c r="G53" s="22" t="s">
        <v>315</v>
      </c>
      <c r="H53" s="22">
        <v>12000</v>
      </c>
      <c r="I53" s="22" t="s">
        <v>379</v>
      </c>
      <c r="J53" s="22" t="e">
        <f>VLOOKUP(D53,#REF!,2,FALSE)</f>
        <v>#REF!</v>
      </c>
      <c r="K53" s="22" t="e">
        <f>VLOOKUP(D53,#REF!,2,FALSE)</f>
        <v>#REF!</v>
      </c>
      <c r="L53" s="32">
        <f t="shared" si="0"/>
        <v>5.5</v>
      </c>
      <c r="M53" s="33">
        <f t="shared" si="7"/>
        <v>1.6666666666666666E-2</v>
      </c>
      <c r="N53" s="22" t="s">
        <v>401</v>
      </c>
      <c r="O53" s="22" t="s">
        <v>418</v>
      </c>
      <c r="P53" s="22">
        <v>200</v>
      </c>
      <c r="Q53" s="22" t="s">
        <v>442</v>
      </c>
      <c r="R53" s="22" t="s">
        <v>37</v>
      </c>
      <c r="S53" s="22" t="s">
        <v>384</v>
      </c>
      <c r="T53" s="22" t="s">
        <v>385</v>
      </c>
      <c r="U53" s="22" t="s">
        <v>386</v>
      </c>
      <c r="Y53" s="22" t="s">
        <v>706</v>
      </c>
    </row>
    <row r="54" spans="1:25" hidden="1">
      <c r="A54" s="14" t="s">
        <v>707</v>
      </c>
      <c r="B54" s="14" t="s">
        <v>708</v>
      </c>
      <c r="C54" s="14"/>
      <c r="D54" s="22" t="s">
        <v>709</v>
      </c>
      <c r="E54" s="22" t="s">
        <v>710</v>
      </c>
      <c r="F54" s="22" t="s">
        <v>711</v>
      </c>
      <c r="G54" s="22" t="s">
        <v>712</v>
      </c>
      <c r="H54" s="22">
        <v>11000</v>
      </c>
      <c r="I54" s="22" t="s">
        <v>713</v>
      </c>
      <c r="J54" s="22" t="e">
        <f>VLOOKUP(D54,#REF!,2,FALSE)</f>
        <v>#REF!</v>
      </c>
      <c r="K54" s="22" t="e">
        <f>VLOOKUP(D54,#REF!,2,FALSE)</f>
        <v>#REF!</v>
      </c>
      <c r="L54" s="32">
        <f t="shared" si="0"/>
        <v>6.0909090909090908</v>
      </c>
      <c r="M54" s="33">
        <f t="shared" si="7"/>
        <v>1.8181818181818181E-2</v>
      </c>
      <c r="N54" s="22" t="s">
        <v>460</v>
      </c>
      <c r="O54" s="22" t="s">
        <v>714</v>
      </c>
      <c r="P54" s="22">
        <v>200</v>
      </c>
      <c r="Q54" s="22" t="s">
        <v>715</v>
      </c>
      <c r="R54" s="22" t="s">
        <v>74</v>
      </c>
      <c r="S54" s="22" t="s">
        <v>384</v>
      </c>
      <c r="T54" s="22" t="s">
        <v>385</v>
      </c>
      <c r="U54" s="22" t="s">
        <v>386</v>
      </c>
      <c r="Y54" s="22" t="s">
        <v>716</v>
      </c>
    </row>
    <row r="55" spans="1:25" hidden="1">
      <c r="A55" s="24" t="s">
        <v>717</v>
      </c>
      <c r="B55" s="24" t="s">
        <v>318</v>
      </c>
      <c r="C55" s="25" t="s">
        <v>378</v>
      </c>
      <c r="D55" s="22" t="s">
        <v>319</v>
      </c>
      <c r="E55" s="22" t="s">
        <v>319</v>
      </c>
      <c r="F55" s="22" t="s">
        <v>320</v>
      </c>
      <c r="G55" s="22" t="s">
        <v>321</v>
      </c>
      <c r="H55" s="22">
        <v>10900</v>
      </c>
      <c r="I55" s="22" t="s">
        <v>718</v>
      </c>
      <c r="J55" s="22" t="e">
        <f>VLOOKUP(D55,#REF!,2,FALSE)</f>
        <v>#REF!</v>
      </c>
      <c r="K55" s="22" t="e">
        <f>VLOOKUP(D55,#REF!,2,FALSE)</f>
        <v>#REF!</v>
      </c>
      <c r="L55" s="32">
        <f t="shared" si="0"/>
        <v>5.3119266055045875</v>
      </c>
      <c r="M55" s="33">
        <f t="shared" si="7"/>
        <v>1.834862385321101E-2</v>
      </c>
      <c r="N55" s="22" t="s">
        <v>401</v>
      </c>
      <c r="O55" s="22" t="s">
        <v>719</v>
      </c>
      <c r="P55" s="22">
        <v>200</v>
      </c>
      <c r="Q55" s="22" t="s">
        <v>720</v>
      </c>
      <c r="R55" s="22" t="s">
        <v>37</v>
      </c>
      <c r="S55" s="22" t="s">
        <v>384</v>
      </c>
      <c r="T55" s="22" t="s">
        <v>385</v>
      </c>
      <c r="U55" s="22" t="s">
        <v>386</v>
      </c>
      <c r="Y55" s="22" t="s">
        <v>721</v>
      </c>
    </row>
    <row r="56" spans="1:25" hidden="1">
      <c r="A56" s="24" t="s">
        <v>722</v>
      </c>
      <c r="B56" s="24" t="s">
        <v>327</v>
      </c>
      <c r="C56" s="25" t="s">
        <v>378</v>
      </c>
      <c r="D56" s="22" t="s">
        <v>328</v>
      </c>
      <c r="E56" s="22" t="s">
        <v>331</v>
      </c>
      <c r="F56" s="22" t="s">
        <v>327</v>
      </c>
      <c r="G56" s="22" t="s">
        <v>329</v>
      </c>
      <c r="H56" s="22">
        <v>22000</v>
      </c>
      <c r="I56" s="22" t="s">
        <v>723</v>
      </c>
      <c r="J56" s="22" t="e">
        <f>VLOOKUP(D56,#REF!,2,FALSE)</f>
        <v>#REF!</v>
      </c>
      <c r="K56" s="22" t="e">
        <f>VLOOKUP(D56,#REF!,2,FALSE)</f>
        <v>#REF!</v>
      </c>
      <c r="L56" s="32">
        <f t="shared" si="0"/>
        <v>5.2272727272727275</v>
      </c>
      <c r="M56" s="33">
        <f t="shared" si="7"/>
        <v>9.0909090909090905E-3</v>
      </c>
      <c r="N56" s="22" t="s">
        <v>380</v>
      </c>
      <c r="O56" s="22" t="s">
        <v>423</v>
      </c>
      <c r="P56" s="22">
        <v>200</v>
      </c>
      <c r="Q56" s="22" t="s">
        <v>382</v>
      </c>
      <c r="R56" s="22" t="s">
        <v>37</v>
      </c>
      <c r="S56" s="22" t="s">
        <v>384</v>
      </c>
      <c r="T56" s="22" t="s">
        <v>385</v>
      </c>
      <c r="U56" s="22" t="s">
        <v>386</v>
      </c>
      <c r="Y56" s="22" t="s">
        <v>724</v>
      </c>
    </row>
    <row r="57" spans="1:25" hidden="1">
      <c r="A57" s="24" t="s">
        <v>725</v>
      </c>
      <c r="B57" s="24" t="s">
        <v>726</v>
      </c>
      <c r="C57" s="25" t="s">
        <v>378</v>
      </c>
      <c r="D57" s="22" t="s">
        <v>335</v>
      </c>
      <c r="E57" s="22" t="s">
        <v>339</v>
      </c>
      <c r="F57" s="22" t="s">
        <v>727</v>
      </c>
      <c r="G57" s="22" t="s">
        <v>337</v>
      </c>
      <c r="H57" s="22">
        <v>21000</v>
      </c>
      <c r="I57" s="22" t="s">
        <v>728</v>
      </c>
      <c r="J57" s="22" t="e">
        <f>VLOOKUP(D57,#REF!,2,FALSE)</f>
        <v>#REF!</v>
      </c>
      <c r="K57" s="22" t="e">
        <f>VLOOKUP(D57,#REF!,2,FALSE)</f>
        <v>#REF!</v>
      </c>
      <c r="L57" s="32">
        <f t="shared" si="0"/>
        <v>5.1428571428571432</v>
      </c>
      <c r="M57" s="33">
        <f t="shared" si="7"/>
        <v>9.5238095238095247E-3</v>
      </c>
      <c r="N57" s="22" t="s">
        <v>554</v>
      </c>
      <c r="O57" s="22" t="s">
        <v>428</v>
      </c>
      <c r="P57" s="22">
        <v>200</v>
      </c>
      <c r="Q57" s="22" t="s">
        <v>729</v>
      </c>
      <c r="R57" s="22" t="s">
        <v>37</v>
      </c>
      <c r="S57" s="22" t="s">
        <v>384</v>
      </c>
      <c r="T57" s="22" t="s">
        <v>385</v>
      </c>
      <c r="U57" s="22" t="s">
        <v>386</v>
      </c>
      <c r="Y57" s="22" t="s">
        <v>730</v>
      </c>
    </row>
    <row r="58" spans="1:25" hidden="1">
      <c r="A58" s="26" t="s">
        <v>731</v>
      </c>
      <c r="B58" s="26" t="s">
        <v>732</v>
      </c>
      <c r="C58" s="26"/>
      <c r="D58" s="26" t="s">
        <v>733</v>
      </c>
      <c r="E58" s="26" t="s">
        <v>734</v>
      </c>
      <c r="F58" s="26" t="s">
        <v>735</v>
      </c>
      <c r="G58" s="26" t="s">
        <v>736</v>
      </c>
      <c r="H58" s="26">
        <v>19000</v>
      </c>
      <c r="I58" s="26" t="s">
        <v>737</v>
      </c>
      <c r="J58" s="26"/>
      <c r="K58" s="22" t="e">
        <f>VLOOKUP(D58,#REF!,2,FALSE)</f>
        <v>#REF!</v>
      </c>
      <c r="L58" s="32">
        <f t="shared" si="0"/>
        <v>5.8421052631578947</v>
      </c>
      <c r="M58" s="33">
        <f t="shared" si="7"/>
        <v>1.0526315789473684E-2</v>
      </c>
      <c r="N58" s="26" t="s">
        <v>401</v>
      </c>
      <c r="O58" s="26" t="s">
        <v>418</v>
      </c>
      <c r="P58" s="26">
        <v>200</v>
      </c>
      <c r="Q58" s="26" t="s">
        <v>382</v>
      </c>
      <c r="R58" s="26" t="s">
        <v>37</v>
      </c>
      <c r="S58" s="26" t="s">
        <v>38</v>
      </c>
      <c r="T58" s="26" t="s">
        <v>620</v>
      </c>
      <c r="U58" s="26" t="s">
        <v>386</v>
      </c>
      <c r="V58" s="26"/>
      <c r="W58" s="26"/>
      <c r="X58" s="26"/>
      <c r="Y58" s="26" t="s">
        <v>738</v>
      </c>
    </row>
    <row r="59" spans="1:25" hidden="1">
      <c r="A59" s="24" t="s">
        <v>739</v>
      </c>
      <c r="B59" s="24" t="s">
        <v>341</v>
      </c>
      <c r="C59" s="25" t="s">
        <v>378</v>
      </c>
      <c r="D59" s="22" t="s">
        <v>342</v>
      </c>
      <c r="E59" s="22" t="s">
        <v>345</v>
      </c>
      <c r="F59" s="22" t="s">
        <v>343</v>
      </c>
      <c r="G59" s="22" t="s">
        <v>344</v>
      </c>
      <c r="H59" s="22">
        <v>19000</v>
      </c>
      <c r="I59" s="22" t="s">
        <v>740</v>
      </c>
      <c r="J59" s="22" t="e">
        <f>VLOOKUP(D59,#REF!,2,FALSE)</f>
        <v>#REF!</v>
      </c>
      <c r="K59" s="22" t="e">
        <f>VLOOKUP(D59,#REF!,2,FALSE)</f>
        <v>#REF!</v>
      </c>
      <c r="L59" s="32">
        <f t="shared" si="0"/>
        <v>5.1052631578947372</v>
      </c>
      <c r="M59" s="33">
        <f t="shared" si="7"/>
        <v>1.0526315789473684E-2</v>
      </c>
      <c r="N59" s="22" t="s">
        <v>390</v>
      </c>
      <c r="O59" s="22" t="s">
        <v>741</v>
      </c>
      <c r="P59" s="22">
        <v>200</v>
      </c>
      <c r="Q59" s="22" t="s">
        <v>382</v>
      </c>
      <c r="R59" s="22" t="s">
        <v>742</v>
      </c>
      <c r="S59" s="22" t="s">
        <v>384</v>
      </c>
      <c r="T59" s="22" t="s">
        <v>385</v>
      </c>
      <c r="U59" s="22" t="s">
        <v>386</v>
      </c>
      <c r="Y59" s="22" t="s">
        <v>743</v>
      </c>
    </row>
    <row r="60" spans="1:25" hidden="1">
      <c r="A60" s="22" t="s">
        <v>744</v>
      </c>
      <c r="B60" s="22" t="s">
        <v>745</v>
      </c>
      <c r="C60" s="22"/>
      <c r="D60" s="22" t="s">
        <v>746</v>
      </c>
      <c r="E60" s="22" t="s">
        <v>746</v>
      </c>
      <c r="F60" s="22" t="s">
        <v>747</v>
      </c>
      <c r="G60" s="22" t="s">
        <v>748</v>
      </c>
      <c r="H60" s="22">
        <v>12000</v>
      </c>
      <c r="I60" s="22" t="s">
        <v>639</v>
      </c>
      <c r="K60" s="22" t="e">
        <f>VLOOKUP(D60,#REF!,2,FALSE)</f>
        <v>#REF!</v>
      </c>
      <c r="L60" s="32">
        <f t="shared" si="0"/>
        <v>5.75</v>
      </c>
      <c r="M60" s="33">
        <f t="shared" si="7"/>
        <v>1.6666666666666666E-2</v>
      </c>
      <c r="N60" s="22" t="s">
        <v>390</v>
      </c>
      <c r="O60" s="22" t="s">
        <v>749</v>
      </c>
      <c r="P60" s="22">
        <v>200</v>
      </c>
      <c r="Q60" s="22" t="s">
        <v>382</v>
      </c>
      <c r="R60" s="22" t="s">
        <v>37</v>
      </c>
      <c r="S60" s="22" t="s">
        <v>384</v>
      </c>
      <c r="T60" s="22" t="s">
        <v>385</v>
      </c>
      <c r="U60" s="22" t="s">
        <v>386</v>
      </c>
      <c r="Y60" s="22" t="s">
        <v>750</v>
      </c>
    </row>
    <row r="61" spans="1:25">
      <c r="A61" s="24" t="s">
        <v>751</v>
      </c>
      <c r="B61" s="24" t="s">
        <v>347</v>
      </c>
      <c r="C61" s="25" t="s">
        <v>378</v>
      </c>
      <c r="D61" s="22" t="s">
        <v>347</v>
      </c>
      <c r="E61" s="22" t="s">
        <v>350</v>
      </c>
      <c r="F61" s="22" t="s">
        <v>348</v>
      </c>
      <c r="G61" s="18" t="s">
        <v>349</v>
      </c>
      <c r="H61" s="22">
        <v>20000</v>
      </c>
      <c r="I61" s="22" t="s">
        <v>652</v>
      </c>
      <c r="J61" s="22" t="e">
        <f>VLOOKUP(D61,#REF!,2,FALSE)</f>
        <v>#REF!</v>
      </c>
      <c r="K61" s="22" t="e">
        <f>VLOOKUP(D61,#REF!,2,FALSE)</f>
        <v>#REF!</v>
      </c>
      <c r="L61" s="32">
        <f t="shared" si="0"/>
        <v>5.05</v>
      </c>
      <c r="M61" s="33">
        <f t="shared" ref="M61:M64" si="8">T61/H61</f>
        <v>1.4999999999999999E-2</v>
      </c>
      <c r="N61" s="22" t="s">
        <v>380</v>
      </c>
      <c r="O61" s="22" t="s">
        <v>752</v>
      </c>
      <c r="P61" s="22">
        <v>200</v>
      </c>
      <c r="Q61" s="22" t="s">
        <v>382</v>
      </c>
      <c r="R61" s="22" t="s">
        <v>37</v>
      </c>
      <c r="S61" s="22" t="s">
        <v>38</v>
      </c>
      <c r="T61" s="22">
        <v>300</v>
      </c>
      <c r="U61" s="22" t="s">
        <v>386</v>
      </c>
      <c r="Y61" s="22" t="s">
        <v>753</v>
      </c>
    </row>
    <row r="62" spans="1:25" hidden="1">
      <c r="A62" s="26" t="s">
        <v>754</v>
      </c>
      <c r="B62" s="26" t="s">
        <v>755</v>
      </c>
      <c r="C62" s="26"/>
      <c r="D62" s="26" t="s">
        <v>756</v>
      </c>
      <c r="E62" s="26" t="s">
        <v>757</v>
      </c>
      <c r="F62" s="26" t="s">
        <v>758</v>
      </c>
      <c r="G62" s="26" t="s">
        <v>759</v>
      </c>
      <c r="H62" s="26">
        <v>16000</v>
      </c>
      <c r="I62" s="26" t="s">
        <v>760</v>
      </c>
      <c r="J62" s="26"/>
      <c r="K62" s="22" t="e">
        <f>VLOOKUP(D62,#REF!,2,FALSE)</f>
        <v>#REF!</v>
      </c>
      <c r="L62" s="32">
        <f t="shared" si="0"/>
        <v>5.6875</v>
      </c>
      <c r="M62" s="33">
        <f>P62/H62</f>
        <v>1.2500000000000001E-2</v>
      </c>
      <c r="N62" s="26" t="s">
        <v>401</v>
      </c>
      <c r="O62" s="26" t="s">
        <v>428</v>
      </c>
      <c r="P62" s="26">
        <v>200</v>
      </c>
      <c r="Q62" s="26" t="s">
        <v>548</v>
      </c>
      <c r="R62" s="26" t="s">
        <v>237</v>
      </c>
      <c r="S62" s="26" t="s">
        <v>384</v>
      </c>
      <c r="T62" s="26" t="s">
        <v>620</v>
      </c>
      <c r="U62" s="26" t="s">
        <v>386</v>
      </c>
      <c r="V62" s="26"/>
      <c r="W62" s="26"/>
      <c r="X62" s="26"/>
      <c r="Y62" s="26" t="s">
        <v>761</v>
      </c>
    </row>
    <row r="63" spans="1:25" s="14" customFormat="1">
      <c r="A63" s="28" t="s">
        <v>762</v>
      </c>
      <c r="B63" s="28" t="s">
        <v>763</v>
      </c>
      <c r="C63" s="37"/>
      <c r="D63" s="28" t="s">
        <v>764</v>
      </c>
      <c r="E63" s="28" t="s">
        <v>764</v>
      </c>
      <c r="F63" s="28" t="s">
        <v>763</v>
      </c>
      <c r="G63" s="18" t="s">
        <v>765</v>
      </c>
      <c r="H63" s="28">
        <v>11000</v>
      </c>
      <c r="I63" s="28" t="s">
        <v>766</v>
      </c>
      <c r="J63" s="14" t="e">
        <f>VLOOKUP(D63,#REF!,2,FALSE)</f>
        <v>#REF!</v>
      </c>
      <c r="K63" s="14" t="e">
        <f>VLOOKUP(D63,#REF!,2,FALSE)</f>
        <v>#REF!</v>
      </c>
      <c r="L63" s="38">
        <f t="shared" si="0"/>
        <v>17.818181818181817</v>
      </c>
      <c r="M63" s="39">
        <f t="shared" si="8"/>
        <v>2.7272727272727271E-2</v>
      </c>
      <c r="N63" s="28" t="s">
        <v>380</v>
      </c>
      <c r="O63" s="28" t="s">
        <v>418</v>
      </c>
      <c r="P63" s="28"/>
      <c r="Q63" s="28" t="s">
        <v>470</v>
      </c>
      <c r="R63" s="28" t="s">
        <v>574</v>
      </c>
      <c r="S63" s="28" t="s">
        <v>38</v>
      </c>
      <c r="T63" s="28">
        <v>300</v>
      </c>
      <c r="U63" s="28" t="s">
        <v>386</v>
      </c>
      <c r="V63" s="28"/>
      <c r="W63" s="28"/>
      <c r="X63" s="42"/>
      <c r="Y63" s="28" t="s">
        <v>767</v>
      </c>
    </row>
    <row r="64" spans="1:25">
      <c r="A64" s="22" t="s">
        <v>768</v>
      </c>
      <c r="B64" s="22" t="s">
        <v>769</v>
      </c>
      <c r="D64" s="22" t="s">
        <v>770</v>
      </c>
      <c r="E64" s="22" t="s">
        <v>771</v>
      </c>
      <c r="F64" s="22" t="s">
        <v>770</v>
      </c>
      <c r="G64" s="18" t="s">
        <v>772</v>
      </c>
      <c r="H64" s="22">
        <v>56000</v>
      </c>
      <c r="I64" s="22" t="s">
        <v>773</v>
      </c>
      <c r="J64" s="22" t="e">
        <f>VLOOKUP(D64,#REF!,2,FALSE)</f>
        <v>#REF!</v>
      </c>
      <c r="K64" s="22" t="e">
        <f>VLOOKUP(D64,#REF!,2,FALSE)</f>
        <v>#REF!</v>
      </c>
      <c r="L64" s="32">
        <f t="shared" si="0"/>
        <v>12.142857142857142</v>
      </c>
      <c r="M64" s="33">
        <f t="shared" si="8"/>
        <v>8.9285714285714281E-3</v>
      </c>
      <c r="N64" s="22" t="s">
        <v>441</v>
      </c>
      <c r="O64" s="22" t="s">
        <v>418</v>
      </c>
      <c r="Q64" s="22" t="s">
        <v>442</v>
      </c>
      <c r="R64" s="22" t="s">
        <v>37</v>
      </c>
      <c r="S64" s="22" t="s">
        <v>384</v>
      </c>
      <c r="T64" s="22">
        <v>500</v>
      </c>
      <c r="U64" s="22" t="s">
        <v>386</v>
      </c>
      <c r="Y64" s="22" t="s">
        <v>774</v>
      </c>
    </row>
    <row r="65" spans="1:25" hidden="1">
      <c r="A65" s="22" t="s">
        <v>775</v>
      </c>
      <c r="B65" s="22" t="s">
        <v>776</v>
      </c>
      <c r="C65" s="22"/>
      <c r="D65" s="22" t="s">
        <v>777</v>
      </c>
      <c r="E65" s="22" t="s">
        <v>778</v>
      </c>
      <c r="F65" s="22" t="s">
        <v>779</v>
      </c>
      <c r="G65" s="22" t="s">
        <v>780</v>
      </c>
      <c r="H65" s="22">
        <v>21000</v>
      </c>
      <c r="I65" s="22" t="s">
        <v>781</v>
      </c>
      <c r="K65" s="22" t="e">
        <f>VLOOKUP(D65,#REF!,2,FALSE)</f>
        <v>#REF!</v>
      </c>
      <c r="L65" s="32">
        <f t="shared" si="0"/>
        <v>5.6190476190476186</v>
      </c>
      <c r="M65" s="33">
        <f>P65/H65</f>
        <v>9.5238095238095247E-3</v>
      </c>
      <c r="N65" s="22" t="s">
        <v>380</v>
      </c>
      <c r="O65" s="22" t="s">
        <v>782</v>
      </c>
      <c r="P65" s="22">
        <v>200</v>
      </c>
      <c r="Q65" s="22" t="s">
        <v>783</v>
      </c>
      <c r="R65" s="22" t="s">
        <v>37</v>
      </c>
      <c r="S65" s="22" t="s">
        <v>38</v>
      </c>
      <c r="T65" s="22" t="s">
        <v>620</v>
      </c>
      <c r="U65" s="22" t="s">
        <v>386</v>
      </c>
      <c r="Y65" s="22" t="s">
        <v>784</v>
      </c>
    </row>
    <row r="66" spans="1:25">
      <c r="A66" s="22" t="s">
        <v>785</v>
      </c>
      <c r="B66" s="22" t="s">
        <v>786</v>
      </c>
      <c r="D66" s="22" t="s">
        <v>787</v>
      </c>
      <c r="E66" s="22" t="s">
        <v>788</v>
      </c>
      <c r="F66" s="22" t="s">
        <v>789</v>
      </c>
      <c r="G66" s="18" t="s">
        <v>790</v>
      </c>
      <c r="H66" s="22">
        <v>14000</v>
      </c>
      <c r="I66" s="22" t="s">
        <v>791</v>
      </c>
      <c r="J66" s="22" t="e">
        <f>VLOOKUP(D66,#REF!,2,FALSE)</f>
        <v>#REF!</v>
      </c>
      <c r="K66" s="22" t="e">
        <f>VLOOKUP(D66,#REF!,2,FALSE)</f>
        <v>#REF!</v>
      </c>
      <c r="L66" s="32">
        <f t="shared" ref="L66:L129" si="9">I66/H66</f>
        <v>11.571428571428571</v>
      </c>
      <c r="M66" s="33">
        <f t="shared" ref="M66:M69" si="10">T66/H66</f>
        <v>2.1428571428571429E-2</v>
      </c>
      <c r="N66" s="22" t="s">
        <v>401</v>
      </c>
      <c r="O66" s="22" t="s">
        <v>792</v>
      </c>
      <c r="Q66" s="22" t="s">
        <v>793</v>
      </c>
      <c r="R66" s="22" t="s">
        <v>37</v>
      </c>
      <c r="S66" s="22" t="s">
        <v>38</v>
      </c>
      <c r="T66" s="22">
        <v>300</v>
      </c>
      <c r="U66" s="22" t="s">
        <v>386</v>
      </c>
      <c r="Y66" s="22" t="s">
        <v>794</v>
      </c>
    </row>
    <row r="67" spans="1:25" s="34" customFormat="1">
      <c r="A67" s="43" t="s">
        <v>795</v>
      </c>
      <c r="B67" s="43" t="s">
        <v>796</v>
      </c>
      <c r="C67" s="44"/>
      <c r="D67" s="43" t="s">
        <v>47</v>
      </c>
      <c r="E67" s="43" t="s">
        <v>47</v>
      </c>
      <c r="F67" s="43" t="s">
        <v>48</v>
      </c>
      <c r="G67" s="36" t="s">
        <v>49</v>
      </c>
      <c r="H67" s="43">
        <v>17000</v>
      </c>
      <c r="I67" s="43" t="s">
        <v>797</v>
      </c>
      <c r="J67" s="34" t="e">
        <f>VLOOKUP(D67,#REF!,2,FALSE)</f>
        <v>#REF!</v>
      </c>
      <c r="K67" s="34" t="e">
        <f>VLOOKUP(D67,#REF!,2,FALSE)</f>
        <v>#REF!</v>
      </c>
      <c r="L67" s="40">
        <f t="shared" si="9"/>
        <v>9.8235294117647065</v>
      </c>
      <c r="M67" s="41">
        <f t="shared" si="10"/>
        <v>1.7647058823529412E-2</v>
      </c>
      <c r="N67" s="43" t="s">
        <v>401</v>
      </c>
      <c r="O67" s="43" t="s">
        <v>418</v>
      </c>
      <c r="P67" s="43"/>
      <c r="Q67" s="43" t="s">
        <v>382</v>
      </c>
      <c r="R67" s="43" t="s">
        <v>574</v>
      </c>
      <c r="S67" s="43" t="s">
        <v>38</v>
      </c>
      <c r="T67" s="43">
        <v>300</v>
      </c>
      <c r="U67" s="43" t="s">
        <v>386</v>
      </c>
      <c r="V67" s="43"/>
      <c r="W67" s="43"/>
      <c r="X67" s="45"/>
      <c r="Y67" s="43" t="s">
        <v>798</v>
      </c>
    </row>
    <row r="68" spans="1:25" s="34" customFormat="1">
      <c r="A68" s="34" t="s">
        <v>111</v>
      </c>
      <c r="B68" s="34" t="s">
        <v>799</v>
      </c>
      <c r="C68" s="35"/>
      <c r="D68" s="34" t="s">
        <v>352</v>
      </c>
      <c r="E68" s="34" t="s">
        <v>355</v>
      </c>
      <c r="F68" s="34" t="s">
        <v>353</v>
      </c>
      <c r="G68" s="36" t="s">
        <v>354</v>
      </c>
      <c r="H68" s="34">
        <v>12000</v>
      </c>
      <c r="I68" s="34" t="s">
        <v>800</v>
      </c>
      <c r="J68" s="34" t="e">
        <f>VLOOKUP(D68,#REF!,2,FALSE)</f>
        <v>#REF!</v>
      </c>
      <c r="K68" s="34" t="e">
        <f>VLOOKUP(D68,#REF!,2,FALSE)</f>
        <v>#REF!</v>
      </c>
      <c r="L68" s="40">
        <f t="shared" si="9"/>
        <v>8.25</v>
      </c>
      <c r="M68" s="41">
        <f t="shared" si="10"/>
        <v>2.5000000000000001E-2</v>
      </c>
      <c r="N68" s="34" t="s">
        <v>401</v>
      </c>
      <c r="O68" s="34" t="s">
        <v>619</v>
      </c>
      <c r="Q68" s="34" t="s">
        <v>801</v>
      </c>
      <c r="R68" s="34" t="s">
        <v>802</v>
      </c>
      <c r="S68" s="34" t="s">
        <v>38</v>
      </c>
      <c r="T68" s="34">
        <v>300</v>
      </c>
      <c r="U68" s="34" t="s">
        <v>386</v>
      </c>
      <c r="Y68" s="34" t="s">
        <v>661</v>
      </c>
    </row>
    <row r="69" spans="1:25" s="34" customFormat="1">
      <c r="A69" s="43" t="s">
        <v>803</v>
      </c>
      <c r="B69" s="43" t="s">
        <v>804</v>
      </c>
      <c r="C69" s="44"/>
      <c r="D69" s="43" t="s">
        <v>52</v>
      </c>
      <c r="E69" s="43" t="s">
        <v>52</v>
      </c>
      <c r="F69" s="43" t="s">
        <v>53</v>
      </c>
      <c r="G69" s="36" t="s">
        <v>54</v>
      </c>
      <c r="H69" s="43">
        <v>72000</v>
      </c>
      <c r="I69" s="43" t="s">
        <v>805</v>
      </c>
      <c r="J69" s="34" t="e">
        <f>VLOOKUP(D69,#REF!,2,FALSE)</f>
        <v>#REF!</v>
      </c>
      <c r="K69" s="34" t="e">
        <f>VLOOKUP(D69,#REF!,2,FALSE)</f>
        <v>#REF!</v>
      </c>
      <c r="L69" s="40">
        <f t="shared" si="9"/>
        <v>6.166666666666667</v>
      </c>
      <c r="M69" s="41">
        <f t="shared" si="10"/>
        <v>6.9444444444444441E-3</v>
      </c>
      <c r="N69" s="43" t="s">
        <v>401</v>
      </c>
      <c r="O69" s="43" t="s">
        <v>474</v>
      </c>
      <c r="P69" s="43"/>
      <c r="Q69" s="43" t="s">
        <v>382</v>
      </c>
      <c r="R69" s="43" t="s">
        <v>37</v>
      </c>
      <c r="S69" s="43" t="s">
        <v>38</v>
      </c>
      <c r="T69" s="43">
        <v>500</v>
      </c>
      <c r="U69" s="43" t="s">
        <v>386</v>
      </c>
      <c r="V69" s="43"/>
      <c r="W69" s="43"/>
      <c r="X69" s="43"/>
      <c r="Y69" s="43" t="s">
        <v>806</v>
      </c>
    </row>
    <row r="70" spans="1:25" hidden="1">
      <c r="A70" s="26" t="s">
        <v>807</v>
      </c>
      <c r="B70" s="26" t="s">
        <v>808</v>
      </c>
      <c r="C70" s="26"/>
      <c r="D70" s="26" t="s">
        <v>809</v>
      </c>
      <c r="E70" s="26" t="s">
        <v>809</v>
      </c>
      <c r="F70" s="26" t="s">
        <v>810</v>
      </c>
      <c r="G70" s="26" t="s">
        <v>811</v>
      </c>
      <c r="H70" s="26">
        <v>55000</v>
      </c>
      <c r="I70" s="26" t="s">
        <v>812</v>
      </c>
      <c r="J70" s="22" t="e">
        <f>VLOOKUP(D70,#REF!,2,FALSE)</f>
        <v>#REF!</v>
      </c>
      <c r="K70" s="22" t="e">
        <f>VLOOKUP(D70,#REF!,2,FALSE)</f>
        <v>#REF!</v>
      </c>
      <c r="L70" s="32">
        <f t="shared" si="9"/>
        <v>5.290909090909091</v>
      </c>
      <c r="M70" s="33">
        <f>P70/H70</f>
        <v>0</v>
      </c>
      <c r="N70" s="26" t="s">
        <v>401</v>
      </c>
      <c r="O70" s="26" t="s">
        <v>469</v>
      </c>
      <c r="P70" s="26"/>
      <c r="Q70" s="26" t="s">
        <v>382</v>
      </c>
      <c r="R70" s="26" t="s">
        <v>37</v>
      </c>
      <c r="S70" s="26" t="s">
        <v>38</v>
      </c>
      <c r="T70" s="26">
        <v>500</v>
      </c>
      <c r="U70" s="26" t="s">
        <v>386</v>
      </c>
      <c r="V70" s="26"/>
      <c r="W70" s="26"/>
      <c r="X70" s="26"/>
      <c r="Y70" s="26" t="s">
        <v>813</v>
      </c>
    </row>
    <row r="71" spans="1:25" s="34" customFormat="1">
      <c r="A71" s="43" t="s">
        <v>814</v>
      </c>
      <c r="B71" s="43" t="s">
        <v>59</v>
      </c>
      <c r="C71" s="44"/>
      <c r="D71" s="43" t="s">
        <v>58</v>
      </c>
      <c r="E71" s="43" t="s">
        <v>58</v>
      </c>
      <c r="F71" s="43" t="s">
        <v>59</v>
      </c>
      <c r="G71" s="36" t="s">
        <v>60</v>
      </c>
      <c r="H71" s="43">
        <v>32000</v>
      </c>
      <c r="I71" s="43" t="s">
        <v>766</v>
      </c>
      <c r="J71" s="34" t="e">
        <f>VLOOKUP(D71,#REF!,2,FALSE)</f>
        <v>#REF!</v>
      </c>
      <c r="K71" s="34" t="e">
        <f>VLOOKUP(D71,#REF!,2,FALSE)</f>
        <v>#REF!</v>
      </c>
      <c r="L71" s="40">
        <f t="shared" si="9"/>
        <v>6.125</v>
      </c>
      <c r="M71" s="41">
        <f t="shared" ref="M71:M73" si="11">T71/H71</f>
        <v>1.5625E-2</v>
      </c>
      <c r="N71" s="43" t="s">
        <v>401</v>
      </c>
      <c r="O71" s="43" t="s">
        <v>418</v>
      </c>
      <c r="P71" s="43"/>
      <c r="Q71" s="43" t="s">
        <v>470</v>
      </c>
      <c r="R71" s="43" t="s">
        <v>574</v>
      </c>
      <c r="S71" s="43" t="s">
        <v>38</v>
      </c>
      <c r="T71" s="43">
        <v>500</v>
      </c>
      <c r="U71" s="43" t="s">
        <v>386</v>
      </c>
      <c r="V71" s="43"/>
      <c r="W71" s="43"/>
      <c r="X71" s="45"/>
      <c r="Y71" s="43" t="s">
        <v>815</v>
      </c>
    </row>
    <row r="72" spans="1:25" s="34" customFormat="1">
      <c r="A72" s="43" t="s">
        <v>816</v>
      </c>
      <c r="B72" s="43" t="s">
        <v>817</v>
      </c>
      <c r="C72" s="44"/>
      <c r="D72" s="43" t="s">
        <v>64</v>
      </c>
      <c r="E72" s="43" t="s">
        <v>64</v>
      </c>
      <c r="F72" s="43" t="s">
        <v>65</v>
      </c>
      <c r="G72" s="36" t="s">
        <v>66</v>
      </c>
      <c r="H72" s="43">
        <v>36000</v>
      </c>
      <c r="I72" s="43" t="s">
        <v>818</v>
      </c>
      <c r="J72" s="34" t="e">
        <f>VLOOKUP(D72,#REF!,2,FALSE)</f>
        <v>#REF!</v>
      </c>
      <c r="K72" s="34" t="e">
        <f>VLOOKUP(D72,#REF!,2,FALSE)</f>
        <v>#REF!</v>
      </c>
      <c r="L72" s="40">
        <f t="shared" si="9"/>
        <v>6.083333333333333</v>
      </c>
      <c r="M72" s="41">
        <f t="shared" si="11"/>
        <v>1.3888888888888888E-2</v>
      </c>
      <c r="N72" s="43" t="s">
        <v>401</v>
      </c>
      <c r="O72" s="43" t="s">
        <v>469</v>
      </c>
      <c r="P72" s="43"/>
      <c r="Q72" s="43" t="s">
        <v>382</v>
      </c>
      <c r="R72" s="43" t="s">
        <v>37</v>
      </c>
      <c r="S72" s="43" t="s">
        <v>38</v>
      </c>
      <c r="T72" s="43">
        <v>500</v>
      </c>
      <c r="U72" s="43" t="s">
        <v>386</v>
      </c>
      <c r="V72" s="43"/>
      <c r="W72" s="43"/>
      <c r="X72" s="43"/>
      <c r="Y72" s="43" t="s">
        <v>819</v>
      </c>
    </row>
    <row r="73" spans="1:25">
      <c r="A73" s="26" t="s">
        <v>820</v>
      </c>
      <c r="B73" s="26" t="s">
        <v>821</v>
      </c>
      <c r="C73" s="29"/>
      <c r="D73" s="26" t="s">
        <v>822</v>
      </c>
      <c r="E73" s="26" t="s">
        <v>823</v>
      </c>
      <c r="F73" s="26" t="s">
        <v>821</v>
      </c>
      <c r="G73" s="18" t="s">
        <v>824</v>
      </c>
      <c r="H73" s="26">
        <v>40000</v>
      </c>
      <c r="I73" s="26" t="s">
        <v>825</v>
      </c>
      <c r="J73" s="22" t="e">
        <f>VLOOKUP(D73,#REF!,2,FALSE)</f>
        <v>#REF!</v>
      </c>
      <c r="K73" s="22" t="e">
        <f>VLOOKUP(D73,#REF!,2,FALSE)</f>
        <v>#REF!</v>
      </c>
      <c r="L73" s="32">
        <f t="shared" si="9"/>
        <v>5.8</v>
      </c>
      <c r="M73" s="33">
        <f t="shared" si="11"/>
        <v>1.2500000000000001E-2</v>
      </c>
      <c r="N73" s="26" t="s">
        <v>401</v>
      </c>
      <c r="O73" s="26" t="s">
        <v>826</v>
      </c>
      <c r="P73" s="26"/>
      <c r="Q73" s="26" t="s">
        <v>827</v>
      </c>
      <c r="R73" s="26" t="s">
        <v>37</v>
      </c>
      <c r="S73" s="26" t="s">
        <v>38</v>
      </c>
      <c r="T73" s="26">
        <v>500</v>
      </c>
      <c r="U73" s="26" t="s">
        <v>386</v>
      </c>
      <c r="V73" s="26"/>
      <c r="W73" s="26"/>
      <c r="X73" s="26"/>
      <c r="Y73" s="26" t="s">
        <v>828</v>
      </c>
    </row>
    <row r="74" spans="1:25" hidden="1">
      <c r="A74" s="22" t="s">
        <v>829</v>
      </c>
      <c r="B74" s="22" t="s">
        <v>830</v>
      </c>
      <c r="C74" s="22"/>
      <c r="D74" s="22" t="s">
        <v>831</v>
      </c>
      <c r="E74" s="22" t="s">
        <v>832</v>
      </c>
      <c r="F74" s="22" t="s">
        <v>830</v>
      </c>
      <c r="G74" s="22" t="s">
        <v>833</v>
      </c>
      <c r="H74" s="22">
        <v>12000</v>
      </c>
      <c r="I74" s="22" t="s">
        <v>834</v>
      </c>
      <c r="K74" s="22" t="e">
        <f>VLOOKUP(D74,#REF!,2,FALSE)</f>
        <v>#REF!</v>
      </c>
      <c r="L74" s="32">
        <f t="shared" si="9"/>
        <v>5.083333333333333</v>
      </c>
      <c r="M74" s="33">
        <f t="shared" ref="M74:M78" si="12">P74/H74</f>
        <v>0</v>
      </c>
      <c r="N74" s="22" t="s">
        <v>401</v>
      </c>
      <c r="O74" s="22" t="s">
        <v>835</v>
      </c>
      <c r="Q74" s="22" t="s">
        <v>392</v>
      </c>
      <c r="R74" s="22" t="s">
        <v>37</v>
      </c>
      <c r="S74" s="22" t="s">
        <v>38</v>
      </c>
      <c r="T74" s="22" t="s">
        <v>620</v>
      </c>
      <c r="U74" s="22" t="s">
        <v>386</v>
      </c>
      <c r="Y74" s="22" t="s">
        <v>836</v>
      </c>
    </row>
    <row r="75" spans="1:25">
      <c r="A75" s="22" t="s">
        <v>837</v>
      </c>
      <c r="B75" s="22" t="s">
        <v>838</v>
      </c>
      <c r="D75" s="22" t="s">
        <v>839</v>
      </c>
      <c r="E75" s="22" t="s">
        <v>839</v>
      </c>
      <c r="F75" s="22" t="s">
        <v>840</v>
      </c>
      <c r="G75" s="18" t="s">
        <v>841</v>
      </c>
      <c r="H75" s="22">
        <v>40000</v>
      </c>
      <c r="I75" s="22" t="s">
        <v>842</v>
      </c>
      <c r="J75" s="22" t="e">
        <f>VLOOKUP(D75,#REF!,2,FALSE)</f>
        <v>#REF!</v>
      </c>
      <c r="K75" s="22" t="e">
        <f>VLOOKUP(D75,#REF!,2,FALSE)</f>
        <v>#REF!</v>
      </c>
      <c r="L75" s="32">
        <f t="shared" si="9"/>
        <v>5.625</v>
      </c>
      <c r="M75" s="33">
        <f>T75/H75</f>
        <v>1.2500000000000001E-2</v>
      </c>
      <c r="N75" s="22" t="s">
        <v>401</v>
      </c>
      <c r="O75" s="22" t="s">
        <v>843</v>
      </c>
      <c r="Q75" s="22" t="s">
        <v>801</v>
      </c>
      <c r="R75" s="22" t="s">
        <v>237</v>
      </c>
      <c r="S75" s="22" t="s">
        <v>38</v>
      </c>
      <c r="T75" s="22">
        <v>500</v>
      </c>
      <c r="U75" s="22" t="s">
        <v>386</v>
      </c>
      <c r="Y75" s="22" t="s">
        <v>844</v>
      </c>
    </row>
    <row r="76" spans="1:25" hidden="1">
      <c r="A76" s="26" t="s">
        <v>845</v>
      </c>
      <c r="B76" s="26" t="s">
        <v>846</v>
      </c>
      <c r="C76" s="26"/>
      <c r="D76" s="26" t="s">
        <v>847</v>
      </c>
      <c r="E76" s="26" t="s">
        <v>848</v>
      </c>
      <c r="F76" s="26" t="s">
        <v>849</v>
      </c>
      <c r="G76" s="26" t="s">
        <v>850</v>
      </c>
      <c r="H76" s="26">
        <v>13000</v>
      </c>
      <c r="I76" s="26" t="s">
        <v>851</v>
      </c>
      <c r="J76" s="26"/>
      <c r="K76" s="22" t="e">
        <f>VLOOKUP(D76,#REF!,2,FALSE)</f>
        <v>#REF!</v>
      </c>
      <c r="L76" s="32">
        <f t="shared" si="9"/>
        <v>5</v>
      </c>
      <c r="M76" s="33">
        <f t="shared" si="12"/>
        <v>1.5384615384615385E-2</v>
      </c>
      <c r="N76" s="26" t="s">
        <v>401</v>
      </c>
      <c r="O76" s="26" t="s">
        <v>852</v>
      </c>
      <c r="P76" s="26">
        <v>200</v>
      </c>
      <c r="Q76" s="26" t="s">
        <v>470</v>
      </c>
      <c r="R76" s="26" t="s">
        <v>74</v>
      </c>
      <c r="S76" s="26" t="s">
        <v>384</v>
      </c>
      <c r="T76" s="26" t="s">
        <v>385</v>
      </c>
      <c r="U76" s="26" t="s">
        <v>386</v>
      </c>
      <c r="V76" s="26"/>
      <c r="W76" s="26"/>
      <c r="X76" s="26"/>
      <c r="Y76" s="26" t="s">
        <v>853</v>
      </c>
    </row>
    <row r="77" spans="1:25" hidden="1">
      <c r="A77" s="22" t="s">
        <v>854</v>
      </c>
      <c r="B77" s="22" t="s">
        <v>855</v>
      </c>
      <c r="C77" s="22"/>
      <c r="D77" s="22" t="s">
        <v>856</v>
      </c>
      <c r="E77" s="22" t="s">
        <v>857</v>
      </c>
      <c r="F77" s="22" t="s">
        <v>858</v>
      </c>
      <c r="G77" s="22" t="s">
        <v>859</v>
      </c>
      <c r="H77" s="22">
        <v>17000</v>
      </c>
      <c r="I77" s="22" t="s">
        <v>510</v>
      </c>
      <c r="K77" s="22" t="e">
        <f>VLOOKUP(D77,#REF!,2,FALSE)</f>
        <v>#REF!</v>
      </c>
      <c r="L77" s="32">
        <f t="shared" si="9"/>
        <v>4.9411764705882355</v>
      </c>
      <c r="M77" s="33">
        <f t="shared" si="12"/>
        <v>0</v>
      </c>
      <c r="N77" s="22" t="s">
        <v>401</v>
      </c>
      <c r="O77" s="22" t="s">
        <v>418</v>
      </c>
      <c r="Q77" s="22" t="s">
        <v>382</v>
      </c>
      <c r="R77" s="22" t="s">
        <v>37</v>
      </c>
      <c r="S77" s="22" t="s">
        <v>38</v>
      </c>
      <c r="T77" s="22" t="s">
        <v>620</v>
      </c>
      <c r="U77" s="22" t="s">
        <v>386</v>
      </c>
      <c r="Y77" s="22" t="s">
        <v>860</v>
      </c>
    </row>
    <row r="78" spans="1:25" hidden="1">
      <c r="A78" s="22" t="s">
        <v>861</v>
      </c>
      <c r="B78" s="22" t="s">
        <v>862</v>
      </c>
      <c r="C78" s="22"/>
      <c r="D78" s="22" t="s">
        <v>863</v>
      </c>
      <c r="E78" s="22" t="s">
        <v>864</v>
      </c>
      <c r="F78" s="22" t="s">
        <v>865</v>
      </c>
      <c r="G78" s="22" t="s">
        <v>866</v>
      </c>
      <c r="H78" s="22">
        <v>5090</v>
      </c>
      <c r="I78" s="22" t="s">
        <v>152</v>
      </c>
      <c r="K78" s="22" t="e">
        <f>VLOOKUP(D78,#REF!,2,FALSE)</f>
        <v>#REF!</v>
      </c>
      <c r="L78" s="32">
        <f t="shared" si="9"/>
        <v>4.9115913555992146</v>
      </c>
      <c r="M78" s="33">
        <f t="shared" si="12"/>
        <v>1.5717092337917484E-2</v>
      </c>
      <c r="N78" s="22" t="s">
        <v>380</v>
      </c>
      <c r="O78" s="22" t="s">
        <v>530</v>
      </c>
      <c r="P78" s="22">
        <v>80</v>
      </c>
      <c r="Q78" s="22" t="s">
        <v>382</v>
      </c>
      <c r="R78" s="22" t="s">
        <v>111</v>
      </c>
      <c r="S78" s="22" t="s">
        <v>384</v>
      </c>
      <c r="T78" s="22" t="s">
        <v>385</v>
      </c>
      <c r="U78" s="22" t="s">
        <v>386</v>
      </c>
      <c r="Y78" s="22" t="s">
        <v>867</v>
      </c>
    </row>
    <row r="79" spans="1:25">
      <c r="A79" s="26" t="s">
        <v>868</v>
      </c>
      <c r="B79" s="26" t="s">
        <v>869</v>
      </c>
      <c r="C79" s="29"/>
      <c r="D79" s="26" t="s">
        <v>870</v>
      </c>
      <c r="E79" s="26" t="s">
        <v>871</v>
      </c>
      <c r="F79" s="26" t="s">
        <v>872</v>
      </c>
      <c r="G79" s="18" t="s">
        <v>873</v>
      </c>
      <c r="H79" s="26">
        <v>11000</v>
      </c>
      <c r="I79" s="26" t="s">
        <v>478</v>
      </c>
      <c r="J79" s="22" t="e">
        <f>VLOOKUP(D79,#REF!,2,FALSE)</f>
        <v>#REF!</v>
      </c>
      <c r="K79" s="22" t="e">
        <f>VLOOKUP(D79,#REF!,2,FALSE)</f>
        <v>#REF!</v>
      </c>
      <c r="L79" s="32">
        <f t="shared" si="9"/>
        <v>4.9090909090909092</v>
      </c>
      <c r="M79" s="33">
        <f t="shared" ref="M79:M83" si="13">T79/H79</f>
        <v>2.7272727272727271E-2</v>
      </c>
      <c r="N79" s="26" t="s">
        <v>874</v>
      </c>
      <c r="O79" s="26" t="s">
        <v>418</v>
      </c>
      <c r="P79" s="26">
        <v>200</v>
      </c>
      <c r="Q79" s="26" t="s">
        <v>548</v>
      </c>
      <c r="R79" s="26" t="s">
        <v>74</v>
      </c>
      <c r="S79" s="26" t="s">
        <v>38</v>
      </c>
      <c r="T79" s="26">
        <v>300</v>
      </c>
      <c r="U79" s="26" t="s">
        <v>386</v>
      </c>
      <c r="V79" s="26"/>
      <c r="W79" s="26"/>
      <c r="X79" s="26"/>
      <c r="Y79" s="26" t="s">
        <v>875</v>
      </c>
    </row>
    <row r="80" spans="1:25" hidden="1">
      <c r="A80" s="22" t="s">
        <v>74</v>
      </c>
      <c r="B80" s="22" t="s">
        <v>876</v>
      </c>
      <c r="D80" s="22" t="s">
        <v>877</v>
      </c>
      <c r="E80" s="22" t="s">
        <v>878</v>
      </c>
      <c r="F80" s="22" t="s">
        <v>879</v>
      </c>
      <c r="G80" s="22" t="s">
        <v>880</v>
      </c>
      <c r="H80" s="22">
        <v>22000</v>
      </c>
      <c r="I80" s="22" t="s">
        <v>881</v>
      </c>
      <c r="J80" s="22" t="e">
        <f>VLOOKUP(D80,#REF!,2,FALSE)</f>
        <v>#REF!</v>
      </c>
      <c r="K80" s="22" t="e">
        <f>VLOOKUP(D80,#REF!,2,FALSE)</f>
        <v>#REF!</v>
      </c>
      <c r="L80" s="32">
        <f t="shared" si="9"/>
        <v>4.8636363636363633</v>
      </c>
      <c r="M80" s="33">
        <f t="shared" ref="M80:M99" si="14">P80/H80</f>
        <v>9.0909090909090905E-3</v>
      </c>
      <c r="N80" s="22" t="s">
        <v>401</v>
      </c>
      <c r="O80" s="22" t="s">
        <v>627</v>
      </c>
      <c r="P80" s="22">
        <v>200</v>
      </c>
      <c r="Q80" s="22" t="s">
        <v>882</v>
      </c>
      <c r="R80" s="22" t="s">
        <v>111</v>
      </c>
      <c r="S80" s="22" t="s">
        <v>384</v>
      </c>
      <c r="T80" s="22" t="s">
        <v>385</v>
      </c>
      <c r="U80" s="22" t="s">
        <v>386</v>
      </c>
      <c r="Y80" s="22" t="s">
        <v>883</v>
      </c>
    </row>
    <row r="81" spans="1:25">
      <c r="A81" s="22" t="s">
        <v>884</v>
      </c>
      <c r="B81" s="22" t="s">
        <v>885</v>
      </c>
      <c r="D81" s="22" t="s">
        <v>886</v>
      </c>
      <c r="E81" s="22" t="s">
        <v>886</v>
      </c>
      <c r="F81" s="22" t="s">
        <v>885</v>
      </c>
      <c r="G81" s="18" t="s">
        <v>887</v>
      </c>
      <c r="H81" s="22">
        <v>66000</v>
      </c>
      <c r="I81" s="22" t="s">
        <v>888</v>
      </c>
      <c r="J81" s="22" t="e">
        <f>VLOOKUP(D81,#REF!,2,FALSE)</f>
        <v>#REF!</v>
      </c>
      <c r="K81" s="22" t="e">
        <f>VLOOKUP(D81,#REF!,2,FALSE)</f>
        <v>#REF!</v>
      </c>
      <c r="L81" s="32">
        <f t="shared" si="9"/>
        <v>4.8484848484848486</v>
      </c>
      <c r="M81" s="33">
        <f t="shared" si="13"/>
        <v>7.575757575757576E-3</v>
      </c>
      <c r="N81" s="22" t="s">
        <v>401</v>
      </c>
      <c r="O81" s="22" t="s">
        <v>889</v>
      </c>
      <c r="Q81" s="22" t="s">
        <v>608</v>
      </c>
      <c r="R81" s="22" t="s">
        <v>890</v>
      </c>
      <c r="S81" s="22" t="s">
        <v>38</v>
      </c>
      <c r="T81" s="22">
        <v>500</v>
      </c>
      <c r="U81" s="22" t="s">
        <v>386</v>
      </c>
      <c r="Y81" s="22" t="s">
        <v>891</v>
      </c>
    </row>
    <row r="82" spans="1:25" hidden="1">
      <c r="A82" s="22" t="s">
        <v>892</v>
      </c>
      <c r="B82" s="22" t="s">
        <v>893</v>
      </c>
      <c r="C82" s="22"/>
      <c r="D82" s="22" t="s">
        <v>894</v>
      </c>
      <c r="E82" s="22" t="s">
        <v>895</v>
      </c>
      <c r="F82" s="22" t="s">
        <v>893</v>
      </c>
      <c r="G82" s="22" t="s">
        <v>896</v>
      </c>
      <c r="H82" s="22">
        <v>17000</v>
      </c>
      <c r="I82" s="22" t="s">
        <v>897</v>
      </c>
      <c r="K82" s="22" t="e">
        <f>VLOOKUP(D82,#REF!,2,FALSE)</f>
        <v>#REF!</v>
      </c>
      <c r="L82" s="32">
        <f t="shared" si="9"/>
        <v>4.8235294117647056</v>
      </c>
      <c r="M82" s="33">
        <f t="shared" si="14"/>
        <v>0</v>
      </c>
      <c r="N82" s="22" t="s">
        <v>401</v>
      </c>
      <c r="O82" s="22" t="s">
        <v>573</v>
      </c>
      <c r="Q82" s="22" t="s">
        <v>608</v>
      </c>
      <c r="R82" s="22" t="s">
        <v>37</v>
      </c>
      <c r="S82" s="22" t="s">
        <v>38</v>
      </c>
      <c r="T82" s="22" t="s">
        <v>620</v>
      </c>
      <c r="U82" s="22" t="s">
        <v>386</v>
      </c>
      <c r="Y82" s="22" t="s">
        <v>493</v>
      </c>
    </row>
    <row r="83" spans="1:25" s="34" customFormat="1">
      <c r="A83" s="34" t="s">
        <v>898</v>
      </c>
      <c r="B83" s="34" t="s">
        <v>899</v>
      </c>
      <c r="C83" s="35"/>
      <c r="D83" s="34" t="s">
        <v>70</v>
      </c>
      <c r="E83" s="34" t="s">
        <v>73</v>
      </c>
      <c r="F83" s="34" t="s">
        <v>71</v>
      </c>
      <c r="G83" s="36" t="s">
        <v>72</v>
      </c>
      <c r="H83" s="34">
        <v>11000</v>
      </c>
      <c r="I83" s="34" t="s">
        <v>900</v>
      </c>
      <c r="J83" s="34" t="e">
        <f>VLOOKUP(D83,#REF!,2,FALSE)</f>
        <v>#REF!</v>
      </c>
      <c r="K83" s="34" t="e">
        <f>VLOOKUP(D83,#REF!,2,FALSE)</f>
        <v>#REF!</v>
      </c>
      <c r="L83" s="40">
        <f t="shared" si="9"/>
        <v>4.8181818181818183</v>
      </c>
      <c r="M83" s="41">
        <f t="shared" si="13"/>
        <v>2.7272727272727271E-2</v>
      </c>
      <c r="N83" s="34" t="s">
        <v>401</v>
      </c>
      <c r="O83" s="34" t="s">
        <v>901</v>
      </c>
      <c r="P83" s="34">
        <v>200</v>
      </c>
      <c r="Q83" s="34" t="s">
        <v>902</v>
      </c>
      <c r="R83" s="34" t="s">
        <v>74</v>
      </c>
      <c r="S83" s="34" t="s">
        <v>38</v>
      </c>
      <c r="T83" s="34">
        <v>300</v>
      </c>
      <c r="U83" s="34" t="s">
        <v>386</v>
      </c>
      <c r="Y83" s="34" t="s">
        <v>903</v>
      </c>
    </row>
    <row r="84" spans="1:25" hidden="1">
      <c r="A84" s="22" t="s">
        <v>904</v>
      </c>
      <c r="B84" s="22" t="s">
        <v>905</v>
      </c>
      <c r="D84" s="22" t="s">
        <v>906</v>
      </c>
      <c r="E84" s="22" t="s">
        <v>907</v>
      </c>
      <c r="F84" s="22" t="s">
        <v>908</v>
      </c>
      <c r="G84" s="22" t="s">
        <v>909</v>
      </c>
      <c r="H84" s="22">
        <v>25000</v>
      </c>
      <c r="I84" s="22" t="s">
        <v>538</v>
      </c>
      <c r="J84" s="22" t="e">
        <f>VLOOKUP(D84,#REF!,2,FALSE)</f>
        <v>#REF!</v>
      </c>
      <c r="K84" s="22" t="e">
        <f>VLOOKUP(D84,#REF!,2,FALSE)</f>
        <v>#REF!</v>
      </c>
      <c r="L84" s="32">
        <f t="shared" si="9"/>
        <v>4.68</v>
      </c>
      <c r="M84" s="33">
        <f t="shared" si="14"/>
        <v>8.0000000000000002E-3</v>
      </c>
      <c r="N84" s="22" t="s">
        <v>380</v>
      </c>
      <c r="O84" s="22" t="s">
        <v>910</v>
      </c>
      <c r="P84" s="22">
        <v>200</v>
      </c>
      <c r="Q84" s="22" t="s">
        <v>531</v>
      </c>
      <c r="R84" s="22" t="s">
        <v>111</v>
      </c>
      <c r="S84" s="22" t="s">
        <v>384</v>
      </c>
      <c r="T84" s="22" t="s">
        <v>385</v>
      </c>
      <c r="U84" s="22" t="s">
        <v>386</v>
      </c>
      <c r="Y84" s="22" t="s">
        <v>911</v>
      </c>
    </row>
    <row r="85" spans="1:25" hidden="1">
      <c r="A85" s="22" t="s">
        <v>37</v>
      </c>
      <c r="B85" s="22" t="s">
        <v>912</v>
      </c>
      <c r="C85" s="22"/>
      <c r="D85" s="22" t="s">
        <v>913</v>
      </c>
      <c r="E85" s="22" t="s">
        <v>914</v>
      </c>
      <c r="F85" s="22" t="s">
        <v>913</v>
      </c>
      <c r="G85" s="22" t="s">
        <v>915</v>
      </c>
      <c r="H85" s="22">
        <v>12000</v>
      </c>
      <c r="I85" s="22" t="s">
        <v>916</v>
      </c>
      <c r="K85" s="22" t="e">
        <f>VLOOKUP(D85,#REF!,2,FALSE)</f>
        <v>#REF!</v>
      </c>
      <c r="L85" s="32">
        <f t="shared" si="9"/>
        <v>4.666666666666667</v>
      </c>
      <c r="M85" s="33">
        <f t="shared" si="14"/>
        <v>1.6666666666666666E-2</v>
      </c>
      <c r="N85" s="22" t="s">
        <v>401</v>
      </c>
      <c r="O85" s="22" t="s">
        <v>428</v>
      </c>
      <c r="P85" s="22">
        <v>200</v>
      </c>
      <c r="Q85" s="22" t="s">
        <v>608</v>
      </c>
      <c r="R85" s="22" t="s">
        <v>237</v>
      </c>
      <c r="S85" s="22" t="s">
        <v>384</v>
      </c>
      <c r="T85" s="22" t="s">
        <v>385</v>
      </c>
      <c r="U85" s="22" t="s">
        <v>386</v>
      </c>
      <c r="Y85" s="22" t="s">
        <v>661</v>
      </c>
    </row>
    <row r="86" spans="1:25" hidden="1">
      <c r="A86" s="22" t="s">
        <v>917</v>
      </c>
      <c r="B86" s="22" t="s">
        <v>918</v>
      </c>
      <c r="C86" s="22"/>
      <c r="D86" s="22" t="s">
        <v>919</v>
      </c>
      <c r="E86" s="22" t="s">
        <v>920</v>
      </c>
      <c r="F86" s="22" t="s">
        <v>921</v>
      </c>
      <c r="G86" s="22" t="s">
        <v>922</v>
      </c>
      <c r="H86" s="22">
        <v>12000</v>
      </c>
      <c r="I86" s="22" t="s">
        <v>916</v>
      </c>
      <c r="K86" s="22" t="e">
        <f>VLOOKUP(D86,#REF!,2,FALSE)</f>
        <v>#REF!</v>
      </c>
      <c r="L86" s="32">
        <f t="shared" si="9"/>
        <v>4.666666666666667</v>
      </c>
      <c r="M86" s="33">
        <f t="shared" si="14"/>
        <v>1.6666666666666666E-2</v>
      </c>
      <c r="N86" s="22" t="s">
        <v>401</v>
      </c>
      <c r="O86" s="22" t="s">
        <v>923</v>
      </c>
      <c r="P86" s="22">
        <v>200</v>
      </c>
      <c r="Q86" s="22" t="s">
        <v>382</v>
      </c>
      <c r="R86" s="22" t="s">
        <v>111</v>
      </c>
      <c r="S86" s="22" t="s">
        <v>38</v>
      </c>
      <c r="T86" s="22" t="s">
        <v>620</v>
      </c>
      <c r="U86" s="22" t="s">
        <v>386</v>
      </c>
      <c r="Y86" s="22" t="s">
        <v>794</v>
      </c>
    </row>
    <row r="87" spans="1:25" hidden="1">
      <c r="A87" s="22" t="s">
        <v>924</v>
      </c>
      <c r="B87" s="22" t="s">
        <v>925</v>
      </c>
      <c r="C87" s="22"/>
      <c r="D87" s="22" t="s">
        <v>926</v>
      </c>
      <c r="E87" s="22" t="s">
        <v>927</v>
      </c>
      <c r="F87" s="22" t="s">
        <v>928</v>
      </c>
      <c r="G87" s="22" t="s">
        <v>929</v>
      </c>
      <c r="H87" s="22">
        <v>11000</v>
      </c>
      <c r="I87" s="22" t="s">
        <v>930</v>
      </c>
      <c r="K87" s="22" t="e">
        <f>VLOOKUP(D87,#REF!,2,FALSE)</f>
        <v>#REF!</v>
      </c>
      <c r="L87" s="32">
        <f t="shared" si="9"/>
        <v>4.6363636363636367</v>
      </c>
      <c r="M87" s="33">
        <f t="shared" si="14"/>
        <v>1.8181818181818181E-2</v>
      </c>
      <c r="N87" s="22" t="s">
        <v>380</v>
      </c>
      <c r="O87" s="22" t="s">
        <v>530</v>
      </c>
      <c r="P87" s="22">
        <v>200</v>
      </c>
      <c r="Q87" s="22" t="s">
        <v>382</v>
      </c>
      <c r="R87" s="22" t="s">
        <v>237</v>
      </c>
      <c r="S87" s="22" t="s">
        <v>38</v>
      </c>
      <c r="T87" s="22" t="s">
        <v>620</v>
      </c>
      <c r="U87" s="22" t="s">
        <v>386</v>
      </c>
      <c r="Y87" s="22" t="s">
        <v>931</v>
      </c>
    </row>
    <row r="88" spans="1:25" hidden="1">
      <c r="A88" s="22" t="s">
        <v>932</v>
      </c>
      <c r="B88" s="22" t="s">
        <v>933</v>
      </c>
      <c r="D88" s="22" t="s">
        <v>934</v>
      </c>
      <c r="E88" s="22" t="s">
        <v>935</v>
      </c>
      <c r="F88" s="22" t="s">
        <v>933</v>
      </c>
      <c r="G88" s="22" t="s">
        <v>936</v>
      </c>
      <c r="H88" s="22">
        <v>26000</v>
      </c>
      <c r="I88" s="22" t="s">
        <v>487</v>
      </c>
      <c r="J88" s="22" t="e">
        <f>VLOOKUP(D88,#REF!,2,FALSE)</f>
        <v>#REF!</v>
      </c>
      <c r="K88" s="22" t="e">
        <f>VLOOKUP(D88,#REF!,2,FALSE)</f>
        <v>#REF!</v>
      </c>
      <c r="L88" s="32">
        <f t="shared" si="9"/>
        <v>4.615384615384615</v>
      </c>
      <c r="M88" s="33">
        <f t="shared" si="14"/>
        <v>7.6923076923076927E-3</v>
      </c>
      <c r="N88" s="22" t="s">
        <v>390</v>
      </c>
      <c r="O88" s="22" t="s">
        <v>500</v>
      </c>
      <c r="P88" s="22">
        <v>200</v>
      </c>
      <c r="Q88" s="22" t="s">
        <v>470</v>
      </c>
      <c r="R88" s="22" t="s">
        <v>37</v>
      </c>
      <c r="S88" s="22" t="s">
        <v>384</v>
      </c>
      <c r="T88" s="22" t="s">
        <v>385</v>
      </c>
      <c r="U88" s="22" t="s">
        <v>386</v>
      </c>
      <c r="Y88" s="22" t="s">
        <v>937</v>
      </c>
    </row>
    <row r="89" spans="1:25" hidden="1">
      <c r="A89" s="22" t="s">
        <v>551</v>
      </c>
      <c r="B89" s="22" t="s">
        <v>938</v>
      </c>
      <c r="C89" s="22"/>
      <c r="D89" s="22" t="s">
        <v>939</v>
      </c>
      <c r="E89" s="22" t="s">
        <v>940</v>
      </c>
      <c r="F89" s="22" t="s">
        <v>941</v>
      </c>
      <c r="G89" s="22" t="s">
        <v>942</v>
      </c>
      <c r="H89" s="22">
        <v>11000</v>
      </c>
      <c r="I89" s="22" t="s">
        <v>943</v>
      </c>
      <c r="K89" s="22" t="e">
        <f>VLOOKUP(D89,#REF!,2,FALSE)</f>
        <v>#REF!</v>
      </c>
      <c r="L89" s="32">
        <f t="shared" si="9"/>
        <v>4.5454545454545459</v>
      </c>
      <c r="M89" s="33">
        <f t="shared" si="14"/>
        <v>1.8181818181818181E-2</v>
      </c>
      <c r="N89" s="22" t="s">
        <v>460</v>
      </c>
      <c r="O89" s="22" t="s">
        <v>944</v>
      </c>
      <c r="P89" s="22">
        <v>200</v>
      </c>
      <c r="Q89" s="22" t="s">
        <v>392</v>
      </c>
      <c r="R89" s="22" t="s">
        <v>37</v>
      </c>
      <c r="S89" s="22" t="s">
        <v>384</v>
      </c>
      <c r="T89" s="22" t="s">
        <v>385</v>
      </c>
      <c r="U89" s="22" t="s">
        <v>386</v>
      </c>
      <c r="Y89" s="22" t="s">
        <v>580</v>
      </c>
    </row>
    <row r="90" spans="1:25" hidden="1">
      <c r="A90" s="22" t="s">
        <v>945</v>
      </c>
      <c r="B90" s="22" t="s">
        <v>946</v>
      </c>
      <c r="C90" s="22"/>
      <c r="D90" s="22" t="s">
        <v>947</v>
      </c>
      <c r="E90" s="22" t="s">
        <v>948</v>
      </c>
      <c r="F90" s="22" t="s">
        <v>946</v>
      </c>
      <c r="G90" s="22" t="s">
        <v>949</v>
      </c>
      <c r="H90" s="22">
        <v>11000</v>
      </c>
      <c r="I90" s="22" t="s">
        <v>943</v>
      </c>
      <c r="K90" s="22" t="e">
        <f>VLOOKUP(D90,#REF!,2,FALSE)</f>
        <v>#REF!</v>
      </c>
      <c r="L90" s="32">
        <f t="shared" si="9"/>
        <v>4.5454545454545459</v>
      </c>
      <c r="M90" s="33">
        <f t="shared" si="14"/>
        <v>1.8181818181818181E-2</v>
      </c>
      <c r="N90" s="22" t="s">
        <v>401</v>
      </c>
      <c r="O90" s="22" t="s">
        <v>950</v>
      </c>
      <c r="P90" s="22">
        <v>200</v>
      </c>
      <c r="Q90" s="22" t="s">
        <v>382</v>
      </c>
      <c r="R90" s="22" t="s">
        <v>593</v>
      </c>
      <c r="S90" s="22" t="s">
        <v>384</v>
      </c>
      <c r="T90" s="22" t="s">
        <v>620</v>
      </c>
      <c r="U90" s="22" t="s">
        <v>386</v>
      </c>
      <c r="Y90" s="22" t="s">
        <v>951</v>
      </c>
    </row>
    <row r="91" spans="1:25" hidden="1">
      <c r="A91" s="22" t="s">
        <v>952</v>
      </c>
      <c r="B91" s="22" t="s">
        <v>953</v>
      </c>
      <c r="C91" s="22"/>
      <c r="D91" s="22" t="s">
        <v>954</v>
      </c>
      <c r="E91" s="22" t="s">
        <v>955</v>
      </c>
      <c r="F91" s="22" t="s">
        <v>956</v>
      </c>
      <c r="G91" s="22" t="s">
        <v>957</v>
      </c>
      <c r="H91" s="22">
        <v>12000</v>
      </c>
      <c r="I91" s="22" t="s">
        <v>478</v>
      </c>
      <c r="K91" s="22" t="e">
        <f>VLOOKUP(D91,#REF!,2,FALSE)</f>
        <v>#REF!</v>
      </c>
      <c r="L91" s="32">
        <f t="shared" si="9"/>
        <v>4.5</v>
      </c>
      <c r="M91" s="33">
        <f t="shared" si="14"/>
        <v>0</v>
      </c>
      <c r="N91" s="22" t="s">
        <v>401</v>
      </c>
      <c r="O91" s="22" t="s">
        <v>958</v>
      </c>
      <c r="Q91" s="22" t="s">
        <v>959</v>
      </c>
      <c r="R91" s="22" t="s">
        <v>111</v>
      </c>
      <c r="S91" s="22" t="s">
        <v>38</v>
      </c>
      <c r="T91" s="22" t="s">
        <v>620</v>
      </c>
      <c r="U91" s="22" t="s">
        <v>386</v>
      </c>
      <c r="Y91" s="22" t="s">
        <v>960</v>
      </c>
    </row>
    <row r="92" spans="1:25" hidden="1">
      <c r="A92" s="22" t="s">
        <v>961</v>
      </c>
      <c r="B92" s="22" t="s">
        <v>962</v>
      </c>
      <c r="D92" s="22" t="s">
        <v>963</v>
      </c>
      <c r="E92" s="22" t="s">
        <v>964</v>
      </c>
      <c r="F92" s="22" t="s">
        <v>965</v>
      </c>
      <c r="G92" s="22" t="s">
        <v>966</v>
      </c>
      <c r="H92" s="22">
        <v>11000</v>
      </c>
      <c r="I92" s="22" t="s">
        <v>967</v>
      </c>
      <c r="J92" s="22" t="e">
        <f>VLOOKUP(D92,#REF!,2,FALSE)</f>
        <v>#REF!</v>
      </c>
      <c r="K92" s="22" t="e">
        <f>VLOOKUP(D92,#REF!,2,FALSE)</f>
        <v>#REF!</v>
      </c>
      <c r="L92" s="32">
        <f t="shared" si="9"/>
        <v>4.4545454545454541</v>
      </c>
      <c r="M92" s="33">
        <f t="shared" si="14"/>
        <v>1.8181818181818181E-2</v>
      </c>
      <c r="N92" s="22" t="s">
        <v>380</v>
      </c>
      <c r="O92" s="22" t="s">
        <v>901</v>
      </c>
      <c r="P92" s="22">
        <v>200</v>
      </c>
      <c r="Q92" s="22" t="s">
        <v>470</v>
      </c>
      <c r="R92" s="22" t="s">
        <v>111</v>
      </c>
      <c r="S92" s="22" t="s">
        <v>384</v>
      </c>
      <c r="T92" s="22" t="s">
        <v>385</v>
      </c>
      <c r="U92" s="22" t="s">
        <v>386</v>
      </c>
      <c r="Y92" s="22" t="s">
        <v>968</v>
      </c>
    </row>
    <row r="93" spans="1:25" hidden="1">
      <c r="A93" s="22" t="s">
        <v>969</v>
      </c>
      <c r="B93" s="22" t="s">
        <v>970</v>
      </c>
      <c r="D93" s="22" t="s">
        <v>971</v>
      </c>
      <c r="E93" s="22" t="s">
        <v>972</v>
      </c>
      <c r="F93" s="22" t="s">
        <v>973</v>
      </c>
      <c r="G93" s="22" t="s">
        <v>974</v>
      </c>
      <c r="H93" s="22">
        <v>12000</v>
      </c>
      <c r="I93" s="22" t="s">
        <v>900</v>
      </c>
      <c r="J93" s="22" t="e">
        <f>VLOOKUP(D93,#REF!,2,FALSE)</f>
        <v>#REF!</v>
      </c>
      <c r="K93" s="22" t="e">
        <f>VLOOKUP(D93,#REF!,2,FALSE)</f>
        <v>#REF!</v>
      </c>
      <c r="L93" s="32">
        <f t="shared" si="9"/>
        <v>4.416666666666667</v>
      </c>
      <c r="M93" s="33">
        <f t="shared" si="14"/>
        <v>1.6666666666666666E-2</v>
      </c>
      <c r="N93" s="22" t="s">
        <v>460</v>
      </c>
      <c r="O93" s="22" t="s">
        <v>418</v>
      </c>
      <c r="P93" s="22">
        <v>200</v>
      </c>
      <c r="Q93" s="22" t="s">
        <v>382</v>
      </c>
      <c r="R93" s="22" t="s">
        <v>111</v>
      </c>
      <c r="S93" s="22" t="s">
        <v>384</v>
      </c>
      <c r="T93" s="22" t="s">
        <v>385</v>
      </c>
      <c r="U93" s="22" t="s">
        <v>386</v>
      </c>
      <c r="Y93" s="22" t="s">
        <v>975</v>
      </c>
    </row>
    <row r="94" spans="1:25" hidden="1">
      <c r="A94" s="22" t="s">
        <v>976</v>
      </c>
      <c r="B94" s="22" t="s">
        <v>977</v>
      </c>
      <c r="C94" s="22"/>
      <c r="D94" s="22" t="s">
        <v>978</v>
      </c>
      <c r="E94" s="22" t="s">
        <v>979</v>
      </c>
      <c r="F94" s="22" t="s">
        <v>977</v>
      </c>
      <c r="G94" s="22" t="s">
        <v>980</v>
      </c>
      <c r="H94" s="22">
        <v>18000</v>
      </c>
      <c r="I94" s="22" t="s">
        <v>981</v>
      </c>
      <c r="K94" s="22" t="e">
        <f>VLOOKUP(D94,#REF!,2,FALSE)</f>
        <v>#REF!</v>
      </c>
      <c r="L94" s="32">
        <f t="shared" si="9"/>
        <v>4.2777777777777777</v>
      </c>
      <c r="M94" s="33">
        <f t="shared" si="14"/>
        <v>1.1111111111111112E-2</v>
      </c>
      <c r="N94" s="22" t="s">
        <v>401</v>
      </c>
      <c r="O94" s="22" t="s">
        <v>455</v>
      </c>
      <c r="P94" s="22">
        <v>200</v>
      </c>
      <c r="Q94" s="22" t="s">
        <v>548</v>
      </c>
      <c r="R94" s="22" t="s">
        <v>37</v>
      </c>
      <c r="S94" s="22" t="s">
        <v>384</v>
      </c>
      <c r="T94" s="22" t="s">
        <v>620</v>
      </c>
      <c r="U94" s="22" t="s">
        <v>386</v>
      </c>
      <c r="Y94" s="22" t="s">
        <v>982</v>
      </c>
    </row>
    <row r="95" spans="1:25" hidden="1">
      <c r="A95" s="26" t="s">
        <v>983</v>
      </c>
      <c r="B95" s="26" t="s">
        <v>984</v>
      </c>
      <c r="C95" s="29"/>
      <c r="D95" s="26" t="s">
        <v>985</v>
      </c>
      <c r="E95" s="26" t="s">
        <v>986</v>
      </c>
      <c r="F95" s="26" t="s">
        <v>987</v>
      </c>
      <c r="G95" s="26" t="s">
        <v>988</v>
      </c>
      <c r="H95" s="26">
        <v>12000</v>
      </c>
      <c r="I95" s="26" t="s">
        <v>930</v>
      </c>
      <c r="J95" s="22" t="e">
        <f>VLOOKUP(D95,#REF!,2,FALSE)</f>
        <v>#REF!</v>
      </c>
      <c r="K95" s="22" t="e">
        <f>VLOOKUP(D95,#REF!,2,FALSE)</f>
        <v>#REF!</v>
      </c>
      <c r="L95" s="32">
        <f t="shared" si="9"/>
        <v>4.25</v>
      </c>
      <c r="M95" s="33">
        <f t="shared" si="14"/>
        <v>1.6666666666666666E-2</v>
      </c>
      <c r="N95" s="26" t="s">
        <v>460</v>
      </c>
      <c r="O95" s="26" t="s">
        <v>418</v>
      </c>
      <c r="P95" s="26">
        <v>200</v>
      </c>
      <c r="Q95" s="26" t="s">
        <v>392</v>
      </c>
      <c r="R95" s="26" t="s">
        <v>111</v>
      </c>
      <c r="S95" s="26" t="s">
        <v>384</v>
      </c>
      <c r="T95" s="26" t="s">
        <v>385</v>
      </c>
      <c r="U95" s="26" t="s">
        <v>386</v>
      </c>
      <c r="V95" s="26"/>
      <c r="W95" s="26"/>
      <c r="X95" s="26"/>
      <c r="Y95" s="26" t="s">
        <v>989</v>
      </c>
    </row>
    <row r="96" spans="1:25" hidden="1">
      <c r="A96" s="22" t="s">
        <v>990</v>
      </c>
      <c r="B96" s="22" t="s">
        <v>991</v>
      </c>
      <c r="C96" s="22"/>
      <c r="D96" s="22" t="s">
        <v>992</v>
      </c>
      <c r="E96" s="22" t="s">
        <v>992</v>
      </c>
      <c r="F96" s="22" t="s">
        <v>993</v>
      </c>
      <c r="G96" s="22" t="s">
        <v>994</v>
      </c>
      <c r="H96" s="22">
        <v>14000</v>
      </c>
      <c r="I96" s="22" t="s">
        <v>916</v>
      </c>
      <c r="K96" s="22" t="e">
        <f>VLOOKUP(D96,#REF!,2,FALSE)</f>
        <v>#REF!</v>
      </c>
      <c r="L96" s="32">
        <f t="shared" si="9"/>
        <v>4</v>
      </c>
      <c r="M96" s="33">
        <f t="shared" si="14"/>
        <v>1.4285714285714285E-2</v>
      </c>
      <c r="N96" s="22" t="s">
        <v>401</v>
      </c>
      <c r="O96" s="22" t="s">
        <v>428</v>
      </c>
      <c r="P96" s="22">
        <v>200</v>
      </c>
      <c r="Q96" s="22" t="s">
        <v>995</v>
      </c>
      <c r="R96" s="22" t="s">
        <v>111</v>
      </c>
      <c r="S96" s="22" t="s">
        <v>38</v>
      </c>
      <c r="T96" s="22" t="s">
        <v>620</v>
      </c>
      <c r="U96" s="22" t="s">
        <v>386</v>
      </c>
      <c r="Y96" s="22" t="s">
        <v>996</v>
      </c>
    </row>
    <row r="97" spans="1:25" hidden="1">
      <c r="A97" s="22" t="s">
        <v>997</v>
      </c>
      <c r="B97" s="22" t="s">
        <v>998</v>
      </c>
      <c r="D97" s="22" t="s">
        <v>999</v>
      </c>
      <c r="E97" s="22" t="s">
        <v>1000</v>
      </c>
      <c r="F97" s="22" t="s">
        <v>1001</v>
      </c>
      <c r="G97" s="22" t="s">
        <v>1002</v>
      </c>
      <c r="H97" s="22">
        <v>13000</v>
      </c>
      <c r="I97" s="22" t="s">
        <v>659</v>
      </c>
      <c r="J97" s="22" t="e">
        <f>VLOOKUP(D97,#REF!,2,FALSE)</f>
        <v>#REF!</v>
      </c>
      <c r="K97" s="22" t="e">
        <f>VLOOKUP(D97,#REF!,2,FALSE)</f>
        <v>#REF!</v>
      </c>
      <c r="L97" s="32">
        <f t="shared" si="9"/>
        <v>4</v>
      </c>
      <c r="M97" s="33">
        <f t="shared" si="14"/>
        <v>1.5384615384615385E-2</v>
      </c>
      <c r="N97" s="22" t="s">
        <v>460</v>
      </c>
      <c r="O97" s="22" t="s">
        <v>500</v>
      </c>
      <c r="P97" s="22">
        <v>200</v>
      </c>
      <c r="Q97" s="22" t="s">
        <v>382</v>
      </c>
      <c r="R97" s="22" t="s">
        <v>593</v>
      </c>
      <c r="S97" s="22" t="s">
        <v>384</v>
      </c>
      <c r="T97" s="22" t="s">
        <v>385</v>
      </c>
      <c r="U97" s="22" t="s">
        <v>386</v>
      </c>
      <c r="Y97" s="22" t="s">
        <v>1003</v>
      </c>
    </row>
    <row r="98" spans="1:25" hidden="1">
      <c r="A98" s="22" t="s">
        <v>1004</v>
      </c>
      <c r="B98" s="22" t="s">
        <v>1005</v>
      </c>
      <c r="C98" s="22"/>
      <c r="D98" s="22" t="s">
        <v>1006</v>
      </c>
      <c r="E98" s="22" t="s">
        <v>1007</v>
      </c>
      <c r="F98" s="22" t="s">
        <v>1008</v>
      </c>
      <c r="G98" s="22" t="s">
        <v>1009</v>
      </c>
      <c r="H98" s="22">
        <v>11000</v>
      </c>
      <c r="I98" s="22" t="s">
        <v>1010</v>
      </c>
      <c r="K98" s="22" t="e">
        <f>VLOOKUP(D98,#REF!,2,FALSE)</f>
        <v>#REF!</v>
      </c>
      <c r="L98" s="32">
        <f t="shared" si="9"/>
        <v>4</v>
      </c>
      <c r="M98" s="33">
        <f t="shared" si="14"/>
        <v>1.8181818181818181E-2</v>
      </c>
      <c r="N98" s="22" t="s">
        <v>401</v>
      </c>
      <c r="O98" s="22" t="s">
        <v>627</v>
      </c>
      <c r="P98" s="22">
        <v>200</v>
      </c>
      <c r="Q98" s="22" t="s">
        <v>470</v>
      </c>
      <c r="R98" s="22" t="s">
        <v>37</v>
      </c>
      <c r="S98" s="22" t="s">
        <v>384</v>
      </c>
      <c r="T98" s="22" t="s">
        <v>385</v>
      </c>
      <c r="U98" s="22" t="s">
        <v>386</v>
      </c>
      <c r="Y98" s="22" t="s">
        <v>1011</v>
      </c>
    </row>
    <row r="99" spans="1:25" hidden="1">
      <c r="A99" s="26" t="s">
        <v>1012</v>
      </c>
      <c r="B99" s="26" t="s">
        <v>1013</v>
      </c>
      <c r="C99" s="29"/>
      <c r="D99" s="26" t="s">
        <v>1014</v>
      </c>
      <c r="E99" s="26" t="s">
        <v>1000</v>
      </c>
      <c r="F99" s="26" t="s">
        <v>1001</v>
      </c>
      <c r="G99" s="26" t="s">
        <v>1015</v>
      </c>
      <c r="H99" s="26">
        <v>13000</v>
      </c>
      <c r="I99" s="26" t="s">
        <v>659</v>
      </c>
      <c r="J99" s="22" t="e">
        <f>VLOOKUP(D99,#REF!,2,FALSE)</f>
        <v>#REF!</v>
      </c>
      <c r="K99" s="22" t="e">
        <f>VLOOKUP(D99,#REF!,2,FALSE)</f>
        <v>#REF!</v>
      </c>
      <c r="L99" s="32">
        <f t="shared" si="9"/>
        <v>4</v>
      </c>
      <c r="M99" s="33">
        <f t="shared" si="14"/>
        <v>1.5384615384615385E-2</v>
      </c>
      <c r="N99" s="26" t="s">
        <v>460</v>
      </c>
      <c r="O99" s="26" t="s">
        <v>500</v>
      </c>
      <c r="P99" s="26">
        <v>200</v>
      </c>
      <c r="Q99" s="26" t="s">
        <v>1016</v>
      </c>
      <c r="R99" s="26" t="s">
        <v>576</v>
      </c>
      <c r="S99" s="26" t="s">
        <v>384</v>
      </c>
      <c r="T99" s="26" t="s">
        <v>385</v>
      </c>
      <c r="U99" s="26" t="s">
        <v>386</v>
      </c>
      <c r="V99" s="26"/>
      <c r="W99" s="26"/>
      <c r="X99" s="26"/>
      <c r="Y99" s="26" t="s">
        <v>1017</v>
      </c>
    </row>
    <row r="100" spans="1:25" s="34" customFormat="1">
      <c r="A100" s="43" t="s">
        <v>1018</v>
      </c>
      <c r="B100" s="43" t="s">
        <v>1019</v>
      </c>
      <c r="C100" s="44"/>
      <c r="D100" s="43" t="s">
        <v>78</v>
      </c>
      <c r="E100" s="43" t="s">
        <v>78</v>
      </c>
      <c r="F100" s="43" t="s">
        <v>79</v>
      </c>
      <c r="G100" s="36" t="s">
        <v>80</v>
      </c>
      <c r="H100" s="43">
        <v>66000</v>
      </c>
      <c r="I100" s="43" t="s">
        <v>1020</v>
      </c>
      <c r="J100" s="34" t="e">
        <f>VLOOKUP(D100,#REF!,2,FALSE)</f>
        <v>#REF!</v>
      </c>
      <c r="K100" s="34" t="e">
        <f>VLOOKUP(D100,#REF!,2,FALSE)</f>
        <v>#REF!</v>
      </c>
      <c r="L100" s="40">
        <f t="shared" si="9"/>
        <v>3.9545454545454546</v>
      </c>
      <c r="M100" s="41">
        <f t="shared" ref="M100:M105" si="15">T100/H100</f>
        <v>7.575757575757576E-3</v>
      </c>
      <c r="N100" s="43" t="s">
        <v>401</v>
      </c>
      <c r="O100" s="43" t="s">
        <v>469</v>
      </c>
      <c r="P100" s="43"/>
      <c r="Q100" s="43" t="s">
        <v>382</v>
      </c>
      <c r="R100" s="43" t="s">
        <v>574</v>
      </c>
      <c r="S100" s="43" t="s">
        <v>38</v>
      </c>
      <c r="T100" s="43">
        <v>500</v>
      </c>
      <c r="U100" s="43" t="s">
        <v>386</v>
      </c>
      <c r="V100" s="43"/>
      <c r="W100" s="43"/>
      <c r="X100" s="43"/>
      <c r="Y100" s="43" t="s">
        <v>1021</v>
      </c>
    </row>
    <row r="101" spans="1:25">
      <c r="A101" s="22" t="s">
        <v>1022</v>
      </c>
      <c r="B101" s="22" t="s">
        <v>1023</v>
      </c>
      <c r="D101" s="22" t="s">
        <v>1023</v>
      </c>
      <c r="E101" s="22" t="s">
        <v>1024</v>
      </c>
      <c r="F101" s="22" t="s">
        <v>1023</v>
      </c>
      <c r="G101" s="18" t="s">
        <v>1025</v>
      </c>
      <c r="H101" s="22">
        <v>14000</v>
      </c>
      <c r="I101" s="22" t="s">
        <v>1026</v>
      </c>
      <c r="J101" s="22" t="e">
        <f>VLOOKUP(D101,#REF!,2,FALSE)</f>
        <v>#REF!</v>
      </c>
      <c r="K101" s="22" t="e">
        <f>VLOOKUP(D101,#REF!,2,FALSE)</f>
        <v>#REF!</v>
      </c>
      <c r="L101" s="32">
        <f t="shared" si="9"/>
        <v>3.9285714285714284</v>
      </c>
      <c r="M101" s="33">
        <f t="shared" si="15"/>
        <v>2.1428571428571429E-2</v>
      </c>
      <c r="N101" s="22" t="s">
        <v>380</v>
      </c>
      <c r="O101" s="22" t="s">
        <v>1027</v>
      </c>
      <c r="P101" s="22">
        <v>200</v>
      </c>
      <c r="Q101" s="22" t="s">
        <v>882</v>
      </c>
      <c r="R101" s="22" t="s">
        <v>111</v>
      </c>
      <c r="S101" s="22" t="s">
        <v>38</v>
      </c>
      <c r="T101" s="22">
        <v>300</v>
      </c>
      <c r="U101" s="22" t="s">
        <v>386</v>
      </c>
      <c r="Y101" s="22" t="s">
        <v>1028</v>
      </c>
    </row>
    <row r="102" spans="1:25" hidden="1">
      <c r="A102" s="22" t="s">
        <v>1029</v>
      </c>
      <c r="B102" s="22" t="s">
        <v>1030</v>
      </c>
      <c r="C102" s="22"/>
      <c r="D102" s="22" t="s">
        <v>1031</v>
      </c>
      <c r="E102" s="22" t="s">
        <v>1031</v>
      </c>
      <c r="F102" s="22" t="s">
        <v>1032</v>
      </c>
      <c r="G102" s="22" t="s">
        <v>1033</v>
      </c>
      <c r="H102" s="22">
        <v>11000</v>
      </c>
      <c r="I102" s="22" t="s">
        <v>1034</v>
      </c>
      <c r="K102" s="22" t="e">
        <f>VLOOKUP(D102,#REF!,2,FALSE)</f>
        <v>#REF!</v>
      </c>
      <c r="L102" s="32">
        <f t="shared" si="9"/>
        <v>3.9090909090909092</v>
      </c>
      <c r="M102" s="33">
        <f t="shared" ref="M102:M104" si="16">P102/H102</f>
        <v>1.8181818181818181E-2</v>
      </c>
      <c r="N102" s="22" t="s">
        <v>460</v>
      </c>
      <c r="O102" s="22" t="s">
        <v>1035</v>
      </c>
      <c r="P102" s="22">
        <v>200</v>
      </c>
      <c r="Q102" s="22" t="s">
        <v>1036</v>
      </c>
      <c r="R102" s="22" t="s">
        <v>111</v>
      </c>
      <c r="S102" s="22" t="s">
        <v>384</v>
      </c>
      <c r="T102" s="22" t="s">
        <v>385</v>
      </c>
      <c r="U102" s="22" t="s">
        <v>386</v>
      </c>
      <c r="Y102" s="22" t="s">
        <v>750</v>
      </c>
    </row>
    <row r="103" spans="1:25" hidden="1">
      <c r="A103" s="22" t="s">
        <v>1037</v>
      </c>
      <c r="B103" s="22" t="s">
        <v>1038</v>
      </c>
      <c r="C103" s="22"/>
      <c r="D103" s="22" t="s">
        <v>1039</v>
      </c>
      <c r="E103" s="22" t="s">
        <v>1040</v>
      </c>
      <c r="F103" s="22" t="s">
        <v>1041</v>
      </c>
      <c r="G103" s="22" t="s">
        <v>1042</v>
      </c>
      <c r="H103" s="22">
        <v>10723</v>
      </c>
      <c r="I103" s="22" t="s">
        <v>281</v>
      </c>
      <c r="K103" s="22" t="e">
        <f>VLOOKUP(D103,#REF!,2,FALSE)</f>
        <v>#REF!</v>
      </c>
      <c r="L103" s="32">
        <f t="shared" si="9"/>
        <v>3.8235568404364448</v>
      </c>
      <c r="M103" s="33">
        <f t="shared" si="16"/>
        <v>1.8651496782616805E-2</v>
      </c>
      <c r="N103" s="22" t="s">
        <v>401</v>
      </c>
      <c r="O103" s="22" t="s">
        <v>1043</v>
      </c>
      <c r="P103" s="22">
        <v>200</v>
      </c>
      <c r="Q103" s="22" t="s">
        <v>608</v>
      </c>
      <c r="R103" s="22" t="s">
        <v>111</v>
      </c>
      <c r="S103" s="22" t="s">
        <v>38</v>
      </c>
      <c r="T103" s="22" t="s">
        <v>620</v>
      </c>
      <c r="U103" s="22" t="s">
        <v>386</v>
      </c>
      <c r="Y103" s="22" t="s">
        <v>1044</v>
      </c>
    </row>
    <row r="104" spans="1:25" hidden="1">
      <c r="A104" s="22" t="s">
        <v>1045</v>
      </c>
      <c r="B104" s="22" t="s">
        <v>1046</v>
      </c>
      <c r="D104" s="22" t="s">
        <v>1047</v>
      </c>
      <c r="E104" s="22" t="s">
        <v>1048</v>
      </c>
      <c r="F104" s="22" t="s">
        <v>1049</v>
      </c>
      <c r="G104" s="22" t="s">
        <v>1050</v>
      </c>
      <c r="H104" s="22">
        <v>34000</v>
      </c>
      <c r="I104" s="22" t="s">
        <v>1051</v>
      </c>
      <c r="J104" s="22" t="e">
        <f>VLOOKUP(D104,#REF!,2,FALSE)</f>
        <v>#REF!</v>
      </c>
      <c r="K104" s="22" t="e">
        <f>VLOOKUP(D104,#REF!,2,FALSE)</f>
        <v>#REF!</v>
      </c>
      <c r="L104" s="32">
        <f t="shared" si="9"/>
        <v>3.7941176470588234</v>
      </c>
      <c r="M104" s="33">
        <f t="shared" si="16"/>
        <v>5.8823529411764705E-3</v>
      </c>
      <c r="N104" s="22" t="s">
        <v>380</v>
      </c>
      <c r="O104" s="22" t="s">
        <v>418</v>
      </c>
      <c r="P104" s="22">
        <v>200</v>
      </c>
      <c r="Q104" s="22" t="s">
        <v>470</v>
      </c>
      <c r="R104" s="22" t="s">
        <v>37</v>
      </c>
      <c r="S104" s="22" t="s">
        <v>384</v>
      </c>
      <c r="T104" s="22" t="s">
        <v>385</v>
      </c>
      <c r="U104" s="22" t="s">
        <v>386</v>
      </c>
      <c r="Y104" s="22" t="s">
        <v>1052</v>
      </c>
    </row>
    <row r="105" spans="1:25">
      <c r="A105" s="22" t="s">
        <v>1053</v>
      </c>
      <c r="B105" s="22" t="s">
        <v>1054</v>
      </c>
      <c r="D105" s="22" t="s">
        <v>1055</v>
      </c>
      <c r="E105" s="22" t="s">
        <v>1056</v>
      </c>
      <c r="F105" s="22" t="s">
        <v>1057</v>
      </c>
      <c r="G105" s="18" t="s">
        <v>1058</v>
      </c>
      <c r="H105" s="22">
        <v>32000</v>
      </c>
      <c r="I105" s="22" t="s">
        <v>1059</v>
      </c>
      <c r="J105" s="22" t="e">
        <f>VLOOKUP(D105,#REF!,2,FALSE)</f>
        <v>#REF!</v>
      </c>
      <c r="K105" s="22" t="e">
        <f>VLOOKUP(D105,#REF!,2,FALSE)</f>
        <v>#REF!</v>
      </c>
      <c r="L105" s="32">
        <f t="shared" si="9"/>
        <v>3.78125</v>
      </c>
      <c r="M105" s="33">
        <f t="shared" si="15"/>
        <v>1.5625E-2</v>
      </c>
      <c r="N105" s="22" t="s">
        <v>401</v>
      </c>
      <c r="O105" s="22" t="s">
        <v>1060</v>
      </c>
      <c r="Q105" s="22" t="s">
        <v>1061</v>
      </c>
      <c r="R105" s="22" t="s">
        <v>37</v>
      </c>
      <c r="S105" s="22" t="s">
        <v>38</v>
      </c>
      <c r="T105" s="22">
        <v>500</v>
      </c>
      <c r="U105" s="22" t="s">
        <v>386</v>
      </c>
      <c r="Y105" s="22" t="s">
        <v>1062</v>
      </c>
    </row>
    <row r="106" spans="1:25" hidden="1">
      <c r="A106" s="22" t="s">
        <v>1063</v>
      </c>
      <c r="B106" s="22" t="s">
        <v>1064</v>
      </c>
      <c r="D106" s="22" t="s">
        <v>1065</v>
      </c>
      <c r="E106" s="22" t="s">
        <v>1066</v>
      </c>
      <c r="F106" s="22" t="s">
        <v>1067</v>
      </c>
      <c r="G106" s="22" t="s">
        <v>1068</v>
      </c>
      <c r="H106" s="22">
        <v>31000</v>
      </c>
      <c r="I106" s="22" t="s">
        <v>538</v>
      </c>
      <c r="J106" s="22" t="e">
        <f>VLOOKUP(D106,#REF!,2,FALSE)</f>
        <v>#REF!</v>
      </c>
      <c r="K106" s="22" t="e">
        <f>VLOOKUP(D106,#REF!,2,FALSE)</f>
        <v>#REF!</v>
      </c>
      <c r="L106" s="32">
        <f t="shared" si="9"/>
        <v>3.774193548387097</v>
      </c>
      <c r="M106" s="33">
        <f t="shared" ref="M106:M109" si="17">P106/H106</f>
        <v>6.4516129032258064E-3</v>
      </c>
      <c r="N106" s="22" t="s">
        <v>401</v>
      </c>
      <c r="O106" s="22" t="s">
        <v>469</v>
      </c>
      <c r="P106" s="22">
        <v>200</v>
      </c>
      <c r="Q106" s="22" t="s">
        <v>382</v>
      </c>
      <c r="R106" s="22" t="s">
        <v>37</v>
      </c>
      <c r="S106" s="22" t="s">
        <v>384</v>
      </c>
      <c r="T106" s="22" t="s">
        <v>385</v>
      </c>
      <c r="U106" s="22" t="s">
        <v>386</v>
      </c>
      <c r="Y106" s="22" t="s">
        <v>1069</v>
      </c>
    </row>
    <row r="107" spans="1:25" hidden="1">
      <c r="A107" s="22" t="s">
        <v>1070</v>
      </c>
      <c r="B107" s="22" t="s">
        <v>1071</v>
      </c>
      <c r="D107" s="22" t="s">
        <v>1072</v>
      </c>
      <c r="E107" s="22" t="s">
        <v>1073</v>
      </c>
      <c r="F107" s="22" t="s">
        <v>1074</v>
      </c>
      <c r="G107" s="22" t="s">
        <v>1075</v>
      </c>
      <c r="H107" s="22">
        <v>5122</v>
      </c>
      <c r="I107" s="22" t="s">
        <v>255</v>
      </c>
      <c r="J107" s="22" t="e">
        <f>VLOOKUP(D107,#REF!,2,FALSE)</f>
        <v>#REF!</v>
      </c>
      <c r="K107" s="22" t="e">
        <f>VLOOKUP(D107,#REF!,2,FALSE)</f>
        <v>#REF!</v>
      </c>
      <c r="L107" s="32">
        <f t="shared" si="9"/>
        <v>3.7094884810620852</v>
      </c>
      <c r="M107" s="33">
        <f t="shared" si="17"/>
        <v>1.5618898867629832E-2</v>
      </c>
      <c r="N107" s="22" t="s">
        <v>380</v>
      </c>
      <c r="O107" s="22" t="s">
        <v>1076</v>
      </c>
      <c r="P107" s="22">
        <v>80</v>
      </c>
      <c r="Q107" s="22" t="s">
        <v>801</v>
      </c>
      <c r="R107" s="22" t="s">
        <v>111</v>
      </c>
      <c r="S107" s="22" t="s">
        <v>384</v>
      </c>
      <c r="T107" s="22" t="s">
        <v>385</v>
      </c>
      <c r="U107" s="22" t="s">
        <v>386</v>
      </c>
      <c r="Y107" s="22" t="s">
        <v>1077</v>
      </c>
    </row>
    <row r="108" spans="1:25" hidden="1">
      <c r="A108" s="26" t="s">
        <v>1078</v>
      </c>
      <c r="B108" s="26" t="s">
        <v>1079</v>
      </c>
      <c r="C108" s="26"/>
      <c r="D108" s="26" t="s">
        <v>1080</v>
      </c>
      <c r="E108" s="26" t="s">
        <v>1081</v>
      </c>
      <c r="F108" s="26" t="s">
        <v>1082</v>
      </c>
      <c r="G108" s="26" t="s">
        <v>1083</v>
      </c>
      <c r="H108" s="26">
        <v>18000</v>
      </c>
      <c r="I108" s="26" t="s">
        <v>851</v>
      </c>
      <c r="J108" s="26"/>
      <c r="K108" s="22" t="e">
        <f>VLOOKUP(D108,#REF!,2,FALSE)</f>
        <v>#REF!</v>
      </c>
      <c r="L108" s="32">
        <f t="shared" si="9"/>
        <v>3.6111111111111112</v>
      </c>
      <c r="M108" s="33">
        <f t="shared" si="17"/>
        <v>1.1111111111111112E-2</v>
      </c>
      <c r="N108" s="26" t="s">
        <v>401</v>
      </c>
      <c r="O108" s="26" t="s">
        <v>950</v>
      </c>
      <c r="P108" s="26">
        <v>200</v>
      </c>
      <c r="Q108" s="26" t="s">
        <v>1084</v>
      </c>
      <c r="R108" s="26" t="s">
        <v>37</v>
      </c>
      <c r="S108" s="26" t="s">
        <v>38</v>
      </c>
      <c r="T108" s="26" t="s">
        <v>620</v>
      </c>
      <c r="U108" s="26" t="s">
        <v>386</v>
      </c>
      <c r="V108" s="26"/>
      <c r="W108" s="26"/>
      <c r="X108" s="26"/>
      <c r="Y108" s="26" t="s">
        <v>1085</v>
      </c>
    </row>
    <row r="109" spans="1:25" hidden="1">
      <c r="A109" s="22" t="s">
        <v>1086</v>
      </c>
      <c r="B109" s="22" t="s">
        <v>1087</v>
      </c>
      <c r="D109" s="22" t="s">
        <v>1088</v>
      </c>
      <c r="E109" s="22" t="s">
        <v>1089</v>
      </c>
      <c r="F109" s="22" t="s">
        <v>1090</v>
      </c>
      <c r="G109" s="22" t="s">
        <v>1091</v>
      </c>
      <c r="H109" s="22">
        <v>12000</v>
      </c>
      <c r="I109" s="22" t="s">
        <v>1092</v>
      </c>
      <c r="J109" s="22" t="e">
        <f>VLOOKUP(D109,#REF!,2,FALSE)</f>
        <v>#REF!</v>
      </c>
      <c r="K109" s="22" t="e">
        <f>VLOOKUP(D109,#REF!,2,FALSE)</f>
        <v>#REF!</v>
      </c>
      <c r="L109" s="32">
        <f t="shared" si="9"/>
        <v>3.5</v>
      </c>
      <c r="M109" s="33">
        <f t="shared" si="17"/>
        <v>1.6666666666666666E-2</v>
      </c>
      <c r="N109" s="22" t="s">
        <v>1093</v>
      </c>
      <c r="O109" s="22" t="s">
        <v>1094</v>
      </c>
      <c r="P109" s="22">
        <v>200</v>
      </c>
      <c r="Q109" s="22" t="s">
        <v>1095</v>
      </c>
      <c r="R109" s="22" t="s">
        <v>37</v>
      </c>
      <c r="S109" s="22" t="s">
        <v>384</v>
      </c>
      <c r="T109" s="22" t="s">
        <v>385</v>
      </c>
      <c r="U109" s="22" t="s">
        <v>386</v>
      </c>
      <c r="Y109" s="22" t="s">
        <v>1096</v>
      </c>
    </row>
    <row r="110" spans="1:25">
      <c r="A110" s="22" t="s">
        <v>1097</v>
      </c>
      <c r="B110" s="22" t="s">
        <v>1098</v>
      </c>
      <c r="D110" s="22" t="s">
        <v>1099</v>
      </c>
      <c r="E110" s="22" t="s">
        <v>1100</v>
      </c>
      <c r="F110" s="22" t="s">
        <v>1101</v>
      </c>
      <c r="G110" s="22" t="s">
        <v>1102</v>
      </c>
      <c r="H110" s="22">
        <v>10000</v>
      </c>
      <c r="I110" s="22" t="s">
        <v>1103</v>
      </c>
      <c r="J110" s="22" t="e">
        <f>VLOOKUP(D110,#REF!,2,FALSE)</f>
        <v>#REF!</v>
      </c>
      <c r="K110" s="22" t="e">
        <f>VLOOKUP(D110,#REF!,2,FALSE)</f>
        <v>#REF!</v>
      </c>
      <c r="L110" s="32">
        <f t="shared" si="9"/>
        <v>3.5</v>
      </c>
      <c r="M110" s="33">
        <f t="shared" ref="M110:M112" si="18">T110/H110</f>
        <v>0.03</v>
      </c>
      <c r="N110" s="22" t="s">
        <v>380</v>
      </c>
      <c r="O110" s="22" t="s">
        <v>1104</v>
      </c>
      <c r="Q110" s="22" t="s">
        <v>382</v>
      </c>
      <c r="R110" s="22" t="s">
        <v>111</v>
      </c>
      <c r="S110" s="22" t="s">
        <v>38</v>
      </c>
      <c r="T110" s="22">
        <v>300</v>
      </c>
      <c r="U110" s="22" t="s">
        <v>386</v>
      </c>
      <c r="Y110" s="22" t="s">
        <v>1105</v>
      </c>
    </row>
    <row r="111" spans="1:25">
      <c r="A111" s="22" t="s">
        <v>1106</v>
      </c>
      <c r="B111" s="22" t="s">
        <v>1107</v>
      </c>
      <c r="D111" s="22" t="s">
        <v>1108</v>
      </c>
      <c r="E111" s="22" t="s">
        <v>1109</v>
      </c>
      <c r="F111" s="22" t="s">
        <v>1107</v>
      </c>
      <c r="G111" s="18" t="s">
        <v>1110</v>
      </c>
      <c r="H111" s="22">
        <v>32000</v>
      </c>
      <c r="I111" s="22" t="s">
        <v>881</v>
      </c>
      <c r="J111" s="22" t="e">
        <f>VLOOKUP(D111,#REF!,2,FALSE)</f>
        <v>#REF!</v>
      </c>
      <c r="K111" s="22" t="e">
        <f>VLOOKUP(D111,#REF!,2,FALSE)</f>
        <v>#REF!</v>
      </c>
      <c r="L111" s="32">
        <f t="shared" si="9"/>
        <v>3.34375</v>
      </c>
      <c r="M111" s="33">
        <f t="shared" si="18"/>
        <v>1.5625E-2</v>
      </c>
      <c r="N111" s="22" t="s">
        <v>380</v>
      </c>
      <c r="O111" s="22" t="s">
        <v>530</v>
      </c>
      <c r="P111" s="22">
        <v>200</v>
      </c>
      <c r="Q111" s="22" t="s">
        <v>382</v>
      </c>
      <c r="R111" s="22" t="s">
        <v>37</v>
      </c>
      <c r="S111" s="22" t="s">
        <v>38</v>
      </c>
      <c r="T111" s="22">
        <v>500</v>
      </c>
      <c r="U111" s="22" t="s">
        <v>386</v>
      </c>
      <c r="Y111" s="22" t="s">
        <v>1111</v>
      </c>
    </row>
    <row r="112" spans="1:25" s="34" customFormat="1">
      <c r="A112" s="34" t="s">
        <v>1112</v>
      </c>
      <c r="B112" s="34" t="s">
        <v>1113</v>
      </c>
      <c r="C112" s="35"/>
      <c r="D112" s="34" t="s">
        <v>84</v>
      </c>
      <c r="E112" s="34" t="s">
        <v>87</v>
      </c>
      <c r="F112" s="34" t="s">
        <v>85</v>
      </c>
      <c r="G112" s="36" t="s">
        <v>86</v>
      </c>
      <c r="H112" s="34">
        <v>34000</v>
      </c>
      <c r="I112" s="34" t="s">
        <v>507</v>
      </c>
      <c r="J112" s="34" t="e">
        <f>VLOOKUP(D112,#REF!,2,FALSE)</f>
        <v>#REF!</v>
      </c>
      <c r="K112" s="34" t="e">
        <f>VLOOKUP(D112,#REF!,2,FALSE)</f>
        <v>#REF!</v>
      </c>
      <c r="L112" s="40">
        <f t="shared" si="9"/>
        <v>3.2941176470588234</v>
      </c>
      <c r="M112" s="41">
        <f t="shared" si="18"/>
        <v>1.4705882352941176E-2</v>
      </c>
      <c r="N112" s="34" t="s">
        <v>401</v>
      </c>
      <c r="O112" s="34" t="s">
        <v>455</v>
      </c>
      <c r="Q112" s="34" t="s">
        <v>392</v>
      </c>
      <c r="R112" s="34" t="s">
        <v>37</v>
      </c>
      <c r="S112" s="34" t="s">
        <v>38</v>
      </c>
      <c r="T112" s="34">
        <v>500</v>
      </c>
      <c r="U112" s="34" t="s">
        <v>386</v>
      </c>
      <c r="Y112" s="34" t="s">
        <v>1114</v>
      </c>
    </row>
    <row r="113" spans="1:25" hidden="1">
      <c r="A113" s="22" t="s">
        <v>1115</v>
      </c>
      <c r="B113" s="22" t="s">
        <v>1116</v>
      </c>
      <c r="D113" s="22" t="s">
        <v>1117</v>
      </c>
      <c r="E113" s="22" t="s">
        <v>1118</v>
      </c>
      <c r="F113" s="22" t="s">
        <v>1117</v>
      </c>
      <c r="G113" s="22" t="s">
        <v>1119</v>
      </c>
      <c r="H113" s="22">
        <v>37000</v>
      </c>
      <c r="I113" s="22" t="s">
        <v>1059</v>
      </c>
      <c r="J113" s="22" t="e">
        <f>VLOOKUP(D113,#REF!,2,FALSE)</f>
        <v>#REF!</v>
      </c>
      <c r="K113" s="22" t="e">
        <f>VLOOKUP(D113,#REF!,2,FALSE)</f>
        <v>#REF!</v>
      </c>
      <c r="L113" s="32">
        <f t="shared" si="9"/>
        <v>3.2702702702702702</v>
      </c>
      <c r="M113" s="33">
        <f t="shared" ref="M113:M118" si="19">P113/H113</f>
        <v>5.4054054054054057E-3</v>
      </c>
      <c r="N113" s="22" t="s">
        <v>401</v>
      </c>
      <c r="O113" s="22" t="s">
        <v>1120</v>
      </c>
      <c r="P113" s="22">
        <v>200</v>
      </c>
      <c r="Q113" s="22" t="s">
        <v>392</v>
      </c>
      <c r="R113" s="22" t="s">
        <v>37</v>
      </c>
      <c r="S113" s="22" t="s">
        <v>384</v>
      </c>
      <c r="T113" s="22" t="s">
        <v>385</v>
      </c>
      <c r="U113" s="22" t="s">
        <v>386</v>
      </c>
      <c r="Y113" s="22" t="s">
        <v>1121</v>
      </c>
    </row>
    <row r="114" spans="1:25" hidden="1">
      <c r="A114" s="22" t="s">
        <v>1122</v>
      </c>
      <c r="B114" s="22" t="s">
        <v>1123</v>
      </c>
      <c r="D114" s="22" t="s">
        <v>1124</v>
      </c>
      <c r="E114" s="22" t="s">
        <v>1125</v>
      </c>
      <c r="F114" s="22" t="s">
        <v>1126</v>
      </c>
      <c r="G114" s="22" t="s">
        <v>1127</v>
      </c>
      <c r="H114" s="22">
        <v>22000</v>
      </c>
      <c r="I114" s="22" t="s">
        <v>1128</v>
      </c>
      <c r="J114" s="22" t="e">
        <f>VLOOKUP(D114,#REF!,2,FALSE)</f>
        <v>#REF!</v>
      </c>
      <c r="K114" s="22" t="e">
        <f>VLOOKUP(D114,#REF!,2,FALSE)</f>
        <v>#REF!</v>
      </c>
      <c r="L114" s="32">
        <f t="shared" si="9"/>
        <v>3.2272727272727271</v>
      </c>
      <c r="M114" s="33">
        <f t="shared" si="19"/>
        <v>9.0909090909090905E-3</v>
      </c>
      <c r="N114" s="22" t="s">
        <v>380</v>
      </c>
      <c r="O114" s="22" t="s">
        <v>500</v>
      </c>
      <c r="P114" s="22">
        <v>200</v>
      </c>
      <c r="Q114" s="22" t="s">
        <v>382</v>
      </c>
      <c r="R114" s="22" t="s">
        <v>593</v>
      </c>
      <c r="S114" s="22" t="s">
        <v>384</v>
      </c>
      <c r="T114" s="22" t="s">
        <v>385</v>
      </c>
      <c r="U114" s="22" t="s">
        <v>386</v>
      </c>
      <c r="Y114" s="22" t="s">
        <v>1129</v>
      </c>
    </row>
    <row r="115" spans="1:25" hidden="1">
      <c r="A115" s="22" t="s">
        <v>1130</v>
      </c>
      <c r="B115" s="22" t="s">
        <v>1131</v>
      </c>
      <c r="C115" s="22"/>
      <c r="D115" s="22" t="s">
        <v>1132</v>
      </c>
      <c r="E115" s="22" t="s">
        <v>1133</v>
      </c>
      <c r="F115" s="22" t="s">
        <v>1134</v>
      </c>
      <c r="G115" s="22" t="s">
        <v>1135</v>
      </c>
      <c r="H115" s="22">
        <v>11000</v>
      </c>
      <c r="I115" s="22" t="s">
        <v>1103</v>
      </c>
      <c r="K115" s="22" t="e">
        <f>VLOOKUP(D115,#REF!,2,FALSE)</f>
        <v>#REF!</v>
      </c>
      <c r="L115" s="32">
        <f t="shared" si="9"/>
        <v>3.1818181818181817</v>
      </c>
      <c r="M115" s="33">
        <f t="shared" si="19"/>
        <v>0</v>
      </c>
      <c r="N115" s="22" t="s">
        <v>401</v>
      </c>
      <c r="O115" s="22" t="s">
        <v>455</v>
      </c>
      <c r="Q115" s="22" t="s">
        <v>382</v>
      </c>
      <c r="R115" s="22" t="s">
        <v>37</v>
      </c>
      <c r="S115" s="22" t="s">
        <v>38</v>
      </c>
      <c r="T115" s="22" t="s">
        <v>620</v>
      </c>
      <c r="U115" s="22" t="s">
        <v>386</v>
      </c>
      <c r="Y115" s="22" t="s">
        <v>724</v>
      </c>
    </row>
    <row r="116" spans="1:25" hidden="1">
      <c r="A116" s="22" t="s">
        <v>1136</v>
      </c>
      <c r="B116" s="22" t="s">
        <v>1137</v>
      </c>
      <c r="D116" s="22" t="s">
        <v>1138</v>
      </c>
      <c r="E116" s="22" t="s">
        <v>1139</v>
      </c>
      <c r="F116" s="22" t="s">
        <v>1140</v>
      </c>
      <c r="G116" s="22" t="s">
        <v>1141</v>
      </c>
      <c r="H116" s="22">
        <v>20100</v>
      </c>
      <c r="I116" s="22" t="s">
        <v>1142</v>
      </c>
      <c r="J116" s="22" t="e">
        <f>VLOOKUP(D116,#REF!,2,FALSE)</f>
        <v>#REF!</v>
      </c>
      <c r="K116" s="22" t="e">
        <f>VLOOKUP(D116,#REF!,2,FALSE)</f>
        <v>#REF!</v>
      </c>
      <c r="L116" s="32">
        <f t="shared" si="9"/>
        <v>3.1343283582089554</v>
      </c>
      <c r="M116" s="33">
        <f t="shared" si="19"/>
        <v>9.9502487562189053E-3</v>
      </c>
      <c r="N116" s="22" t="s">
        <v>380</v>
      </c>
      <c r="O116" s="22" t="s">
        <v>1143</v>
      </c>
      <c r="P116" s="22">
        <v>200</v>
      </c>
      <c r="Q116" s="22" t="s">
        <v>382</v>
      </c>
      <c r="R116" s="22" t="s">
        <v>574</v>
      </c>
      <c r="S116" s="22" t="s">
        <v>384</v>
      </c>
      <c r="T116" s="22" t="s">
        <v>385</v>
      </c>
      <c r="U116" s="22" t="s">
        <v>386</v>
      </c>
      <c r="Y116" s="22" t="s">
        <v>628</v>
      </c>
    </row>
    <row r="117" spans="1:25" hidden="1">
      <c r="A117" s="26" t="s">
        <v>1144</v>
      </c>
      <c r="B117" s="26" t="s">
        <v>1145</v>
      </c>
      <c r="C117" s="29"/>
      <c r="D117" s="26" t="s">
        <v>1146</v>
      </c>
      <c r="E117" s="26" t="s">
        <v>1147</v>
      </c>
      <c r="F117" s="26" t="s">
        <v>1148</v>
      </c>
      <c r="G117" s="26" t="s">
        <v>1149</v>
      </c>
      <c r="H117" s="26">
        <v>30000</v>
      </c>
      <c r="I117" s="26" t="s">
        <v>1150</v>
      </c>
      <c r="J117" s="22" t="e">
        <f>VLOOKUP(D117,#REF!,2,FALSE)</f>
        <v>#REF!</v>
      </c>
      <c r="K117" s="22" t="e">
        <f>VLOOKUP(D117,#REF!,2,FALSE)</f>
        <v>#REF!</v>
      </c>
      <c r="L117" s="32">
        <f t="shared" si="9"/>
        <v>3.1333333333333333</v>
      </c>
      <c r="M117" s="33">
        <f t="shared" si="19"/>
        <v>6.6666666666666671E-3</v>
      </c>
      <c r="N117" s="26" t="s">
        <v>380</v>
      </c>
      <c r="O117" s="26" t="s">
        <v>1151</v>
      </c>
      <c r="P117" s="26">
        <v>200</v>
      </c>
      <c r="Q117" s="26" t="s">
        <v>470</v>
      </c>
      <c r="R117" s="26" t="s">
        <v>74</v>
      </c>
      <c r="S117" s="26" t="s">
        <v>384</v>
      </c>
      <c r="T117" s="26" t="s">
        <v>385</v>
      </c>
      <c r="U117" s="26" t="s">
        <v>386</v>
      </c>
      <c r="V117" s="26"/>
      <c r="W117" s="26"/>
      <c r="X117" s="26"/>
      <c r="Y117" s="26" t="s">
        <v>1152</v>
      </c>
    </row>
    <row r="118" spans="1:25" hidden="1">
      <c r="A118" s="26" t="s">
        <v>1153</v>
      </c>
      <c r="B118" s="26" t="s">
        <v>1154</v>
      </c>
      <c r="C118" s="26"/>
      <c r="D118" s="26" t="s">
        <v>1155</v>
      </c>
      <c r="E118" s="26" t="s">
        <v>1156</v>
      </c>
      <c r="F118" s="26" t="s">
        <v>1157</v>
      </c>
      <c r="G118" s="26" t="s">
        <v>1158</v>
      </c>
      <c r="H118" s="26">
        <v>10200</v>
      </c>
      <c r="I118" s="26" t="s">
        <v>1159</v>
      </c>
      <c r="J118" s="26"/>
      <c r="K118" s="22" t="e">
        <f>VLOOKUP(D118,#REF!,2,FALSE)</f>
        <v>#REF!</v>
      </c>
      <c r="L118" s="32">
        <f t="shared" si="9"/>
        <v>3.0392156862745097</v>
      </c>
      <c r="M118" s="33">
        <f t="shared" si="19"/>
        <v>1.9607843137254902E-2</v>
      </c>
      <c r="N118" s="26" t="s">
        <v>401</v>
      </c>
      <c r="O118" s="26" t="s">
        <v>1160</v>
      </c>
      <c r="P118" s="26">
        <v>200</v>
      </c>
      <c r="Q118" s="26" t="s">
        <v>1161</v>
      </c>
      <c r="R118" s="26" t="s">
        <v>111</v>
      </c>
      <c r="S118" s="26" t="s">
        <v>384</v>
      </c>
      <c r="T118" s="26" t="s">
        <v>385</v>
      </c>
      <c r="U118" s="26" t="s">
        <v>386</v>
      </c>
      <c r="V118" s="26"/>
      <c r="W118" s="26"/>
      <c r="X118" s="26"/>
      <c r="Y118" s="26" t="s">
        <v>1162</v>
      </c>
    </row>
    <row r="119" spans="1:25" s="34" customFormat="1">
      <c r="A119" s="34" t="s">
        <v>1163</v>
      </c>
      <c r="B119" s="34" t="s">
        <v>90</v>
      </c>
      <c r="C119" s="35"/>
      <c r="D119" s="34" t="s">
        <v>90</v>
      </c>
      <c r="E119" s="34" t="s">
        <v>93</v>
      </c>
      <c r="F119" s="34" t="s">
        <v>91</v>
      </c>
      <c r="G119" s="36" t="s">
        <v>92</v>
      </c>
      <c r="H119" s="34">
        <v>26000</v>
      </c>
      <c r="I119" s="34" t="s">
        <v>1164</v>
      </c>
      <c r="J119" s="34" t="e">
        <f>VLOOKUP(D119,#REF!,2,FALSE)</f>
        <v>#REF!</v>
      </c>
      <c r="K119" s="34" t="e">
        <f>VLOOKUP(D119,#REF!,2,FALSE)</f>
        <v>#REF!</v>
      </c>
      <c r="L119" s="40">
        <f t="shared" si="9"/>
        <v>3.0384615384615383</v>
      </c>
      <c r="M119" s="41">
        <f t="shared" ref="M119:M124" si="20">T119/H119</f>
        <v>1.1538461538461539E-2</v>
      </c>
      <c r="N119" s="34" t="s">
        <v>380</v>
      </c>
      <c r="O119" s="34" t="s">
        <v>835</v>
      </c>
      <c r="Q119" s="34" t="s">
        <v>1165</v>
      </c>
      <c r="R119" s="34" t="s">
        <v>74</v>
      </c>
      <c r="S119" s="34" t="s">
        <v>38</v>
      </c>
      <c r="T119" s="34">
        <v>300</v>
      </c>
      <c r="U119" s="34" t="s">
        <v>386</v>
      </c>
      <c r="Y119" s="34" t="s">
        <v>1166</v>
      </c>
    </row>
    <row r="120" spans="1:25" hidden="1">
      <c r="A120" s="22" t="s">
        <v>1167</v>
      </c>
      <c r="B120" s="22" t="s">
        <v>1168</v>
      </c>
      <c r="C120" s="22"/>
      <c r="D120" s="22" t="s">
        <v>1169</v>
      </c>
      <c r="E120" s="22" t="s">
        <v>1170</v>
      </c>
      <c r="F120" s="22" t="s">
        <v>1171</v>
      </c>
      <c r="G120" s="22" t="s">
        <v>1172</v>
      </c>
      <c r="H120" s="22">
        <v>14000</v>
      </c>
      <c r="I120" s="22" t="s">
        <v>1092</v>
      </c>
      <c r="K120" s="22" t="e">
        <f>VLOOKUP(D120,#REF!,2,FALSE)</f>
        <v>#REF!</v>
      </c>
      <c r="L120" s="32">
        <f t="shared" si="9"/>
        <v>3</v>
      </c>
      <c r="M120" s="33">
        <f t="shared" ref="M120:M123" si="21">P120/H120</f>
        <v>1.4285714285714285E-2</v>
      </c>
      <c r="N120" s="22" t="s">
        <v>1173</v>
      </c>
      <c r="O120" s="22" t="s">
        <v>843</v>
      </c>
      <c r="P120" s="22">
        <v>200</v>
      </c>
      <c r="Q120" s="22" t="s">
        <v>470</v>
      </c>
      <c r="R120" s="22" t="s">
        <v>74</v>
      </c>
      <c r="S120" s="22" t="s">
        <v>384</v>
      </c>
      <c r="T120" s="22" t="s">
        <v>620</v>
      </c>
      <c r="U120" s="22" t="s">
        <v>386</v>
      </c>
      <c r="Y120" s="22" t="s">
        <v>654</v>
      </c>
    </row>
    <row r="121" spans="1:25" hidden="1">
      <c r="A121" s="22" t="s">
        <v>1174</v>
      </c>
      <c r="B121" s="22" t="s">
        <v>1175</v>
      </c>
      <c r="D121" s="22" t="s">
        <v>1176</v>
      </c>
      <c r="E121" s="22" t="s">
        <v>1177</v>
      </c>
      <c r="F121" s="22" t="s">
        <v>1178</v>
      </c>
      <c r="G121" s="22" t="s">
        <v>1179</v>
      </c>
      <c r="H121" s="22">
        <v>14000</v>
      </c>
      <c r="I121" s="22" t="s">
        <v>1092</v>
      </c>
      <c r="J121" s="22" t="e">
        <f>VLOOKUP(D121,#REF!,2,FALSE)</f>
        <v>#REF!</v>
      </c>
      <c r="K121" s="22" t="e">
        <f>VLOOKUP(D121,#REF!,2,FALSE)</f>
        <v>#REF!</v>
      </c>
      <c r="L121" s="32">
        <f t="shared" si="9"/>
        <v>3</v>
      </c>
      <c r="M121" s="33">
        <f t="shared" si="21"/>
        <v>1.4285714285714285E-2</v>
      </c>
      <c r="N121" s="22" t="s">
        <v>390</v>
      </c>
      <c r="O121" s="22" t="s">
        <v>1180</v>
      </c>
      <c r="P121" s="22">
        <v>200</v>
      </c>
      <c r="Q121" s="22" t="s">
        <v>382</v>
      </c>
      <c r="R121" s="22" t="s">
        <v>1181</v>
      </c>
      <c r="S121" s="22" t="s">
        <v>384</v>
      </c>
      <c r="T121" s="22" t="s">
        <v>385</v>
      </c>
      <c r="U121" s="22" t="s">
        <v>386</v>
      </c>
      <c r="Y121" s="22" t="s">
        <v>1182</v>
      </c>
    </row>
    <row r="122" spans="1:25">
      <c r="A122" s="22" t="s">
        <v>1183</v>
      </c>
      <c r="B122" s="22" t="s">
        <v>1184</v>
      </c>
      <c r="D122" s="22" t="s">
        <v>1185</v>
      </c>
      <c r="E122" s="22" t="s">
        <v>1186</v>
      </c>
      <c r="F122" s="22" t="s">
        <v>1187</v>
      </c>
      <c r="G122" s="18" t="s">
        <v>1188</v>
      </c>
      <c r="H122" s="22">
        <v>43000</v>
      </c>
      <c r="I122" s="22" t="s">
        <v>1189</v>
      </c>
      <c r="J122" s="22" t="e">
        <f>VLOOKUP(D122,#REF!,2,FALSE)</f>
        <v>#REF!</v>
      </c>
      <c r="K122" s="22" t="e">
        <f>VLOOKUP(D122,#REF!,2,FALSE)</f>
        <v>#REF!</v>
      </c>
      <c r="L122" s="32">
        <f t="shared" si="9"/>
        <v>2.9302325581395348</v>
      </c>
      <c r="M122" s="33">
        <f t="shared" si="20"/>
        <v>1.1627906976744186E-2</v>
      </c>
      <c r="N122" s="22" t="s">
        <v>380</v>
      </c>
      <c r="O122" s="22" t="s">
        <v>1190</v>
      </c>
      <c r="P122" s="22">
        <v>200</v>
      </c>
      <c r="Q122" s="22" t="s">
        <v>38</v>
      </c>
      <c r="R122" s="22" t="s">
        <v>111</v>
      </c>
      <c r="S122" s="22" t="s">
        <v>384</v>
      </c>
      <c r="T122" s="22">
        <v>500</v>
      </c>
      <c r="U122" s="22" t="s">
        <v>386</v>
      </c>
      <c r="Y122" s="22" t="s">
        <v>1191</v>
      </c>
    </row>
    <row r="123" spans="1:25" hidden="1">
      <c r="A123" s="26" t="s">
        <v>1192</v>
      </c>
      <c r="B123" s="26" t="s">
        <v>1193</v>
      </c>
      <c r="C123" s="29"/>
      <c r="D123" s="26" t="s">
        <v>1194</v>
      </c>
      <c r="E123" s="26" t="s">
        <v>1195</v>
      </c>
      <c r="F123" s="26" t="s">
        <v>1196</v>
      </c>
      <c r="G123" s="26" t="s">
        <v>1197</v>
      </c>
      <c r="H123" s="26">
        <v>12000</v>
      </c>
      <c r="I123" s="26" t="s">
        <v>1103</v>
      </c>
      <c r="J123" s="22" t="e">
        <f>VLOOKUP(D123,#REF!,2,FALSE)</f>
        <v>#REF!</v>
      </c>
      <c r="K123" s="22" t="e">
        <f>VLOOKUP(D123,#REF!,2,FALSE)</f>
        <v>#REF!</v>
      </c>
      <c r="L123" s="32">
        <f t="shared" si="9"/>
        <v>2.9166666666666665</v>
      </c>
      <c r="M123" s="33">
        <f t="shared" si="21"/>
        <v>1.6666666666666666E-2</v>
      </c>
      <c r="N123" s="26" t="s">
        <v>401</v>
      </c>
      <c r="O123" s="26" t="s">
        <v>1198</v>
      </c>
      <c r="P123" s="26">
        <v>200</v>
      </c>
      <c r="Q123" s="26" t="s">
        <v>608</v>
      </c>
      <c r="R123" s="26" t="s">
        <v>37</v>
      </c>
      <c r="S123" s="26" t="s">
        <v>384</v>
      </c>
      <c r="T123" s="26" t="s">
        <v>385</v>
      </c>
      <c r="U123" s="26" t="s">
        <v>386</v>
      </c>
      <c r="V123" s="26"/>
      <c r="W123" s="26"/>
      <c r="X123" s="26"/>
      <c r="Y123" s="26" t="s">
        <v>1199</v>
      </c>
    </row>
    <row r="124" spans="1:25">
      <c r="A124" s="26" t="s">
        <v>1200</v>
      </c>
      <c r="B124" s="26" t="s">
        <v>1201</v>
      </c>
      <c r="C124" s="29"/>
      <c r="D124" s="26" t="s">
        <v>1202</v>
      </c>
      <c r="E124" s="26" t="s">
        <v>1203</v>
      </c>
      <c r="F124" s="26" t="s">
        <v>1204</v>
      </c>
      <c r="G124" s="18" t="s">
        <v>1205</v>
      </c>
      <c r="H124" s="26">
        <v>45000</v>
      </c>
      <c r="I124" s="26" t="s">
        <v>492</v>
      </c>
      <c r="J124" s="22" t="e">
        <f>VLOOKUP(D124,#REF!,2,FALSE)</f>
        <v>#REF!</v>
      </c>
      <c r="K124" s="22" t="e">
        <f>VLOOKUP(D124,#REF!,2,FALSE)</f>
        <v>#REF!</v>
      </c>
      <c r="L124" s="32">
        <f t="shared" si="9"/>
        <v>2.8888888888888888</v>
      </c>
      <c r="M124" s="33">
        <f t="shared" si="20"/>
        <v>1.1111111111111112E-2</v>
      </c>
      <c r="N124" s="26" t="s">
        <v>380</v>
      </c>
      <c r="O124" s="26" t="s">
        <v>1198</v>
      </c>
      <c r="P124" s="26"/>
      <c r="Q124" s="26" t="s">
        <v>382</v>
      </c>
      <c r="R124" s="26" t="s">
        <v>74</v>
      </c>
      <c r="S124" s="26" t="s">
        <v>38</v>
      </c>
      <c r="T124" s="26">
        <v>500</v>
      </c>
      <c r="U124" s="26" t="s">
        <v>386</v>
      </c>
      <c r="V124" s="26"/>
      <c r="W124" s="26"/>
      <c r="X124" s="26"/>
      <c r="Y124" s="26" t="s">
        <v>1206</v>
      </c>
    </row>
    <row r="125" spans="1:25" hidden="1">
      <c r="A125" s="26" t="s">
        <v>1207</v>
      </c>
      <c r="B125" s="26" t="s">
        <v>1208</v>
      </c>
      <c r="C125" s="29"/>
      <c r="D125" s="26" t="s">
        <v>1209</v>
      </c>
      <c r="E125" s="26" t="s">
        <v>1210</v>
      </c>
      <c r="F125" s="26" t="s">
        <v>1211</v>
      </c>
      <c r="G125" s="26" t="s">
        <v>1212</v>
      </c>
      <c r="H125" s="26">
        <v>26000</v>
      </c>
      <c r="I125" s="26" t="s">
        <v>572</v>
      </c>
      <c r="J125" s="22" t="e">
        <f>VLOOKUP(D125,#REF!,2,FALSE)</f>
        <v>#REF!</v>
      </c>
      <c r="K125" s="22" t="e">
        <f>VLOOKUP(D125,#REF!,2,FALSE)</f>
        <v>#REF!</v>
      </c>
      <c r="L125" s="32">
        <f t="shared" si="9"/>
        <v>2.8846153846153846</v>
      </c>
      <c r="M125" s="33">
        <f t="shared" ref="M125:M128" si="22">P125/H125</f>
        <v>7.6923076923076927E-3</v>
      </c>
      <c r="N125" s="26" t="s">
        <v>380</v>
      </c>
      <c r="O125" s="26" t="s">
        <v>1213</v>
      </c>
      <c r="P125" s="26">
        <v>200</v>
      </c>
      <c r="Q125" s="26" t="s">
        <v>531</v>
      </c>
      <c r="R125" s="26" t="s">
        <v>1214</v>
      </c>
      <c r="S125" s="26" t="s">
        <v>384</v>
      </c>
      <c r="T125" s="26" t="s">
        <v>385</v>
      </c>
      <c r="U125" s="26" t="s">
        <v>386</v>
      </c>
      <c r="V125" s="26"/>
      <c r="W125" s="26"/>
      <c r="X125" s="26"/>
      <c r="Y125" s="26" t="s">
        <v>1215</v>
      </c>
    </row>
    <row r="126" spans="1:25" hidden="1">
      <c r="A126" s="22" t="s">
        <v>1216</v>
      </c>
      <c r="B126" s="22" t="s">
        <v>1217</v>
      </c>
      <c r="C126" s="22"/>
      <c r="D126" s="22" t="s">
        <v>1218</v>
      </c>
      <c r="E126" s="22" t="s">
        <v>1219</v>
      </c>
      <c r="F126" s="22" t="s">
        <v>1220</v>
      </c>
      <c r="G126" s="22" t="s">
        <v>1221</v>
      </c>
      <c r="H126" s="22">
        <v>20000</v>
      </c>
      <c r="I126" s="22" t="s">
        <v>1222</v>
      </c>
      <c r="J126" s="22" t="e">
        <f>VLOOKUP(D126,#REF!,2,FALSE)</f>
        <v>#REF!</v>
      </c>
      <c r="K126" s="22" t="e">
        <f>VLOOKUP(D126,#REF!,2,FALSE)</f>
        <v>#REF!</v>
      </c>
      <c r="L126" s="32">
        <f t="shared" si="9"/>
        <v>2.85</v>
      </c>
      <c r="M126" s="33">
        <f t="shared" si="22"/>
        <v>0.01</v>
      </c>
      <c r="N126" s="22" t="s">
        <v>390</v>
      </c>
      <c r="O126" s="22" t="s">
        <v>1223</v>
      </c>
      <c r="P126" s="22">
        <v>200</v>
      </c>
      <c r="Q126" s="22" t="s">
        <v>382</v>
      </c>
      <c r="R126" s="22" t="s">
        <v>1224</v>
      </c>
      <c r="S126" s="22" t="s">
        <v>384</v>
      </c>
      <c r="T126" s="22" t="s">
        <v>385</v>
      </c>
      <c r="U126" s="22" t="s">
        <v>386</v>
      </c>
      <c r="Y126" s="22" t="s">
        <v>493</v>
      </c>
    </row>
    <row r="127" spans="1:25" hidden="1">
      <c r="A127" s="26" t="s">
        <v>1225</v>
      </c>
      <c r="B127" s="26" t="s">
        <v>1226</v>
      </c>
      <c r="C127" s="29"/>
      <c r="D127" s="26" t="s">
        <v>1227</v>
      </c>
      <c r="E127" s="26" t="s">
        <v>1228</v>
      </c>
      <c r="F127" s="26" t="s">
        <v>1229</v>
      </c>
      <c r="G127" s="26" t="s">
        <v>1230</v>
      </c>
      <c r="H127" s="26">
        <v>18000</v>
      </c>
      <c r="I127" s="26" t="s">
        <v>930</v>
      </c>
      <c r="J127" s="22" t="e">
        <f>VLOOKUP(D127,#REF!,2,FALSE)</f>
        <v>#REF!</v>
      </c>
      <c r="K127" s="22" t="e">
        <f>VLOOKUP(D127,#REF!,2,FALSE)</f>
        <v>#REF!</v>
      </c>
      <c r="L127" s="32">
        <f t="shared" si="9"/>
        <v>2.8333333333333335</v>
      </c>
      <c r="M127" s="33">
        <f t="shared" si="22"/>
        <v>1.1111111111111112E-2</v>
      </c>
      <c r="N127" s="26" t="s">
        <v>401</v>
      </c>
      <c r="O127" s="26" t="s">
        <v>1231</v>
      </c>
      <c r="P127" s="26">
        <v>200</v>
      </c>
      <c r="Q127" s="26" t="s">
        <v>382</v>
      </c>
      <c r="R127" s="26" t="s">
        <v>37</v>
      </c>
      <c r="S127" s="26" t="s">
        <v>384</v>
      </c>
      <c r="T127" s="26" t="s">
        <v>385</v>
      </c>
      <c r="U127" s="26" t="s">
        <v>386</v>
      </c>
      <c r="V127" s="26"/>
      <c r="W127" s="26"/>
      <c r="X127" s="26"/>
      <c r="Y127" s="26" t="s">
        <v>1232</v>
      </c>
    </row>
    <row r="128" spans="1:25" hidden="1">
      <c r="A128" s="22" t="s">
        <v>1233</v>
      </c>
      <c r="B128" s="22" t="s">
        <v>1234</v>
      </c>
      <c r="D128" s="22" t="s">
        <v>1235</v>
      </c>
      <c r="E128" s="22" t="s">
        <v>1236</v>
      </c>
      <c r="F128" s="22" t="s">
        <v>1237</v>
      </c>
      <c r="G128" s="22" t="s">
        <v>1238</v>
      </c>
      <c r="H128" s="22">
        <v>12000</v>
      </c>
      <c r="I128" s="22" t="s">
        <v>1239</v>
      </c>
      <c r="J128" s="22" t="e">
        <f>VLOOKUP(D128,#REF!,2,FALSE)</f>
        <v>#REF!</v>
      </c>
      <c r="K128" s="22" t="e">
        <f>VLOOKUP(D128,#REF!,2,FALSE)</f>
        <v>#REF!</v>
      </c>
      <c r="L128" s="32">
        <f t="shared" si="9"/>
        <v>2.75</v>
      </c>
      <c r="M128" s="33">
        <f t="shared" si="22"/>
        <v>1.6666666666666666E-2</v>
      </c>
      <c r="N128" s="22" t="s">
        <v>401</v>
      </c>
      <c r="O128" s="22" t="s">
        <v>1240</v>
      </c>
      <c r="P128" s="22">
        <v>200</v>
      </c>
      <c r="Q128" s="22" t="s">
        <v>382</v>
      </c>
      <c r="R128" s="22" t="s">
        <v>74</v>
      </c>
      <c r="S128" s="22" t="s">
        <v>384</v>
      </c>
      <c r="T128" s="22" t="s">
        <v>385</v>
      </c>
      <c r="U128" s="22" t="s">
        <v>386</v>
      </c>
      <c r="Y128" s="22" t="s">
        <v>1003</v>
      </c>
    </row>
    <row r="129" spans="1:25" s="14" customFormat="1">
      <c r="A129" s="14" t="s">
        <v>1241</v>
      </c>
      <c r="B129" s="14" t="s">
        <v>1242</v>
      </c>
      <c r="C129" s="21"/>
      <c r="D129" s="14" t="s">
        <v>1243</v>
      </c>
      <c r="E129" s="14" t="s">
        <v>1244</v>
      </c>
      <c r="F129" s="14" t="s">
        <v>1242</v>
      </c>
      <c r="G129" s="18" t="s">
        <v>1245</v>
      </c>
      <c r="H129" s="14">
        <v>37000</v>
      </c>
      <c r="I129" s="14" t="s">
        <v>652</v>
      </c>
      <c r="J129" s="14" t="e">
        <f>VLOOKUP(D129,#REF!,2,FALSE)</f>
        <v>#REF!</v>
      </c>
      <c r="K129" s="14" t="e">
        <f>VLOOKUP(D129,#REF!,2,FALSE)</f>
        <v>#REF!</v>
      </c>
      <c r="L129" s="38">
        <f t="shared" si="9"/>
        <v>2.7297297297297298</v>
      </c>
      <c r="M129" s="39">
        <f t="shared" ref="M129:M132" si="23">T129/H129</f>
        <v>1.3513513513513514E-2</v>
      </c>
      <c r="N129" s="14" t="s">
        <v>401</v>
      </c>
      <c r="O129" s="14" t="s">
        <v>455</v>
      </c>
      <c r="P129" s="14">
        <v>200</v>
      </c>
      <c r="Q129" s="14" t="s">
        <v>1246</v>
      </c>
      <c r="R129" s="14" t="s">
        <v>37</v>
      </c>
      <c r="S129" s="14" t="s">
        <v>38</v>
      </c>
      <c r="T129" s="14">
        <v>500</v>
      </c>
      <c r="U129" s="14" t="s">
        <v>386</v>
      </c>
      <c r="Y129" s="14" t="s">
        <v>505</v>
      </c>
    </row>
    <row r="130" spans="1:25" hidden="1">
      <c r="A130" s="22" t="s">
        <v>1247</v>
      </c>
      <c r="B130" s="22" t="s">
        <v>1248</v>
      </c>
      <c r="D130" s="22" t="s">
        <v>1249</v>
      </c>
      <c r="E130" s="22" t="s">
        <v>1250</v>
      </c>
      <c r="F130" s="22" t="s">
        <v>1248</v>
      </c>
      <c r="G130" s="22" t="s">
        <v>1251</v>
      </c>
      <c r="H130" s="22">
        <v>11000</v>
      </c>
      <c r="I130" s="22" t="s">
        <v>1252</v>
      </c>
      <c r="J130" s="22" t="e">
        <f>VLOOKUP(D130,#REF!,2,FALSE)</f>
        <v>#REF!</v>
      </c>
      <c r="K130" s="22" t="e">
        <f>VLOOKUP(D130,#REF!,2,FALSE)</f>
        <v>#REF!</v>
      </c>
      <c r="L130" s="32">
        <f t="shared" ref="L130:L165" si="24">I130/H130</f>
        <v>2.7272727272727271</v>
      </c>
      <c r="M130" s="33">
        <f t="shared" ref="M130:M139" si="25">P130/H130</f>
        <v>1.8181818181818181E-2</v>
      </c>
      <c r="N130" s="22" t="s">
        <v>380</v>
      </c>
      <c r="O130" s="22" t="s">
        <v>428</v>
      </c>
      <c r="P130" s="22">
        <v>200</v>
      </c>
      <c r="Q130" s="22" t="s">
        <v>1253</v>
      </c>
      <c r="R130" s="22" t="s">
        <v>37</v>
      </c>
      <c r="S130" s="22" t="s">
        <v>384</v>
      </c>
      <c r="T130" s="22" t="s">
        <v>385</v>
      </c>
      <c r="U130" s="22" t="s">
        <v>386</v>
      </c>
      <c r="Y130" s="22" t="s">
        <v>1254</v>
      </c>
    </row>
    <row r="131" spans="1:25" s="34" customFormat="1">
      <c r="A131" s="34" t="s">
        <v>1255</v>
      </c>
      <c r="B131" s="34" t="s">
        <v>1256</v>
      </c>
      <c r="C131" s="35"/>
      <c r="D131" s="34" t="s">
        <v>101</v>
      </c>
      <c r="E131" s="34" t="s">
        <v>104</v>
      </c>
      <c r="F131" s="34" t="s">
        <v>1257</v>
      </c>
      <c r="G131" s="36" t="s">
        <v>103</v>
      </c>
      <c r="H131" s="34">
        <v>167000</v>
      </c>
      <c r="I131" s="34" t="s">
        <v>1258</v>
      </c>
      <c r="J131" s="34" t="e">
        <f>VLOOKUP(D131,#REF!,2,FALSE)</f>
        <v>#REF!</v>
      </c>
      <c r="K131" s="34" t="e">
        <f>VLOOKUP(D131,#REF!,2,FALSE)</f>
        <v>#REF!</v>
      </c>
      <c r="L131" s="40">
        <f t="shared" si="24"/>
        <v>2.682634730538922</v>
      </c>
      <c r="M131" s="41">
        <f t="shared" si="23"/>
        <v>2.9940119760479044E-3</v>
      </c>
      <c r="N131" s="34" t="s">
        <v>380</v>
      </c>
      <c r="O131" s="34" t="s">
        <v>530</v>
      </c>
      <c r="Q131" s="34" t="s">
        <v>1259</v>
      </c>
      <c r="R131" s="34" t="s">
        <v>74</v>
      </c>
      <c r="S131" s="34" t="s">
        <v>38</v>
      </c>
      <c r="T131" s="34">
        <v>500</v>
      </c>
      <c r="U131" s="34" t="s">
        <v>386</v>
      </c>
      <c r="Y131" s="34" t="s">
        <v>1260</v>
      </c>
    </row>
    <row r="132" spans="1:25">
      <c r="A132" s="22" t="s">
        <v>1261</v>
      </c>
      <c r="B132" s="22" t="s">
        <v>1262</v>
      </c>
      <c r="D132" s="22" t="s">
        <v>1263</v>
      </c>
      <c r="E132" s="22" t="s">
        <v>1264</v>
      </c>
      <c r="F132" s="22" t="s">
        <v>1265</v>
      </c>
      <c r="G132" s="18" t="s">
        <v>1266</v>
      </c>
      <c r="H132" s="22">
        <v>20000</v>
      </c>
      <c r="I132" s="22" t="s">
        <v>900</v>
      </c>
      <c r="J132" s="22" t="e">
        <f>VLOOKUP(D132,#REF!,2,FALSE)</f>
        <v>#REF!</v>
      </c>
      <c r="K132" s="22" t="e">
        <f>VLOOKUP(D132,#REF!,2,FALSE)</f>
        <v>#REF!</v>
      </c>
      <c r="L132" s="32">
        <f t="shared" si="24"/>
        <v>2.65</v>
      </c>
      <c r="M132" s="33">
        <f t="shared" si="23"/>
        <v>1.4999999999999999E-2</v>
      </c>
      <c r="N132" s="22" t="s">
        <v>380</v>
      </c>
      <c r="O132" s="22" t="s">
        <v>1104</v>
      </c>
      <c r="Q132" s="22" t="s">
        <v>382</v>
      </c>
      <c r="R132" s="22" t="s">
        <v>111</v>
      </c>
      <c r="S132" s="22" t="s">
        <v>38</v>
      </c>
      <c r="T132" s="22">
        <v>300</v>
      </c>
      <c r="U132" s="22" t="s">
        <v>386</v>
      </c>
      <c r="Y132" s="22" t="s">
        <v>480</v>
      </c>
    </row>
    <row r="133" spans="1:25" hidden="1">
      <c r="A133" s="22" t="s">
        <v>1267</v>
      </c>
      <c r="B133" s="22" t="s">
        <v>1268</v>
      </c>
      <c r="D133" s="22" t="s">
        <v>1269</v>
      </c>
      <c r="E133" s="22" t="s">
        <v>1270</v>
      </c>
      <c r="F133" s="22" t="s">
        <v>1271</v>
      </c>
      <c r="G133" s="22" t="s">
        <v>1272</v>
      </c>
      <c r="H133" s="22">
        <v>11000</v>
      </c>
      <c r="I133" s="22" t="s">
        <v>1273</v>
      </c>
      <c r="J133" s="22" t="e">
        <f>VLOOKUP(D133,#REF!,2,FALSE)</f>
        <v>#REF!</v>
      </c>
      <c r="K133" s="22" t="e">
        <f>VLOOKUP(D133,#REF!,2,FALSE)</f>
        <v>#REF!</v>
      </c>
      <c r="L133" s="32">
        <f t="shared" si="24"/>
        <v>2.6363636363636362</v>
      </c>
      <c r="M133" s="33">
        <f t="shared" si="25"/>
        <v>1.8181818181818181E-2</v>
      </c>
      <c r="N133" s="22" t="s">
        <v>401</v>
      </c>
      <c r="O133" s="22" t="s">
        <v>604</v>
      </c>
      <c r="P133" s="22">
        <v>200</v>
      </c>
      <c r="Q133" s="22" t="s">
        <v>1274</v>
      </c>
      <c r="R133" s="22" t="s">
        <v>37</v>
      </c>
      <c r="S133" s="22" t="s">
        <v>384</v>
      </c>
      <c r="T133" s="22" t="s">
        <v>385</v>
      </c>
      <c r="U133" s="22" t="s">
        <v>386</v>
      </c>
      <c r="Y133" s="22" t="s">
        <v>1275</v>
      </c>
    </row>
    <row r="134" spans="1:25" hidden="1">
      <c r="A134" s="22" t="s">
        <v>1276</v>
      </c>
      <c r="B134" s="22" t="s">
        <v>1277</v>
      </c>
      <c r="D134" s="22" t="s">
        <v>1277</v>
      </c>
      <c r="E134" s="22" t="s">
        <v>1278</v>
      </c>
      <c r="F134" s="22" t="s">
        <v>1277</v>
      </c>
      <c r="G134" s="22" t="s">
        <v>1279</v>
      </c>
      <c r="H134" s="22">
        <v>10000</v>
      </c>
      <c r="I134" s="22" t="s">
        <v>1280</v>
      </c>
      <c r="J134" s="22" t="e">
        <f>VLOOKUP(D134,#REF!,2,FALSE)</f>
        <v>#REF!</v>
      </c>
      <c r="K134" s="22" t="e">
        <f>VLOOKUP(D134,#REF!,2,FALSE)</f>
        <v>#REF!</v>
      </c>
      <c r="L134" s="32">
        <f t="shared" si="24"/>
        <v>2.6</v>
      </c>
      <c r="M134" s="33">
        <f t="shared" si="25"/>
        <v>0.02</v>
      </c>
      <c r="N134" s="22" t="s">
        <v>460</v>
      </c>
      <c r="O134" s="22" t="s">
        <v>1281</v>
      </c>
      <c r="P134" s="22">
        <v>200</v>
      </c>
      <c r="Q134" s="22" t="s">
        <v>442</v>
      </c>
      <c r="R134" s="22" t="s">
        <v>74</v>
      </c>
      <c r="S134" s="22" t="s">
        <v>384</v>
      </c>
      <c r="T134" s="22" t="s">
        <v>385</v>
      </c>
      <c r="U134" s="22" t="s">
        <v>386</v>
      </c>
      <c r="Y134" s="22" t="s">
        <v>1282</v>
      </c>
    </row>
    <row r="135" spans="1:25" hidden="1">
      <c r="A135" s="26" t="s">
        <v>1283</v>
      </c>
      <c r="B135" s="26" t="s">
        <v>74</v>
      </c>
      <c r="C135" s="26"/>
      <c r="D135" s="26" t="s">
        <v>1284</v>
      </c>
      <c r="E135" s="26" t="s">
        <v>1285</v>
      </c>
      <c r="F135" s="26" t="s">
        <v>1286</v>
      </c>
      <c r="G135" s="26" t="s">
        <v>1287</v>
      </c>
      <c r="H135" s="26">
        <v>12000</v>
      </c>
      <c r="I135" s="26" t="s">
        <v>1159</v>
      </c>
      <c r="J135" s="26"/>
      <c r="K135" s="22" t="e">
        <f>VLOOKUP(D135,#REF!,2,FALSE)</f>
        <v>#REF!</v>
      </c>
      <c r="L135" s="32">
        <f t="shared" si="24"/>
        <v>2.5833333333333335</v>
      </c>
      <c r="M135" s="33">
        <f t="shared" si="25"/>
        <v>1.6666666666666666E-2</v>
      </c>
      <c r="N135" s="26" t="s">
        <v>401</v>
      </c>
      <c r="O135" s="26" t="s">
        <v>1288</v>
      </c>
      <c r="P135" s="26">
        <v>200</v>
      </c>
      <c r="Q135" s="26" t="s">
        <v>470</v>
      </c>
      <c r="R135" s="26" t="s">
        <v>111</v>
      </c>
      <c r="S135" s="26" t="s">
        <v>384</v>
      </c>
      <c r="T135" s="26" t="s">
        <v>385</v>
      </c>
      <c r="U135" s="26" t="s">
        <v>386</v>
      </c>
      <c r="V135" s="26"/>
      <c r="W135" s="26"/>
      <c r="X135" s="26"/>
      <c r="Y135" s="26" t="s">
        <v>1289</v>
      </c>
    </row>
    <row r="136" spans="1:25" hidden="1">
      <c r="A136" s="22" t="s">
        <v>1290</v>
      </c>
      <c r="B136" s="22" t="s">
        <v>1291</v>
      </c>
      <c r="D136" s="22" t="s">
        <v>1292</v>
      </c>
      <c r="E136" s="22" t="s">
        <v>1293</v>
      </c>
      <c r="F136" s="22" t="s">
        <v>1294</v>
      </c>
      <c r="G136" s="22" t="s">
        <v>1295</v>
      </c>
      <c r="H136" s="22">
        <v>26000</v>
      </c>
      <c r="I136" s="22" t="s">
        <v>713</v>
      </c>
      <c r="J136" s="22" t="e">
        <f>VLOOKUP(D136,#REF!,2,FALSE)</f>
        <v>#REF!</v>
      </c>
      <c r="K136" s="22" t="e">
        <f>VLOOKUP(D136,#REF!,2,FALSE)</f>
        <v>#REF!</v>
      </c>
      <c r="L136" s="32">
        <f t="shared" si="24"/>
        <v>2.5769230769230771</v>
      </c>
      <c r="M136" s="33">
        <f t="shared" si="25"/>
        <v>7.6923076923076927E-3</v>
      </c>
      <c r="N136" s="22" t="s">
        <v>380</v>
      </c>
      <c r="O136" s="22" t="s">
        <v>950</v>
      </c>
      <c r="P136" s="22">
        <v>200</v>
      </c>
      <c r="Q136" s="22" t="s">
        <v>531</v>
      </c>
      <c r="R136" s="22" t="s">
        <v>111</v>
      </c>
      <c r="S136" s="22" t="s">
        <v>384</v>
      </c>
      <c r="T136" s="22" t="s">
        <v>385</v>
      </c>
      <c r="U136" s="22" t="s">
        <v>386</v>
      </c>
      <c r="Y136" s="22" t="s">
        <v>794</v>
      </c>
    </row>
    <row r="137" spans="1:25" hidden="1">
      <c r="A137" s="22" t="s">
        <v>1296</v>
      </c>
      <c r="B137" s="22" t="s">
        <v>1297</v>
      </c>
      <c r="D137" s="22" t="s">
        <v>1298</v>
      </c>
      <c r="E137" s="22" t="s">
        <v>1299</v>
      </c>
      <c r="F137" s="22" t="s">
        <v>1300</v>
      </c>
      <c r="G137" s="22" t="s">
        <v>1301</v>
      </c>
      <c r="H137" s="22">
        <v>13000</v>
      </c>
      <c r="I137" s="22" t="s">
        <v>1239</v>
      </c>
      <c r="J137" s="22" t="e">
        <f>VLOOKUP(D137,#REF!,2,FALSE)</f>
        <v>#REF!</v>
      </c>
      <c r="K137" s="22" t="e">
        <f>VLOOKUP(D137,#REF!,2,FALSE)</f>
        <v>#REF!</v>
      </c>
      <c r="L137" s="32">
        <f t="shared" si="24"/>
        <v>2.5384615384615383</v>
      </c>
      <c r="M137" s="33">
        <f t="shared" si="25"/>
        <v>1.5384615384615385E-2</v>
      </c>
      <c r="N137" s="22" t="s">
        <v>390</v>
      </c>
      <c r="O137" s="22" t="s">
        <v>1302</v>
      </c>
      <c r="P137" s="22">
        <v>200</v>
      </c>
      <c r="Q137" s="22" t="s">
        <v>470</v>
      </c>
      <c r="R137" s="22" t="s">
        <v>74</v>
      </c>
      <c r="S137" s="22" t="s">
        <v>384</v>
      </c>
      <c r="T137" s="22" t="s">
        <v>385</v>
      </c>
      <c r="U137" s="22" t="s">
        <v>386</v>
      </c>
      <c r="Y137" s="22" t="s">
        <v>1303</v>
      </c>
    </row>
    <row r="138" spans="1:25" hidden="1">
      <c r="A138" s="22" t="s">
        <v>1304</v>
      </c>
      <c r="B138" s="22" t="s">
        <v>1305</v>
      </c>
      <c r="D138" s="22" t="s">
        <v>1306</v>
      </c>
      <c r="E138" s="22" t="s">
        <v>1307</v>
      </c>
      <c r="F138" s="22" t="s">
        <v>1308</v>
      </c>
      <c r="G138" s="22" t="s">
        <v>1309</v>
      </c>
      <c r="H138" s="22">
        <v>10000</v>
      </c>
      <c r="I138" s="22" t="s">
        <v>152</v>
      </c>
      <c r="J138" s="22" t="e">
        <f>VLOOKUP(D138,#REF!,2,FALSE)</f>
        <v>#REF!</v>
      </c>
      <c r="K138" s="22" t="e">
        <f>VLOOKUP(D138,#REF!,2,FALSE)</f>
        <v>#REF!</v>
      </c>
      <c r="L138" s="32">
        <f t="shared" si="24"/>
        <v>2.5</v>
      </c>
      <c r="M138" s="33">
        <f t="shared" si="25"/>
        <v>0.02</v>
      </c>
      <c r="N138" s="22" t="s">
        <v>401</v>
      </c>
      <c r="O138" s="22" t="s">
        <v>1310</v>
      </c>
      <c r="P138" s="22">
        <v>200</v>
      </c>
      <c r="Q138" s="22" t="s">
        <v>392</v>
      </c>
      <c r="R138" s="22" t="s">
        <v>574</v>
      </c>
      <c r="S138" s="22" t="s">
        <v>384</v>
      </c>
      <c r="T138" s="22" t="s">
        <v>385</v>
      </c>
      <c r="U138" s="22" t="s">
        <v>386</v>
      </c>
      <c r="Y138" s="22" t="s">
        <v>1311</v>
      </c>
    </row>
    <row r="139" spans="1:25" hidden="1">
      <c r="A139" s="22" t="s">
        <v>1312</v>
      </c>
      <c r="B139" s="22" t="s">
        <v>1313</v>
      </c>
      <c r="C139" s="22"/>
      <c r="D139" s="22" t="s">
        <v>1314</v>
      </c>
      <c r="E139" s="22" t="s">
        <v>1315</v>
      </c>
      <c r="F139" s="22" t="s">
        <v>1313</v>
      </c>
      <c r="G139" s="22" t="s">
        <v>1316</v>
      </c>
      <c r="H139" s="22">
        <v>35800</v>
      </c>
      <c r="I139" s="22" t="s">
        <v>1317</v>
      </c>
      <c r="K139" s="22" t="e">
        <f>VLOOKUP(D139,#REF!,2,FALSE)</f>
        <v>#REF!</v>
      </c>
      <c r="L139" s="32">
        <f t="shared" si="24"/>
        <v>2.4860335195530725</v>
      </c>
      <c r="M139" s="33">
        <f t="shared" si="25"/>
        <v>5.5865921787709499E-3</v>
      </c>
      <c r="N139" s="22" t="s">
        <v>460</v>
      </c>
      <c r="O139" s="22" t="s">
        <v>1318</v>
      </c>
      <c r="P139" s="22">
        <v>200</v>
      </c>
      <c r="Q139" s="22" t="s">
        <v>456</v>
      </c>
      <c r="R139" s="22" t="s">
        <v>1319</v>
      </c>
      <c r="S139" s="22" t="s">
        <v>384</v>
      </c>
      <c r="T139" s="22" t="s">
        <v>385</v>
      </c>
      <c r="U139" s="22" t="s">
        <v>386</v>
      </c>
      <c r="Y139" s="22" t="s">
        <v>490</v>
      </c>
    </row>
    <row r="140" spans="1:25">
      <c r="A140" s="22" t="s">
        <v>1320</v>
      </c>
      <c r="B140" s="22" t="s">
        <v>1321</v>
      </c>
      <c r="D140" s="22" t="s">
        <v>1322</v>
      </c>
      <c r="E140" s="22" t="s">
        <v>1323</v>
      </c>
      <c r="F140" s="22" t="s">
        <v>1324</v>
      </c>
      <c r="G140" s="18" t="s">
        <v>1325</v>
      </c>
      <c r="H140" s="22">
        <v>17000</v>
      </c>
      <c r="I140" s="22" t="s">
        <v>1092</v>
      </c>
      <c r="J140" s="22" t="e">
        <f>VLOOKUP(D140,#REF!,2,FALSE)</f>
        <v>#REF!</v>
      </c>
      <c r="K140" s="22" t="e">
        <f>VLOOKUP(D140,#REF!,2,FALSE)</f>
        <v>#REF!</v>
      </c>
      <c r="L140" s="32">
        <f t="shared" si="24"/>
        <v>2.4705882352941178</v>
      </c>
      <c r="M140" s="33">
        <f>T140/H140</f>
        <v>1.7647058823529412E-2</v>
      </c>
      <c r="N140" s="22" t="s">
        <v>380</v>
      </c>
      <c r="O140" s="22" t="s">
        <v>1310</v>
      </c>
      <c r="P140" s="22">
        <v>200</v>
      </c>
      <c r="Q140" s="22" t="s">
        <v>1326</v>
      </c>
      <c r="R140" s="22" t="s">
        <v>37</v>
      </c>
      <c r="S140" s="22" t="s">
        <v>38</v>
      </c>
      <c r="T140" s="22">
        <v>300</v>
      </c>
      <c r="U140" s="22" t="s">
        <v>386</v>
      </c>
      <c r="Y140" s="22" t="s">
        <v>1327</v>
      </c>
    </row>
    <row r="141" spans="1:25">
      <c r="A141" s="22" t="s">
        <v>1328</v>
      </c>
      <c r="B141" s="22" t="s">
        <v>1329</v>
      </c>
      <c r="D141" s="22" t="s">
        <v>1330</v>
      </c>
      <c r="E141" s="22" t="s">
        <v>1331</v>
      </c>
      <c r="F141" s="22" t="s">
        <v>1332</v>
      </c>
      <c r="G141" s="18" t="s">
        <v>1333</v>
      </c>
      <c r="H141" s="22">
        <v>52000</v>
      </c>
      <c r="I141" s="22" t="s">
        <v>1189</v>
      </c>
      <c r="J141" s="22" t="e">
        <f>VLOOKUP(D141,#REF!,2,FALSE)</f>
        <v>#REF!</v>
      </c>
      <c r="K141" s="22" t="e">
        <f>VLOOKUP(D141,#REF!,2,FALSE)</f>
        <v>#REF!</v>
      </c>
      <c r="L141" s="32">
        <f t="shared" si="24"/>
        <v>2.4230769230769229</v>
      </c>
      <c r="M141" s="33">
        <f>T141/H141</f>
        <v>9.6153846153846159E-3</v>
      </c>
      <c r="N141" s="22" t="s">
        <v>380</v>
      </c>
      <c r="O141" s="22" t="s">
        <v>1334</v>
      </c>
      <c r="P141" s="22">
        <v>200</v>
      </c>
      <c r="Q141" s="22" t="s">
        <v>382</v>
      </c>
      <c r="R141" s="22" t="s">
        <v>74</v>
      </c>
      <c r="S141" s="22" t="s">
        <v>38</v>
      </c>
      <c r="T141" s="22">
        <v>500</v>
      </c>
      <c r="U141" s="22" t="s">
        <v>386</v>
      </c>
      <c r="Y141" s="22" t="s">
        <v>1335</v>
      </c>
    </row>
    <row r="142" spans="1:25" hidden="1">
      <c r="A142" s="22" t="s">
        <v>1336</v>
      </c>
      <c r="B142" s="22" t="s">
        <v>1337</v>
      </c>
      <c r="D142" s="22" t="s">
        <v>1338</v>
      </c>
      <c r="E142" s="22" t="s">
        <v>1339</v>
      </c>
      <c r="F142" s="22" t="s">
        <v>1340</v>
      </c>
      <c r="G142" s="22" t="s">
        <v>1341</v>
      </c>
      <c r="H142" s="22">
        <v>35000</v>
      </c>
      <c r="I142" s="22" t="s">
        <v>648</v>
      </c>
      <c r="J142" s="22" t="e">
        <f>VLOOKUP(D142,#REF!,2,FALSE)</f>
        <v>#REF!</v>
      </c>
      <c r="K142" s="22" t="e">
        <f>VLOOKUP(D142,#REF!,2,FALSE)</f>
        <v>#REF!</v>
      </c>
      <c r="L142" s="32">
        <f t="shared" si="24"/>
        <v>2.3142857142857145</v>
      </c>
      <c r="M142" s="33">
        <f t="shared" ref="M142:M145" si="26">P142/H142</f>
        <v>5.7142857142857143E-3</v>
      </c>
      <c r="N142" s="22" t="s">
        <v>460</v>
      </c>
      <c r="O142" s="22" t="s">
        <v>500</v>
      </c>
      <c r="P142" s="22">
        <v>200</v>
      </c>
      <c r="Q142" s="22" t="s">
        <v>382</v>
      </c>
      <c r="R142" s="22" t="s">
        <v>1342</v>
      </c>
      <c r="S142" s="22" t="s">
        <v>384</v>
      </c>
      <c r="T142" s="22" t="s">
        <v>385</v>
      </c>
      <c r="U142" s="22" t="s">
        <v>386</v>
      </c>
      <c r="Y142" s="22" t="s">
        <v>1343</v>
      </c>
    </row>
    <row r="143" spans="1:25" hidden="1">
      <c r="A143" s="26" t="s">
        <v>1344</v>
      </c>
      <c r="B143" s="26" t="s">
        <v>1345</v>
      </c>
      <c r="C143" s="26"/>
      <c r="D143" s="26" t="s">
        <v>1346</v>
      </c>
      <c r="E143" s="26" t="s">
        <v>1347</v>
      </c>
      <c r="F143" s="26" t="s">
        <v>1348</v>
      </c>
      <c r="G143" s="26" t="s">
        <v>1349</v>
      </c>
      <c r="H143" s="26">
        <v>11000</v>
      </c>
      <c r="I143" s="26" t="s">
        <v>152</v>
      </c>
      <c r="J143" s="26"/>
      <c r="K143" s="22" t="e">
        <f>VLOOKUP(D143,#REF!,2,FALSE)</f>
        <v>#REF!</v>
      </c>
      <c r="L143" s="32">
        <f t="shared" si="24"/>
        <v>2.2727272727272729</v>
      </c>
      <c r="M143" s="33">
        <f t="shared" si="26"/>
        <v>1.8181818181818181E-2</v>
      </c>
      <c r="N143" s="26" t="s">
        <v>401</v>
      </c>
      <c r="O143" s="26" t="s">
        <v>573</v>
      </c>
      <c r="P143" s="26">
        <v>200</v>
      </c>
      <c r="Q143" s="26" t="s">
        <v>1350</v>
      </c>
      <c r="R143" s="26" t="s">
        <v>237</v>
      </c>
      <c r="S143" s="26" t="s">
        <v>384</v>
      </c>
      <c r="T143" s="26" t="s">
        <v>385</v>
      </c>
      <c r="U143" s="26" t="s">
        <v>386</v>
      </c>
      <c r="V143" s="26"/>
      <c r="W143" s="26"/>
      <c r="X143" s="26"/>
      <c r="Y143" s="26" t="s">
        <v>1351</v>
      </c>
    </row>
    <row r="144" spans="1:25" hidden="1">
      <c r="A144" s="22" t="s">
        <v>1352</v>
      </c>
      <c r="B144" s="22" t="s">
        <v>1353</v>
      </c>
      <c r="D144" s="22" t="s">
        <v>1354</v>
      </c>
      <c r="E144" s="22" t="s">
        <v>1355</v>
      </c>
      <c r="F144" s="22" t="s">
        <v>1356</v>
      </c>
      <c r="G144" s="22" t="s">
        <v>1357</v>
      </c>
      <c r="H144" s="22">
        <v>32488</v>
      </c>
      <c r="I144" s="22" t="s">
        <v>1358</v>
      </c>
      <c r="J144" s="22" t="e">
        <f>VLOOKUP(D144,#REF!,2,FALSE)</f>
        <v>#REF!</v>
      </c>
      <c r="K144" s="22" t="e">
        <f>VLOOKUP(D144,#REF!,2,FALSE)</f>
        <v>#REF!</v>
      </c>
      <c r="L144" s="32">
        <f t="shared" si="24"/>
        <v>2.2638512681605514</v>
      </c>
      <c r="M144" s="33">
        <f t="shared" si="26"/>
        <v>6.1561191824673726E-3</v>
      </c>
      <c r="N144" s="22" t="s">
        <v>1173</v>
      </c>
      <c r="O144" s="22" t="s">
        <v>530</v>
      </c>
      <c r="P144" s="22">
        <v>200</v>
      </c>
      <c r="Q144" s="22" t="s">
        <v>392</v>
      </c>
      <c r="R144" s="22" t="s">
        <v>37</v>
      </c>
      <c r="S144" s="22" t="s">
        <v>384</v>
      </c>
      <c r="T144" s="22" t="s">
        <v>385</v>
      </c>
      <c r="U144" s="22" t="s">
        <v>386</v>
      </c>
      <c r="Y144" s="22" t="s">
        <v>1359</v>
      </c>
    </row>
    <row r="145" spans="1:25" hidden="1">
      <c r="A145" s="22" t="s">
        <v>1360</v>
      </c>
      <c r="B145" s="22" t="s">
        <v>1361</v>
      </c>
      <c r="C145" s="22"/>
      <c r="D145" s="22" t="s">
        <v>1362</v>
      </c>
      <c r="E145" s="22" t="s">
        <v>1363</v>
      </c>
      <c r="F145" s="22" t="s">
        <v>1364</v>
      </c>
      <c r="G145" s="22" t="s">
        <v>1365</v>
      </c>
      <c r="H145" s="22">
        <v>22000</v>
      </c>
      <c r="I145" s="22" t="s">
        <v>967</v>
      </c>
      <c r="K145" s="22" t="e">
        <f>VLOOKUP(D145,#REF!,2,FALSE)</f>
        <v>#REF!</v>
      </c>
      <c r="L145" s="32">
        <f t="shared" si="24"/>
        <v>2.2272727272727271</v>
      </c>
      <c r="M145" s="33">
        <f t="shared" si="26"/>
        <v>9.0909090909090905E-3</v>
      </c>
      <c r="N145" s="22" t="s">
        <v>401</v>
      </c>
      <c r="O145" s="22" t="s">
        <v>418</v>
      </c>
      <c r="P145" s="22">
        <v>200</v>
      </c>
      <c r="Q145" s="22" t="s">
        <v>801</v>
      </c>
      <c r="R145" s="22" t="s">
        <v>111</v>
      </c>
      <c r="S145" s="22" t="s">
        <v>38</v>
      </c>
      <c r="T145" s="22" t="s">
        <v>620</v>
      </c>
      <c r="U145" s="22" t="s">
        <v>386</v>
      </c>
      <c r="Y145" s="22" t="s">
        <v>1366</v>
      </c>
    </row>
    <row r="146" spans="1:25">
      <c r="A146" s="22" t="s">
        <v>1367</v>
      </c>
      <c r="B146" s="22" t="s">
        <v>1368</v>
      </c>
      <c r="D146" s="22" t="s">
        <v>1369</v>
      </c>
      <c r="E146" s="22" t="s">
        <v>1370</v>
      </c>
      <c r="F146" s="22" t="s">
        <v>1371</v>
      </c>
      <c r="G146" s="18" t="s">
        <v>1372</v>
      </c>
      <c r="H146" s="22">
        <v>20000</v>
      </c>
      <c r="I146" s="22" t="s">
        <v>1373</v>
      </c>
      <c r="J146" s="22" t="e">
        <f>VLOOKUP(D146,#REF!,2,FALSE)</f>
        <v>#REF!</v>
      </c>
      <c r="K146" s="22" t="e">
        <f>VLOOKUP(D146,#REF!,2,FALSE)</f>
        <v>#REF!</v>
      </c>
      <c r="L146" s="32">
        <f t="shared" si="24"/>
        <v>2.1999499999999999</v>
      </c>
      <c r="M146" s="33">
        <f>T146/H146</f>
        <v>1.4999999999999999E-2</v>
      </c>
      <c r="N146" s="22" t="s">
        <v>1374</v>
      </c>
      <c r="O146" s="22" t="s">
        <v>455</v>
      </c>
      <c r="Q146" s="22" t="s">
        <v>1375</v>
      </c>
      <c r="R146" s="22" t="s">
        <v>74</v>
      </c>
      <c r="S146" s="22" t="s">
        <v>38</v>
      </c>
      <c r="T146" s="22">
        <v>300</v>
      </c>
      <c r="U146" s="22" t="s">
        <v>386</v>
      </c>
      <c r="Y146" s="22" t="s">
        <v>1376</v>
      </c>
    </row>
    <row r="147" spans="1:25" s="14" customFormat="1">
      <c r="A147" s="14" t="s">
        <v>1377</v>
      </c>
      <c r="B147" s="14" t="s">
        <v>1378</v>
      </c>
      <c r="C147" s="21"/>
      <c r="D147" s="14" t="s">
        <v>1379</v>
      </c>
      <c r="E147" s="14" t="s">
        <v>1379</v>
      </c>
      <c r="F147" s="14" t="s">
        <v>1380</v>
      </c>
      <c r="G147" s="18" t="s">
        <v>1381</v>
      </c>
      <c r="H147" s="14">
        <v>62000</v>
      </c>
      <c r="I147" s="14" t="s">
        <v>1382</v>
      </c>
      <c r="J147" s="14" t="e">
        <f>VLOOKUP(D147,#REF!,2,FALSE)</f>
        <v>#REF!</v>
      </c>
      <c r="K147" s="14" t="e">
        <f>VLOOKUP(D147,#REF!,2,FALSE)</f>
        <v>#REF!</v>
      </c>
      <c r="L147" s="38">
        <f t="shared" si="24"/>
        <v>2.129032258064516</v>
      </c>
      <c r="M147" s="39">
        <f>T147/H147</f>
        <v>8.0645161290322578E-3</v>
      </c>
      <c r="N147" s="14" t="s">
        <v>380</v>
      </c>
      <c r="O147" s="14" t="s">
        <v>1383</v>
      </c>
      <c r="Q147" s="14" t="s">
        <v>1384</v>
      </c>
      <c r="R147" s="14" t="s">
        <v>111</v>
      </c>
      <c r="S147" s="14" t="s">
        <v>38</v>
      </c>
      <c r="T147" s="14">
        <v>500</v>
      </c>
      <c r="U147" s="14" t="s">
        <v>386</v>
      </c>
      <c r="Y147" s="14" t="s">
        <v>1385</v>
      </c>
    </row>
    <row r="148" spans="1:25" hidden="1">
      <c r="A148" s="22" t="s">
        <v>1386</v>
      </c>
      <c r="B148" s="22" t="s">
        <v>1387</v>
      </c>
      <c r="D148" s="22" t="s">
        <v>1388</v>
      </c>
      <c r="E148" s="22" t="s">
        <v>1388</v>
      </c>
      <c r="F148" s="22" t="s">
        <v>1389</v>
      </c>
      <c r="G148" s="22" t="s">
        <v>1390</v>
      </c>
      <c r="H148" s="22">
        <v>11000</v>
      </c>
      <c r="I148" s="22" t="s">
        <v>1391</v>
      </c>
      <c r="J148" s="22" t="e">
        <f>VLOOKUP(D148,#REF!,2,FALSE)</f>
        <v>#REF!</v>
      </c>
      <c r="K148" s="22" t="e">
        <f>VLOOKUP(D148,#REF!,2,FALSE)</f>
        <v>#REF!</v>
      </c>
      <c r="L148" s="32">
        <f t="shared" si="24"/>
        <v>2.081818181818182</v>
      </c>
      <c r="M148" s="33">
        <f t="shared" ref="M148:M151" si="27">P148/H148</f>
        <v>1.8181818181818181E-2</v>
      </c>
      <c r="N148" s="22" t="s">
        <v>401</v>
      </c>
      <c r="O148" s="22" t="s">
        <v>1392</v>
      </c>
      <c r="P148" s="22">
        <v>200</v>
      </c>
      <c r="Q148" s="22" t="s">
        <v>720</v>
      </c>
      <c r="R148" s="22" t="s">
        <v>37</v>
      </c>
      <c r="S148" s="22" t="s">
        <v>384</v>
      </c>
      <c r="T148" s="22" t="s">
        <v>385</v>
      </c>
      <c r="U148" s="22" t="s">
        <v>386</v>
      </c>
      <c r="Y148" s="22" t="s">
        <v>1393</v>
      </c>
    </row>
    <row r="149" spans="1:25" hidden="1">
      <c r="A149" s="26" t="s">
        <v>1394</v>
      </c>
      <c r="B149" s="26" t="s">
        <v>1395</v>
      </c>
      <c r="C149" s="26"/>
      <c r="D149" s="26" t="s">
        <v>1396</v>
      </c>
      <c r="E149" s="26" t="s">
        <v>1396</v>
      </c>
      <c r="F149" s="26" t="s">
        <v>1397</v>
      </c>
      <c r="G149" s="26" t="s">
        <v>1398</v>
      </c>
      <c r="H149" s="26">
        <v>1021</v>
      </c>
      <c r="I149" s="26" t="s">
        <v>1399</v>
      </c>
      <c r="J149" s="26"/>
      <c r="K149" s="22" t="e">
        <f>VLOOKUP(D149,#REF!,2,FALSE)</f>
        <v>#REF!</v>
      </c>
      <c r="L149" s="32">
        <f t="shared" si="24"/>
        <v>2.0666013712047011</v>
      </c>
      <c r="M149" s="33">
        <f t="shared" si="27"/>
        <v>0</v>
      </c>
      <c r="N149" s="26" t="s">
        <v>401</v>
      </c>
      <c r="O149" s="26" t="s">
        <v>1400</v>
      </c>
      <c r="P149" s="26">
        <v>0</v>
      </c>
      <c r="Q149" s="26" t="s">
        <v>382</v>
      </c>
      <c r="R149" s="26" t="s">
        <v>111</v>
      </c>
      <c r="S149" s="26" t="s">
        <v>384</v>
      </c>
      <c r="T149" s="26" t="s">
        <v>385</v>
      </c>
      <c r="U149" s="26" t="s">
        <v>386</v>
      </c>
      <c r="V149" s="26"/>
      <c r="W149" s="26"/>
      <c r="X149" s="26"/>
      <c r="Y149" s="26" t="s">
        <v>1401</v>
      </c>
    </row>
    <row r="150" spans="1:25" hidden="1">
      <c r="A150" s="22" t="s">
        <v>1402</v>
      </c>
      <c r="B150" s="22" t="s">
        <v>1403</v>
      </c>
      <c r="D150" s="22" t="s">
        <v>1404</v>
      </c>
      <c r="E150" s="22" t="s">
        <v>1404</v>
      </c>
      <c r="F150" s="22" t="s">
        <v>1405</v>
      </c>
      <c r="G150" s="22" t="s">
        <v>1406</v>
      </c>
      <c r="H150" s="22">
        <v>34000</v>
      </c>
      <c r="I150" s="22" t="s">
        <v>1407</v>
      </c>
      <c r="J150" s="22" t="e">
        <f>VLOOKUP(D150,#REF!,2,FALSE)</f>
        <v>#REF!</v>
      </c>
      <c r="K150" s="22" t="e">
        <f>VLOOKUP(D150,#REF!,2,FALSE)</f>
        <v>#REF!</v>
      </c>
      <c r="L150" s="32">
        <f t="shared" si="24"/>
        <v>2.0588235294117645</v>
      </c>
      <c r="M150" s="33">
        <f t="shared" si="27"/>
        <v>5.8823529411764705E-3</v>
      </c>
      <c r="N150" s="22" t="s">
        <v>618</v>
      </c>
      <c r="O150" s="22" t="s">
        <v>381</v>
      </c>
      <c r="P150" s="22">
        <v>200</v>
      </c>
      <c r="Q150" s="22" t="s">
        <v>382</v>
      </c>
      <c r="R150" s="22" t="s">
        <v>37</v>
      </c>
      <c r="S150" s="22" t="s">
        <v>384</v>
      </c>
      <c r="T150" s="22" t="s">
        <v>385</v>
      </c>
      <c r="U150" s="22" t="s">
        <v>386</v>
      </c>
      <c r="Y150" s="22" t="s">
        <v>753</v>
      </c>
    </row>
    <row r="151" spans="1:25" hidden="1">
      <c r="A151" s="26" t="s">
        <v>1408</v>
      </c>
      <c r="B151" s="26" t="s">
        <v>1409</v>
      </c>
      <c r="C151" s="29"/>
      <c r="D151" s="26" t="s">
        <v>1410</v>
      </c>
      <c r="E151" s="26" t="s">
        <v>1411</v>
      </c>
      <c r="F151" s="26" t="s">
        <v>1412</v>
      </c>
      <c r="G151" s="26" t="s">
        <v>1413</v>
      </c>
      <c r="H151" s="26">
        <v>6097</v>
      </c>
      <c r="I151" s="26" t="s">
        <v>263</v>
      </c>
      <c r="J151" s="22" t="e">
        <f>VLOOKUP(D151,#REF!,2,FALSE)</f>
        <v>#REF!</v>
      </c>
      <c r="K151" s="22" t="e">
        <f>VLOOKUP(D151,#REF!,2,FALSE)</f>
        <v>#REF!</v>
      </c>
      <c r="L151" s="32">
        <f t="shared" si="24"/>
        <v>1.9681810726586846</v>
      </c>
      <c r="M151" s="33">
        <f t="shared" si="27"/>
        <v>1.3121207151057898E-2</v>
      </c>
      <c r="N151" s="26" t="s">
        <v>1414</v>
      </c>
      <c r="O151" s="26" t="s">
        <v>428</v>
      </c>
      <c r="P151" s="26">
        <v>80</v>
      </c>
      <c r="Q151" s="26" t="s">
        <v>384</v>
      </c>
      <c r="R151" s="26" t="s">
        <v>37</v>
      </c>
      <c r="S151" s="26" t="s">
        <v>384</v>
      </c>
      <c r="T151" s="26" t="s">
        <v>385</v>
      </c>
      <c r="U151" s="26" t="s">
        <v>386</v>
      </c>
      <c r="V151" s="26"/>
      <c r="W151" s="26"/>
      <c r="X151" s="26"/>
      <c r="Y151" s="26" t="s">
        <v>1415</v>
      </c>
    </row>
    <row r="152" spans="1:25" s="34" customFormat="1">
      <c r="A152" s="34" t="s">
        <v>1416</v>
      </c>
      <c r="B152" s="34" t="s">
        <v>108</v>
      </c>
      <c r="C152" s="35"/>
      <c r="D152" s="34" t="s">
        <v>107</v>
      </c>
      <c r="E152" s="34" t="s">
        <v>110</v>
      </c>
      <c r="F152" s="34" t="s">
        <v>108</v>
      </c>
      <c r="G152" s="36" t="s">
        <v>109</v>
      </c>
      <c r="H152" s="34">
        <v>96000</v>
      </c>
      <c r="I152" s="34" t="s">
        <v>1417</v>
      </c>
      <c r="J152" s="34" t="e">
        <f>VLOOKUP(D152,#REF!,2,FALSE)</f>
        <v>#REF!</v>
      </c>
      <c r="K152" s="34" t="e">
        <f>VLOOKUP(D152,#REF!,2,FALSE)</f>
        <v>#REF!</v>
      </c>
      <c r="L152" s="40">
        <f t="shared" si="24"/>
        <v>1.9479166666666667</v>
      </c>
      <c r="M152" s="41">
        <f t="shared" ref="M152:M154" si="28">T152/H152</f>
        <v>5.208333333333333E-3</v>
      </c>
      <c r="N152" s="34" t="s">
        <v>401</v>
      </c>
      <c r="O152" s="34" t="s">
        <v>504</v>
      </c>
      <c r="Q152" s="34" t="s">
        <v>1418</v>
      </c>
      <c r="R152" s="34" t="s">
        <v>111</v>
      </c>
      <c r="S152" s="34" t="s">
        <v>38</v>
      </c>
      <c r="T152" s="34">
        <v>500</v>
      </c>
      <c r="U152" s="34" t="s">
        <v>386</v>
      </c>
      <c r="Y152" s="34" t="s">
        <v>1419</v>
      </c>
    </row>
    <row r="153" spans="1:25">
      <c r="A153" s="22" t="s">
        <v>1420</v>
      </c>
      <c r="B153" s="22" t="s">
        <v>1421</v>
      </c>
      <c r="D153" s="22" t="s">
        <v>1422</v>
      </c>
      <c r="E153" s="22" t="s">
        <v>1423</v>
      </c>
      <c r="F153" s="22" t="s">
        <v>1424</v>
      </c>
      <c r="G153" s="18" t="s">
        <v>1425</v>
      </c>
      <c r="H153" s="22">
        <v>26000</v>
      </c>
      <c r="I153" s="22" t="s">
        <v>943</v>
      </c>
      <c r="J153" s="22" t="e">
        <f>VLOOKUP(D153,#REF!,2,FALSE)</f>
        <v>#REF!</v>
      </c>
      <c r="K153" s="22" t="e">
        <f>VLOOKUP(D153,#REF!,2,FALSE)</f>
        <v>#REF!</v>
      </c>
      <c r="L153" s="32">
        <f t="shared" si="24"/>
        <v>1.9230769230769231</v>
      </c>
      <c r="M153" s="33">
        <f t="shared" si="28"/>
        <v>1.1538461538461539E-2</v>
      </c>
      <c r="N153" s="22" t="s">
        <v>380</v>
      </c>
      <c r="O153" s="22" t="s">
        <v>1426</v>
      </c>
      <c r="Q153" s="22" t="s">
        <v>382</v>
      </c>
      <c r="R153" s="22" t="s">
        <v>111</v>
      </c>
      <c r="S153" s="22" t="s">
        <v>38</v>
      </c>
      <c r="T153" s="22">
        <v>300</v>
      </c>
      <c r="U153" s="22" t="s">
        <v>386</v>
      </c>
      <c r="Y153" s="22" t="s">
        <v>1427</v>
      </c>
    </row>
    <row r="154" spans="1:25">
      <c r="A154" s="26" t="s">
        <v>1428</v>
      </c>
      <c r="B154" s="26" t="s">
        <v>1429</v>
      </c>
      <c r="C154" s="29"/>
      <c r="D154" s="26" t="s">
        <v>1430</v>
      </c>
      <c r="E154" s="26" t="s">
        <v>1431</v>
      </c>
      <c r="F154" s="26" t="s">
        <v>1432</v>
      </c>
      <c r="G154" s="18" t="s">
        <v>1433</v>
      </c>
      <c r="H154" s="26">
        <v>31000</v>
      </c>
      <c r="I154" s="26" t="s">
        <v>1434</v>
      </c>
      <c r="J154" s="22" t="e">
        <f>VLOOKUP(D154,#REF!,2,FALSE)</f>
        <v>#REF!</v>
      </c>
      <c r="K154" s="22" t="e">
        <f>VLOOKUP(D154,#REF!,2,FALSE)</f>
        <v>#REF!</v>
      </c>
      <c r="L154" s="32">
        <f t="shared" si="24"/>
        <v>1.903225806451613</v>
      </c>
      <c r="M154" s="33">
        <f t="shared" si="28"/>
        <v>1.6129032258064516E-2</v>
      </c>
      <c r="N154" s="26" t="s">
        <v>460</v>
      </c>
      <c r="O154" s="26" t="s">
        <v>1435</v>
      </c>
      <c r="P154" s="26">
        <v>200</v>
      </c>
      <c r="Q154" s="26" t="s">
        <v>470</v>
      </c>
      <c r="R154" s="26" t="s">
        <v>1436</v>
      </c>
      <c r="S154" s="26" t="s">
        <v>384</v>
      </c>
      <c r="T154" s="26">
        <v>500</v>
      </c>
      <c r="U154" s="26" t="s">
        <v>386</v>
      </c>
      <c r="V154" s="26"/>
      <c r="W154" s="26"/>
      <c r="X154" s="26"/>
      <c r="Y154" s="26" t="s">
        <v>1437</v>
      </c>
    </row>
    <row r="155" spans="1:25" hidden="1">
      <c r="A155" s="22" t="s">
        <v>1438</v>
      </c>
      <c r="B155" s="22" t="s">
        <v>1439</v>
      </c>
      <c r="D155" s="22" t="s">
        <v>1440</v>
      </c>
      <c r="E155" s="22" t="s">
        <v>1441</v>
      </c>
      <c r="F155" s="22" t="s">
        <v>1442</v>
      </c>
      <c r="G155" s="22" t="s">
        <v>1443</v>
      </c>
      <c r="H155" s="22">
        <v>11000</v>
      </c>
      <c r="I155" s="22" t="s">
        <v>247</v>
      </c>
      <c r="J155" s="22" t="e">
        <f>VLOOKUP(D155,#REF!,2,FALSE)</f>
        <v>#REF!</v>
      </c>
      <c r="K155" s="22" t="e">
        <f>VLOOKUP(D155,#REF!,2,FALSE)</f>
        <v>#REF!</v>
      </c>
      <c r="L155" s="32">
        <f t="shared" si="24"/>
        <v>1.8181818181818181</v>
      </c>
      <c r="M155" s="33">
        <f t="shared" ref="M155:M158" si="29">P155/H155</f>
        <v>1.8181818181818181E-2</v>
      </c>
      <c r="N155" s="22" t="s">
        <v>380</v>
      </c>
      <c r="O155" s="22" t="s">
        <v>1444</v>
      </c>
      <c r="P155" s="22">
        <v>200</v>
      </c>
      <c r="Q155" s="22" t="s">
        <v>382</v>
      </c>
      <c r="R155" s="22" t="s">
        <v>574</v>
      </c>
      <c r="S155" s="22" t="s">
        <v>384</v>
      </c>
      <c r="T155" s="22" t="s">
        <v>385</v>
      </c>
      <c r="U155" s="22" t="s">
        <v>386</v>
      </c>
      <c r="Y155" s="22" t="s">
        <v>1445</v>
      </c>
    </row>
    <row r="156" spans="1:25" hidden="1">
      <c r="A156" s="22" t="s">
        <v>1446</v>
      </c>
      <c r="B156" s="22" t="s">
        <v>1447</v>
      </c>
      <c r="D156" s="22" t="s">
        <v>1448</v>
      </c>
      <c r="E156" s="22" t="s">
        <v>1448</v>
      </c>
      <c r="F156" s="22" t="s">
        <v>1449</v>
      </c>
      <c r="G156" s="22" t="s">
        <v>1450</v>
      </c>
      <c r="H156" s="22">
        <v>38000</v>
      </c>
      <c r="I156" s="22" t="s">
        <v>379</v>
      </c>
      <c r="J156" s="22" t="e">
        <f>VLOOKUP(D156,#REF!,2,FALSE)</f>
        <v>#REF!</v>
      </c>
      <c r="K156" s="22" t="e">
        <f>VLOOKUP(D156,#REF!,2,FALSE)</f>
        <v>#REF!</v>
      </c>
      <c r="L156" s="32">
        <f t="shared" si="24"/>
        <v>1.736842105263158</v>
      </c>
      <c r="M156" s="33">
        <f t="shared" si="29"/>
        <v>5.263157894736842E-3</v>
      </c>
      <c r="N156" s="22" t="s">
        <v>1173</v>
      </c>
      <c r="O156" s="22" t="s">
        <v>530</v>
      </c>
      <c r="P156" s="22">
        <v>200</v>
      </c>
      <c r="Q156" s="22" t="s">
        <v>382</v>
      </c>
      <c r="R156" s="22" t="s">
        <v>74</v>
      </c>
      <c r="S156" s="22" t="s">
        <v>384</v>
      </c>
      <c r="T156" s="22" t="s">
        <v>385</v>
      </c>
      <c r="U156" s="22" t="s">
        <v>386</v>
      </c>
      <c r="Y156" s="22" t="s">
        <v>716</v>
      </c>
    </row>
    <row r="157" spans="1:25">
      <c r="A157" s="22" t="s">
        <v>1451</v>
      </c>
      <c r="B157" s="22" t="s">
        <v>1452</v>
      </c>
      <c r="D157" s="22" t="s">
        <v>1453</v>
      </c>
      <c r="E157" s="22" t="s">
        <v>1454</v>
      </c>
      <c r="F157" s="22" t="s">
        <v>1455</v>
      </c>
      <c r="G157" s="18" t="s">
        <v>1456</v>
      </c>
      <c r="H157" s="22">
        <v>56000</v>
      </c>
      <c r="I157" s="22" t="s">
        <v>1457</v>
      </c>
      <c r="J157" s="22" t="e">
        <f>VLOOKUP(D157,#REF!,2,FALSE)</f>
        <v>#REF!</v>
      </c>
      <c r="K157" s="22" t="e">
        <f>VLOOKUP(D157,#REF!,2,FALSE)</f>
        <v>#REF!</v>
      </c>
      <c r="L157" s="32">
        <f t="shared" si="24"/>
        <v>1.6607142857142858</v>
      </c>
      <c r="M157" s="33">
        <f t="shared" ref="M157:M160" si="30">T157/H157</f>
        <v>8.9285714285714281E-3</v>
      </c>
      <c r="N157" s="22" t="s">
        <v>1458</v>
      </c>
      <c r="O157" s="22" t="s">
        <v>530</v>
      </c>
      <c r="P157" s="22">
        <v>200</v>
      </c>
      <c r="Q157" s="22" t="s">
        <v>1459</v>
      </c>
      <c r="R157" s="22" t="s">
        <v>237</v>
      </c>
      <c r="S157" s="22" t="s">
        <v>38</v>
      </c>
      <c r="T157" s="22">
        <v>500</v>
      </c>
      <c r="U157" s="22" t="s">
        <v>386</v>
      </c>
      <c r="Y157" s="22" t="s">
        <v>1460</v>
      </c>
    </row>
    <row r="158" spans="1:25" hidden="1">
      <c r="A158" s="22" t="s">
        <v>1461</v>
      </c>
      <c r="B158" s="22" t="s">
        <v>1462</v>
      </c>
      <c r="D158" s="22" t="s">
        <v>1463</v>
      </c>
      <c r="E158" s="22" t="s">
        <v>1464</v>
      </c>
      <c r="F158" s="22" t="s">
        <v>1465</v>
      </c>
      <c r="G158" s="22" t="s">
        <v>1466</v>
      </c>
      <c r="H158" s="22">
        <v>21000</v>
      </c>
      <c r="I158" s="22" t="s">
        <v>1239</v>
      </c>
      <c r="J158" s="22" t="e">
        <f>VLOOKUP(D158,#REF!,2,FALSE)</f>
        <v>#REF!</v>
      </c>
      <c r="K158" s="22" t="e">
        <f>VLOOKUP(D158,#REF!,2,FALSE)</f>
        <v>#REF!</v>
      </c>
      <c r="L158" s="32">
        <f t="shared" si="24"/>
        <v>1.5714285714285714</v>
      </c>
      <c r="M158" s="33">
        <f t="shared" si="29"/>
        <v>9.5238095238095247E-3</v>
      </c>
      <c r="N158" s="22" t="s">
        <v>380</v>
      </c>
      <c r="O158" s="22" t="s">
        <v>1467</v>
      </c>
      <c r="P158" s="22">
        <v>200</v>
      </c>
      <c r="Q158" s="22" t="s">
        <v>470</v>
      </c>
      <c r="R158" s="22" t="s">
        <v>37</v>
      </c>
      <c r="S158" s="22" t="s">
        <v>384</v>
      </c>
      <c r="T158" s="22" t="s">
        <v>385</v>
      </c>
      <c r="U158" s="22" t="s">
        <v>386</v>
      </c>
      <c r="Y158" s="22" t="s">
        <v>1468</v>
      </c>
    </row>
    <row r="159" spans="1:25">
      <c r="A159" s="22" t="s">
        <v>1469</v>
      </c>
      <c r="B159" s="22" t="s">
        <v>1470</v>
      </c>
      <c r="D159" s="22" t="s">
        <v>1471</v>
      </c>
      <c r="E159" s="22" t="s">
        <v>1472</v>
      </c>
      <c r="F159" s="22" t="s">
        <v>1473</v>
      </c>
      <c r="G159" s="18" t="s">
        <v>1474</v>
      </c>
      <c r="H159" s="22">
        <v>105000</v>
      </c>
      <c r="I159" s="22" t="s">
        <v>1475</v>
      </c>
      <c r="J159" s="22" t="e">
        <f>VLOOKUP(D159,#REF!,2,FALSE)</f>
        <v>#REF!</v>
      </c>
      <c r="K159" s="22" t="e">
        <f>VLOOKUP(D159,#REF!,2,FALSE)</f>
        <v>#REF!</v>
      </c>
      <c r="L159" s="32">
        <f t="shared" si="24"/>
        <v>1.4761904761904763</v>
      </c>
      <c r="M159" s="33">
        <f t="shared" si="30"/>
        <v>4.7619047619047623E-3</v>
      </c>
      <c r="N159" s="22" t="s">
        <v>380</v>
      </c>
      <c r="O159" s="22" t="s">
        <v>530</v>
      </c>
      <c r="P159" s="22">
        <v>200</v>
      </c>
      <c r="Q159" s="22" t="s">
        <v>574</v>
      </c>
      <c r="R159" s="22" t="s">
        <v>576</v>
      </c>
      <c r="S159" s="22" t="s">
        <v>38</v>
      </c>
      <c r="T159" s="22">
        <v>500</v>
      </c>
      <c r="U159" s="22" t="s">
        <v>386</v>
      </c>
      <c r="Y159" s="22" t="s">
        <v>1476</v>
      </c>
    </row>
    <row r="160" spans="1:25">
      <c r="A160" s="22" t="s">
        <v>1477</v>
      </c>
      <c r="B160" s="22" t="s">
        <v>1478</v>
      </c>
      <c r="D160" s="22" t="s">
        <v>1479</v>
      </c>
      <c r="E160" s="22" t="s">
        <v>1480</v>
      </c>
      <c r="F160" s="22" t="s">
        <v>1481</v>
      </c>
      <c r="G160" s="18" t="s">
        <v>1482</v>
      </c>
      <c r="H160" s="22">
        <v>73500</v>
      </c>
      <c r="I160" s="22" t="s">
        <v>1483</v>
      </c>
      <c r="J160" s="22" t="e">
        <f>VLOOKUP(D160,#REF!,2,FALSE)</f>
        <v>#REF!</v>
      </c>
      <c r="K160" s="22" t="e">
        <f>VLOOKUP(D160,#REF!,2,FALSE)</f>
        <v>#REF!</v>
      </c>
      <c r="L160" s="32">
        <f t="shared" si="24"/>
        <v>1.4217687074829932</v>
      </c>
      <c r="M160" s="33">
        <f t="shared" si="30"/>
        <v>6.8027210884353739E-3</v>
      </c>
      <c r="N160" s="22" t="s">
        <v>1484</v>
      </c>
      <c r="O160" s="22" t="s">
        <v>455</v>
      </c>
      <c r="P160" s="22">
        <v>200</v>
      </c>
      <c r="Q160" s="22" t="s">
        <v>1485</v>
      </c>
      <c r="R160" s="22" t="s">
        <v>37</v>
      </c>
      <c r="S160" s="22" t="s">
        <v>38</v>
      </c>
      <c r="T160" s="22">
        <v>500</v>
      </c>
      <c r="U160" s="22" t="s">
        <v>386</v>
      </c>
      <c r="Y160" s="22" t="s">
        <v>1486</v>
      </c>
    </row>
    <row r="161" spans="1:25" hidden="1">
      <c r="A161" s="22" t="s">
        <v>1487</v>
      </c>
      <c r="B161" s="22" t="s">
        <v>1488</v>
      </c>
      <c r="D161" s="22" t="s">
        <v>1489</v>
      </c>
      <c r="E161" s="22" t="s">
        <v>1490</v>
      </c>
      <c r="F161" s="22" t="s">
        <v>1491</v>
      </c>
      <c r="G161" s="22" t="s">
        <v>1492</v>
      </c>
      <c r="H161" s="22">
        <v>12000</v>
      </c>
      <c r="I161" s="22" t="s">
        <v>1493</v>
      </c>
      <c r="J161" s="22" t="e">
        <f>VLOOKUP(D161,#REF!,2,FALSE)</f>
        <v>#REF!</v>
      </c>
      <c r="K161" s="22" t="e">
        <f>VLOOKUP(D161,#REF!,2,FALSE)</f>
        <v>#REF!</v>
      </c>
      <c r="L161" s="32">
        <f t="shared" si="24"/>
        <v>1.3333333333333333</v>
      </c>
      <c r="M161" s="33">
        <f t="shared" ref="M161:M165" si="31">P161/H161</f>
        <v>1.6666666666666666E-2</v>
      </c>
      <c r="N161" s="22" t="s">
        <v>380</v>
      </c>
      <c r="O161" s="22" t="s">
        <v>1494</v>
      </c>
      <c r="P161" s="22">
        <v>200</v>
      </c>
      <c r="Q161" s="22" t="s">
        <v>1495</v>
      </c>
      <c r="R161" s="22" t="s">
        <v>37</v>
      </c>
      <c r="S161" s="22" t="s">
        <v>384</v>
      </c>
      <c r="T161" s="22" t="s">
        <v>385</v>
      </c>
      <c r="U161" s="22" t="s">
        <v>386</v>
      </c>
      <c r="Y161" s="22" t="s">
        <v>1496</v>
      </c>
    </row>
    <row r="162" spans="1:25" hidden="1">
      <c r="A162" s="22" t="s">
        <v>1497</v>
      </c>
      <c r="B162" s="22" t="s">
        <v>1498</v>
      </c>
      <c r="D162" s="22" t="s">
        <v>1499</v>
      </c>
      <c r="E162" s="22" t="s">
        <v>1500</v>
      </c>
      <c r="F162" s="22" t="s">
        <v>1501</v>
      </c>
      <c r="G162" s="22" t="s">
        <v>1502</v>
      </c>
      <c r="H162" s="22">
        <v>13042</v>
      </c>
      <c r="I162" s="22" t="s">
        <v>1503</v>
      </c>
      <c r="J162" s="22" t="e">
        <f>VLOOKUP(D162,#REF!,2,FALSE)</f>
        <v>#REF!</v>
      </c>
      <c r="K162" s="22" t="e">
        <f>VLOOKUP(D162,#REF!,2,FALSE)</f>
        <v>#REF!</v>
      </c>
      <c r="L162" s="32">
        <f t="shared" si="24"/>
        <v>0.95683177426775035</v>
      </c>
      <c r="M162" s="33">
        <f t="shared" si="31"/>
        <v>1.5335071308081583E-2</v>
      </c>
      <c r="N162" s="22" t="s">
        <v>401</v>
      </c>
      <c r="O162" s="22" t="s">
        <v>1504</v>
      </c>
      <c r="P162" s="22">
        <v>200</v>
      </c>
      <c r="Q162" s="22" t="s">
        <v>382</v>
      </c>
      <c r="R162" s="22" t="s">
        <v>1497</v>
      </c>
      <c r="S162" s="22" t="s">
        <v>384</v>
      </c>
      <c r="T162" s="22" t="s">
        <v>385</v>
      </c>
      <c r="U162" s="22" t="s">
        <v>386</v>
      </c>
      <c r="Y162" s="22" t="s">
        <v>883</v>
      </c>
    </row>
    <row r="163" spans="1:25" hidden="1">
      <c r="A163" s="22" t="s">
        <v>1505</v>
      </c>
      <c r="B163" s="22" t="s">
        <v>1506</v>
      </c>
      <c r="D163" s="22" t="s">
        <v>1507</v>
      </c>
      <c r="E163" s="22" t="s">
        <v>1508</v>
      </c>
      <c r="F163" s="22" t="s">
        <v>1506</v>
      </c>
      <c r="G163" s="22" t="s">
        <v>1509</v>
      </c>
      <c r="H163" s="22">
        <v>686</v>
      </c>
      <c r="I163" s="22" t="s">
        <v>1510</v>
      </c>
      <c r="J163" s="22" t="e">
        <f>VLOOKUP(D163,#REF!,2,FALSE)</f>
        <v>#REF!</v>
      </c>
      <c r="K163" s="22" t="e">
        <f>VLOOKUP(D163,#REF!,2,FALSE)</f>
        <v>#REF!</v>
      </c>
      <c r="L163" s="32">
        <f t="shared" si="24"/>
        <v>0.85860058309037901</v>
      </c>
      <c r="M163" s="33">
        <f t="shared" si="31"/>
        <v>0</v>
      </c>
      <c r="N163" s="22" t="s">
        <v>874</v>
      </c>
      <c r="O163" s="22" t="s">
        <v>1060</v>
      </c>
      <c r="P163" s="22">
        <v>0</v>
      </c>
      <c r="Q163" s="22" t="s">
        <v>1511</v>
      </c>
      <c r="R163" s="22" t="s">
        <v>111</v>
      </c>
      <c r="S163" s="22" t="s">
        <v>38</v>
      </c>
      <c r="T163" s="22" t="s">
        <v>385</v>
      </c>
      <c r="U163" s="22" t="s">
        <v>386</v>
      </c>
      <c r="Y163" s="22" t="s">
        <v>1512</v>
      </c>
    </row>
    <row r="164" spans="1:25" hidden="1">
      <c r="A164" s="22" t="s">
        <v>1513</v>
      </c>
      <c r="B164" s="22" t="s">
        <v>1514</v>
      </c>
      <c r="D164" s="22" t="s">
        <v>1515</v>
      </c>
      <c r="E164" s="22" t="s">
        <v>1516</v>
      </c>
      <c r="F164" s="22" t="s">
        <v>1517</v>
      </c>
      <c r="G164" s="22" t="s">
        <v>1518</v>
      </c>
      <c r="H164" s="22">
        <v>5462</v>
      </c>
      <c r="I164" s="22" t="s">
        <v>1519</v>
      </c>
      <c r="J164" s="22" t="e">
        <f>VLOOKUP(D164,#REF!,2,FALSE)</f>
        <v>#REF!</v>
      </c>
      <c r="K164" s="22" t="e">
        <f>VLOOKUP(D164,#REF!,2,FALSE)</f>
        <v>#REF!</v>
      </c>
      <c r="L164" s="32">
        <f t="shared" si="24"/>
        <v>0.42640058586598317</v>
      </c>
      <c r="M164" s="33">
        <f t="shared" si="31"/>
        <v>3.661662394727206E-2</v>
      </c>
      <c r="N164" s="22" t="s">
        <v>1484</v>
      </c>
      <c r="O164" s="22" t="s">
        <v>1160</v>
      </c>
      <c r="P164" s="22">
        <v>200</v>
      </c>
      <c r="Q164" s="22" t="s">
        <v>382</v>
      </c>
      <c r="R164" s="22" t="s">
        <v>111</v>
      </c>
      <c r="S164" s="22" t="s">
        <v>38</v>
      </c>
      <c r="T164" s="22" t="s">
        <v>385</v>
      </c>
      <c r="U164" s="22" t="s">
        <v>386</v>
      </c>
      <c r="Y164" s="22" t="s">
        <v>584</v>
      </c>
    </row>
    <row r="165" spans="1:25" hidden="1">
      <c r="A165" s="26" t="s">
        <v>1520</v>
      </c>
      <c r="B165" s="26" t="s">
        <v>1521</v>
      </c>
      <c r="C165" s="29"/>
      <c r="D165" s="26" t="s">
        <v>1522</v>
      </c>
      <c r="E165" s="26" t="s">
        <v>1523</v>
      </c>
      <c r="F165" s="26" t="s">
        <v>1524</v>
      </c>
      <c r="G165" s="26" t="s">
        <v>1525</v>
      </c>
      <c r="H165" s="26">
        <v>11000</v>
      </c>
      <c r="I165" s="26" t="s">
        <v>1526</v>
      </c>
      <c r="J165" s="22" t="e">
        <f>VLOOKUP(D165,#REF!,2,FALSE)</f>
        <v>#REF!</v>
      </c>
      <c r="K165" s="22" t="e">
        <f>VLOOKUP(D165,#REF!,2,FALSE)</f>
        <v>#REF!</v>
      </c>
      <c r="L165" s="32">
        <f t="shared" si="24"/>
        <v>2.7363636363636364E-2</v>
      </c>
      <c r="M165" s="33">
        <f t="shared" si="31"/>
        <v>1.8181818181818181E-2</v>
      </c>
      <c r="N165" s="26" t="s">
        <v>380</v>
      </c>
      <c r="O165" s="26" t="s">
        <v>1527</v>
      </c>
      <c r="P165" s="26">
        <v>200</v>
      </c>
      <c r="Q165" s="26" t="s">
        <v>382</v>
      </c>
      <c r="R165" s="26" t="s">
        <v>37</v>
      </c>
      <c r="S165" s="26" t="s">
        <v>384</v>
      </c>
      <c r="T165" s="26" t="s">
        <v>385</v>
      </c>
      <c r="U165" s="26" t="s">
        <v>386</v>
      </c>
      <c r="V165" s="26"/>
      <c r="W165" s="26"/>
      <c r="X165" s="26"/>
      <c r="Y165" s="26" t="s">
        <v>1528</v>
      </c>
    </row>
  </sheetData>
  <autoFilter ref="A1:Y165" xr:uid="{00000000-0009-0000-0000-000001000000}">
    <filterColumn colId="7">
      <customFilters>
        <customFilter operator="greaterThanOrEqual" val="10000"/>
      </customFilters>
    </filterColumn>
    <filterColumn colId="9">
      <filters>
        <filter val="#N/A"/>
      </filters>
    </filterColumn>
    <filterColumn colId="10">
      <filters>
        <filter val="#N/A"/>
      </filters>
    </filterColumn>
    <filterColumn colId="19">
      <filters>
        <filter val="300"/>
        <filter val="500"/>
      </filters>
    </filterColumn>
  </autoFilter>
  <hyperlinks>
    <hyperlink ref="G8" r:id="rId1" xr:uid="{00000000-0004-0000-0100-000000000000}"/>
    <hyperlink ref="G15" r:id="rId2" xr:uid="{00000000-0004-0000-0100-000001000000}"/>
    <hyperlink ref="G19" r:id="rId3" xr:uid="{00000000-0004-0000-0100-000002000000}"/>
    <hyperlink ref="G21" r:id="rId4" xr:uid="{00000000-0004-0000-0100-000003000000}"/>
    <hyperlink ref="G25" r:id="rId5" xr:uid="{00000000-0004-0000-0100-000004000000}"/>
    <hyperlink ref="G29" r:id="rId6" xr:uid="{00000000-0004-0000-0100-000005000000}"/>
    <hyperlink ref="G30" r:id="rId7" xr:uid="{00000000-0004-0000-0100-000006000000}"/>
    <hyperlink ref="G31" r:id="rId8" xr:uid="{00000000-0004-0000-0100-000007000000}"/>
    <hyperlink ref="G33" r:id="rId9" xr:uid="{00000000-0004-0000-0100-000008000000}"/>
    <hyperlink ref="G61" r:id="rId10" xr:uid="{00000000-0004-0000-0100-000009000000}"/>
    <hyperlink ref="G63" r:id="rId11" xr:uid="{00000000-0004-0000-0100-00000A000000}"/>
    <hyperlink ref="G64" r:id="rId12" xr:uid="{00000000-0004-0000-0100-00000B000000}"/>
    <hyperlink ref="G66" r:id="rId13" xr:uid="{00000000-0004-0000-0100-00000C000000}"/>
    <hyperlink ref="G67" r:id="rId14" xr:uid="{00000000-0004-0000-0100-00000D000000}"/>
    <hyperlink ref="G68" r:id="rId15" xr:uid="{00000000-0004-0000-0100-00000E000000}"/>
    <hyperlink ref="G69" r:id="rId16" xr:uid="{00000000-0004-0000-0100-00000F000000}"/>
    <hyperlink ref="G71" r:id="rId17" xr:uid="{00000000-0004-0000-0100-000010000000}"/>
    <hyperlink ref="G72" r:id="rId18" xr:uid="{00000000-0004-0000-0100-000011000000}"/>
    <hyperlink ref="G73" r:id="rId19" xr:uid="{00000000-0004-0000-0100-000012000000}"/>
    <hyperlink ref="G75" r:id="rId20" xr:uid="{00000000-0004-0000-0100-000013000000}"/>
    <hyperlink ref="G79" r:id="rId21" xr:uid="{00000000-0004-0000-0100-000014000000}"/>
    <hyperlink ref="G81" r:id="rId22" xr:uid="{00000000-0004-0000-0100-000015000000}"/>
    <hyperlink ref="G83" r:id="rId23" xr:uid="{00000000-0004-0000-0100-000016000000}"/>
    <hyperlink ref="G100" r:id="rId24" xr:uid="{00000000-0004-0000-0100-000017000000}"/>
    <hyperlink ref="G101" r:id="rId25" xr:uid="{00000000-0004-0000-0100-000018000000}"/>
    <hyperlink ref="G105" r:id="rId26" xr:uid="{00000000-0004-0000-0100-000019000000}"/>
    <hyperlink ref="G111" r:id="rId27" xr:uid="{00000000-0004-0000-0100-00001A000000}"/>
    <hyperlink ref="G112" r:id="rId28" xr:uid="{00000000-0004-0000-0100-00001B000000}"/>
    <hyperlink ref="G119" r:id="rId29" xr:uid="{00000000-0004-0000-0100-00001C000000}"/>
    <hyperlink ref="G122" r:id="rId30" xr:uid="{00000000-0004-0000-0100-00001D000000}"/>
    <hyperlink ref="G124" r:id="rId31" xr:uid="{00000000-0004-0000-0100-00001E000000}"/>
    <hyperlink ref="G129" r:id="rId32" xr:uid="{00000000-0004-0000-0100-00001F000000}"/>
    <hyperlink ref="G131" r:id="rId33" xr:uid="{00000000-0004-0000-0100-000020000000}"/>
    <hyperlink ref="G132" r:id="rId34" xr:uid="{00000000-0004-0000-0100-000021000000}"/>
    <hyperlink ref="G140" r:id="rId35" xr:uid="{00000000-0004-0000-0100-000022000000}"/>
    <hyperlink ref="G141" r:id="rId36" xr:uid="{00000000-0004-0000-0100-000023000000}"/>
    <hyperlink ref="G146" r:id="rId37" xr:uid="{00000000-0004-0000-0100-000024000000}"/>
    <hyperlink ref="G147" r:id="rId38" xr:uid="{00000000-0004-0000-0100-000025000000}"/>
    <hyperlink ref="G152" r:id="rId39" xr:uid="{00000000-0004-0000-0100-000026000000}"/>
    <hyperlink ref="G153" r:id="rId40" xr:uid="{00000000-0004-0000-0100-000027000000}"/>
    <hyperlink ref="G154" r:id="rId41" xr:uid="{00000000-0004-0000-0100-000028000000}"/>
    <hyperlink ref="G157" r:id="rId42" xr:uid="{00000000-0004-0000-0100-000029000000}"/>
    <hyperlink ref="G159" r:id="rId43" xr:uid="{00000000-0004-0000-0100-00002A000000}"/>
    <hyperlink ref="G160" r:id="rId44" xr:uid="{00000000-0004-0000-0100-00002B000000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Y175"/>
  <sheetViews>
    <sheetView workbookViewId="0">
      <selection activeCell="A2" sqref="A2:XFD61"/>
    </sheetView>
  </sheetViews>
  <sheetFormatPr baseColWidth="10" defaultColWidth="7.77734375" defaultRowHeight="15"/>
  <cols>
    <col min="1" max="2" width="7.77734375" style="22"/>
    <col min="3" max="3" width="7.77734375" style="23"/>
    <col min="4" max="10" width="7.77734375" style="22"/>
    <col min="11" max="11" width="9.88671875" style="22" customWidth="1"/>
    <col min="12" max="12" width="8.33203125" style="22" customWidth="1"/>
    <col min="13" max="15" width="7.77734375" style="22"/>
    <col min="16" max="16" width="8.77734375" style="22" customWidth="1"/>
    <col min="17" max="16384" width="7.77734375" style="22"/>
  </cols>
  <sheetData>
    <row r="1" spans="1:25" ht="16.5">
      <c r="A1" s="22" t="s">
        <v>358</v>
      </c>
      <c r="B1" s="22" t="s">
        <v>2</v>
      </c>
      <c r="C1" s="23" t="s">
        <v>359</v>
      </c>
      <c r="D1" s="22" t="s">
        <v>3</v>
      </c>
      <c r="E1" s="22" t="s">
        <v>8</v>
      </c>
      <c r="F1" s="22" t="s">
        <v>4</v>
      </c>
      <c r="G1" s="22" t="s">
        <v>5</v>
      </c>
      <c r="H1" s="22" t="s">
        <v>6</v>
      </c>
      <c r="I1" s="22" t="s">
        <v>360</v>
      </c>
      <c r="J1" s="22" t="s">
        <v>361</v>
      </c>
      <c r="K1" s="22" t="s">
        <v>362</v>
      </c>
      <c r="L1" s="30" t="s">
        <v>363</v>
      </c>
      <c r="M1" s="31" t="s">
        <v>364</v>
      </c>
      <c r="N1" s="22" t="s">
        <v>365</v>
      </c>
      <c r="O1" s="22" t="s">
        <v>366</v>
      </c>
      <c r="P1" s="22" t="s">
        <v>367</v>
      </c>
      <c r="Q1" s="22" t="s">
        <v>368</v>
      </c>
      <c r="R1" s="22" t="s">
        <v>369</v>
      </c>
      <c r="S1" s="22" t="s">
        <v>370</v>
      </c>
      <c r="T1" s="22" t="s">
        <v>371</v>
      </c>
      <c r="U1" s="22" t="s">
        <v>372</v>
      </c>
      <c r="V1" s="22" t="s">
        <v>373</v>
      </c>
      <c r="W1" s="22" t="s">
        <v>374</v>
      </c>
      <c r="X1" s="22" t="s">
        <v>375</v>
      </c>
      <c r="Y1" s="22" t="s">
        <v>376</v>
      </c>
    </row>
    <row r="2" spans="1:25">
      <c r="A2" s="24" t="s">
        <v>377</v>
      </c>
      <c r="B2" s="24" t="s">
        <v>118</v>
      </c>
      <c r="C2" s="25" t="s">
        <v>378</v>
      </c>
      <c r="D2" s="22" t="s">
        <v>119</v>
      </c>
      <c r="E2" s="22" t="s">
        <v>123</v>
      </c>
      <c r="F2" s="22" t="s">
        <v>120</v>
      </c>
      <c r="G2" s="22" t="s">
        <v>121</v>
      </c>
      <c r="H2" s="22" t="s">
        <v>122</v>
      </c>
      <c r="I2" s="22" t="s">
        <v>379</v>
      </c>
      <c r="J2" s="22" t="e">
        <f>VLOOKUP(D2,#REF!,2,FALSE)</f>
        <v>#REF!</v>
      </c>
      <c r="K2" s="22" t="e">
        <f>VLOOKUP(D2,#REF!,2,FALSE)</f>
        <v>#REF!</v>
      </c>
      <c r="L2" s="32" t="e">
        <f t="shared" ref="L2:L65" si="0">I2/H2</f>
        <v>#VALUE!</v>
      </c>
      <c r="M2" s="33" t="e">
        <f t="shared" ref="M2:M65" si="1">P2/H2</f>
        <v>#VALUE!</v>
      </c>
      <c r="N2" s="22" t="s">
        <v>380</v>
      </c>
      <c r="O2" s="22" t="s">
        <v>381</v>
      </c>
      <c r="P2" s="22">
        <v>80</v>
      </c>
      <c r="Q2" s="22" t="s">
        <v>382</v>
      </c>
      <c r="R2" s="22" t="s">
        <v>383</v>
      </c>
      <c r="S2" s="22" t="s">
        <v>384</v>
      </c>
      <c r="T2" s="22" t="s">
        <v>385</v>
      </c>
      <c r="U2" s="22" t="s">
        <v>386</v>
      </c>
      <c r="Y2" s="22" t="s">
        <v>387</v>
      </c>
    </row>
    <row r="3" spans="1:25">
      <c r="A3" s="24" t="s">
        <v>388</v>
      </c>
      <c r="B3" s="24" t="s">
        <v>128</v>
      </c>
      <c r="C3" s="25" t="s">
        <v>378</v>
      </c>
      <c r="D3" s="22" t="s">
        <v>129</v>
      </c>
      <c r="E3" s="22" t="s">
        <v>129</v>
      </c>
      <c r="F3" s="22" t="s">
        <v>128</v>
      </c>
      <c r="G3" s="22" t="s">
        <v>130</v>
      </c>
      <c r="H3" s="22" t="s">
        <v>131</v>
      </c>
      <c r="I3" s="22" t="s">
        <v>389</v>
      </c>
      <c r="J3" s="22" t="e">
        <f>VLOOKUP(D3,#REF!,2,FALSE)</f>
        <v>#REF!</v>
      </c>
      <c r="K3" s="22" t="e">
        <f>VLOOKUP(D3,#REF!,2,FALSE)</f>
        <v>#REF!</v>
      </c>
      <c r="L3" s="32">
        <f t="shared" si="0"/>
        <v>39.090909090909093</v>
      </c>
      <c r="M3" s="33">
        <f t="shared" si="1"/>
        <v>1.8181818181818181E-2</v>
      </c>
      <c r="N3" s="22" t="s">
        <v>390</v>
      </c>
      <c r="O3" s="22" t="s">
        <v>391</v>
      </c>
      <c r="P3" s="22">
        <v>200</v>
      </c>
      <c r="Q3" s="22" t="s">
        <v>392</v>
      </c>
      <c r="R3" s="22" t="s">
        <v>37</v>
      </c>
      <c r="S3" s="22" t="s">
        <v>384</v>
      </c>
      <c r="T3" s="22" t="s">
        <v>385</v>
      </c>
      <c r="U3" s="22" t="s">
        <v>386</v>
      </c>
      <c r="Y3" s="22" t="s">
        <v>393</v>
      </c>
    </row>
    <row r="4" spans="1:25" hidden="1">
      <c r="A4" s="26" t="s">
        <v>394</v>
      </c>
      <c r="B4" s="26" t="s">
        <v>395</v>
      </c>
      <c r="C4" s="26"/>
      <c r="D4" s="26" t="s">
        <v>396</v>
      </c>
      <c r="E4" s="26" t="s">
        <v>397</v>
      </c>
      <c r="F4" s="26" t="s">
        <v>398</v>
      </c>
      <c r="G4" s="26" t="s">
        <v>399</v>
      </c>
      <c r="H4" s="26" t="s">
        <v>199</v>
      </c>
      <c r="I4" s="26" t="s">
        <v>400</v>
      </c>
      <c r="J4" s="26"/>
      <c r="K4" s="22" t="e">
        <f>VLOOKUP(D4,#REF!,2,FALSE)</f>
        <v>#REF!</v>
      </c>
      <c r="L4" s="32">
        <f t="shared" si="0"/>
        <v>22.307692307692307</v>
      </c>
      <c r="M4" s="33">
        <f t="shared" si="1"/>
        <v>1.5384615384615385E-2</v>
      </c>
      <c r="N4" s="26" t="s">
        <v>401</v>
      </c>
      <c r="O4" s="26" t="s">
        <v>402</v>
      </c>
      <c r="P4" s="26">
        <v>200</v>
      </c>
      <c r="Q4" s="26" t="s">
        <v>392</v>
      </c>
      <c r="R4" s="26" t="s">
        <v>237</v>
      </c>
      <c r="S4" s="26" t="s">
        <v>384</v>
      </c>
      <c r="T4" s="26" t="s">
        <v>385</v>
      </c>
      <c r="U4" s="26" t="s">
        <v>386</v>
      </c>
      <c r="V4" s="26"/>
      <c r="W4" s="26"/>
      <c r="X4" s="26"/>
      <c r="Y4" s="26" t="s">
        <v>403</v>
      </c>
    </row>
    <row r="5" spans="1:25" hidden="1">
      <c r="A5" s="22" t="s">
        <v>404</v>
      </c>
      <c r="B5" s="22" t="s">
        <v>405</v>
      </c>
      <c r="C5" s="22"/>
      <c r="D5" s="22" t="s">
        <v>406</v>
      </c>
      <c r="E5" s="22" t="s">
        <v>407</v>
      </c>
      <c r="F5" s="22" t="s">
        <v>408</v>
      </c>
      <c r="G5" s="22" t="s">
        <v>409</v>
      </c>
      <c r="H5" s="22" t="s">
        <v>140</v>
      </c>
      <c r="I5" s="22" t="s">
        <v>410</v>
      </c>
      <c r="J5" s="22" t="e">
        <f>VLOOKUP(D5,#REF!,2,FALSE)</f>
        <v>#REF!</v>
      </c>
      <c r="K5" s="22" t="e">
        <f>VLOOKUP(D5,#REF!,2,FALSE)</f>
        <v>#REF!</v>
      </c>
      <c r="L5" s="32">
        <f t="shared" si="0"/>
        <v>20.6</v>
      </c>
      <c r="M5" s="33">
        <f t="shared" si="1"/>
        <v>0</v>
      </c>
      <c r="N5" s="22" t="s">
        <v>401</v>
      </c>
      <c r="O5" s="22" t="s">
        <v>411</v>
      </c>
      <c r="Q5" s="22" t="s">
        <v>382</v>
      </c>
      <c r="R5" s="22" t="s">
        <v>37</v>
      </c>
      <c r="S5" s="22" t="s">
        <v>38</v>
      </c>
      <c r="T5" s="22">
        <v>300</v>
      </c>
      <c r="U5" s="22" t="s">
        <v>386</v>
      </c>
      <c r="Y5" s="22" t="s">
        <v>412</v>
      </c>
    </row>
    <row r="6" spans="1:25" hidden="1">
      <c r="A6" s="26" t="s">
        <v>413</v>
      </c>
      <c r="B6" s="26" t="s">
        <v>414</v>
      </c>
      <c r="C6" s="26"/>
      <c r="D6" s="26" t="s">
        <v>415</v>
      </c>
      <c r="E6" s="26" t="s">
        <v>415</v>
      </c>
      <c r="F6" s="26" t="s">
        <v>414</v>
      </c>
      <c r="G6" s="26" t="s">
        <v>416</v>
      </c>
      <c r="H6" s="26" t="s">
        <v>140</v>
      </c>
      <c r="I6" s="26" t="s">
        <v>417</v>
      </c>
      <c r="J6" s="26"/>
      <c r="K6" s="22" t="e">
        <f>VLOOKUP(D6,#REF!,2,FALSE)</f>
        <v>#REF!</v>
      </c>
      <c r="L6" s="32">
        <f t="shared" si="0"/>
        <v>20.399999999999999</v>
      </c>
      <c r="M6" s="33">
        <f t="shared" si="1"/>
        <v>0.02</v>
      </c>
      <c r="N6" s="26" t="s">
        <v>401</v>
      </c>
      <c r="O6" s="26" t="s">
        <v>418</v>
      </c>
      <c r="P6" s="26">
        <v>200</v>
      </c>
      <c r="Q6" s="26" t="s">
        <v>382</v>
      </c>
      <c r="R6" s="26" t="s">
        <v>419</v>
      </c>
      <c r="S6" s="26" t="s">
        <v>384</v>
      </c>
      <c r="T6" s="26" t="s">
        <v>385</v>
      </c>
      <c r="U6" s="26" t="s">
        <v>386</v>
      </c>
      <c r="V6" s="26"/>
      <c r="W6" s="26"/>
      <c r="X6" s="26"/>
      <c r="Y6" s="26" t="s">
        <v>420</v>
      </c>
    </row>
    <row r="7" spans="1:25">
      <c r="A7" s="27" t="s">
        <v>421</v>
      </c>
      <c r="B7" s="27" t="s">
        <v>137</v>
      </c>
      <c r="C7" s="25" t="s">
        <v>378</v>
      </c>
      <c r="D7" s="26" t="s">
        <v>138</v>
      </c>
      <c r="E7" s="26" t="s">
        <v>138</v>
      </c>
      <c r="F7" s="26" t="s">
        <v>137</v>
      </c>
      <c r="G7" s="26" t="s">
        <v>139</v>
      </c>
      <c r="H7" s="26" t="s">
        <v>140</v>
      </c>
      <c r="I7" s="26" t="s">
        <v>422</v>
      </c>
      <c r="J7" s="22" t="e">
        <f>VLOOKUP(D7,#REF!,2,FALSE)</f>
        <v>#REF!</v>
      </c>
      <c r="K7" s="22" t="e">
        <f>VLOOKUP(D7,#REF!,2,FALSE)</f>
        <v>#REF!</v>
      </c>
      <c r="L7" s="32">
        <f t="shared" si="0"/>
        <v>15.8</v>
      </c>
      <c r="M7" s="33">
        <f t="shared" si="1"/>
        <v>0.02</v>
      </c>
      <c r="N7" s="26" t="s">
        <v>401</v>
      </c>
      <c r="O7" s="26" t="s">
        <v>423</v>
      </c>
      <c r="P7" s="26">
        <v>200</v>
      </c>
      <c r="Q7" s="26" t="s">
        <v>424</v>
      </c>
      <c r="R7" s="26" t="s">
        <v>74</v>
      </c>
      <c r="S7" s="26" t="s">
        <v>384</v>
      </c>
      <c r="T7" s="26" t="s">
        <v>385</v>
      </c>
      <c r="U7" s="26" t="s">
        <v>386</v>
      </c>
      <c r="V7" s="26"/>
      <c r="W7" s="26"/>
      <c r="X7" s="26"/>
      <c r="Y7" s="26" t="s">
        <v>425</v>
      </c>
    </row>
    <row r="8" spans="1:25">
      <c r="A8" s="24" t="s">
        <v>426</v>
      </c>
      <c r="B8" s="24" t="s">
        <v>141</v>
      </c>
      <c r="C8" s="25" t="s">
        <v>378</v>
      </c>
      <c r="D8" s="22" t="s">
        <v>142</v>
      </c>
      <c r="E8" s="22" t="s">
        <v>142</v>
      </c>
      <c r="F8" s="22" t="s">
        <v>143</v>
      </c>
      <c r="G8" s="22" t="s">
        <v>144</v>
      </c>
      <c r="H8" s="22" t="s">
        <v>131</v>
      </c>
      <c r="I8" s="22" t="s">
        <v>427</v>
      </c>
      <c r="J8" s="22" t="e">
        <f>VLOOKUP(D8,#REF!,2,FALSE)</f>
        <v>#REF!</v>
      </c>
      <c r="K8" s="22" t="e">
        <f>VLOOKUP(D8,#REF!,2,FALSE)</f>
        <v>#REF!</v>
      </c>
      <c r="L8" s="32">
        <f t="shared" si="0"/>
        <v>15.363636363636363</v>
      </c>
      <c r="M8" s="33">
        <f t="shared" si="1"/>
        <v>1.8181818181818181E-2</v>
      </c>
      <c r="N8" s="22" t="s">
        <v>401</v>
      </c>
      <c r="O8" s="22" t="s">
        <v>428</v>
      </c>
      <c r="P8" s="22">
        <v>200</v>
      </c>
      <c r="Q8" s="22" t="s">
        <v>392</v>
      </c>
      <c r="R8" s="22" t="s">
        <v>111</v>
      </c>
      <c r="S8" s="22" t="s">
        <v>38</v>
      </c>
      <c r="T8" s="22">
        <v>300</v>
      </c>
      <c r="U8" s="22" t="s">
        <v>386</v>
      </c>
      <c r="Y8" s="22" t="s">
        <v>429</v>
      </c>
    </row>
    <row r="9" spans="1:25" hidden="1">
      <c r="A9" s="22" t="s">
        <v>430</v>
      </c>
      <c r="B9" s="22" t="s">
        <v>431</v>
      </c>
      <c r="C9" s="22"/>
      <c r="D9" s="22" t="s">
        <v>432</v>
      </c>
      <c r="E9" s="22" t="s">
        <v>433</v>
      </c>
      <c r="F9" s="22" t="s">
        <v>434</v>
      </c>
      <c r="G9" s="22" t="s">
        <v>435</v>
      </c>
      <c r="H9" s="22" t="s">
        <v>199</v>
      </c>
      <c r="I9" s="22" t="s">
        <v>436</v>
      </c>
      <c r="K9" s="22" t="e">
        <f>VLOOKUP(D9,#REF!,2,FALSE)</f>
        <v>#REF!</v>
      </c>
      <c r="L9" s="32">
        <f t="shared" si="0"/>
        <v>15.615384615384615</v>
      </c>
      <c r="M9" s="33">
        <f t="shared" si="1"/>
        <v>1.5384615384615385E-2</v>
      </c>
      <c r="N9" s="22" t="s">
        <v>401</v>
      </c>
      <c r="O9" s="22" t="s">
        <v>418</v>
      </c>
      <c r="P9" s="22">
        <v>200</v>
      </c>
      <c r="Q9" s="22" t="s">
        <v>437</v>
      </c>
      <c r="R9" s="22" t="s">
        <v>37</v>
      </c>
      <c r="S9" s="22" t="s">
        <v>384</v>
      </c>
      <c r="T9" s="22" t="s">
        <v>385</v>
      </c>
      <c r="U9" s="22" t="s">
        <v>386</v>
      </c>
      <c r="Y9" s="22" t="s">
        <v>438</v>
      </c>
    </row>
    <row r="10" spans="1:25">
      <c r="A10" s="24" t="s">
        <v>439</v>
      </c>
      <c r="B10" s="24" t="s">
        <v>149</v>
      </c>
      <c r="C10" s="25" t="s">
        <v>378</v>
      </c>
      <c r="D10" s="22" t="s">
        <v>150</v>
      </c>
      <c r="E10" s="22" t="s">
        <v>153</v>
      </c>
      <c r="F10" s="22" t="s">
        <v>150</v>
      </c>
      <c r="G10" s="22" t="s">
        <v>151</v>
      </c>
      <c r="H10" s="22" t="s">
        <v>152</v>
      </c>
      <c r="I10" s="22" t="s">
        <v>440</v>
      </c>
      <c r="J10" s="22" t="e">
        <f>VLOOKUP(D10,#REF!,2,FALSE)</f>
        <v>#REF!</v>
      </c>
      <c r="K10" s="22" t="e">
        <f>VLOOKUP(D10,#REF!,2,FALSE)</f>
        <v>#REF!</v>
      </c>
      <c r="L10" s="32">
        <f t="shared" si="0"/>
        <v>14.4</v>
      </c>
      <c r="M10" s="33">
        <f t="shared" si="1"/>
        <v>8.0000000000000002E-3</v>
      </c>
      <c r="N10" s="22" t="s">
        <v>441</v>
      </c>
      <c r="O10" s="22" t="s">
        <v>418</v>
      </c>
      <c r="P10" s="22">
        <v>200</v>
      </c>
      <c r="Q10" s="22" t="s">
        <v>442</v>
      </c>
      <c r="R10" s="22" t="s">
        <v>37</v>
      </c>
      <c r="S10" s="22" t="s">
        <v>384</v>
      </c>
      <c r="T10" s="22" t="s">
        <v>385</v>
      </c>
      <c r="U10" s="22" t="s">
        <v>386</v>
      </c>
      <c r="Y10" s="22" t="s">
        <v>443</v>
      </c>
    </row>
    <row r="11" spans="1:25">
      <c r="A11" s="24" t="s">
        <v>444</v>
      </c>
      <c r="B11" s="24" t="s">
        <v>158</v>
      </c>
      <c r="C11" s="25" t="s">
        <v>378</v>
      </c>
      <c r="D11" s="22" t="s">
        <v>159</v>
      </c>
      <c r="E11" s="22" t="s">
        <v>163</v>
      </c>
      <c r="F11" s="22" t="s">
        <v>160</v>
      </c>
      <c r="G11" s="22" t="s">
        <v>161</v>
      </c>
      <c r="H11" s="22" t="s">
        <v>162</v>
      </c>
      <c r="I11" s="22" t="s">
        <v>445</v>
      </c>
      <c r="J11" s="22" t="e">
        <f>VLOOKUP(D11,#REF!,2,FALSE)</f>
        <v>#REF!</v>
      </c>
      <c r="K11" s="22" t="e">
        <f>VLOOKUP(D11,#REF!,2,FALSE)</f>
        <v>#REF!</v>
      </c>
      <c r="L11" s="32">
        <f t="shared" si="0"/>
        <v>13.771760154738878</v>
      </c>
      <c r="M11" s="33">
        <f t="shared" si="1"/>
        <v>0</v>
      </c>
      <c r="N11" s="22" t="s">
        <v>390</v>
      </c>
      <c r="O11" s="22" t="s">
        <v>446</v>
      </c>
      <c r="P11" s="22">
        <v>0</v>
      </c>
      <c r="Q11" s="22" t="s">
        <v>447</v>
      </c>
      <c r="R11" s="22" t="s">
        <v>37</v>
      </c>
      <c r="S11" s="22" t="s">
        <v>384</v>
      </c>
      <c r="T11" s="22" t="s">
        <v>385</v>
      </c>
      <c r="U11" s="22" t="s">
        <v>386</v>
      </c>
      <c r="Y11" s="22" t="s">
        <v>448</v>
      </c>
    </row>
    <row r="12" spans="1:25" hidden="1">
      <c r="A12" s="28" t="s">
        <v>449</v>
      </c>
      <c r="B12" s="28" t="s">
        <v>450</v>
      </c>
      <c r="C12" s="28"/>
      <c r="D12" s="26" t="s">
        <v>451</v>
      </c>
      <c r="E12" s="26" t="s">
        <v>451</v>
      </c>
      <c r="F12" s="26" t="s">
        <v>452</v>
      </c>
      <c r="G12" s="26" t="s">
        <v>453</v>
      </c>
      <c r="H12" s="26" t="s">
        <v>247</v>
      </c>
      <c r="I12" s="26" t="s">
        <v>454</v>
      </c>
      <c r="J12" s="22" t="e">
        <f>VLOOKUP(D12,#REF!,2,FALSE)</f>
        <v>#REF!</v>
      </c>
      <c r="K12" s="22" t="e">
        <f>VLOOKUP(D12,#REF!,2,FALSE)</f>
        <v>#REF!</v>
      </c>
      <c r="L12" s="32">
        <f t="shared" si="0"/>
        <v>14.25</v>
      </c>
      <c r="M12" s="33">
        <f t="shared" si="1"/>
        <v>0.01</v>
      </c>
      <c r="N12" s="26" t="s">
        <v>401</v>
      </c>
      <c r="O12" s="26" t="s">
        <v>455</v>
      </c>
      <c r="P12" s="26">
        <v>200</v>
      </c>
      <c r="Q12" s="26" t="s">
        <v>456</v>
      </c>
      <c r="R12" s="26" t="s">
        <v>37</v>
      </c>
      <c r="S12" s="26" t="s">
        <v>384</v>
      </c>
      <c r="T12" s="26" t="s">
        <v>385</v>
      </c>
      <c r="U12" s="26" t="s">
        <v>386</v>
      </c>
      <c r="V12" s="26"/>
      <c r="W12" s="26"/>
      <c r="X12" s="26"/>
      <c r="Y12" s="26" t="s">
        <v>457</v>
      </c>
    </row>
    <row r="13" spans="1:25">
      <c r="A13" s="24" t="s">
        <v>458</v>
      </c>
      <c r="B13" s="24" t="s">
        <v>168</v>
      </c>
      <c r="C13" s="25" t="s">
        <v>378</v>
      </c>
      <c r="D13" s="22" t="s">
        <v>169</v>
      </c>
      <c r="E13" s="22" t="s">
        <v>173</v>
      </c>
      <c r="F13" s="22" t="s">
        <v>170</v>
      </c>
      <c r="G13" s="22" t="s">
        <v>171</v>
      </c>
      <c r="H13" s="22" t="s">
        <v>172</v>
      </c>
      <c r="I13" s="22" t="s">
        <v>459</v>
      </c>
      <c r="J13" s="22" t="e">
        <f>VLOOKUP(D13,#REF!,2,FALSE)</f>
        <v>#REF!</v>
      </c>
      <c r="K13" s="22" t="e">
        <f>VLOOKUP(D13,#REF!,2,FALSE)</f>
        <v>#REF!</v>
      </c>
      <c r="L13" s="32">
        <f t="shared" si="0"/>
        <v>13.333333333333334</v>
      </c>
      <c r="M13" s="33">
        <f t="shared" si="1"/>
        <v>1.3333333333333334E-2</v>
      </c>
      <c r="N13" s="22" t="s">
        <v>460</v>
      </c>
      <c r="O13" s="22" t="s">
        <v>461</v>
      </c>
      <c r="P13" s="22">
        <v>200</v>
      </c>
      <c r="Q13" s="22" t="s">
        <v>384</v>
      </c>
      <c r="R13" s="22" t="s">
        <v>74</v>
      </c>
      <c r="S13" s="22" t="s">
        <v>384</v>
      </c>
      <c r="T13" s="22" t="s">
        <v>385</v>
      </c>
      <c r="U13" s="22" t="s">
        <v>386</v>
      </c>
      <c r="Y13" s="22" t="s">
        <v>462</v>
      </c>
    </row>
    <row r="14" spans="1:25" hidden="1">
      <c r="A14" s="26" t="s">
        <v>463</v>
      </c>
      <c r="B14" s="26" t="s">
        <v>464</v>
      </c>
      <c r="C14" s="26"/>
      <c r="D14" s="26" t="s">
        <v>465</v>
      </c>
      <c r="E14" s="26" t="s">
        <v>465</v>
      </c>
      <c r="F14" s="26" t="s">
        <v>466</v>
      </c>
      <c r="G14" s="26" t="s">
        <v>467</v>
      </c>
      <c r="H14" s="26" t="s">
        <v>140</v>
      </c>
      <c r="I14" s="26" t="s">
        <v>468</v>
      </c>
      <c r="J14" s="26"/>
      <c r="K14" s="22" t="e">
        <f>VLOOKUP(D14,#REF!,2,FALSE)</f>
        <v>#REF!</v>
      </c>
      <c r="L14" s="32">
        <f t="shared" si="0"/>
        <v>13.5</v>
      </c>
      <c r="M14" s="33">
        <f t="shared" si="1"/>
        <v>0.02</v>
      </c>
      <c r="N14" s="26" t="s">
        <v>401</v>
      </c>
      <c r="O14" s="26" t="s">
        <v>469</v>
      </c>
      <c r="P14" s="26">
        <v>200</v>
      </c>
      <c r="Q14" s="26" t="s">
        <v>470</v>
      </c>
      <c r="R14" s="26" t="s">
        <v>74</v>
      </c>
      <c r="S14" s="26" t="s">
        <v>384</v>
      </c>
      <c r="T14" s="26" t="s">
        <v>385</v>
      </c>
      <c r="U14" s="26" t="s">
        <v>386</v>
      </c>
      <c r="V14" s="26"/>
      <c r="W14" s="26"/>
      <c r="X14" s="26"/>
      <c r="Y14" s="26" t="s">
        <v>471</v>
      </c>
    </row>
    <row r="15" spans="1:25">
      <c r="A15" s="27" t="s">
        <v>472</v>
      </c>
      <c r="B15" s="27" t="s">
        <v>174</v>
      </c>
      <c r="C15" s="25" t="s">
        <v>378</v>
      </c>
      <c r="D15" s="26" t="s">
        <v>175</v>
      </c>
      <c r="E15" s="26" t="s">
        <v>175</v>
      </c>
      <c r="F15" s="26" t="s">
        <v>174</v>
      </c>
      <c r="G15" s="26" t="s">
        <v>176</v>
      </c>
      <c r="H15" s="26" t="s">
        <v>177</v>
      </c>
      <c r="I15" s="26" t="s">
        <v>473</v>
      </c>
      <c r="J15" s="22" t="e">
        <f>VLOOKUP(D15,#REF!,2,FALSE)</f>
        <v>#REF!</v>
      </c>
      <c r="K15" s="22" t="e">
        <f>VLOOKUP(D15,#REF!,2,FALSE)</f>
        <v>#REF!</v>
      </c>
      <c r="L15" s="32">
        <f t="shared" si="0"/>
        <v>11.428571428571429</v>
      </c>
      <c r="M15" s="33">
        <f t="shared" si="1"/>
        <v>1.4285714285714285E-2</v>
      </c>
      <c r="N15" s="26" t="s">
        <v>401</v>
      </c>
      <c r="O15" s="26" t="s">
        <v>474</v>
      </c>
      <c r="P15" s="26">
        <v>200</v>
      </c>
      <c r="Q15" s="26" t="s">
        <v>475</v>
      </c>
      <c r="R15" s="26" t="s">
        <v>475</v>
      </c>
      <c r="S15" s="26" t="s">
        <v>38</v>
      </c>
      <c r="T15" s="26">
        <v>300</v>
      </c>
      <c r="U15" s="26" t="s">
        <v>386</v>
      </c>
      <c r="V15" s="26"/>
      <c r="W15" s="26"/>
      <c r="X15" s="26"/>
      <c r="Y15" s="26" t="s">
        <v>476</v>
      </c>
    </row>
    <row r="16" spans="1:25">
      <c r="A16" s="24" t="s">
        <v>477</v>
      </c>
      <c r="B16" s="24" t="s">
        <v>180</v>
      </c>
      <c r="C16" s="25" t="s">
        <v>378</v>
      </c>
      <c r="D16" s="22" t="s">
        <v>179</v>
      </c>
      <c r="E16" s="22" t="s">
        <v>183</v>
      </c>
      <c r="F16" s="22" t="s">
        <v>180</v>
      </c>
      <c r="G16" s="22" t="s">
        <v>181</v>
      </c>
      <c r="H16" s="22" t="s">
        <v>182</v>
      </c>
      <c r="I16" s="22" t="s">
        <v>478</v>
      </c>
      <c r="J16" s="22" t="e">
        <f>VLOOKUP(D16,#REF!,2,FALSE)</f>
        <v>#REF!</v>
      </c>
      <c r="K16" s="22" t="e">
        <f>VLOOKUP(D16,#REF!,2,FALSE)</f>
        <v>#REF!</v>
      </c>
      <c r="L16" s="32">
        <f t="shared" si="0"/>
        <v>10.553058432675396</v>
      </c>
      <c r="M16" s="33">
        <f t="shared" si="1"/>
        <v>1.5634160641000587E-2</v>
      </c>
      <c r="N16" s="22" t="s">
        <v>401</v>
      </c>
      <c r="O16" s="22" t="s">
        <v>479</v>
      </c>
      <c r="P16" s="22">
        <v>80</v>
      </c>
      <c r="Q16" s="22" t="s">
        <v>382</v>
      </c>
      <c r="R16" s="22" t="s">
        <v>111</v>
      </c>
      <c r="S16" s="22" t="s">
        <v>384</v>
      </c>
      <c r="T16" s="22" t="s">
        <v>385</v>
      </c>
      <c r="U16" s="22" t="s">
        <v>386</v>
      </c>
      <c r="Y16" s="22" t="s">
        <v>480</v>
      </c>
    </row>
    <row r="17" spans="1:25" hidden="1">
      <c r="A17" s="22" t="s">
        <v>481</v>
      </c>
      <c r="B17" s="22" t="s">
        <v>482</v>
      </c>
      <c r="C17" s="22"/>
      <c r="D17" s="22" t="s">
        <v>483</v>
      </c>
      <c r="E17" s="22" t="s">
        <v>484</v>
      </c>
      <c r="F17" s="22" t="s">
        <v>485</v>
      </c>
      <c r="G17" s="22" t="s">
        <v>486</v>
      </c>
      <c r="H17" s="22" t="s">
        <v>140</v>
      </c>
      <c r="I17" s="22" t="s">
        <v>487</v>
      </c>
      <c r="K17" s="22" t="e">
        <f>VLOOKUP(D17,#REF!,2,FALSE)</f>
        <v>#REF!</v>
      </c>
      <c r="L17" s="32">
        <f t="shared" si="0"/>
        <v>12</v>
      </c>
      <c r="M17" s="33">
        <f t="shared" si="1"/>
        <v>0.02</v>
      </c>
      <c r="N17" s="22" t="s">
        <v>401</v>
      </c>
      <c r="O17" s="22" t="s">
        <v>381</v>
      </c>
      <c r="P17" s="22">
        <v>200</v>
      </c>
      <c r="Q17" s="22" t="s">
        <v>470</v>
      </c>
      <c r="R17" s="22" t="s">
        <v>37</v>
      </c>
      <c r="S17" s="22" t="s">
        <v>384</v>
      </c>
      <c r="T17" s="22" t="s">
        <v>385</v>
      </c>
      <c r="U17" s="22" t="s">
        <v>386</v>
      </c>
      <c r="Y17" s="22" t="s">
        <v>448</v>
      </c>
    </row>
    <row r="18" spans="1:25">
      <c r="A18" s="24" t="s">
        <v>488</v>
      </c>
      <c r="B18" s="24" t="s">
        <v>188</v>
      </c>
      <c r="C18" s="25" t="s">
        <v>378</v>
      </c>
      <c r="D18" s="22" t="s">
        <v>189</v>
      </c>
      <c r="E18" s="22" t="s">
        <v>189</v>
      </c>
      <c r="F18" s="22" t="s">
        <v>188</v>
      </c>
      <c r="G18" s="22" t="s">
        <v>190</v>
      </c>
      <c r="H18" s="22" t="s">
        <v>191</v>
      </c>
      <c r="I18" s="22" t="s">
        <v>489</v>
      </c>
      <c r="J18" s="22" t="e">
        <f>VLOOKUP(D18,#REF!,2,FALSE)</f>
        <v>#REF!</v>
      </c>
      <c r="K18" s="22" t="e">
        <f>VLOOKUP(D18,#REF!,2,FALSE)</f>
        <v>#REF!</v>
      </c>
      <c r="L18" s="32">
        <f t="shared" si="0"/>
        <v>10.117647058823529</v>
      </c>
      <c r="M18" s="33">
        <f t="shared" si="1"/>
        <v>1.1764705882352941E-2</v>
      </c>
      <c r="N18" s="22" t="s">
        <v>401</v>
      </c>
      <c r="O18" s="22" t="s">
        <v>418</v>
      </c>
      <c r="P18" s="22">
        <v>200</v>
      </c>
      <c r="Q18" s="22" t="s">
        <v>382</v>
      </c>
      <c r="R18" s="22" t="s">
        <v>37</v>
      </c>
      <c r="S18" s="22" t="s">
        <v>384</v>
      </c>
      <c r="T18" s="22" t="s">
        <v>385</v>
      </c>
      <c r="U18" s="22" t="s">
        <v>386</v>
      </c>
      <c r="Y18" s="22" t="s">
        <v>490</v>
      </c>
    </row>
    <row r="19" spans="1:25">
      <c r="A19" s="24" t="s">
        <v>491</v>
      </c>
      <c r="B19" s="24" t="s">
        <v>195</v>
      </c>
      <c r="C19" s="25" t="s">
        <v>378</v>
      </c>
      <c r="D19" s="22" t="s">
        <v>196</v>
      </c>
      <c r="E19" s="22" t="s">
        <v>200</v>
      </c>
      <c r="F19" s="22" t="s">
        <v>197</v>
      </c>
      <c r="G19" s="22" t="s">
        <v>198</v>
      </c>
      <c r="H19" s="22" t="s">
        <v>199</v>
      </c>
      <c r="I19" s="22" t="s">
        <v>492</v>
      </c>
      <c r="J19" s="22" t="e">
        <f>VLOOKUP(D19,#REF!,2,FALSE)</f>
        <v>#REF!</v>
      </c>
      <c r="K19" s="22" t="e">
        <f>VLOOKUP(D19,#REF!,2,FALSE)</f>
        <v>#REF!</v>
      </c>
      <c r="L19" s="32">
        <f t="shared" si="0"/>
        <v>10</v>
      </c>
      <c r="M19" s="33">
        <f t="shared" si="1"/>
        <v>1.5384615384615385E-2</v>
      </c>
      <c r="N19" s="22" t="s">
        <v>401</v>
      </c>
      <c r="O19" s="22" t="s">
        <v>418</v>
      </c>
      <c r="P19" s="22">
        <v>200</v>
      </c>
      <c r="Q19" s="22" t="s">
        <v>470</v>
      </c>
      <c r="R19" s="22" t="s">
        <v>37</v>
      </c>
      <c r="S19" s="22" t="s">
        <v>38</v>
      </c>
      <c r="T19" s="22">
        <v>300</v>
      </c>
      <c r="U19" s="22" t="s">
        <v>386</v>
      </c>
      <c r="Y19" s="22" t="s">
        <v>493</v>
      </c>
    </row>
    <row r="20" spans="1:25" hidden="1">
      <c r="A20" s="14" t="s">
        <v>494</v>
      </c>
      <c r="B20" s="14" t="s">
        <v>495</v>
      </c>
      <c r="C20" s="14"/>
      <c r="D20" s="22" t="s">
        <v>496</v>
      </c>
      <c r="E20" s="22" t="s">
        <v>497</v>
      </c>
      <c r="F20" s="22" t="s">
        <v>495</v>
      </c>
      <c r="G20" s="22" t="s">
        <v>498</v>
      </c>
      <c r="H20" s="22" t="s">
        <v>199</v>
      </c>
      <c r="I20" s="22" t="s">
        <v>499</v>
      </c>
      <c r="J20" s="22" t="e">
        <f>VLOOKUP(D20,#REF!,2,FALSE)</f>
        <v>#REF!</v>
      </c>
      <c r="K20" s="22" t="e">
        <f>VLOOKUP(D20,#REF!,2,FALSE)</f>
        <v>#REF!</v>
      </c>
      <c r="L20" s="32">
        <f t="shared" si="0"/>
        <v>10.615384615384615</v>
      </c>
      <c r="M20" s="33">
        <f t="shared" si="1"/>
        <v>1.5384615384615385E-2</v>
      </c>
      <c r="N20" s="22" t="s">
        <v>460</v>
      </c>
      <c r="O20" s="22" t="s">
        <v>500</v>
      </c>
      <c r="P20" s="22">
        <v>200</v>
      </c>
      <c r="Q20" s="22" t="s">
        <v>384</v>
      </c>
      <c r="R20" s="22" t="s">
        <v>74</v>
      </c>
      <c r="S20" s="22" t="s">
        <v>384</v>
      </c>
      <c r="T20" s="22" t="s">
        <v>385</v>
      </c>
      <c r="U20" s="22" t="s">
        <v>386</v>
      </c>
      <c r="Y20" s="22" t="s">
        <v>501</v>
      </c>
    </row>
    <row r="21" spans="1:25">
      <c r="A21" s="24" t="s">
        <v>502</v>
      </c>
      <c r="B21" s="24" t="s">
        <v>204</v>
      </c>
      <c r="C21" s="25" t="s">
        <v>378</v>
      </c>
      <c r="D21" s="22" t="s">
        <v>205</v>
      </c>
      <c r="E21" s="22" t="s">
        <v>208</v>
      </c>
      <c r="F21" s="22" t="s">
        <v>204</v>
      </c>
      <c r="G21" s="22" t="s">
        <v>206</v>
      </c>
      <c r="H21" s="22" t="s">
        <v>207</v>
      </c>
      <c r="I21" s="22" t="s">
        <v>503</v>
      </c>
      <c r="J21" s="22" t="e">
        <f>VLOOKUP(D21,#REF!,2,FALSE)</f>
        <v>#REF!</v>
      </c>
      <c r="K21" s="22" t="e">
        <f>VLOOKUP(D21,#REF!,2,FALSE)</f>
        <v>#REF!</v>
      </c>
      <c r="L21" s="32">
        <f t="shared" si="0"/>
        <v>9.796875</v>
      </c>
      <c r="M21" s="33">
        <f t="shared" si="1"/>
        <v>3.1250000000000002E-3</v>
      </c>
      <c r="N21" s="22" t="s">
        <v>401</v>
      </c>
      <c r="O21" s="22" t="s">
        <v>504</v>
      </c>
      <c r="P21" s="22">
        <v>200</v>
      </c>
      <c r="Q21" s="22" t="s">
        <v>382</v>
      </c>
      <c r="R21" s="22" t="s">
        <v>111</v>
      </c>
      <c r="S21" s="22" t="s">
        <v>38</v>
      </c>
      <c r="T21" s="22">
        <v>500</v>
      </c>
      <c r="U21" s="22" t="s">
        <v>386</v>
      </c>
      <c r="Y21" s="22" t="s">
        <v>505</v>
      </c>
    </row>
    <row r="22" spans="1:25">
      <c r="A22" s="27" t="s">
        <v>506</v>
      </c>
      <c r="B22" s="27" t="s">
        <v>214</v>
      </c>
      <c r="C22" s="25" t="s">
        <v>378</v>
      </c>
      <c r="D22" s="26" t="s">
        <v>214</v>
      </c>
      <c r="E22" s="26" t="s">
        <v>217</v>
      </c>
      <c r="F22" s="26" t="s">
        <v>214</v>
      </c>
      <c r="G22" s="26" t="s">
        <v>215</v>
      </c>
      <c r="H22" s="26" t="s">
        <v>216</v>
      </c>
      <c r="I22" s="26" t="s">
        <v>507</v>
      </c>
      <c r="J22" s="22" t="e">
        <f>VLOOKUP(D22,#REF!,2,FALSE)</f>
        <v>#REF!</v>
      </c>
      <c r="K22" s="22" t="e">
        <f>VLOOKUP(D22,#REF!,2,FALSE)</f>
        <v>#REF!</v>
      </c>
      <c r="L22" s="32">
        <f t="shared" si="0"/>
        <v>8.7850027453133581</v>
      </c>
      <c r="M22" s="33">
        <f t="shared" si="1"/>
        <v>1.5687504902345283E-2</v>
      </c>
      <c r="N22" s="26" t="s">
        <v>401</v>
      </c>
      <c r="O22" s="26" t="s">
        <v>469</v>
      </c>
      <c r="P22" s="26">
        <v>200</v>
      </c>
      <c r="Q22" s="26" t="s">
        <v>382</v>
      </c>
      <c r="R22" s="26" t="s">
        <v>37</v>
      </c>
      <c r="S22" s="26" t="s">
        <v>384</v>
      </c>
      <c r="T22" s="26" t="s">
        <v>385</v>
      </c>
      <c r="U22" s="26" t="s">
        <v>386</v>
      </c>
      <c r="V22" s="26"/>
      <c r="W22" s="26"/>
      <c r="X22" s="26"/>
      <c r="Y22" s="26" t="s">
        <v>508</v>
      </c>
    </row>
    <row r="23" spans="1:25">
      <c r="A23" s="24" t="s">
        <v>509</v>
      </c>
      <c r="B23" s="24" t="s">
        <v>222</v>
      </c>
      <c r="C23" s="25" t="s">
        <v>378</v>
      </c>
      <c r="D23" s="22" t="s">
        <v>223</v>
      </c>
      <c r="E23" s="22" t="s">
        <v>227</v>
      </c>
      <c r="F23" s="22" t="s">
        <v>224</v>
      </c>
      <c r="G23" s="22" t="s">
        <v>225</v>
      </c>
      <c r="H23" s="22" t="s">
        <v>226</v>
      </c>
      <c r="I23" s="22" t="s">
        <v>510</v>
      </c>
      <c r="J23" s="22" t="e">
        <f>VLOOKUP(D23,#REF!,2,FALSE)</f>
        <v>#REF!</v>
      </c>
      <c r="K23" s="22" t="e">
        <f>VLOOKUP(D23,#REF!,2,FALSE)</f>
        <v>#REF!</v>
      </c>
      <c r="L23" s="32">
        <f t="shared" si="0"/>
        <v>8.293838862559241</v>
      </c>
      <c r="M23" s="33">
        <f t="shared" si="1"/>
        <v>1.9747235387045814E-2</v>
      </c>
      <c r="N23" s="22" t="s">
        <v>380</v>
      </c>
      <c r="O23" s="22" t="s">
        <v>511</v>
      </c>
      <c r="P23" s="22">
        <v>200</v>
      </c>
      <c r="Q23" s="22" t="s">
        <v>392</v>
      </c>
      <c r="R23" s="22" t="s">
        <v>37</v>
      </c>
      <c r="S23" s="22" t="s">
        <v>384</v>
      </c>
      <c r="T23" s="22" t="s">
        <v>385</v>
      </c>
      <c r="U23" s="22" t="s">
        <v>386</v>
      </c>
      <c r="Y23" s="22" t="s">
        <v>512</v>
      </c>
    </row>
    <row r="24" spans="1:25" hidden="1">
      <c r="A24" s="28" t="s">
        <v>513</v>
      </c>
      <c r="B24" s="28" t="s">
        <v>514</v>
      </c>
      <c r="C24" s="28"/>
      <c r="D24" s="26" t="s">
        <v>515</v>
      </c>
      <c r="E24" s="26" t="s">
        <v>516</v>
      </c>
      <c r="F24" s="26" t="s">
        <v>517</v>
      </c>
      <c r="G24" s="26" t="s">
        <v>518</v>
      </c>
      <c r="H24" s="26" t="s">
        <v>131</v>
      </c>
      <c r="I24" s="26" t="s">
        <v>519</v>
      </c>
      <c r="J24" s="22" t="e">
        <f>VLOOKUP(D24,#REF!,2,FALSE)</f>
        <v>#REF!</v>
      </c>
      <c r="K24" s="22" t="e">
        <f>VLOOKUP(D24,#REF!,2,FALSE)</f>
        <v>#REF!</v>
      </c>
      <c r="L24" s="32">
        <f t="shared" si="0"/>
        <v>9.9090909090909083</v>
      </c>
      <c r="M24" s="33">
        <f t="shared" si="1"/>
        <v>1.8181818181818181E-2</v>
      </c>
      <c r="N24" s="26" t="s">
        <v>380</v>
      </c>
      <c r="O24" s="26" t="s">
        <v>428</v>
      </c>
      <c r="P24" s="26">
        <v>200</v>
      </c>
      <c r="Q24" s="26" t="s">
        <v>392</v>
      </c>
      <c r="R24" s="26" t="s">
        <v>111</v>
      </c>
      <c r="S24" s="26" t="s">
        <v>384</v>
      </c>
      <c r="T24" s="26" t="s">
        <v>385</v>
      </c>
      <c r="U24" s="26" t="s">
        <v>386</v>
      </c>
      <c r="V24" s="26"/>
      <c r="W24" s="26"/>
      <c r="X24" s="26"/>
      <c r="Y24" s="26" t="s">
        <v>520</v>
      </c>
    </row>
    <row r="25" spans="1:25">
      <c r="A25" s="24" t="s">
        <v>521</v>
      </c>
      <c r="B25" s="24" t="s">
        <v>34</v>
      </c>
      <c r="C25" s="25" t="s">
        <v>378</v>
      </c>
      <c r="D25" s="22" t="s">
        <v>33</v>
      </c>
      <c r="E25" s="22" t="s">
        <v>36</v>
      </c>
      <c r="F25" s="22" t="s">
        <v>34</v>
      </c>
      <c r="G25" s="22" t="s">
        <v>35</v>
      </c>
      <c r="H25" s="22" t="s">
        <v>1103</v>
      </c>
      <c r="I25" s="22" t="s">
        <v>522</v>
      </c>
      <c r="J25" s="22" t="e">
        <f>VLOOKUP(D25,#REF!,2,FALSE)</f>
        <v>#REF!</v>
      </c>
      <c r="K25" s="22" t="e">
        <f>VLOOKUP(D25,#REF!,2,FALSE)</f>
        <v>#REF!</v>
      </c>
      <c r="L25" s="32">
        <f t="shared" si="0"/>
        <v>7.8285714285714283</v>
      </c>
      <c r="M25" s="33">
        <f t="shared" si="1"/>
        <v>5.7142857142857143E-3</v>
      </c>
      <c r="N25" s="22" t="s">
        <v>523</v>
      </c>
      <c r="O25" s="22" t="s">
        <v>524</v>
      </c>
      <c r="P25" s="22">
        <v>200</v>
      </c>
      <c r="Q25" s="22" t="s">
        <v>525</v>
      </c>
      <c r="R25" s="22" t="s">
        <v>37</v>
      </c>
      <c r="S25" s="22" t="s">
        <v>38</v>
      </c>
      <c r="T25" s="22">
        <v>500</v>
      </c>
      <c r="U25" s="22" t="s">
        <v>386</v>
      </c>
      <c r="Y25" s="22" t="s">
        <v>505</v>
      </c>
    </row>
    <row r="26" spans="1:25">
      <c r="A26" s="27" t="s">
        <v>526</v>
      </c>
      <c r="B26" s="27" t="s">
        <v>527</v>
      </c>
      <c r="C26" s="25" t="s">
        <v>378</v>
      </c>
      <c r="D26" s="26" t="s">
        <v>233</v>
      </c>
      <c r="E26" s="26" t="s">
        <v>233</v>
      </c>
      <c r="F26" s="26" t="s">
        <v>528</v>
      </c>
      <c r="G26" s="26" t="s">
        <v>235</v>
      </c>
      <c r="H26" s="26" t="s">
        <v>236</v>
      </c>
      <c r="I26" s="26" t="s">
        <v>529</v>
      </c>
      <c r="J26" s="22" t="e">
        <f>VLOOKUP(D26,#REF!,2,FALSE)</f>
        <v>#REF!</v>
      </c>
      <c r="K26" s="22" t="e">
        <f>VLOOKUP(D26,#REF!,2,FALSE)</f>
        <v>#REF!</v>
      </c>
      <c r="L26" s="32">
        <f t="shared" si="0"/>
        <v>7.7311923877490338</v>
      </c>
      <c r="M26" s="33">
        <f t="shared" si="1"/>
        <v>1.9823570224997523E-2</v>
      </c>
      <c r="N26" s="26" t="s">
        <v>380</v>
      </c>
      <c r="O26" s="26" t="s">
        <v>530</v>
      </c>
      <c r="P26" s="26">
        <v>200</v>
      </c>
      <c r="Q26" s="26" t="s">
        <v>531</v>
      </c>
      <c r="R26" s="26" t="s">
        <v>237</v>
      </c>
      <c r="S26" s="26" t="s">
        <v>384</v>
      </c>
      <c r="T26" s="26" t="s">
        <v>385</v>
      </c>
      <c r="U26" s="26" t="s">
        <v>386</v>
      </c>
      <c r="V26" s="26"/>
      <c r="W26" s="26"/>
      <c r="X26" s="26"/>
      <c r="Y26" s="26" t="s">
        <v>532</v>
      </c>
    </row>
    <row r="27" spans="1:25" hidden="1">
      <c r="A27" s="26" t="s">
        <v>533</v>
      </c>
      <c r="B27" s="26" t="s">
        <v>534</v>
      </c>
      <c r="C27" s="26"/>
      <c r="D27" s="26" t="s">
        <v>535</v>
      </c>
      <c r="E27" s="26" t="s">
        <v>536</v>
      </c>
      <c r="F27" s="26" t="s">
        <v>534</v>
      </c>
      <c r="G27" s="26" t="s">
        <v>537</v>
      </c>
      <c r="H27" s="26" t="s">
        <v>263</v>
      </c>
      <c r="I27" s="26" t="s">
        <v>538</v>
      </c>
      <c r="J27" s="26"/>
      <c r="K27" s="22" t="e">
        <f>VLOOKUP(D27,#REF!,2,FALSE)</f>
        <v>#REF!</v>
      </c>
      <c r="L27" s="32">
        <f t="shared" si="0"/>
        <v>9.75</v>
      </c>
      <c r="M27" s="33">
        <f t="shared" si="1"/>
        <v>1.6666666666666666E-2</v>
      </c>
      <c r="N27" s="26" t="s">
        <v>401</v>
      </c>
      <c r="O27" s="26" t="s">
        <v>539</v>
      </c>
      <c r="P27" s="26">
        <v>200</v>
      </c>
      <c r="Q27" s="26" t="s">
        <v>470</v>
      </c>
      <c r="R27" s="26" t="s">
        <v>37</v>
      </c>
      <c r="S27" s="26" t="s">
        <v>384</v>
      </c>
      <c r="T27" s="26" t="s">
        <v>385</v>
      </c>
      <c r="U27" s="26" t="s">
        <v>386</v>
      </c>
      <c r="V27" s="26"/>
      <c r="W27" s="26"/>
      <c r="X27" s="26"/>
      <c r="Y27" s="26" t="s">
        <v>540</v>
      </c>
    </row>
    <row r="28" spans="1:25" hidden="1">
      <c r="A28" s="22" t="s">
        <v>541</v>
      </c>
      <c r="B28" s="22" t="s">
        <v>542</v>
      </c>
      <c r="C28" s="22"/>
      <c r="D28" s="22" t="s">
        <v>543</v>
      </c>
      <c r="E28" s="22" t="s">
        <v>544</v>
      </c>
      <c r="F28" s="22" t="s">
        <v>545</v>
      </c>
      <c r="G28" s="22" t="s">
        <v>546</v>
      </c>
      <c r="H28" s="22" t="s">
        <v>1529</v>
      </c>
      <c r="I28" s="22" t="s">
        <v>492</v>
      </c>
      <c r="J28" s="22" t="e">
        <f>VLOOKUP(D28,#REF!,2,FALSE)</f>
        <v>#REF!</v>
      </c>
      <c r="K28" s="22" t="e">
        <f>VLOOKUP(D28,#REF!,2,FALSE)</f>
        <v>#REF!</v>
      </c>
      <c r="L28" s="32">
        <f t="shared" si="0"/>
        <v>9.3605990783410142</v>
      </c>
      <c r="M28" s="33">
        <f t="shared" si="1"/>
        <v>0</v>
      </c>
      <c r="N28" s="22" t="s">
        <v>380</v>
      </c>
      <c r="O28" s="22" t="s">
        <v>547</v>
      </c>
      <c r="Q28" s="22" t="s">
        <v>548</v>
      </c>
      <c r="R28" s="22" t="s">
        <v>74</v>
      </c>
      <c r="S28" s="22" t="s">
        <v>38</v>
      </c>
      <c r="T28" s="22">
        <v>300</v>
      </c>
      <c r="U28" s="22" t="s">
        <v>386</v>
      </c>
      <c r="Y28" s="22" t="s">
        <v>493</v>
      </c>
    </row>
    <row r="29" spans="1:25">
      <c r="A29" s="24" t="s">
        <v>549</v>
      </c>
      <c r="B29" s="24" t="s">
        <v>243</v>
      </c>
      <c r="C29" s="25" t="s">
        <v>378</v>
      </c>
      <c r="D29" s="22" t="s">
        <v>244</v>
      </c>
      <c r="E29" s="22" t="s">
        <v>248</v>
      </c>
      <c r="F29" s="22" t="s">
        <v>245</v>
      </c>
      <c r="G29" s="22" t="s">
        <v>246</v>
      </c>
      <c r="H29" s="22" t="s">
        <v>247</v>
      </c>
      <c r="I29" s="22" t="s">
        <v>550</v>
      </c>
      <c r="J29" s="22" t="e">
        <f>VLOOKUP(D29,#REF!,2,FALSE)</f>
        <v>#REF!</v>
      </c>
      <c r="K29" s="22" t="e">
        <f>VLOOKUP(D29,#REF!,2,FALSE)</f>
        <v>#REF!</v>
      </c>
      <c r="L29" s="32">
        <f t="shared" si="0"/>
        <v>7.65</v>
      </c>
      <c r="M29" s="33">
        <f t="shared" si="1"/>
        <v>0.01</v>
      </c>
      <c r="N29" s="22" t="s">
        <v>401</v>
      </c>
      <c r="O29" s="22" t="s">
        <v>469</v>
      </c>
      <c r="P29" s="22">
        <v>200</v>
      </c>
      <c r="Q29" s="22" t="s">
        <v>551</v>
      </c>
      <c r="R29" s="22" t="s">
        <v>111</v>
      </c>
      <c r="S29" s="22" t="s">
        <v>384</v>
      </c>
      <c r="T29" s="22">
        <v>300</v>
      </c>
      <c r="U29" s="22" t="s">
        <v>386</v>
      </c>
      <c r="Y29" s="22" t="s">
        <v>448</v>
      </c>
    </row>
    <row r="30" spans="1:25">
      <c r="A30" s="24" t="s">
        <v>552</v>
      </c>
      <c r="B30" s="24" t="s">
        <v>252</v>
      </c>
      <c r="C30" s="25" t="s">
        <v>378</v>
      </c>
      <c r="D30" s="22" t="s">
        <v>253</v>
      </c>
      <c r="E30" s="22" t="s">
        <v>256</v>
      </c>
      <c r="F30" s="22" t="s">
        <v>252</v>
      </c>
      <c r="G30" s="22" t="s">
        <v>254</v>
      </c>
      <c r="H30" s="22" t="s">
        <v>255</v>
      </c>
      <c r="I30" s="22" t="s">
        <v>553</v>
      </c>
      <c r="J30" s="22" t="e">
        <f>VLOOKUP(D30,#REF!,2,FALSE)</f>
        <v>#REF!</v>
      </c>
      <c r="K30" s="22" t="e">
        <f>VLOOKUP(D30,#REF!,2,FALSE)</f>
        <v>#REF!</v>
      </c>
      <c r="L30" s="32">
        <f t="shared" si="0"/>
        <v>7.3684210526315788</v>
      </c>
      <c r="M30" s="33">
        <f t="shared" si="1"/>
        <v>1.0526315789473684E-2</v>
      </c>
      <c r="N30" s="22" t="s">
        <v>554</v>
      </c>
      <c r="O30" s="22" t="s">
        <v>555</v>
      </c>
      <c r="P30" s="22">
        <v>200</v>
      </c>
      <c r="Q30" s="22" t="s">
        <v>382</v>
      </c>
      <c r="R30" s="22" t="s">
        <v>556</v>
      </c>
      <c r="S30" s="22" t="s">
        <v>38</v>
      </c>
      <c r="T30" s="22">
        <v>300</v>
      </c>
      <c r="U30" s="22" t="s">
        <v>386</v>
      </c>
      <c r="Y30" s="22" t="s">
        <v>557</v>
      </c>
    </row>
    <row r="31" spans="1:25">
      <c r="A31" s="24" t="s">
        <v>558</v>
      </c>
      <c r="B31" s="24" t="s">
        <v>260</v>
      </c>
      <c r="C31" s="25" t="s">
        <v>378</v>
      </c>
      <c r="D31" s="22" t="s">
        <v>261</v>
      </c>
      <c r="E31" s="22" t="s">
        <v>264</v>
      </c>
      <c r="F31" s="22" t="s">
        <v>260</v>
      </c>
      <c r="G31" s="22" t="s">
        <v>262</v>
      </c>
      <c r="H31" s="22" t="s">
        <v>263</v>
      </c>
      <c r="I31" s="22" t="s">
        <v>510</v>
      </c>
      <c r="J31" s="22" t="e">
        <f>VLOOKUP(D31,#REF!,2,FALSE)</f>
        <v>#REF!</v>
      </c>
      <c r="K31" s="22" t="e">
        <f>VLOOKUP(D31,#REF!,2,FALSE)</f>
        <v>#REF!</v>
      </c>
      <c r="L31" s="32">
        <f t="shared" si="0"/>
        <v>7</v>
      </c>
      <c r="M31" s="33">
        <f t="shared" si="1"/>
        <v>1.6666666666666666E-2</v>
      </c>
      <c r="N31" s="22" t="s">
        <v>401</v>
      </c>
      <c r="O31" s="22" t="s">
        <v>428</v>
      </c>
      <c r="P31" s="22">
        <v>200</v>
      </c>
      <c r="Q31" s="22" t="s">
        <v>382</v>
      </c>
      <c r="R31" s="22" t="s">
        <v>37</v>
      </c>
      <c r="S31" s="22" t="s">
        <v>38</v>
      </c>
      <c r="T31" s="22">
        <v>300</v>
      </c>
      <c r="U31" s="22" t="s">
        <v>386</v>
      </c>
      <c r="Y31" s="22" t="s">
        <v>559</v>
      </c>
    </row>
    <row r="32" spans="1:25" hidden="1">
      <c r="A32" s="14" t="s">
        <v>560</v>
      </c>
      <c r="B32" s="14" t="s">
        <v>561</v>
      </c>
      <c r="C32" s="14"/>
      <c r="D32" s="22" t="s">
        <v>562</v>
      </c>
      <c r="E32" s="22" t="s">
        <v>563</v>
      </c>
      <c r="F32" s="22" t="s">
        <v>564</v>
      </c>
      <c r="G32" s="22" t="s">
        <v>565</v>
      </c>
      <c r="H32" s="22" t="s">
        <v>199</v>
      </c>
      <c r="I32" s="22" t="s">
        <v>566</v>
      </c>
      <c r="J32" s="22" t="e">
        <f>VLOOKUP(D32,#REF!,2,FALSE)</f>
        <v>#REF!</v>
      </c>
      <c r="K32" s="22" t="e">
        <f>VLOOKUP(D32,#REF!,2,FALSE)</f>
        <v>#REF!</v>
      </c>
      <c r="L32" s="32">
        <f t="shared" si="0"/>
        <v>8</v>
      </c>
      <c r="M32" s="33">
        <f t="shared" si="1"/>
        <v>1.5384615384615385E-2</v>
      </c>
      <c r="N32" s="22" t="s">
        <v>401</v>
      </c>
      <c r="O32" s="22" t="s">
        <v>567</v>
      </c>
      <c r="P32" s="22">
        <v>200</v>
      </c>
      <c r="Q32" s="22" t="s">
        <v>568</v>
      </c>
      <c r="R32" s="22" t="s">
        <v>569</v>
      </c>
      <c r="S32" s="22" t="s">
        <v>384</v>
      </c>
      <c r="T32" s="22" t="s">
        <v>385</v>
      </c>
      <c r="U32" s="22" t="s">
        <v>386</v>
      </c>
      <c r="Y32" s="22" t="s">
        <v>570</v>
      </c>
    </row>
    <row r="33" spans="1:25">
      <c r="A33" s="24" t="s">
        <v>571</v>
      </c>
      <c r="B33" s="24" t="s">
        <v>268</v>
      </c>
      <c r="C33" s="25" t="s">
        <v>378</v>
      </c>
      <c r="D33" s="22" t="s">
        <v>42</v>
      </c>
      <c r="E33" s="22" t="s">
        <v>42</v>
      </c>
      <c r="F33" s="22" t="s">
        <v>43</v>
      </c>
      <c r="G33" s="22" t="s">
        <v>44</v>
      </c>
      <c r="H33" s="22" t="s">
        <v>131</v>
      </c>
      <c r="I33" s="22" t="s">
        <v>572</v>
      </c>
      <c r="J33" s="22" t="e">
        <f>VLOOKUP(D33,#REF!,2,FALSE)</f>
        <v>#REF!</v>
      </c>
      <c r="K33" s="22" t="e">
        <f>VLOOKUP(D33,#REF!,2,FALSE)</f>
        <v>#REF!</v>
      </c>
      <c r="L33" s="32">
        <f t="shared" si="0"/>
        <v>6.8181818181818183</v>
      </c>
      <c r="M33" s="33">
        <f t="shared" si="1"/>
        <v>1.8181818181818181E-2</v>
      </c>
      <c r="N33" s="22" t="s">
        <v>380</v>
      </c>
      <c r="O33" s="22" t="s">
        <v>573</v>
      </c>
      <c r="P33" s="22">
        <v>200</v>
      </c>
      <c r="Q33" s="22" t="s">
        <v>382</v>
      </c>
      <c r="R33" s="22" t="s">
        <v>574</v>
      </c>
      <c r="S33" s="22" t="s">
        <v>38</v>
      </c>
      <c r="T33" s="22">
        <v>300</v>
      </c>
      <c r="U33" s="22" t="s">
        <v>386</v>
      </c>
      <c r="Y33" s="22" t="s">
        <v>575</v>
      </c>
    </row>
    <row r="34" spans="1:25">
      <c r="A34" s="24" t="s">
        <v>576</v>
      </c>
      <c r="B34" s="24" t="s">
        <v>269</v>
      </c>
      <c r="C34" s="25" t="s">
        <v>378</v>
      </c>
      <c r="D34" s="22" t="s">
        <v>270</v>
      </c>
      <c r="E34" s="22" t="s">
        <v>272</v>
      </c>
      <c r="F34" s="22" t="s">
        <v>269</v>
      </c>
      <c r="G34" s="22" t="s">
        <v>271</v>
      </c>
      <c r="H34" s="22" t="s">
        <v>172</v>
      </c>
      <c r="I34" s="22" t="s">
        <v>577</v>
      </c>
      <c r="J34" s="22" t="e">
        <f>VLOOKUP(D34,#REF!,2,FALSE)</f>
        <v>#REF!</v>
      </c>
      <c r="K34" s="22" t="e">
        <f>VLOOKUP(D34,#REF!,2,FALSE)</f>
        <v>#REF!</v>
      </c>
      <c r="L34" s="32">
        <f t="shared" si="0"/>
        <v>6.666666666666667</v>
      </c>
      <c r="M34" s="33">
        <f t="shared" si="1"/>
        <v>1.3333333333333334E-2</v>
      </c>
      <c r="N34" s="22" t="s">
        <v>380</v>
      </c>
      <c r="O34" s="22" t="s">
        <v>578</v>
      </c>
      <c r="P34" s="22">
        <v>200</v>
      </c>
      <c r="Q34" s="22" t="s">
        <v>579</v>
      </c>
      <c r="R34" s="22" t="s">
        <v>111</v>
      </c>
      <c r="S34" s="22" t="s">
        <v>384</v>
      </c>
      <c r="T34" s="22" t="s">
        <v>385</v>
      </c>
      <c r="U34" s="22" t="s">
        <v>386</v>
      </c>
      <c r="Y34" s="22" t="s">
        <v>580</v>
      </c>
    </row>
    <row r="35" spans="1:25">
      <c r="A35" s="24" t="s">
        <v>581</v>
      </c>
      <c r="B35" s="24" t="s">
        <v>277</v>
      </c>
      <c r="C35" s="25" t="s">
        <v>378</v>
      </c>
      <c r="D35" s="22" t="s">
        <v>278</v>
      </c>
      <c r="E35" s="22" t="s">
        <v>282</v>
      </c>
      <c r="F35" s="22" t="s">
        <v>279</v>
      </c>
      <c r="G35" s="22" t="s">
        <v>280</v>
      </c>
      <c r="H35" s="22" t="s">
        <v>281</v>
      </c>
      <c r="I35" s="22" t="s">
        <v>582</v>
      </c>
      <c r="J35" s="22" t="e">
        <f>VLOOKUP(D35,#REF!,2,FALSE)</f>
        <v>#REF!</v>
      </c>
      <c r="K35" s="22" t="e">
        <f>VLOOKUP(D35,#REF!,2,FALSE)</f>
        <v>#REF!</v>
      </c>
      <c r="L35" s="32">
        <f t="shared" si="0"/>
        <v>6.0487804878048781</v>
      </c>
      <c r="M35" s="33">
        <f t="shared" si="1"/>
        <v>4.8780487804878049E-3</v>
      </c>
      <c r="N35" s="22" t="s">
        <v>460</v>
      </c>
      <c r="O35" s="22" t="s">
        <v>583</v>
      </c>
      <c r="P35" s="22">
        <v>200</v>
      </c>
      <c r="Q35" s="22" t="s">
        <v>382</v>
      </c>
      <c r="R35" s="22" t="s">
        <v>37</v>
      </c>
      <c r="S35" s="22" t="s">
        <v>384</v>
      </c>
      <c r="T35" s="22" t="s">
        <v>385</v>
      </c>
      <c r="U35" s="22" t="s">
        <v>386</v>
      </c>
      <c r="Y35" s="22" t="s">
        <v>584</v>
      </c>
    </row>
    <row r="36" spans="1:25" hidden="1">
      <c r="A36" s="14" t="s">
        <v>585</v>
      </c>
      <c r="B36" s="14" t="s">
        <v>586</v>
      </c>
      <c r="C36" s="14"/>
      <c r="D36" s="22" t="s">
        <v>587</v>
      </c>
      <c r="E36" s="22" t="s">
        <v>588</v>
      </c>
      <c r="F36" s="22" t="s">
        <v>589</v>
      </c>
      <c r="G36" s="22" t="s">
        <v>590</v>
      </c>
      <c r="H36" s="22" t="s">
        <v>303</v>
      </c>
      <c r="I36" s="22" t="s">
        <v>468</v>
      </c>
      <c r="J36" s="22" t="e">
        <f>VLOOKUP(D36,#REF!,2,FALSE)</f>
        <v>#REF!</v>
      </c>
      <c r="K36" s="22" t="e">
        <f>VLOOKUP(D36,#REF!,2,FALSE)</f>
        <v>#REF!</v>
      </c>
      <c r="L36" s="32">
        <f t="shared" si="0"/>
        <v>7.5</v>
      </c>
      <c r="M36" s="33">
        <f t="shared" si="1"/>
        <v>1.1111111111111112E-2</v>
      </c>
      <c r="N36" s="22" t="s">
        <v>390</v>
      </c>
      <c r="O36" s="22" t="s">
        <v>591</v>
      </c>
      <c r="P36" s="22">
        <v>200</v>
      </c>
      <c r="Q36" s="22" t="s">
        <v>592</v>
      </c>
      <c r="R36" s="22" t="s">
        <v>593</v>
      </c>
      <c r="S36" s="22" t="s">
        <v>384</v>
      </c>
      <c r="T36" s="22" t="s">
        <v>385</v>
      </c>
      <c r="U36" s="22" t="s">
        <v>386</v>
      </c>
      <c r="Y36" s="22" t="s">
        <v>594</v>
      </c>
    </row>
    <row r="37" spans="1:25">
      <c r="A37" s="24" t="s">
        <v>595</v>
      </c>
      <c r="B37" s="24" t="s">
        <v>283</v>
      </c>
      <c r="C37" s="25" t="s">
        <v>378</v>
      </c>
      <c r="D37" s="22" t="s">
        <v>284</v>
      </c>
      <c r="E37" s="22" t="s">
        <v>287</v>
      </c>
      <c r="F37" s="22" t="s">
        <v>285</v>
      </c>
      <c r="G37" s="22" t="s">
        <v>286</v>
      </c>
      <c r="H37" s="22" t="s">
        <v>131</v>
      </c>
      <c r="I37" s="22" t="s">
        <v>379</v>
      </c>
      <c r="J37" s="22" t="e">
        <f>VLOOKUP(D37,#REF!,2,FALSE)</f>
        <v>#REF!</v>
      </c>
      <c r="K37" s="22" t="e">
        <f>VLOOKUP(D37,#REF!,2,FALSE)</f>
        <v>#REF!</v>
      </c>
      <c r="L37" s="32">
        <f t="shared" si="0"/>
        <v>6</v>
      </c>
      <c r="M37" s="33">
        <f t="shared" si="1"/>
        <v>1.8181818181818181E-2</v>
      </c>
      <c r="N37" s="22" t="s">
        <v>380</v>
      </c>
      <c r="O37" s="22" t="s">
        <v>596</v>
      </c>
      <c r="P37" s="22">
        <v>200</v>
      </c>
      <c r="Q37" s="22" t="s">
        <v>382</v>
      </c>
      <c r="R37" s="22" t="s">
        <v>37</v>
      </c>
      <c r="S37" s="22" t="s">
        <v>384</v>
      </c>
      <c r="T37" s="22" t="s">
        <v>385</v>
      </c>
      <c r="U37" s="22" t="s">
        <v>386</v>
      </c>
      <c r="Y37" s="22" t="s">
        <v>597</v>
      </c>
    </row>
    <row r="38" spans="1:25" hidden="1">
      <c r="A38" s="26" t="s">
        <v>598</v>
      </c>
      <c r="B38" s="26" t="s">
        <v>599</v>
      </c>
      <c r="C38" s="26"/>
      <c r="D38" s="26" t="s">
        <v>600</v>
      </c>
      <c r="E38" s="26" t="s">
        <v>601</v>
      </c>
      <c r="F38" s="26" t="s">
        <v>599</v>
      </c>
      <c r="G38" s="26" t="s">
        <v>602</v>
      </c>
      <c r="H38" s="26" t="s">
        <v>131</v>
      </c>
      <c r="I38" s="26" t="s">
        <v>603</v>
      </c>
      <c r="J38" s="26"/>
      <c r="K38" s="22" t="e">
        <f>VLOOKUP(D38,#REF!,2,FALSE)</f>
        <v>#REF!</v>
      </c>
      <c r="L38" s="32">
        <f t="shared" si="0"/>
        <v>7.2727272727272725</v>
      </c>
      <c r="M38" s="33">
        <f t="shared" si="1"/>
        <v>1.8181818181818181E-2</v>
      </c>
      <c r="N38" s="26" t="s">
        <v>401</v>
      </c>
      <c r="O38" s="26" t="s">
        <v>604</v>
      </c>
      <c r="P38" s="26">
        <v>200</v>
      </c>
      <c r="Q38" s="26" t="s">
        <v>525</v>
      </c>
      <c r="R38" s="26" t="s">
        <v>74</v>
      </c>
      <c r="S38" s="26" t="s">
        <v>384</v>
      </c>
      <c r="T38" s="26" t="s">
        <v>385</v>
      </c>
      <c r="U38" s="26" t="s">
        <v>386</v>
      </c>
      <c r="V38" s="26"/>
      <c r="W38" s="26"/>
      <c r="X38" s="26"/>
      <c r="Y38" s="26" t="s">
        <v>605</v>
      </c>
    </row>
    <row r="39" spans="1:25">
      <c r="A39" s="27" t="s">
        <v>606</v>
      </c>
      <c r="B39" s="27" t="s">
        <v>288</v>
      </c>
      <c r="C39" s="25" t="s">
        <v>378</v>
      </c>
      <c r="D39" s="26" t="s">
        <v>289</v>
      </c>
      <c r="E39" s="26" t="s">
        <v>291</v>
      </c>
      <c r="F39" s="26" t="s">
        <v>288</v>
      </c>
      <c r="G39" s="26" t="s">
        <v>290</v>
      </c>
      <c r="H39" s="26" t="s">
        <v>172</v>
      </c>
      <c r="I39" s="26" t="s">
        <v>607</v>
      </c>
      <c r="J39" s="22" t="e">
        <f>VLOOKUP(D39,#REF!,2,FALSE)</f>
        <v>#REF!</v>
      </c>
      <c r="K39" s="22" t="e">
        <f>VLOOKUP(D39,#REF!,2,FALSE)</f>
        <v>#REF!</v>
      </c>
      <c r="L39" s="32">
        <f t="shared" si="0"/>
        <v>5.7333333333333334</v>
      </c>
      <c r="M39" s="33">
        <f t="shared" si="1"/>
        <v>1.3333333333333334E-2</v>
      </c>
      <c r="N39" s="26" t="s">
        <v>380</v>
      </c>
      <c r="O39" s="26" t="s">
        <v>418</v>
      </c>
      <c r="P39" s="26">
        <v>200</v>
      </c>
      <c r="Q39" s="26" t="s">
        <v>608</v>
      </c>
      <c r="R39" s="26" t="s">
        <v>609</v>
      </c>
      <c r="S39" s="26" t="s">
        <v>384</v>
      </c>
      <c r="T39" s="26" t="s">
        <v>385</v>
      </c>
      <c r="U39" s="26" t="s">
        <v>386</v>
      </c>
      <c r="V39" s="26"/>
      <c r="W39" s="26"/>
      <c r="X39" s="26"/>
      <c r="Y39" s="26" t="s">
        <v>610</v>
      </c>
    </row>
    <row r="40" spans="1:25" hidden="1">
      <c r="A40" s="22" t="s">
        <v>611</v>
      </c>
      <c r="B40" s="22" t="s">
        <v>612</v>
      </c>
      <c r="C40" s="22"/>
      <c r="D40" s="22" t="s">
        <v>613</v>
      </c>
      <c r="E40" s="22" t="s">
        <v>614</v>
      </c>
      <c r="F40" s="22" t="s">
        <v>615</v>
      </c>
      <c r="G40" s="22" t="s">
        <v>616</v>
      </c>
      <c r="H40" s="22" t="s">
        <v>131</v>
      </c>
      <c r="I40" s="22" t="s">
        <v>617</v>
      </c>
      <c r="K40" s="22" t="e">
        <f>VLOOKUP(D40,#REF!,2,FALSE)</f>
        <v>#REF!</v>
      </c>
      <c r="L40" s="32">
        <f t="shared" si="0"/>
        <v>6.9090909090909092</v>
      </c>
      <c r="M40" s="33">
        <f t="shared" si="1"/>
        <v>0</v>
      </c>
      <c r="N40" s="22" t="s">
        <v>618</v>
      </c>
      <c r="O40" s="22" t="s">
        <v>619</v>
      </c>
      <c r="Q40" s="22" t="s">
        <v>382</v>
      </c>
      <c r="R40" s="22" t="s">
        <v>111</v>
      </c>
      <c r="S40" s="22" t="s">
        <v>384</v>
      </c>
      <c r="T40" s="22" t="s">
        <v>620</v>
      </c>
      <c r="U40" s="22" t="s">
        <v>386</v>
      </c>
      <c r="Y40" s="22" t="s">
        <v>512</v>
      </c>
    </row>
    <row r="41" spans="1:25" hidden="1">
      <c r="A41" s="22" t="s">
        <v>621</v>
      </c>
      <c r="B41" s="22" t="s">
        <v>622</v>
      </c>
      <c r="C41" s="22"/>
      <c r="D41" s="22" t="s">
        <v>623</v>
      </c>
      <c r="E41" s="22" t="s">
        <v>623</v>
      </c>
      <c r="F41" s="22" t="s">
        <v>624</v>
      </c>
      <c r="G41" s="22" t="s">
        <v>625</v>
      </c>
      <c r="H41" s="22" t="s">
        <v>191</v>
      </c>
      <c r="I41" s="22" t="s">
        <v>626</v>
      </c>
      <c r="K41" s="22" t="e">
        <f>VLOOKUP(D41,#REF!,2,FALSE)</f>
        <v>#REF!</v>
      </c>
      <c r="L41" s="32">
        <f t="shared" si="0"/>
        <v>6.8235294117647056</v>
      </c>
      <c r="M41" s="33">
        <f t="shared" si="1"/>
        <v>0</v>
      </c>
      <c r="N41" s="22" t="s">
        <v>401</v>
      </c>
      <c r="O41" s="22" t="s">
        <v>627</v>
      </c>
      <c r="Q41" s="22" t="s">
        <v>470</v>
      </c>
      <c r="R41" s="22" t="s">
        <v>74</v>
      </c>
      <c r="S41" s="22" t="s">
        <v>38</v>
      </c>
      <c r="T41" s="22" t="s">
        <v>620</v>
      </c>
      <c r="U41" s="22" t="s">
        <v>386</v>
      </c>
      <c r="Y41" s="22" t="s">
        <v>628</v>
      </c>
    </row>
    <row r="42" spans="1:25">
      <c r="A42" s="24" t="s">
        <v>629</v>
      </c>
      <c r="B42" s="24" t="s">
        <v>292</v>
      </c>
      <c r="C42" s="25" t="s">
        <v>378</v>
      </c>
      <c r="D42" s="22" t="s">
        <v>293</v>
      </c>
      <c r="E42" s="22" t="s">
        <v>295</v>
      </c>
      <c r="F42" s="22" t="s">
        <v>292</v>
      </c>
      <c r="G42" s="22" t="s">
        <v>294</v>
      </c>
      <c r="H42" s="22" t="s">
        <v>131</v>
      </c>
      <c r="I42" s="22" t="s">
        <v>630</v>
      </c>
      <c r="J42" s="22" t="e">
        <f>VLOOKUP(D42,#REF!,2,FALSE)</f>
        <v>#REF!</v>
      </c>
      <c r="K42" s="22" t="e">
        <f>VLOOKUP(D42,#REF!,2,FALSE)</f>
        <v>#REF!</v>
      </c>
      <c r="L42" s="32">
        <f t="shared" si="0"/>
        <v>5.6363636363636367</v>
      </c>
      <c r="M42" s="33">
        <f t="shared" si="1"/>
        <v>1.8181818181818181E-2</v>
      </c>
      <c r="N42" s="22" t="s">
        <v>380</v>
      </c>
      <c r="O42" s="22" t="s">
        <v>631</v>
      </c>
      <c r="P42" s="22">
        <v>200</v>
      </c>
      <c r="Q42" s="22" t="s">
        <v>470</v>
      </c>
      <c r="R42" s="22" t="s">
        <v>37</v>
      </c>
      <c r="S42" s="22" t="s">
        <v>384</v>
      </c>
      <c r="T42" s="22" t="s">
        <v>385</v>
      </c>
      <c r="U42" s="22" t="s">
        <v>386</v>
      </c>
      <c r="Y42" s="22" t="s">
        <v>632</v>
      </c>
    </row>
    <row r="43" spans="1:25" hidden="1">
      <c r="A43" s="28" t="s">
        <v>633</v>
      </c>
      <c r="B43" s="28" t="s">
        <v>634</v>
      </c>
      <c r="C43" s="28"/>
      <c r="D43" s="26" t="s">
        <v>635</v>
      </c>
      <c r="E43" s="26" t="s">
        <v>636</v>
      </c>
      <c r="F43" s="26" t="s">
        <v>637</v>
      </c>
      <c r="G43" s="26" t="s">
        <v>638</v>
      </c>
      <c r="H43" s="26" t="s">
        <v>1530</v>
      </c>
      <c r="I43" s="26" t="s">
        <v>639</v>
      </c>
      <c r="J43" s="22" t="e">
        <f>VLOOKUP(D43,#REF!,2,FALSE)</f>
        <v>#REF!</v>
      </c>
      <c r="K43" s="22" t="e">
        <f>VLOOKUP(D43,#REF!,2,FALSE)</f>
        <v>#REF!</v>
      </c>
      <c r="L43" s="32">
        <f t="shared" si="0"/>
        <v>6.7317073170731705</v>
      </c>
      <c r="M43" s="33">
        <f t="shared" si="1"/>
        <v>1.9512195121951219E-2</v>
      </c>
      <c r="N43" s="26" t="s">
        <v>401</v>
      </c>
      <c r="O43" s="26" t="s">
        <v>640</v>
      </c>
      <c r="P43" s="26">
        <v>200</v>
      </c>
      <c r="Q43" s="26" t="s">
        <v>382</v>
      </c>
      <c r="R43" s="26" t="s">
        <v>237</v>
      </c>
      <c r="S43" s="26" t="s">
        <v>384</v>
      </c>
      <c r="T43" s="26">
        <v>300</v>
      </c>
      <c r="U43" s="26" t="s">
        <v>386</v>
      </c>
      <c r="V43" s="26"/>
      <c r="W43" s="26"/>
      <c r="X43" s="26"/>
      <c r="Y43" s="26" t="s">
        <v>641</v>
      </c>
    </row>
    <row r="44" spans="1:25" hidden="1">
      <c r="A44" s="28" t="s">
        <v>642</v>
      </c>
      <c r="B44" s="28" t="s">
        <v>643</v>
      </c>
      <c r="C44" s="28"/>
      <c r="D44" s="26" t="s">
        <v>644</v>
      </c>
      <c r="E44" s="26" t="s">
        <v>645</v>
      </c>
      <c r="F44" s="26" t="s">
        <v>646</v>
      </c>
      <c r="G44" s="26" t="s">
        <v>647</v>
      </c>
      <c r="H44" s="26" t="s">
        <v>1531</v>
      </c>
      <c r="I44" s="26" t="s">
        <v>648</v>
      </c>
      <c r="J44" s="22" t="e">
        <f>VLOOKUP(D44,#REF!,2,FALSE)</f>
        <v>#REF!</v>
      </c>
      <c r="K44" s="22" t="e">
        <f>VLOOKUP(D44,#REF!,2,FALSE)</f>
        <v>#REF!</v>
      </c>
      <c r="L44" s="32">
        <f t="shared" si="0"/>
        <v>6.677658697444353</v>
      </c>
      <c r="M44" s="33">
        <f t="shared" si="1"/>
        <v>1.6488046166529265E-2</v>
      </c>
      <c r="N44" s="26" t="s">
        <v>401</v>
      </c>
      <c r="O44" s="26" t="s">
        <v>649</v>
      </c>
      <c r="P44" s="26">
        <v>200</v>
      </c>
      <c r="Q44" s="26" t="s">
        <v>470</v>
      </c>
      <c r="R44" s="26" t="s">
        <v>74</v>
      </c>
      <c r="S44" s="26" t="s">
        <v>384</v>
      </c>
      <c r="T44" s="26" t="s">
        <v>385</v>
      </c>
      <c r="U44" s="26" t="s">
        <v>386</v>
      </c>
      <c r="V44" s="26"/>
      <c r="W44" s="26"/>
      <c r="X44" s="26"/>
      <c r="Y44" s="26" t="s">
        <v>650</v>
      </c>
    </row>
    <row r="45" spans="1:25">
      <c r="A45" s="24" t="s">
        <v>651</v>
      </c>
      <c r="B45" s="24" t="s">
        <v>299</v>
      </c>
      <c r="C45" s="25" t="s">
        <v>378</v>
      </c>
      <c r="D45" s="22" t="s">
        <v>300</v>
      </c>
      <c r="E45" s="22" t="s">
        <v>304</v>
      </c>
      <c r="F45" s="22" t="s">
        <v>301</v>
      </c>
      <c r="G45" s="22" t="s">
        <v>302</v>
      </c>
      <c r="H45" s="22" t="s">
        <v>303</v>
      </c>
      <c r="I45" s="22" t="s">
        <v>652</v>
      </c>
      <c r="J45" s="22" t="e">
        <f>VLOOKUP(D45,#REF!,2,FALSE)</f>
        <v>#REF!</v>
      </c>
      <c r="K45" s="22" t="e">
        <f>VLOOKUP(D45,#REF!,2,FALSE)</f>
        <v>#REF!</v>
      </c>
      <c r="L45" s="32">
        <f t="shared" si="0"/>
        <v>5.6111111111111107</v>
      </c>
      <c r="M45" s="33">
        <f t="shared" si="1"/>
        <v>1.1111111111111112E-2</v>
      </c>
      <c r="N45" s="22" t="s">
        <v>401</v>
      </c>
      <c r="O45" s="22" t="s">
        <v>402</v>
      </c>
      <c r="P45" s="22">
        <v>200</v>
      </c>
      <c r="Q45" s="22" t="s">
        <v>653</v>
      </c>
      <c r="R45" s="22" t="s">
        <v>237</v>
      </c>
      <c r="S45" s="22" t="s">
        <v>384</v>
      </c>
      <c r="T45" s="22" t="s">
        <v>385</v>
      </c>
      <c r="U45" s="22" t="s">
        <v>386</v>
      </c>
      <c r="Y45" s="22" t="s">
        <v>654</v>
      </c>
    </row>
    <row r="46" spans="1:25" hidden="1">
      <c r="A46" s="22" t="s">
        <v>237</v>
      </c>
      <c r="B46" s="22" t="s">
        <v>655</v>
      </c>
      <c r="C46" s="22"/>
      <c r="D46" s="22" t="s">
        <v>656</v>
      </c>
      <c r="E46" s="22" t="s">
        <v>656</v>
      </c>
      <c r="F46" s="22" t="s">
        <v>657</v>
      </c>
      <c r="G46" s="22" t="s">
        <v>658</v>
      </c>
      <c r="H46" s="22" t="s">
        <v>1532</v>
      </c>
      <c r="I46" s="22" t="s">
        <v>659</v>
      </c>
      <c r="K46" s="22" t="e">
        <f>VLOOKUP(D46,#REF!,2,FALSE)</f>
        <v>#REF!</v>
      </c>
      <c r="L46" s="32">
        <f t="shared" si="0"/>
        <v>6.666666666666667</v>
      </c>
      <c r="M46" s="33">
        <f t="shared" si="1"/>
        <v>2.564102564102564E-2</v>
      </c>
      <c r="N46" s="22" t="s">
        <v>380</v>
      </c>
      <c r="O46" s="22" t="s">
        <v>660</v>
      </c>
      <c r="P46" s="22">
        <v>200</v>
      </c>
      <c r="Q46" s="22" t="s">
        <v>392</v>
      </c>
      <c r="R46" s="22" t="s">
        <v>37</v>
      </c>
      <c r="S46" s="22" t="s">
        <v>38</v>
      </c>
      <c r="T46" s="22" t="s">
        <v>620</v>
      </c>
      <c r="U46" s="22" t="s">
        <v>386</v>
      </c>
      <c r="Y46" s="22" t="s">
        <v>661</v>
      </c>
    </row>
    <row r="47" spans="1:25" hidden="1">
      <c r="A47" s="26" t="s">
        <v>662</v>
      </c>
      <c r="B47" s="26" t="s">
        <v>663</v>
      </c>
      <c r="C47" s="26"/>
      <c r="D47" s="26" t="s">
        <v>664</v>
      </c>
      <c r="E47" s="26" t="s">
        <v>665</v>
      </c>
      <c r="F47" s="26" t="s">
        <v>666</v>
      </c>
      <c r="G47" s="26" t="s">
        <v>667</v>
      </c>
      <c r="H47" s="26" t="s">
        <v>131</v>
      </c>
      <c r="I47" s="26" t="s">
        <v>668</v>
      </c>
      <c r="J47" s="26"/>
      <c r="K47" s="22" t="e">
        <f>VLOOKUP(D47,#REF!,2,FALSE)</f>
        <v>#REF!</v>
      </c>
      <c r="L47" s="32">
        <f t="shared" si="0"/>
        <v>6.6</v>
      </c>
      <c r="M47" s="33">
        <f t="shared" si="1"/>
        <v>1.8181818181818181E-2</v>
      </c>
      <c r="N47" s="26" t="s">
        <v>401</v>
      </c>
      <c r="O47" s="26" t="s">
        <v>669</v>
      </c>
      <c r="P47" s="26">
        <v>200</v>
      </c>
      <c r="Q47" s="26" t="s">
        <v>670</v>
      </c>
      <c r="R47" s="26" t="s">
        <v>37</v>
      </c>
      <c r="S47" s="26" t="s">
        <v>384</v>
      </c>
      <c r="T47" s="26" t="s">
        <v>620</v>
      </c>
      <c r="U47" s="26" t="s">
        <v>386</v>
      </c>
      <c r="V47" s="26"/>
      <c r="W47" s="26"/>
      <c r="X47" s="26"/>
      <c r="Y47" s="26" t="s">
        <v>671</v>
      </c>
    </row>
    <row r="48" spans="1:25" hidden="1">
      <c r="A48" s="14" t="s">
        <v>672</v>
      </c>
      <c r="B48" s="14" t="s">
        <v>673</v>
      </c>
      <c r="C48" s="14"/>
      <c r="D48" s="22" t="s">
        <v>674</v>
      </c>
      <c r="E48" s="22" t="s">
        <v>675</v>
      </c>
      <c r="F48" s="22" t="s">
        <v>676</v>
      </c>
      <c r="G48" s="22" t="s">
        <v>677</v>
      </c>
      <c r="H48" s="22" t="s">
        <v>1533</v>
      </c>
      <c r="I48" s="22" t="s">
        <v>678</v>
      </c>
      <c r="J48" s="22" t="e">
        <f>VLOOKUP(D48,#REF!,2,FALSE)</f>
        <v>#REF!</v>
      </c>
      <c r="K48" s="22" t="e">
        <f>VLOOKUP(D48,#REF!,2,FALSE)</f>
        <v>#REF!</v>
      </c>
      <c r="L48" s="32">
        <f t="shared" si="0"/>
        <v>6.5934065934065931</v>
      </c>
      <c r="M48" s="33">
        <f t="shared" si="1"/>
        <v>1.4652014652014652E-2</v>
      </c>
      <c r="N48" s="22" t="s">
        <v>401</v>
      </c>
      <c r="O48" s="22" t="s">
        <v>411</v>
      </c>
      <c r="P48" s="22">
        <v>80</v>
      </c>
      <c r="Q48" s="22" t="s">
        <v>382</v>
      </c>
      <c r="R48" s="22" t="s">
        <v>74</v>
      </c>
      <c r="S48" s="22" t="s">
        <v>384</v>
      </c>
      <c r="T48" s="22">
        <v>300</v>
      </c>
      <c r="U48" s="22" t="s">
        <v>386</v>
      </c>
      <c r="Y48" s="22" t="s">
        <v>679</v>
      </c>
    </row>
    <row r="49" spans="1:25" hidden="1">
      <c r="A49" s="22" t="s">
        <v>680</v>
      </c>
      <c r="B49" s="22" t="s">
        <v>681</v>
      </c>
      <c r="C49" s="22"/>
      <c r="D49" s="22" t="s">
        <v>682</v>
      </c>
      <c r="E49" s="22" t="s">
        <v>683</v>
      </c>
      <c r="F49" s="22" t="s">
        <v>684</v>
      </c>
      <c r="G49" s="22" t="s">
        <v>685</v>
      </c>
      <c r="H49" s="22" t="s">
        <v>131</v>
      </c>
      <c r="I49" s="22" t="s">
        <v>686</v>
      </c>
      <c r="K49" s="22" t="e">
        <f>VLOOKUP(D49,#REF!,2,FALSE)</f>
        <v>#REF!</v>
      </c>
      <c r="L49" s="32">
        <f t="shared" si="0"/>
        <v>6.5454545454545459</v>
      </c>
      <c r="M49" s="33">
        <f t="shared" si="1"/>
        <v>1.8181818181818181E-2</v>
      </c>
      <c r="N49" s="22" t="s">
        <v>401</v>
      </c>
      <c r="O49" s="22" t="s">
        <v>418</v>
      </c>
      <c r="P49" s="22">
        <v>200</v>
      </c>
      <c r="Q49" s="22" t="s">
        <v>382</v>
      </c>
      <c r="R49" s="22" t="s">
        <v>37</v>
      </c>
      <c r="S49" s="22" t="s">
        <v>38</v>
      </c>
      <c r="T49" s="22" t="s">
        <v>620</v>
      </c>
      <c r="U49" s="22" t="s">
        <v>386</v>
      </c>
      <c r="Y49" s="22" t="s">
        <v>687</v>
      </c>
    </row>
    <row r="50" spans="1:25" hidden="1">
      <c r="A50" s="14" t="s">
        <v>688</v>
      </c>
      <c r="B50" s="14" t="s">
        <v>689</v>
      </c>
      <c r="C50" s="14"/>
      <c r="D50" s="22" t="s">
        <v>690</v>
      </c>
      <c r="E50" s="22" t="s">
        <v>691</v>
      </c>
      <c r="F50" s="22" t="s">
        <v>692</v>
      </c>
      <c r="G50" s="22" t="s">
        <v>693</v>
      </c>
      <c r="H50" s="22" t="s">
        <v>131</v>
      </c>
      <c r="I50" s="22" t="s">
        <v>639</v>
      </c>
      <c r="J50" s="22" t="e">
        <f>VLOOKUP(D50,#REF!,2,FALSE)</f>
        <v>#REF!</v>
      </c>
      <c r="K50" s="22" t="e">
        <f>VLOOKUP(D50,#REF!,2,FALSE)</f>
        <v>#REF!</v>
      </c>
      <c r="L50" s="32">
        <f t="shared" si="0"/>
        <v>6.2727272727272725</v>
      </c>
      <c r="M50" s="33">
        <f t="shared" si="1"/>
        <v>1.8181818181818181E-2</v>
      </c>
      <c r="N50" s="22" t="s">
        <v>380</v>
      </c>
      <c r="O50" s="22" t="s">
        <v>694</v>
      </c>
      <c r="P50" s="22">
        <v>200</v>
      </c>
      <c r="Q50" s="22" t="s">
        <v>382</v>
      </c>
      <c r="R50" s="22" t="s">
        <v>37</v>
      </c>
      <c r="S50" s="22" t="s">
        <v>384</v>
      </c>
      <c r="T50" s="22" t="s">
        <v>385</v>
      </c>
      <c r="U50" s="22" t="s">
        <v>386</v>
      </c>
      <c r="Y50" s="22" t="s">
        <v>448</v>
      </c>
    </row>
    <row r="51" spans="1:25" hidden="1">
      <c r="A51" s="26" t="s">
        <v>695</v>
      </c>
      <c r="B51" s="26" t="s">
        <v>696</v>
      </c>
      <c r="C51" s="26"/>
      <c r="D51" s="26" t="s">
        <v>697</v>
      </c>
      <c r="E51" s="26" t="s">
        <v>697</v>
      </c>
      <c r="F51" s="26" t="s">
        <v>696</v>
      </c>
      <c r="G51" s="26" t="s">
        <v>698</v>
      </c>
      <c r="H51" s="26" t="s">
        <v>140</v>
      </c>
      <c r="I51" s="26" t="s">
        <v>630</v>
      </c>
      <c r="J51" s="26"/>
      <c r="K51" s="22" t="e">
        <f>VLOOKUP(D51,#REF!,2,FALSE)</f>
        <v>#REF!</v>
      </c>
      <c r="L51" s="32">
        <f t="shared" si="0"/>
        <v>6.2</v>
      </c>
      <c r="M51" s="33">
        <f t="shared" si="1"/>
        <v>0.02</v>
      </c>
      <c r="N51" s="26" t="s">
        <v>401</v>
      </c>
      <c r="O51" s="26" t="s">
        <v>699</v>
      </c>
      <c r="P51" s="26">
        <v>200</v>
      </c>
      <c r="Q51" s="26" t="s">
        <v>382</v>
      </c>
      <c r="R51" s="26" t="s">
        <v>574</v>
      </c>
      <c r="S51" s="26" t="s">
        <v>384</v>
      </c>
      <c r="T51" s="26" t="s">
        <v>385</v>
      </c>
      <c r="U51" s="26" t="s">
        <v>386</v>
      </c>
      <c r="V51" s="26"/>
      <c r="W51" s="26"/>
      <c r="X51" s="26"/>
      <c r="Y51" s="26" t="s">
        <v>700</v>
      </c>
    </row>
    <row r="52" spans="1:25">
      <c r="A52" s="24" t="s">
        <v>701</v>
      </c>
      <c r="B52" s="24" t="s">
        <v>306</v>
      </c>
      <c r="C52" s="25" t="s">
        <v>378</v>
      </c>
      <c r="D52" s="22" t="s">
        <v>307</v>
      </c>
      <c r="E52" s="22" t="s">
        <v>310</v>
      </c>
      <c r="F52" s="22" t="s">
        <v>308</v>
      </c>
      <c r="G52" s="22" t="s">
        <v>309</v>
      </c>
      <c r="H52" s="22" t="s">
        <v>172</v>
      </c>
      <c r="I52" s="22" t="s">
        <v>702</v>
      </c>
      <c r="J52" s="22" t="e">
        <f>VLOOKUP(D52,#REF!,2,FALSE)</f>
        <v>#REF!</v>
      </c>
      <c r="K52" s="22" t="e">
        <f>VLOOKUP(D52,#REF!,2,FALSE)</f>
        <v>#REF!</v>
      </c>
      <c r="L52" s="32">
        <f t="shared" si="0"/>
        <v>5.5333333333333332</v>
      </c>
      <c r="M52" s="33">
        <f t="shared" si="1"/>
        <v>1.3333333333333334E-2</v>
      </c>
      <c r="N52" s="22" t="s">
        <v>401</v>
      </c>
      <c r="O52" s="22" t="s">
        <v>418</v>
      </c>
      <c r="P52" s="22">
        <v>200</v>
      </c>
      <c r="Q52" s="22" t="s">
        <v>703</v>
      </c>
      <c r="R52" s="22" t="s">
        <v>111</v>
      </c>
      <c r="S52" s="22" t="s">
        <v>384</v>
      </c>
      <c r="T52" s="22" t="s">
        <v>385</v>
      </c>
      <c r="U52" s="22" t="s">
        <v>386</v>
      </c>
      <c r="Y52" s="22" t="s">
        <v>704</v>
      </c>
    </row>
    <row r="53" spans="1:25">
      <c r="A53" s="24" t="s">
        <v>705</v>
      </c>
      <c r="B53" s="24" t="s">
        <v>312</v>
      </c>
      <c r="C53" s="25" t="s">
        <v>378</v>
      </c>
      <c r="D53" s="22" t="s">
        <v>313</v>
      </c>
      <c r="E53" s="22" t="s">
        <v>316</v>
      </c>
      <c r="F53" s="22" t="s">
        <v>314</v>
      </c>
      <c r="G53" s="22" t="s">
        <v>315</v>
      </c>
      <c r="H53" s="22" t="s">
        <v>263</v>
      </c>
      <c r="I53" s="22" t="s">
        <v>379</v>
      </c>
      <c r="J53" s="22" t="e">
        <f>VLOOKUP(D53,#REF!,2,FALSE)</f>
        <v>#REF!</v>
      </c>
      <c r="K53" s="22" t="e">
        <f>VLOOKUP(D53,#REF!,2,FALSE)</f>
        <v>#REF!</v>
      </c>
      <c r="L53" s="32">
        <f t="shared" si="0"/>
        <v>5.5</v>
      </c>
      <c r="M53" s="33">
        <f t="shared" si="1"/>
        <v>1.6666666666666666E-2</v>
      </c>
      <c r="N53" s="22" t="s">
        <v>401</v>
      </c>
      <c r="O53" s="22" t="s">
        <v>418</v>
      </c>
      <c r="P53" s="22">
        <v>200</v>
      </c>
      <c r="Q53" s="22" t="s">
        <v>442</v>
      </c>
      <c r="R53" s="22" t="s">
        <v>37</v>
      </c>
      <c r="S53" s="22" t="s">
        <v>384</v>
      </c>
      <c r="T53" s="22" t="s">
        <v>385</v>
      </c>
      <c r="U53" s="22" t="s">
        <v>386</v>
      </c>
      <c r="Y53" s="22" t="s">
        <v>706</v>
      </c>
    </row>
    <row r="54" spans="1:25" hidden="1">
      <c r="A54" s="14" t="s">
        <v>707</v>
      </c>
      <c r="B54" s="14" t="s">
        <v>708</v>
      </c>
      <c r="C54" s="14"/>
      <c r="D54" s="22" t="s">
        <v>709</v>
      </c>
      <c r="E54" s="22" t="s">
        <v>710</v>
      </c>
      <c r="F54" s="22" t="s">
        <v>711</v>
      </c>
      <c r="G54" s="22" t="s">
        <v>712</v>
      </c>
      <c r="H54" s="22" t="s">
        <v>131</v>
      </c>
      <c r="I54" s="22" t="s">
        <v>713</v>
      </c>
      <c r="J54" s="22" t="e">
        <f>VLOOKUP(D54,#REF!,2,FALSE)</f>
        <v>#REF!</v>
      </c>
      <c r="K54" s="22" t="e">
        <f>VLOOKUP(D54,#REF!,2,FALSE)</f>
        <v>#REF!</v>
      </c>
      <c r="L54" s="32">
        <f t="shared" si="0"/>
        <v>6.0909090909090908</v>
      </c>
      <c r="M54" s="33">
        <f t="shared" si="1"/>
        <v>1.8181818181818181E-2</v>
      </c>
      <c r="N54" s="22" t="s">
        <v>460</v>
      </c>
      <c r="O54" s="22" t="s">
        <v>714</v>
      </c>
      <c r="P54" s="22">
        <v>200</v>
      </c>
      <c r="Q54" s="22" t="s">
        <v>715</v>
      </c>
      <c r="R54" s="22" t="s">
        <v>74</v>
      </c>
      <c r="S54" s="22" t="s">
        <v>384</v>
      </c>
      <c r="T54" s="22" t="s">
        <v>385</v>
      </c>
      <c r="U54" s="22" t="s">
        <v>386</v>
      </c>
      <c r="Y54" s="22" t="s">
        <v>716</v>
      </c>
    </row>
    <row r="55" spans="1:25">
      <c r="A55" s="24" t="s">
        <v>717</v>
      </c>
      <c r="B55" s="24" t="s">
        <v>318</v>
      </c>
      <c r="C55" s="25" t="s">
        <v>378</v>
      </c>
      <c r="D55" s="22" t="s">
        <v>319</v>
      </c>
      <c r="E55" s="22" t="s">
        <v>319</v>
      </c>
      <c r="F55" s="22" t="s">
        <v>320</v>
      </c>
      <c r="G55" s="22" t="s">
        <v>321</v>
      </c>
      <c r="H55" s="22" t="s">
        <v>322</v>
      </c>
      <c r="I55" s="22" t="s">
        <v>718</v>
      </c>
      <c r="J55" s="22" t="e">
        <f>VLOOKUP(D55,#REF!,2,FALSE)</f>
        <v>#REF!</v>
      </c>
      <c r="K55" s="22" t="e">
        <f>VLOOKUP(D55,#REF!,2,FALSE)</f>
        <v>#REF!</v>
      </c>
      <c r="L55" s="32">
        <f t="shared" si="0"/>
        <v>5.3119266055045875</v>
      </c>
      <c r="M55" s="33">
        <f t="shared" si="1"/>
        <v>1.834862385321101E-2</v>
      </c>
      <c r="N55" s="22" t="s">
        <v>401</v>
      </c>
      <c r="O55" s="22" t="s">
        <v>719</v>
      </c>
      <c r="P55" s="22">
        <v>200</v>
      </c>
      <c r="Q55" s="22" t="s">
        <v>720</v>
      </c>
      <c r="R55" s="22" t="s">
        <v>37</v>
      </c>
      <c r="S55" s="22" t="s">
        <v>384</v>
      </c>
      <c r="T55" s="22" t="s">
        <v>385</v>
      </c>
      <c r="U55" s="22" t="s">
        <v>386</v>
      </c>
      <c r="Y55" s="22" t="s">
        <v>721</v>
      </c>
    </row>
    <row r="56" spans="1:25">
      <c r="A56" s="24" t="s">
        <v>722</v>
      </c>
      <c r="B56" s="24" t="s">
        <v>327</v>
      </c>
      <c r="C56" s="25" t="s">
        <v>378</v>
      </c>
      <c r="D56" s="22" t="s">
        <v>328</v>
      </c>
      <c r="E56" s="22" t="s">
        <v>331</v>
      </c>
      <c r="F56" s="22" t="s">
        <v>327</v>
      </c>
      <c r="G56" s="22" t="s">
        <v>329</v>
      </c>
      <c r="H56" s="22" t="s">
        <v>330</v>
      </c>
      <c r="I56" s="22" t="s">
        <v>723</v>
      </c>
      <c r="J56" s="22" t="e">
        <f>VLOOKUP(D56,#REF!,2,FALSE)</f>
        <v>#REF!</v>
      </c>
      <c r="K56" s="22" t="e">
        <f>VLOOKUP(D56,#REF!,2,FALSE)</f>
        <v>#REF!</v>
      </c>
      <c r="L56" s="32">
        <f t="shared" si="0"/>
        <v>5.2272727272727275</v>
      </c>
      <c r="M56" s="33">
        <f t="shared" si="1"/>
        <v>9.0909090909090905E-3</v>
      </c>
      <c r="N56" s="22" t="s">
        <v>380</v>
      </c>
      <c r="O56" s="22" t="s">
        <v>423</v>
      </c>
      <c r="P56" s="22">
        <v>200</v>
      </c>
      <c r="Q56" s="22" t="s">
        <v>382</v>
      </c>
      <c r="R56" s="22" t="s">
        <v>37</v>
      </c>
      <c r="S56" s="22" t="s">
        <v>384</v>
      </c>
      <c r="T56" s="22" t="s">
        <v>385</v>
      </c>
      <c r="U56" s="22" t="s">
        <v>386</v>
      </c>
      <c r="Y56" s="22" t="s">
        <v>724</v>
      </c>
    </row>
    <row r="57" spans="1:25">
      <c r="A57" s="24" t="s">
        <v>725</v>
      </c>
      <c r="B57" s="24" t="s">
        <v>726</v>
      </c>
      <c r="C57" s="25" t="s">
        <v>378</v>
      </c>
      <c r="D57" s="22" t="s">
        <v>335</v>
      </c>
      <c r="E57" s="22" t="s">
        <v>339</v>
      </c>
      <c r="F57" s="22" t="s">
        <v>727</v>
      </c>
      <c r="G57" s="22" t="s">
        <v>337</v>
      </c>
      <c r="H57" s="22" t="s">
        <v>338</v>
      </c>
      <c r="I57" s="22" t="s">
        <v>728</v>
      </c>
      <c r="J57" s="22" t="e">
        <f>VLOOKUP(D57,#REF!,2,FALSE)</f>
        <v>#REF!</v>
      </c>
      <c r="K57" s="22" t="e">
        <f>VLOOKUP(D57,#REF!,2,FALSE)</f>
        <v>#REF!</v>
      </c>
      <c r="L57" s="32">
        <f t="shared" si="0"/>
        <v>5.1428571428571432</v>
      </c>
      <c r="M57" s="33">
        <f t="shared" si="1"/>
        <v>9.5238095238095247E-3</v>
      </c>
      <c r="N57" s="22" t="s">
        <v>554</v>
      </c>
      <c r="O57" s="22" t="s">
        <v>428</v>
      </c>
      <c r="P57" s="22">
        <v>200</v>
      </c>
      <c r="Q57" s="22" t="s">
        <v>729</v>
      </c>
      <c r="R57" s="22" t="s">
        <v>37</v>
      </c>
      <c r="S57" s="22" t="s">
        <v>384</v>
      </c>
      <c r="T57" s="22" t="s">
        <v>385</v>
      </c>
      <c r="U57" s="22" t="s">
        <v>386</v>
      </c>
      <c r="Y57" s="22" t="s">
        <v>730</v>
      </c>
    </row>
    <row r="58" spans="1:25" hidden="1">
      <c r="A58" s="26" t="s">
        <v>731</v>
      </c>
      <c r="B58" s="26" t="s">
        <v>732</v>
      </c>
      <c r="C58" s="26"/>
      <c r="D58" s="26" t="s">
        <v>733</v>
      </c>
      <c r="E58" s="26" t="s">
        <v>734</v>
      </c>
      <c r="F58" s="26" t="s">
        <v>735</v>
      </c>
      <c r="G58" s="26" t="s">
        <v>736</v>
      </c>
      <c r="H58" s="26" t="s">
        <v>255</v>
      </c>
      <c r="I58" s="26" t="s">
        <v>737</v>
      </c>
      <c r="J58" s="26"/>
      <c r="K58" s="22" t="e">
        <f>VLOOKUP(D58,#REF!,2,FALSE)</f>
        <v>#REF!</v>
      </c>
      <c r="L58" s="32">
        <f t="shared" si="0"/>
        <v>5.8421052631578947</v>
      </c>
      <c r="M58" s="33">
        <f t="shared" si="1"/>
        <v>1.0526315789473684E-2</v>
      </c>
      <c r="N58" s="26" t="s">
        <v>401</v>
      </c>
      <c r="O58" s="26" t="s">
        <v>418</v>
      </c>
      <c r="P58" s="26">
        <v>200</v>
      </c>
      <c r="Q58" s="26" t="s">
        <v>382</v>
      </c>
      <c r="R58" s="26" t="s">
        <v>37</v>
      </c>
      <c r="S58" s="26" t="s">
        <v>38</v>
      </c>
      <c r="T58" s="26" t="s">
        <v>620</v>
      </c>
      <c r="U58" s="26" t="s">
        <v>386</v>
      </c>
      <c r="V58" s="26"/>
      <c r="W58" s="26"/>
      <c r="X58" s="26"/>
      <c r="Y58" s="26" t="s">
        <v>738</v>
      </c>
    </row>
    <row r="59" spans="1:25">
      <c r="A59" s="24" t="s">
        <v>739</v>
      </c>
      <c r="B59" s="24" t="s">
        <v>341</v>
      </c>
      <c r="C59" s="25" t="s">
        <v>378</v>
      </c>
      <c r="D59" s="22" t="s">
        <v>342</v>
      </c>
      <c r="E59" s="22" t="s">
        <v>345</v>
      </c>
      <c r="F59" s="22" t="s">
        <v>343</v>
      </c>
      <c r="G59" s="22" t="s">
        <v>344</v>
      </c>
      <c r="H59" s="22" t="s">
        <v>255</v>
      </c>
      <c r="I59" s="22" t="s">
        <v>740</v>
      </c>
      <c r="J59" s="22" t="e">
        <f>VLOOKUP(D59,#REF!,2,FALSE)</f>
        <v>#REF!</v>
      </c>
      <c r="K59" s="22" t="e">
        <f>VLOOKUP(D59,#REF!,2,FALSE)</f>
        <v>#REF!</v>
      </c>
      <c r="L59" s="32">
        <f t="shared" si="0"/>
        <v>5.1052631578947372</v>
      </c>
      <c r="M59" s="33">
        <f t="shared" si="1"/>
        <v>1.0526315789473684E-2</v>
      </c>
      <c r="N59" s="22" t="s">
        <v>390</v>
      </c>
      <c r="O59" s="22" t="s">
        <v>741</v>
      </c>
      <c r="P59" s="22">
        <v>200</v>
      </c>
      <c r="Q59" s="22" t="s">
        <v>382</v>
      </c>
      <c r="R59" s="22" t="s">
        <v>742</v>
      </c>
      <c r="S59" s="22" t="s">
        <v>384</v>
      </c>
      <c r="T59" s="22" t="s">
        <v>385</v>
      </c>
      <c r="U59" s="22" t="s">
        <v>386</v>
      </c>
      <c r="Y59" s="22" t="s">
        <v>743</v>
      </c>
    </row>
    <row r="60" spans="1:25" hidden="1">
      <c r="A60" s="22" t="s">
        <v>744</v>
      </c>
      <c r="B60" s="22" t="s">
        <v>745</v>
      </c>
      <c r="C60" s="22"/>
      <c r="D60" s="22" t="s">
        <v>746</v>
      </c>
      <c r="E60" s="22" t="s">
        <v>746</v>
      </c>
      <c r="F60" s="22" t="s">
        <v>747</v>
      </c>
      <c r="G60" s="22" t="s">
        <v>748</v>
      </c>
      <c r="H60" s="22" t="s">
        <v>263</v>
      </c>
      <c r="I60" s="22" t="s">
        <v>639</v>
      </c>
      <c r="K60" s="22" t="e">
        <f>VLOOKUP(D60,#REF!,2,FALSE)</f>
        <v>#REF!</v>
      </c>
      <c r="L60" s="32">
        <f t="shared" si="0"/>
        <v>5.75</v>
      </c>
      <c r="M60" s="33">
        <f t="shared" si="1"/>
        <v>1.6666666666666666E-2</v>
      </c>
      <c r="N60" s="22" t="s">
        <v>390</v>
      </c>
      <c r="O60" s="22" t="s">
        <v>749</v>
      </c>
      <c r="P60" s="22">
        <v>200</v>
      </c>
      <c r="Q60" s="22" t="s">
        <v>382</v>
      </c>
      <c r="R60" s="22" t="s">
        <v>37</v>
      </c>
      <c r="S60" s="22" t="s">
        <v>384</v>
      </c>
      <c r="T60" s="22" t="s">
        <v>385</v>
      </c>
      <c r="U60" s="22" t="s">
        <v>386</v>
      </c>
      <c r="Y60" s="22" t="s">
        <v>750</v>
      </c>
    </row>
    <row r="61" spans="1:25">
      <c r="A61" s="24" t="s">
        <v>751</v>
      </c>
      <c r="B61" s="24" t="s">
        <v>347</v>
      </c>
      <c r="C61" s="25" t="s">
        <v>378</v>
      </c>
      <c r="D61" s="22" t="s">
        <v>347</v>
      </c>
      <c r="E61" s="22" t="s">
        <v>350</v>
      </c>
      <c r="F61" s="22" t="s">
        <v>348</v>
      </c>
      <c r="G61" s="22" t="s">
        <v>349</v>
      </c>
      <c r="H61" s="22" t="s">
        <v>247</v>
      </c>
      <c r="I61" s="22" t="s">
        <v>652</v>
      </c>
      <c r="J61" s="22" t="e">
        <f>VLOOKUP(D61,#REF!,2,FALSE)</f>
        <v>#REF!</v>
      </c>
      <c r="K61" s="22" t="e">
        <f>VLOOKUP(D61,#REF!,2,FALSE)</f>
        <v>#REF!</v>
      </c>
      <c r="L61" s="32">
        <f t="shared" si="0"/>
        <v>5.05</v>
      </c>
      <c r="M61" s="33">
        <f t="shared" si="1"/>
        <v>0.01</v>
      </c>
      <c r="N61" s="22" t="s">
        <v>380</v>
      </c>
      <c r="O61" s="22" t="s">
        <v>752</v>
      </c>
      <c r="P61" s="22">
        <v>200</v>
      </c>
      <c r="Q61" s="22" t="s">
        <v>382</v>
      </c>
      <c r="R61" s="22" t="s">
        <v>37</v>
      </c>
      <c r="S61" s="22" t="s">
        <v>38</v>
      </c>
      <c r="T61" s="22">
        <v>300</v>
      </c>
      <c r="U61" s="22" t="s">
        <v>386</v>
      </c>
      <c r="Y61" s="22" t="s">
        <v>753</v>
      </c>
    </row>
    <row r="62" spans="1:25" hidden="1">
      <c r="A62" s="26" t="s">
        <v>754</v>
      </c>
      <c r="B62" s="26" t="s">
        <v>755</v>
      </c>
      <c r="C62" s="26"/>
      <c r="D62" s="26" t="s">
        <v>756</v>
      </c>
      <c r="E62" s="26" t="s">
        <v>757</v>
      </c>
      <c r="F62" s="26" t="s">
        <v>758</v>
      </c>
      <c r="G62" s="26" t="s">
        <v>759</v>
      </c>
      <c r="H62" s="26" t="s">
        <v>1493</v>
      </c>
      <c r="I62" s="26" t="s">
        <v>760</v>
      </c>
      <c r="J62" s="26"/>
      <c r="K62" s="22" t="e">
        <f>VLOOKUP(D62,#REF!,2,FALSE)</f>
        <v>#REF!</v>
      </c>
      <c r="L62" s="32">
        <f t="shared" si="0"/>
        <v>5.6875</v>
      </c>
      <c r="M62" s="33">
        <f t="shared" si="1"/>
        <v>1.2500000000000001E-2</v>
      </c>
      <c r="N62" s="26" t="s">
        <v>401</v>
      </c>
      <c r="O62" s="26" t="s">
        <v>428</v>
      </c>
      <c r="P62" s="26">
        <v>200</v>
      </c>
      <c r="Q62" s="26" t="s">
        <v>548</v>
      </c>
      <c r="R62" s="26" t="s">
        <v>237</v>
      </c>
      <c r="S62" s="26" t="s">
        <v>384</v>
      </c>
      <c r="T62" s="26" t="s">
        <v>620</v>
      </c>
      <c r="U62" s="26" t="s">
        <v>386</v>
      </c>
      <c r="V62" s="26"/>
      <c r="W62" s="26"/>
      <c r="X62" s="26"/>
      <c r="Y62" s="26" t="s">
        <v>761</v>
      </c>
    </row>
    <row r="63" spans="1:25">
      <c r="A63" s="26" t="s">
        <v>762</v>
      </c>
      <c r="B63" s="26" t="s">
        <v>763</v>
      </c>
      <c r="C63" s="29"/>
      <c r="D63" s="26" t="s">
        <v>764</v>
      </c>
      <c r="E63" s="26" t="s">
        <v>764</v>
      </c>
      <c r="F63" s="26" t="s">
        <v>763</v>
      </c>
      <c r="G63" s="26" t="s">
        <v>765</v>
      </c>
      <c r="H63" s="26" t="s">
        <v>131</v>
      </c>
      <c r="I63" s="26" t="s">
        <v>766</v>
      </c>
      <c r="J63" s="22" t="e">
        <f>VLOOKUP(D63,#REF!,2,FALSE)</f>
        <v>#REF!</v>
      </c>
      <c r="K63" s="22" t="e">
        <f>VLOOKUP(D63,#REF!,2,FALSE)</f>
        <v>#REF!</v>
      </c>
      <c r="L63" s="32">
        <f t="shared" si="0"/>
        <v>17.818181818181817</v>
      </c>
      <c r="M63" s="33">
        <f t="shared" si="1"/>
        <v>0</v>
      </c>
      <c r="N63" s="26" t="s">
        <v>380</v>
      </c>
      <c r="O63" s="26" t="s">
        <v>418</v>
      </c>
      <c r="P63" s="26"/>
      <c r="Q63" s="26" t="s">
        <v>470</v>
      </c>
      <c r="R63" s="26" t="s">
        <v>574</v>
      </c>
      <c r="S63" s="26" t="s">
        <v>38</v>
      </c>
      <c r="T63" s="26">
        <v>300</v>
      </c>
      <c r="U63" s="26" t="s">
        <v>386</v>
      </c>
      <c r="V63" s="26"/>
      <c r="W63" s="26"/>
      <c r="X63" s="26"/>
      <c r="Y63" s="26" t="s">
        <v>767</v>
      </c>
    </row>
    <row r="64" spans="1:25">
      <c r="A64" s="22" t="s">
        <v>768</v>
      </c>
      <c r="B64" s="22" t="s">
        <v>769</v>
      </c>
      <c r="D64" s="22" t="s">
        <v>770</v>
      </c>
      <c r="E64" s="22" t="s">
        <v>771</v>
      </c>
      <c r="F64" s="22" t="s">
        <v>770</v>
      </c>
      <c r="G64" s="22" t="s">
        <v>772</v>
      </c>
      <c r="H64" s="22" t="s">
        <v>916</v>
      </c>
      <c r="I64" s="22" t="s">
        <v>773</v>
      </c>
      <c r="J64" s="22" t="e">
        <f>VLOOKUP(D64,#REF!,2,FALSE)</f>
        <v>#REF!</v>
      </c>
      <c r="K64" s="22" t="e">
        <f>VLOOKUP(D64,#REF!,2,FALSE)</f>
        <v>#REF!</v>
      </c>
      <c r="L64" s="32">
        <f t="shared" si="0"/>
        <v>12.142857142857142</v>
      </c>
      <c r="M64" s="33">
        <f t="shared" si="1"/>
        <v>0</v>
      </c>
      <c r="N64" s="22" t="s">
        <v>441</v>
      </c>
      <c r="O64" s="22" t="s">
        <v>418</v>
      </c>
      <c r="Q64" s="22" t="s">
        <v>442</v>
      </c>
      <c r="R64" s="22" t="s">
        <v>37</v>
      </c>
      <c r="S64" s="22" t="s">
        <v>384</v>
      </c>
      <c r="T64" s="22">
        <v>500</v>
      </c>
      <c r="U64" s="22" t="s">
        <v>386</v>
      </c>
      <c r="Y64" s="22" t="s">
        <v>774</v>
      </c>
    </row>
    <row r="65" spans="1:25" hidden="1">
      <c r="A65" s="22" t="s">
        <v>775</v>
      </c>
      <c r="B65" s="22" t="s">
        <v>776</v>
      </c>
      <c r="C65" s="22"/>
      <c r="D65" s="22" t="s">
        <v>777</v>
      </c>
      <c r="E65" s="22" t="s">
        <v>778</v>
      </c>
      <c r="F65" s="22" t="s">
        <v>779</v>
      </c>
      <c r="G65" s="22" t="s">
        <v>780</v>
      </c>
      <c r="H65" s="22" t="s">
        <v>338</v>
      </c>
      <c r="I65" s="22" t="s">
        <v>781</v>
      </c>
      <c r="K65" s="22" t="e">
        <f>VLOOKUP(D65,#REF!,2,FALSE)</f>
        <v>#REF!</v>
      </c>
      <c r="L65" s="32">
        <f t="shared" si="0"/>
        <v>5.6190476190476186</v>
      </c>
      <c r="M65" s="33">
        <f t="shared" si="1"/>
        <v>9.5238095238095247E-3</v>
      </c>
      <c r="N65" s="22" t="s">
        <v>380</v>
      </c>
      <c r="O65" s="22" t="s">
        <v>782</v>
      </c>
      <c r="P65" s="22">
        <v>200</v>
      </c>
      <c r="Q65" s="22" t="s">
        <v>783</v>
      </c>
      <c r="R65" s="22" t="s">
        <v>37</v>
      </c>
      <c r="S65" s="22" t="s">
        <v>38</v>
      </c>
      <c r="T65" s="22" t="s">
        <v>620</v>
      </c>
      <c r="U65" s="22" t="s">
        <v>386</v>
      </c>
      <c r="Y65" s="22" t="s">
        <v>784</v>
      </c>
    </row>
    <row r="66" spans="1:25">
      <c r="A66" s="22" t="s">
        <v>785</v>
      </c>
      <c r="B66" s="22" t="s">
        <v>786</v>
      </c>
      <c r="D66" s="22" t="s">
        <v>787</v>
      </c>
      <c r="E66" s="22" t="s">
        <v>788</v>
      </c>
      <c r="F66" s="22" t="s">
        <v>789</v>
      </c>
      <c r="G66" s="22" t="s">
        <v>790</v>
      </c>
      <c r="H66" s="22" t="s">
        <v>177</v>
      </c>
      <c r="I66" s="22" t="s">
        <v>791</v>
      </c>
      <c r="J66" s="22" t="e">
        <f>VLOOKUP(D66,#REF!,2,FALSE)</f>
        <v>#REF!</v>
      </c>
      <c r="K66" s="22" t="e">
        <f>VLOOKUP(D66,#REF!,2,FALSE)</f>
        <v>#REF!</v>
      </c>
      <c r="L66" s="32">
        <f t="shared" ref="L66:L129" si="2">I66/H66</f>
        <v>11.571428571428571</v>
      </c>
      <c r="M66" s="33">
        <f t="shared" ref="M66:M129" si="3">P66/H66</f>
        <v>0</v>
      </c>
      <c r="N66" s="22" t="s">
        <v>401</v>
      </c>
      <c r="O66" s="22" t="s">
        <v>792</v>
      </c>
      <c r="Q66" s="22" t="s">
        <v>793</v>
      </c>
      <c r="R66" s="22" t="s">
        <v>37</v>
      </c>
      <c r="S66" s="22" t="s">
        <v>38</v>
      </c>
      <c r="T66" s="22">
        <v>300</v>
      </c>
      <c r="U66" s="22" t="s">
        <v>386</v>
      </c>
      <c r="Y66" s="22" t="s">
        <v>794</v>
      </c>
    </row>
    <row r="67" spans="1:25">
      <c r="A67" s="26" t="s">
        <v>795</v>
      </c>
      <c r="B67" s="26" t="s">
        <v>796</v>
      </c>
      <c r="C67" s="29"/>
      <c r="D67" s="26" t="s">
        <v>47</v>
      </c>
      <c r="E67" s="26" t="s">
        <v>47</v>
      </c>
      <c r="F67" s="26" t="s">
        <v>48</v>
      </c>
      <c r="G67" s="26" t="s">
        <v>49</v>
      </c>
      <c r="H67" s="26" t="s">
        <v>191</v>
      </c>
      <c r="I67" s="26" t="s">
        <v>797</v>
      </c>
      <c r="J67" s="22" t="e">
        <f>VLOOKUP(D67,#REF!,2,FALSE)</f>
        <v>#REF!</v>
      </c>
      <c r="K67" s="22" t="e">
        <f>VLOOKUP(D67,#REF!,2,FALSE)</f>
        <v>#REF!</v>
      </c>
      <c r="L67" s="32">
        <f t="shared" si="2"/>
        <v>9.8235294117647065</v>
      </c>
      <c r="M67" s="33">
        <f t="shared" si="3"/>
        <v>0</v>
      </c>
      <c r="N67" s="26" t="s">
        <v>401</v>
      </c>
      <c r="O67" s="26" t="s">
        <v>418</v>
      </c>
      <c r="P67" s="26"/>
      <c r="Q67" s="26" t="s">
        <v>382</v>
      </c>
      <c r="R67" s="26" t="s">
        <v>574</v>
      </c>
      <c r="S67" s="26" t="s">
        <v>38</v>
      </c>
      <c r="T67" s="26">
        <v>300</v>
      </c>
      <c r="U67" s="26" t="s">
        <v>386</v>
      </c>
      <c r="V67" s="26"/>
      <c r="W67" s="26"/>
      <c r="X67" s="26"/>
      <c r="Y67" s="26" t="s">
        <v>798</v>
      </c>
    </row>
    <row r="68" spans="1:25">
      <c r="A68" s="22" t="s">
        <v>111</v>
      </c>
      <c r="B68" s="22" t="s">
        <v>799</v>
      </c>
      <c r="D68" s="22" t="s">
        <v>352</v>
      </c>
      <c r="E68" s="22" t="s">
        <v>355</v>
      </c>
      <c r="F68" s="22" t="s">
        <v>353</v>
      </c>
      <c r="G68" s="22" t="s">
        <v>354</v>
      </c>
      <c r="H68" s="22" t="s">
        <v>263</v>
      </c>
      <c r="I68" s="22" t="s">
        <v>800</v>
      </c>
      <c r="J68" s="22" t="e">
        <f>VLOOKUP(D68,#REF!,2,FALSE)</f>
        <v>#REF!</v>
      </c>
      <c r="K68" s="22" t="e">
        <f>VLOOKUP(D68,#REF!,2,FALSE)</f>
        <v>#REF!</v>
      </c>
      <c r="L68" s="32">
        <f t="shared" si="2"/>
        <v>8.25</v>
      </c>
      <c r="M68" s="33">
        <f t="shared" si="3"/>
        <v>0</v>
      </c>
      <c r="N68" s="22" t="s">
        <v>401</v>
      </c>
      <c r="O68" s="22" t="s">
        <v>619</v>
      </c>
      <c r="Q68" s="22" t="s">
        <v>801</v>
      </c>
      <c r="R68" s="22" t="s">
        <v>802</v>
      </c>
      <c r="S68" s="22" t="s">
        <v>38</v>
      </c>
      <c r="T68" s="22">
        <v>300</v>
      </c>
      <c r="U68" s="22" t="s">
        <v>386</v>
      </c>
      <c r="Y68" s="22" t="s">
        <v>661</v>
      </c>
    </row>
    <row r="69" spans="1:25">
      <c r="A69" s="26" t="s">
        <v>803</v>
      </c>
      <c r="B69" s="26" t="s">
        <v>804</v>
      </c>
      <c r="C69" s="29"/>
      <c r="D69" s="26" t="s">
        <v>52</v>
      </c>
      <c r="E69" s="26" t="s">
        <v>52</v>
      </c>
      <c r="F69" s="26" t="s">
        <v>53</v>
      </c>
      <c r="G69" s="26" t="s">
        <v>54</v>
      </c>
      <c r="H69" s="26" t="s">
        <v>686</v>
      </c>
      <c r="I69" s="26" t="s">
        <v>805</v>
      </c>
      <c r="J69" s="22" t="e">
        <f>VLOOKUP(D69,#REF!,2,FALSE)</f>
        <v>#REF!</v>
      </c>
      <c r="K69" s="22" t="e">
        <f>VLOOKUP(D69,#REF!,2,FALSE)</f>
        <v>#REF!</v>
      </c>
      <c r="L69" s="32">
        <f t="shared" si="2"/>
        <v>6.166666666666667</v>
      </c>
      <c r="M69" s="33">
        <f t="shared" si="3"/>
        <v>0</v>
      </c>
      <c r="N69" s="26" t="s">
        <v>401</v>
      </c>
      <c r="O69" s="26" t="s">
        <v>474</v>
      </c>
      <c r="P69" s="26"/>
      <c r="Q69" s="26" t="s">
        <v>382</v>
      </c>
      <c r="R69" s="26" t="s">
        <v>37</v>
      </c>
      <c r="S69" s="26" t="s">
        <v>38</v>
      </c>
      <c r="T69" s="26">
        <v>500</v>
      </c>
      <c r="U69" s="26" t="s">
        <v>386</v>
      </c>
      <c r="V69" s="26"/>
      <c r="W69" s="26"/>
      <c r="X69" s="26"/>
      <c r="Y69" s="26" t="s">
        <v>806</v>
      </c>
    </row>
    <row r="70" spans="1:25" hidden="1">
      <c r="A70" s="26" t="s">
        <v>807</v>
      </c>
      <c r="B70" s="26" t="s">
        <v>808</v>
      </c>
      <c r="C70" s="26"/>
      <c r="D70" s="26" t="s">
        <v>809</v>
      </c>
      <c r="E70" s="26" t="s">
        <v>809</v>
      </c>
      <c r="F70" s="26" t="s">
        <v>810</v>
      </c>
      <c r="G70" s="26" t="s">
        <v>811</v>
      </c>
      <c r="H70" s="26" t="s">
        <v>1026</v>
      </c>
      <c r="I70" s="26" t="s">
        <v>812</v>
      </c>
      <c r="J70" s="22" t="e">
        <f>VLOOKUP(D70,#REF!,2,FALSE)</f>
        <v>#REF!</v>
      </c>
      <c r="K70" s="22" t="e">
        <f>VLOOKUP(D70,#REF!,2,FALSE)</f>
        <v>#REF!</v>
      </c>
      <c r="L70" s="32">
        <f t="shared" si="2"/>
        <v>5.290909090909091</v>
      </c>
      <c r="M70" s="33">
        <f t="shared" si="3"/>
        <v>0</v>
      </c>
      <c r="N70" s="26" t="s">
        <v>401</v>
      </c>
      <c r="O70" s="26" t="s">
        <v>469</v>
      </c>
      <c r="P70" s="26"/>
      <c r="Q70" s="26" t="s">
        <v>382</v>
      </c>
      <c r="R70" s="26" t="s">
        <v>37</v>
      </c>
      <c r="S70" s="26" t="s">
        <v>38</v>
      </c>
      <c r="T70" s="26">
        <v>500</v>
      </c>
      <c r="U70" s="26" t="s">
        <v>386</v>
      </c>
      <c r="V70" s="26"/>
      <c r="W70" s="26"/>
      <c r="X70" s="26"/>
      <c r="Y70" s="26" t="s">
        <v>813</v>
      </c>
    </row>
    <row r="71" spans="1:25">
      <c r="A71" s="26" t="s">
        <v>814</v>
      </c>
      <c r="B71" s="26" t="s">
        <v>59</v>
      </c>
      <c r="C71" s="29"/>
      <c r="D71" s="26" t="s">
        <v>58</v>
      </c>
      <c r="E71" s="26" t="s">
        <v>58</v>
      </c>
      <c r="F71" s="26" t="s">
        <v>59</v>
      </c>
      <c r="G71" s="26" t="s">
        <v>60</v>
      </c>
      <c r="H71" s="26" t="s">
        <v>1534</v>
      </c>
      <c r="I71" s="26" t="s">
        <v>766</v>
      </c>
      <c r="J71" s="22" t="e">
        <f>VLOOKUP(D71,#REF!,2,FALSE)</f>
        <v>#REF!</v>
      </c>
      <c r="K71" s="22" t="e">
        <f>VLOOKUP(D71,#REF!,2,FALSE)</f>
        <v>#REF!</v>
      </c>
      <c r="L71" s="32">
        <f t="shared" si="2"/>
        <v>6.125</v>
      </c>
      <c r="M71" s="33">
        <f t="shared" si="3"/>
        <v>0</v>
      </c>
      <c r="N71" s="26" t="s">
        <v>401</v>
      </c>
      <c r="O71" s="26" t="s">
        <v>418</v>
      </c>
      <c r="P71" s="26"/>
      <c r="Q71" s="26" t="s">
        <v>470</v>
      </c>
      <c r="R71" s="26" t="s">
        <v>574</v>
      </c>
      <c r="S71" s="26" t="s">
        <v>38</v>
      </c>
      <c r="T71" s="26">
        <v>500</v>
      </c>
      <c r="U71" s="26" t="s">
        <v>386</v>
      </c>
      <c r="V71" s="26"/>
      <c r="W71" s="26"/>
      <c r="X71" s="26"/>
      <c r="Y71" s="26" t="s">
        <v>815</v>
      </c>
    </row>
    <row r="72" spans="1:25">
      <c r="A72" s="26" t="s">
        <v>816</v>
      </c>
      <c r="B72" s="26" t="s">
        <v>817</v>
      </c>
      <c r="C72" s="29"/>
      <c r="D72" s="26" t="s">
        <v>64</v>
      </c>
      <c r="E72" s="26" t="s">
        <v>64</v>
      </c>
      <c r="F72" s="26" t="s">
        <v>65</v>
      </c>
      <c r="G72" s="26" t="s">
        <v>66</v>
      </c>
      <c r="H72" s="26" t="s">
        <v>678</v>
      </c>
      <c r="I72" s="26" t="s">
        <v>818</v>
      </c>
      <c r="J72" s="22" t="e">
        <f>VLOOKUP(D72,#REF!,2,FALSE)</f>
        <v>#REF!</v>
      </c>
      <c r="K72" s="22" t="e">
        <f>VLOOKUP(D72,#REF!,2,FALSE)</f>
        <v>#REF!</v>
      </c>
      <c r="L72" s="32">
        <f t="shared" si="2"/>
        <v>6.083333333333333</v>
      </c>
      <c r="M72" s="33">
        <f t="shared" si="3"/>
        <v>0</v>
      </c>
      <c r="N72" s="26" t="s">
        <v>401</v>
      </c>
      <c r="O72" s="26" t="s">
        <v>469</v>
      </c>
      <c r="P72" s="26"/>
      <c r="Q72" s="26" t="s">
        <v>382</v>
      </c>
      <c r="R72" s="26" t="s">
        <v>37</v>
      </c>
      <c r="S72" s="26" t="s">
        <v>38</v>
      </c>
      <c r="T72" s="26">
        <v>500</v>
      </c>
      <c r="U72" s="26" t="s">
        <v>386</v>
      </c>
      <c r="V72" s="26"/>
      <c r="W72" s="26"/>
      <c r="X72" s="26"/>
      <c r="Y72" s="26" t="s">
        <v>819</v>
      </c>
    </row>
    <row r="73" spans="1:25">
      <c r="A73" s="26" t="s">
        <v>820</v>
      </c>
      <c r="B73" s="26" t="s">
        <v>821</v>
      </c>
      <c r="C73" s="29"/>
      <c r="D73" s="26" t="s">
        <v>822</v>
      </c>
      <c r="E73" s="26" t="s">
        <v>823</v>
      </c>
      <c r="F73" s="26" t="s">
        <v>821</v>
      </c>
      <c r="G73" s="26" t="s">
        <v>824</v>
      </c>
      <c r="H73" s="26" t="s">
        <v>1535</v>
      </c>
      <c r="I73" s="26" t="s">
        <v>825</v>
      </c>
      <c r="J73" s="22" t="e">
        <f>VLOOKUP(D73,#REF!,2,FALSE)</f>
        <v>#REF!</v>
      </c>
      <c r="K73" s="22" t="e">
        <f>VLOOKUP(D73,#REF!,2,FALSE)</f>
        <v>#REF!</v>
      </c>
      <c r="L73" s="32">
        <f t="shared" si="2"/>
        <v>5.8</v>
      </c>
      <c r="M73" s="33">
        <f t="shared" si="3"/>
        <v>0</v>
      </c>
      <c r="N73" s="26" t="s">
        <v>401</v>
      </c>
      <c r="O73" s="26" t="s">
        <v>826</v>
      </c>
      <c r="P73" s="26"/>
      <c r="Q73" s="26" t="s">
        <v>827</v>
      </c>
      <c r="R73" s="26" t="s">
        <v>37</v>
      </c>
      <c r="S73" s="26" t="s">
        <v>38</v>
      </c>
      <c r="T73" s="26">
        <v>500</v>
      </c>
      <c r="U73" s="26" t="s">
        <v>386</v>
      </c>
      <c r="V73" s="26"/>
      <c r="W73" s="26"/>
      <c r="X73" s="26"/>
      <c r="Y73" s="26" t="s">
        <v>828</v>
      </c>
    </row>
    <row r="74" spans="1:25" hidden="1">
      <c r="A74" s="22" t="s">
        <v>829</v>
      </c>
      <c r="B74" s="22" t="s">
        <v>830</v>
      </c>
      <c r="C74" s="22"/>
      <c r="D74" s="22" t="s">
        <v>831</v>
      </c>
      <c r="E74" s="22" t="s">
        <v>832</v>
      </c>
      <c r="F74" s="22" t="s">
        <v>830</v>
      </c>
      <c r="G74" s="22" t="s">
        <v>833</v>
      </c>
      <c r="H74" s="22" t="s">
        <v>263</v>
      </c>
      <c r="I74" s="22" t="s">
        <v>834</v>
      </c>
      <c r="K74" s="22" t="e">
        <f>VLOOKUP(D74,#REF!,2,FALSE)</f>
        <v>#REF!</v>
      </c>
      <c r="L74" s="32">
        <f t="shared" si="2"/>
        <v>5.083333333333333</v>
      </c>
      <c r="M74" s="33">
        <f t="shared" si="3"/>
        <v>0</v>
      </c>
      <c r="N74" s="22" t="s">
        <v>401</v>
      </c>
      <c r="O74" s="22" t="s">
        <v>835</v>
      </c>
      <c r="Q74" s="22" t="s">
        <v>392</v>
      </c>
      <c r="R74" s="22" t="s">
        <v>37</v>
      </c>
      <c r="S74" s="22" t="s">
        <v>38</v>
      </c>
      <c r="T74" s="22" t="s">
        <v>620</v>
      </c>
      <c r="U74" s="22" t="s">
        <v>386</v>
      </c>
      <c r="Y74" s="22" t="s">
        <v>836</v>
      </c>
    </row>
    <row r="75" spans="1:25">
      <c r="A75" s="22" t="s">
        <v>837</v>
      </c>
      <c r="B75" s="22" t="s">
        <v>838</v>
      </c>
      <c r="D75" s="22" t="s">
        <v>839</v>
      </c>
      <c r="E75" s="22" t="s">
        <v>839</v>
      </c>
      <c r="F75" s="22" t="s">
        <v>840</v>
      </c>
      <c r="G75" s="22" t="s">
        <v>841</v>
      </c>
      <c r="H75" s="22" t="s">
        <v>1535</v>
      </c>
      <c r="I75" s="22" t="s">
        <v>842</v>
      </c>
      <c r="J75" s="22" t="e">
        <f>VLOOKUP(D75,#REF!,2,FALSE)</f>
        <v>#REF!</v>
      </c>
      <c r="K75" s="22" t="e">
        <f>VLOOKUP(D75,#REF!,2,FALSE)</f>
        <v>#REF!</v>
      </c>
      <c r="L75" s="32">
        <f t="shared" si="2"/>
        <v>5.625</v>
      </c>
      <c r="M75" s="33">
        <f t="shared" si="3"/>
        <v>0</v>
      </c>
      <c r="N75" s="22" t="s">
        <v>401</v>
      </c>
      <c r="O75" s="22" t="s">
        <v>843</v>
      </c>
      <c r="Q75" s="22" t="s">
        <v>801</v>
      </c>
      <c r="R75" s="22" t="s">
        <v>237</v>
      </c>
      <c r="S75" s="22" t="s">
        <v>38</v>
      </c>
      <c r="T75" s="22">
        <v>500</v>
      </c>
      <c r="U75" s="22" t="s">
        <v>386</v>
      </c>
      <c r="Y75" s="22" t="s">
        <v>844</v>
      </c>
    </row>
    <row r="76" spans="1:25" hidden="1">
      <c r="A76" s="26" t="s">
        <v>845</v>
      </c>
      <c r="B76" s="26" t="s">
        <v>846</v>
      </c>
      <c r="C76" s="26"/>
      <c r="D76" s="26" t="s">
        <v>847</v>
      </c>
      <c r="E76" s="26" t="s">
        <v>848</v>
      </c>
      <c r="F76" s="26" t="s">
        <v>849</v>
      </c>
      <c r="G76" s="26" t="s">
        <v>850</v>
      </c>
      <c r="H76" s="26" t="s">
        <v>199</v>
      </c>
      <c r="I76" s="26" t="s">
        <v>851</v>
      </c>
      <c r="J76" s="26"/>
      <c r="K76" s="22" t="e">
        <f>VLOOKUP(D76,#REF!,2,FALSE)</f>
        <v>#REF!</v>
      </c>
      <c r="L76" s="32">
        <f t="shared" si="2"/>
        <v>5</v>
      </c>
      <c r="M76" s="33">
        <f t="shared" si="3"/>
        <v>1.5384615384615385E-2</v>
      </c>
      <c r="N76" s="26" t="s">
        <v>401</v>
      </c>
      <c r="O76" s="26" t="s">
        <v>852</v>
      </c>
      <c r="P76" s="26">
        <v>200</v>
      </c>
      <c r="Q76" s="26" t="s">
        <v>470</v>
      </c>
      <c r="R76" s="26" t="s">
        <v>74</v>
      </c>
      <c r="S76" s="26" t="s">
        <v>384</v>
      </c>
      <c r="T76" s="26" t="s">
        <v>385</v>
      </c>
      <c r="U76" s="26" t="s">
        <v>386</v>
      </c>
      <c r="V76" s="26"/>
      <c r="W76" s="26"/>
      <c r="X76" s="26"/>
      <c r="Y76" s="26" t="s">
        <v>853</v>
      </c>
    </row>
    <row r="77" spans="1:25" hidden="1">
      <c r="A77" s="22" t="s">
        <v>854</v>
      </c>
      <c r="B77" s="22" t="s">
        <v>855</v>
      </c>
      <c r="C77" s="22"/>
      <c r="D77" s="22" t="s">
        <v>856</v>
      </c>
      <c r="E77" s="22" t="s">
        <v>857</v>
      </c>
      <c r="F77" s="22" t="s">
        <v>858</v>
      </c>
      <c r="G77" s="22" t="s">
        <v>859</v>
      </c>
      <c r="H77" s="22" t="s">
        <v>191</v>
      </c>
      <c r="I77" s="22" t="s">
        <v>510</v>
      </c>
      <c r="K77" s="22" t="e">
        <f>VLOOKUP(D77,#REF!,2,FALSE)</f>
        <v>#REF!</v>
      </c>
      <c r="L77" s="32">
        <f t="shared" si="2"/>
        <v>4.9411764705882355</v>
      </c>
      <c r="M77" s="33">
        <f t="shared" si="3"/>
        <v>0</v>
      </c>
      <c r="N77" s="22" t="s">
        <v>401</v>
      </c>
      <c r="O77" s="22" t="s">
        <v>418</v>
      </c>
      <c r="Q77" s="22" t="s">
        <v>382</v>
      </c>
      <c r="R77" s="22" t="s">
        <v>37</v>
      </c>
      <c r="S77" s="22" t="s">
        <v>38</v>
      </c>
      <c r="T77" s="22" t="s">
        <v>620</v>
      </c>
      <c r="U77" s="22" t="s">
        <v>386</v>
      </c>
      <c r="Y77" s="22" t="s">
        <v>860</v>
      </c>
    </row>
    <row r="78" spans="1:25" hidden="1">
      <c r="A78" s="22" t="s">
        <v>861</v>
      </c>
      <c r="B78" s="22" t="s">
        <v>862</v>
      </c>
      <c r="C78" s="22"/>
      <c r="D78" s="22" t="s">
        <v>863</v>
      </c>
      <c r="E78" s="22" t="s">
        <v>864</v>
      </c>
      <c r="F78" s="22" t="s">
        <v>865</v>
      </c>
      <c r="G78" s="22" t="s">
        <v>866</v>
      </c>
      <c r="H78" s="22" t="s">
        <v>1536</v>
      </c>
      <c r="I78" s="22" t="s">
        <v>152</v>
      </c>
      <c r="K78" s="22" t="e">
        <f>VLOOKUP(D78,#REF!,2,FALSE)</f>
        <v>#REF!</v>
      </c>
      <c r="L78" s="32">
        <f t="shared" si="2"/>
        <v>4.9115913555992146</v>
      </c>
      <c r="M78" s="33">
        <f t="shared" si="3"/>
        <v>1.5717092337917484E-2</v>
      </c>
      <c r="N78" s="22" t="s">
        <v>380</v>
      </c>
      <c r="O78" s="22" t="s">
        <v>530</v>
      </c>
      <c r="P78" s="22">
        <v>80</v>
      </c>
      <c r="Q78" s="22" t="s">
        <v>382</v>
      </c>
      <c r="R78" s="22" t="s">
        <v>111</v>
      </c>
      <c r="S78" s="22" t="s">
        <v>384</v>
      </c>
      <c r="T78" s="22" t="s">
        <v>385</v>
      </c>
      <c r="U78" s="22" t="s">
        <v>386</v>
      </c>
      <c r="Y78" s="22" t="s">
        <v>867</v>
      </c>
    </row>
    <row r="79" spans="1:25">
      <c r="A79" s="26" t="s">
        <v>868</v>
      </c>
      <c r="B79" s="26" t="s">
        <v>869</v>
      </c>
      <c r="C79" s="29"/>
      <c r="D79" s="26" t="s">
        <v>870</v>
      </c>
      <c r="E79" s="26" t="s">
        <v>871</v>
      </c>
      <c r="F79" s="26" t="s">
        <v>872</v>
      </c>
      <c r="G79" s="26" t="s">
        <v>873</v>
      </c>
      <c r="H79" s="26" t="s">
        <v>131</v>
      </c>
      <c r="I79" s="26" t="s">
        <v>478</v>
      </c>
      <c r="J79" s="22" t="e">
        <f>VLOOKUP(D79,#REF!,2,FALSE)</f>
        <v>#REF!</v>
      </c>
      <c r="K79" s="22" t="e">
        <f>VLOOKUP(D79,#REF!,2,FALSE)</f>
        <v>#REF!</v>
      </c>
      <c r="L79" s="32">
        <f t="shared" si="2"/>
        <v>4.9090909090909092</v>
      </c>
      <c r="M79" s="33">
        <f t="shared" si="3"/>
        <v>1.8181818181818181E-2</v>
      </c>
      <c r="N79" s="26" t="s">
        <v>874</v>
      </c>
      <c r="O79" s="26" t="s">
        <v>418</v>
      </c>
      <c r="P79" s="26">
        <v>200</v>
      </c>
      <c r="Q79" s="26" t="s">
        <v>548</v>
      </c>
      <c r="R79" s="26" t="s">
        <v>74</v>
      </c>
      <c r="S79" s="26" t="s">
        <v>38</v>
      </c>
      <c r="T79" s="26">
        <v>300</v>
      </c>
      <c r="U79" s="26" t="s">
        <v>386</v>
      </c>
      <c r="V79" s="26"/>
      <c r="W79" s="26"/>
      <c r="X79" s="26"/>
      <c r="Y79" s="26" t="s">
        <v>875</v>
      </c>
    </row>
    <row r="80" spans="1:25">
      <c r="A80" s="22" t="s">
        <v>74</v>
      </c>
      <c r="B80" s="22" t="s">
        <v>876</v>
      </c>
      <c r="D80" s="22" t="s">
        <v>877</v>
      </c>
      <c r="E80" s="22" t="s">
        <v>878</v>
      </c>
      <c r="F80" s="22" t="s">
        <v>879</v>
      </c>
      <c r="G80" s="22" t="s">
        <v>880</v>
      </c>
      <c r="H80" s="22" t="s">
        <v>330</v>
      </c>
      <c r="I80" s="22" t="s">
        <v>881</v>
      </c>
      <c r="J80" s="22" t="e">
        <f>VLOOKUP(D80,#REF!,2,FALSE)</f>
        <v>#REF!</v>
      </c>
      <c r="K80" s="22" t="e">
        <f>VLOOKUP(D80,#REF!,2,FALSE)</f>
        <v>#REF!</v>
      </c>
      <c r="L80" s="32">
        <f t="shared" si="2"/>
        <v>4.8636363636363633</v>
      </c>
      <c r="M80" s="33">
        <f t="shared" si="3"/>
        <v>9.0909090909090905E-3</v>
      </c>
      <c r="N80" s="22" t="s">
        <v>401</v>
      </c>
      <c r="O80" s="22" t="s">
        <v>627</v>
      </c>
      <c r="P80" s="22">
        <v>200</v>
      </c>
      <c r="Q80" s="22" t="s">
        <v>882</v>
      </c>
      <c r="R80" s="22" t="s">
        <v>111</v>
      </c>
      <c r="S80" s="22" t="s">
        <v>384</v>
      </c>
      <c r="T80" s="22" t="s">
        <v>385</v>
      </c>
      <c r="U80" s="22" t="s">
        <v>386</v>
      </c>
      <c r="Y80" s="22" t="s">
        <v>883</v>
      </c>
    </row>
    <row r="81" spans="1:25">
      <c r="A81" s="22" t="s">
        <v>884</v>
      </c>
      <c r="B81" s="22" t="s">
        <v>885</v>
      </c>
      <c r="D81" s="22" t="s">
        <v>886</v>
      </c>
      <c r="E81" s="22" t="s">
        <v>886</v>
      </c>
      <c r="F81" s="22" t="s">
        <v>885</v>
      </c>
      <c r="G81" s="22" t="s">
        <v>887</v>
      </c>
      <c r="H81" s="22" t="s">
        <v>379</v>
      </c>
      <c r="I81" s="22" t="s">
        <v>888</v>
      </c>
      <c r="J81" s="22" t="e">
        <f>VLOOKUP(D81,#REF!,2,FALSE)</f>
        <v>#REF!</v>
      </c>
      <c r="K81" s="22" t="e">
        <f>VLOOKUP(D81,#REF!,2,FALSE)</f>
        <v>#REF!</v>
      </c>
      <c r="L81" s="32">
        <f t="shared" si="2"/>
        <v>4.8484848484848486</v>
      </c>
      <c r="M81" s="33">
        <f t="shared" si="3"/>
        <v>0</v>
      </c>
      <c r="N81" s="22" t="s">
        <v>401</v>
      </c>
      <c r="O81" s="22" t="s">
        <v>889</v>
      </c>
      <c r="Q81" s="22" t="s">
        <v>608</v>
      </c>
      <c r="R81" s="22" t="s">
        <v>890</v>
      </c>
      <c r="S81" s="22" t="s">
        <v>38</v>
      </c>
      <c r="T81" s="22">
        <v>500</v>
      </c>
      <c r="U81" s="22" t="s">
        <v>386</v>
      </c>
      <c r="Y81" s="22" t="s">
        <v>891</v>
      </c>
    </row>
    <row r="82" spans="1:25" hidden="1">
      <c r="A82" s="22" t="s">
        <v>892</v>
      </c>
      <c r="B82" s="22" t="s">
        <v>893</v>
      </c>
      <c r="C82" s="22"/>
      <c r="D82" s="22" t="s">
        <v>894</v>
      </c>
      <c r="E82" s="22" t="s">
        <v>895</v>
      </c>
      <c r="F82" s="22" t="s">
        <v>893</v>
      </c>
      <c r="G82" s="22" t="s">
        <v>896</v>
      </c>
      <c r="H82" s="22" t="s">
        <v>191</v>
      </c>
      <c r="I82" s="22" t="s">
        <v>897</v>
      </c>
      <c r="K82" s="22" t="e">
        <f>VLOOKUP(D82,#REF!,2,FALSE)</f>
        <v>#REF!</v>
      </c>
      <c r="L82" s="32">
        <f t="shared" si="2"/>
        <v>4.8235294117647056</v>
      </c>
      <c r="M82" s="33">
        <f t="shared" si="3"/>
        <v>0</v>
      </c>
      <c r="N82" s="22" t="s">
        <v>401</v>
      </c>
      <c r="O82" s="22" t="s">
        <v>573</v>
      </c>
      <c r="Q82" s="22" t="s">
        <v>608</v>
      </c>
      <c r="R82" s="22" t="s">
        <v>37</v>
      </c>
      <c r="S82" s="22" t="s">
        <v>38</v>
      </c>
      <c r="T82" s="22" t="s">
        <v>620</v>
      </c>
      <c r="U82" s="22" t="s">
        <v>386</v>
      </c>
      <c r="Y82" s="22" t="s">
        <v>493</v>
      </c>
    </row>
    <row r="83" spans="1:25">
      <c r="A83" s="22" t="s">
        <v>898</v>
      </c>
      <c r="B83" s="22" t="s">
        <v>899</v>
      </c>
      <c r="D83" s="22" t="s">
        <v>70</v>
      </c>
      <c r="E83" s="22" t="s">
        <v>73</v>
      </c>
      <c r="F83" s="22" t="s">
        <v>71</v>
      </c>
      <c r="G83" s="22" t="s">
        <v>72</v>
      </c>
      <c r="H83" s="22" t="s">
        <v>131</v>
      </c>
      <c r="I83" s="22" t="s">
        <v>900</v>
      </c>
      <c r="J83" s="22" t="e">
        <f>VLOOKUP(D83,#REF!,2,FALSE)</f>
        <v>#REF!</v>
      </c>
      <c r="K83" s="22" t="e">
        <f>VLOOKUP(D83,#REF!,2,FALSE)</f>
        <v>#REF!</v>
      </c>
      <c r="L83" s="32">
        <f t="shared" si="2"/>
        <v>4.8181818181818183</v>
      </c>
      <c r="M83" s="33">
        <f t="shared" si="3"/>
        <v>1.8181818181818181E-2</v>
      </c>
      <c r="N83" s="22" t="s">
        <v>401</v>
      </c>
      <c r="O83" s="22" t="s">
        <v>901</v>
      </c>
      <c r="P83" s="22">
        <v>200</v>
      </c>
      <c r="Q83" s="22" t="s">
        <v>902</v>
      </c>
      <c r="R83" s="22" t="s">
        <v>74</v>
      </c>
      <c r="S83" s="22" t="s">
        <v>38</v>
      </c>
      <c r="T83" s="22">
        <v>300</v>
      </c>
      <c r="U83" s="22" t="s">
        <v>386</v>
      </c>
      <c r="Y83" s="22" t="s">
        <v>903</v>
      </c>
    </row>
    <row r="84" spans="1:25">
      <c r="A84" s="22" t="s">
        <v>904</v>
      </c>
      <c r="B84" s="22" t="s">
        <v>905</v>
      </c>
      <c r="D84" s="22" t="s">
        <v>906</v>
      </c>
      <c r="E84" s="22" t="s">
        <v>907</v>
      </c>
      <c r="F84" s="22" t="s">
        <v>908</v>
      </c>
      <c r="G84" s="22" t="s">
        <v>909</v>
      </c>
      <c r="H84" s="22" t="s">
        <v>152</v>
      </c>
      <c r="I84" s="22" t="s">
        <v>538</v>
      </c>
      <c r="J84" s="22" t="e">
        <f>VLOOKUP(D84,#REF!,2,FALSE)</f>
        <v>#REF!</v>
      </c>
      <c r="K84" s="22" t="e">
        <f>VLOOKUP(D84,#REF!,2,FALSE)</f>
        <v>#REF!</v>
      </c>
      <c r="L84" s="32">
        <f t="shared" si="2"/>
        <v>4.68</v>
      </c>
      <c r="M84" s="33">
        <f t="shared" si="3"/>
        <v>8.0000000000000002E-3</v>
      </c>
      <c r="N84" s="22" t="s">
        <v>380</v>
      </c>
      <c r="O84" s="22" t="s">
        <v>910</v>
      </c>
      <c r="P84" s="22">
        <v>200</v>
      </c>
      <c r="Q84" s="22" t="s">
        <v>531</v>
      </c>
      <c r="R84" s="22" t="s">
        <v>111</v>
      </c>
      <c r="S84" s="22" t="s">
        <v>384</v>
      </c>
      <c r="T84" s="22" t="s">
        <v>385</v>
      </c>
      <c r="U84" s="22" t="s">
        <v>386</v>
      </c>
      <c r="Y84" s="22" t="s">
        <v>911</v>
      </c>
    </row>
    <row r="85" spans="1:25" hidden="1">
      <c r="A85" s="22" t="s">
        <v>37</v>
      </c>
      <c r="B85" s="22" t="s">
        <v>912</v>
      </c>
      <c r="C85" s="22"/>
      <c r="D85" s="22" t="s">
        <v>913</v>
      </c>
      <c r="E85" s="22" t="s">
        <v>914</v>
      </c>
      <c r="F85" s="22" t="s">
        <v>913</v>
      </c>
      <c r="G85" s="22" t="s">
        <v>915</v>
      </c>
      <c r="H85" s="22" t="s">
        <v>263</v>
      </c>
      <c r="I85" s="22" t="s">
        <v>916</v>
      </c>
      <c r="K85" s="22" t="e">
        <f>VLOOKUP(D85,#REF!,2,FALSE)</f>
        <v>#REF!</v>
      </c>
      <c r="L85" s="32">
        <f t="shared" si="2"/>
        <v>4.666666666666667</v>
      </c>
      <c r="M85" s="33">
        <f t="shared" si="3"/>
        <v>1.6666666666666666E-2</v>
      </c>
      <c r="N85" s="22" t="s">
        <v>401</v>
      </c>
      <c r="O85" s="22" t="s">
        <v>428</v>
      </c>
      <c r="P85" s="22">
        <v>200</v>
      </c>
      <c r="Q85" s="22" t="s">
        <v>608</v>
      </c>
      <c r="R85" s="22" t="s">
        <v>237</v>
      </c>
      <c r="S85" s="22" t="s">
        <v>384</v>
      </c>
      <c r="T85" s="22" t="s">
        <v>385</v>
      </c>
      <c r="U85" s="22" t="s">
        <v>386</v>
      </c>
      <c r="Y85" s="22" t="s">
        <v>661</v>
      </c>
    </row>
    <row r="86" spans="1:25" hidden="1">
      <c r="A86" s="22" t="s">
        <v>917</v>
      </c>
      <c r="B86" s="22" t="s">
        <v>918</v>
      </c>
      <c r="C86" s="22"/>
      <c r="D86" s="22" t="s">
        <v>919</v>
      </c>
      <c r="E86" s="22" t="s">
        <v>920</v>
      </c>
      <c r="F86" s="22" t="s">
        <v>921</v>
      </c>
      <c r="G86" s="22" t="s">
        <v>922</v>
      </c>
      <c r="H86" s="22" t="s">
        <v>263</v>
      </c>
      <c r="I86" s="22" t="s">
        <v>916</v>
      </c>
      <c r="K86" s="22" t="e">
        <f>VLOOKUP(D86,#REF!,2,FALSE)</f>
        <v>#REF!</v>
      </c>
      <c r="L86" s="32">
        <f t="shared" si="2"/>
        <v>4.666666666666667</v>
      </c>
      <c r="M86" s="33">
        <f t="shared" si="3"/>
        <v>1.6666666666666666E-2</v>
      </c>
      <c r="N86" s="22" t="s">
        <v>401</v>
      </c>
      <c r="O86" s="22" t="s">
        <v>923</v>
      </c>
      <c r="P86" s="22">
        <v>200</v>
      </c>
      <c r="Q86" s="22" t="s">
        <v>382</v>
      </c>
      <c r="R86" s="22" t="s">
        <v>111</v>
      </c>
      <c r="S86" s="22" t="s">
        <v>38</v>
      </c>
      <c r="T86" s="22" t="s">
        <v>620</v>
      </c>
      <c r="U86" s="22" t="s">
        <v>386</v>
      </c>
      <c r="Y86" s="22" t="s">
        <v>794</v>
      </c>
    </row>
    <row r="87" spans="1:25" hidden="1">
      <c r="A87" s="22" t="s">
        <v>924</v>
      </c>
      <c r="B87" s="22" t="s">
        <v>925</v>
      </c>
      <c r="C87" s="22"/>
      <c r="D87" s="22" t="s">
        <v>926</v>
      </c>
      <c r="E87" s="22" t="s">
        <v>927</v>
      </c>
      <c r="F87" s="22" t="s">
        <v>928</v>
      </c>
      <c r="G87" s="22" t="s">
        <v>929</v>
      </c>
      <c r="H87" s="22" t="s">
        <v>131</v>
      </c>
      <c r="I87" s="22" t="s">
        <v>930</v>
      </c>
      <c r="K87" s="22" t="e">
        <f>VLOOKUP(D87,#REF!,2,FALSE)</f>
        <v>#REF!</v>
      </c>
      <c r="L87" s="32">
        <f t="shared" si="2"/>
        <v>4.6363636363636367</v>
      </c>
      <c r="M87" s="33">
        <f t="shared" si="3"/>
        <v>1.8181818181818181E-2</v>
      </c>
      <c r="N87" s="22" t="s">
        <v>380</v>
      </c>
      <c r="O87" s="22" t="s">
        <v>530</v>
      </c>
      <c r="P87" s="22">
        <v>200</v>
      </c>
      <c r="Q87" s="22" t="s">
        <v>382</v>
      </c>
      <c r="R87" s="22" t="s">
        <v>237</v>
      </c>
      <c r="S87" s="22" t="s">
        <v>38</v>
      </c>
      <c r="T87" s="22" t="s">
        <v>620</v>
      </c>
      <c r="U87" s="22" t="s">
        <v>386</v>
      </c>
      <c r="Y87" s="22" t="s">
        <v>931</v>
      </c>
    </row>
    <row r="88" spans="1:25">
      <c r="A88" s="22" t="s">
        <v>932</v>
      </c>
      <c r="B88" s="22" t="s">
        <v>933</v>
      </c>
      <c r="D88" s="22" t="s">
        <v>934</v>
      </c>
      <c r="E88" s="22" t="s">
        <v>935</v>
      </c>
      <c r="F88" s="22" t="s">
        <v>933</v>
      </c>
      <c r="G88" s="22" t="s">
        <v>936</v>
      </c>
      <c r="H88" s="22" t="s">
        <v>1280</v>
      </c>
      <c r="I88" s="22" t="s">
        <v>487</v>
      </c>
      <c r="J88" s="22" t="e">
        <f>VLOOKUP(D88,#REF!,2,FALSE)</f>
        <v>#REF!</v>
      </c>
      <c r="K88" s="22" t="e">
        <f>VLOOKUP(D88,#REF!,2,FALSE)</f>
        <v>#REF!</v>
      </c>
      <c r="L88" s="32">
        <f t="shared" si="2"/>
        <v>4.615384615384615</v>
      </c>
      <c r="M88" s="33">
        <f t="shared" si="3"/>
        <v>7.6923076923076927E-3</v>
      </c>
      <c r="N88" s="22" t="s">
        <v>390</v>
      </c>
      <c r="O88" s="22" t="s">
        <v>500</v>
      </c>
      <c r="P88" s="22">
        <v>200</v>
      </c>
      <c r="Q88" s="22" t="s">
        <v>470</v>
      </c>
      <c r="R88" s="22" t="s">
        <v>37</v>
      </c>
      <c r="S88" s="22" t="s">
        <v>384</v>
      </c>
      <c r="T88" s="22" t="s">
        <v>385</v>
      </c>
      <c r="U88" s="22" t="s">
        <v>386</v>
      </c>
      <c r="Y88" s="22" t="s">
        <v>937</v>
      </c>
    </row>
    <row r="89" spans="1:25" hidden="1">
      <c r="A89" s="22" t="s">
        <v>551</v>
      </c>
      <c r="B89" s="22" t="s">
        <v>938</v>
      </c>
      <c r="C89" s="22"/>
      <c r="D89" s="22" t="s">
        <v>939</v>
      </c>
      <c r="E89" s="22" t="s">
        <v>940</v>
      </c>
      <c r="F89" s="22" t="s">
        <v>941</v>
      </c>
      <c r="G89" s="22" t="s">
        <v>942</v>
      </c>
      <c r="H89" s="22" t="s">
        <v>131</v>
      </c>
      <c r="I89" s="22" t="s">
        <v>943</v>
      </c>
      <c r="K89" s="22" t="e">
        <f>VLOOKUP(D89,#REF!,2,FALSE)</f>
        <v>#REF!</v>
      </c>
      <c r="L89" s="32">
        <f t="shared" si="2"/>
        <v>4.5454545454545459</v>
      </c>
      <c r="M89" s="33">
        <f t="shared" si="3"/>
        <v>1.8181818181818181E-2</v>
      </c>
      <c r="N89" s="22" t="s">
        <v>460</v>
      </c>
      <c r="O89" s="22" t="s">
        <v>944</v>
      </c>
      <c r="P89" s="22">
        <v>200</v>
      </c>
      <c r="Q89" s="22" t="s">
        <v>392</v>
      </c>
      <c r="R89" s="22" t="s">
        <v>37</v>
      </c>
      <c r="S89" s="22" t="s">
        <v>384</v>
      </c>
      <c r="T89" s="22" t="s">
        <v>385</v>
      </c>
      <c r="U89" s="22" t="s">
        <v>386</v>
      </c>
      <c r="Y89" s="22" t="s">
        <v>580</v>
      </c>
    </row>
    <row r="90" spans="1:25" hidden="1">
      <c r="A90" s="22" t="s">
        <v>945</v>
      </c>
      <c r="B90" s="22" t="s">
        <v>946</v>
      </c>
      <c r="C90" s="22"/>
      <c r="D90" s="22" t="s">
        <v>947</v>
      </c>
      <c r="E90" s="22" t="s">
        <v>948</v>
      </c>
      <c r="F90" s="22" t="s">
        <v>946</v>
      </c>
      <c r="G90" s="22" t="s">
        <v>949</v>
      </c>
      <c r="H90" s="22" t="s">
        <v>131</v>
      </c>
      <c r="I90" s="22" t="s">
        <v>943</v>
      </c>
      <c r="K90" s="22" t="e">
        <f>VLOOKUP(D90,#REF!,2,FALSE)</f>
        <v>#REF!</v>
      </c>
      <c r="L90" s="32">
        <f t="shared" si="2"/>
        <v>4.5454545454545459</v>
      </c>
      <c r="M90" s="33">
        <f t="shared" si="3"/>
        <v>1.8181818181818181E-2</v>
      </c>
      <c r="N90" s="22" t="s">
        <v>401</v>
      </c>
      <c r="O90" s="22" t="s">
        <v>950</v>
      </c>
      <c r="P90" s="22">
        <v>200</v>
      </c>
      <c r="Q90" s="22" t="s">
        <v>382</v>
      </c>
      <c r="R90" s="22" t="s">
        <v>593</v>
      </c>
      <c r="S90" s="22" t="s">
        <v>384</v>
      </c>
      <c r="T90" s="22" t="s">
        <v>620</v>
      </c>
      <c r="U90" s="22" t="s">
        <v>386</v>
      </c>
      <c r="Y90" s="22" t="s">
        <v>951</v>
      </c>
    </row>
    <row r="91" spans="1:25" hidden="1">
      <c r="A91" s="22" t="s">
        <v>952</v>
      </c>
      <c r="B91" s="22" t="s">
        <v>953</v>
      </c>
      <c r="C91" s="22"/>
      <c r="D91" s="22" t="s">
        <v>954</v>
      </c>
      <c r="E91" s="22" t="s">
        <v>955</v>
      </c>
      <c r="F91" s="22" t="s">
        <v>956</v>
      </c>
      <c r="G91" s="22" t="s">
        <v>957</v>
      </c>
      <c r="H91" s="22" t="s">
        <v>263</v>
      </c>
      <c r="I91" s="22" t="s">
        <v>478</v>
      </c>
      <c r="K91" s="22" t="e">
        <f>VLOOKUP(D91,#REF!,2,FALSE)</f>
        <v>#REF!</v>
      </c>
      <c r="L91" s="32">
        <f t="shared" si="2"/>
        <v>4.5</v>
      </c>
      <c r="M91" s="33">
        <f t="shared" si="3"/>
        <v>0</v>
      </c>
      <c r="N91" s="22" t="s">
        <v>401</v>
      </c>
      <c r="O91" s="22" t="s">
        <v>958</v>
      </c>
      <c r="Q91" s="22" t="s">
        <v>959</v>
      </c>
      <c r="R91" s="22" t="s">
        <v>111</v>
      </c>
      <c r="S91" s="22" t="s">
        <v>38</v>
      </c>
      <c r="T91" s="22" t="s">
        <v>620</v>
      </c>
      <c r="U91" s="22" t="s">
        <v>386</v>
      </c>
      <c r="Y91" s="22" t="s">
        <v>960</v>
      </c>
    </row>
    <row r="92" spans="1:25">
      <c r="A92" s="22" t="s">
        <v>961</v>
      </c>
      <c r="B92" s="22" t="s">
        <v>962</v>
      </c>
      <c r="D92" s="22" t="s">
        <v>963</v>
      </c>
      <c r="E92" s="22" t="s">
        <v>964</v>
      </c>
      <c r="F92" s="22" t="s">
        <v>965</v>
      </c>
      <c r="G92" s="22" t="s">
        <v>966</v>
      </c>
      <c r="H92" s="22" t="s">
        <v>131</v>
      </c>
      <c r="I92" s="22" t="s">
        <v>967</v>
      </c>
      <c r="J92" s="22" t="e">
        <f>VLOOKUP(D92,#REF!,2,FALSE)</f>
        <v>#REF!</v>
      </c>
      <c r="K92" s="22" t="e">
        <f>VLOOKUP(D92,#REF!,2,FALSE)</f>
        <v>#REF!</v>
      </c>
      <c r="L92" s="32">
        <f t="shared" si="2"/>
        <v>4.4545454545454541</v>
      </c>
      <c r="M92" s="33">
        <f t="shared" si="3"/>
        <v>1.8181818181818181E-2</v>
      </c>
      <c r="N92" s="22" t="s">
        <v>380</v>
      </c>
      <c r="O92" s="22" t="s">
        <v>901</v>
      </c>
      <c r="P92" s="22">
        <v>200</v>
      </c>
      <c r="Q92" s="22" t="s">
        <v>470</v>
      </c>
      <c r="R92" s="22" t="s">
        <v>111</v>
      </c>
      <c r="S92" s="22" t="s">
        <v>384</v>
      </c>
      <c r="T92" s="22" t="s">
        <v>385</v>
      </c>
      <c r="U92" s="22" t="s">
        <v>386</v>
      </c>
      <c r="Y92" s="22" t="s">
        <v>968</v>
      </c>
    </row>
    <row r="93" spans="1:25">
      <c r="A93" s="22" t="s">
        <v>969</v>
      </c>
      <c r="B93" s="22" t="s">
        <v>970</v>
      </c>
      <c r="D93" s="22" t="s">
        <v>971</v>
      </c>
      <c r="E93" s="22" t="s">
        <v>972</v>
      </c>
      <c r="F93" s="22" t="s">
        <v>973</v>
      </c>
      <c r="G93" s="22" t="s">
        <v>974</v>
      </c>
      <c r="H93" s="22" t="s">
        <v>263</v>
      </c>
      <c r="I93" s="22" t="s">
        <v>900</v>
      </c>
      <c r="J93" s="22" t="e">
        <f>VLOOKUP(D93,#REF!,2,FALSE)</f>
        <v>#REF!</v>
      </c>
      <c r="K93" s="22" t="e">
        <f>VLOOKUP(D93,#REF!,2,FALSE)</f>
        <v>#REF!</v>
      </c>
      <c r="L93" s="32">
        <f t="shared" si="2"/>
        <v>4.416666666666667</v>
      </c>
      <c r="M93" s="33">
        <f t="shared" si="3"/>
        <v>1.6666666666666666E-2</v>
      </c>
      <c r="N93" s="22" t="s">
        <v>460</v>
      </c>
      <c r="O93" s="22" t="s">
        <v>418</v>
      </c>
      <c r="P93" s="22">
        <v>200</v>
      </c>
      <c r="Q93" s="22" t="s">
        <v>382</v>
      </c>
      <c r="R93" s="22" t="s">
        <v>111</v>
      </c>
      <c r="S93" s="22" t="s">
        <v>384</v>
      </c>
      <c r="T93" s="22" t="s">
        <v>385</v>
      </c>
      <c r="U93" s="22" t="s">
        <v>386</v>
      </c>
      <c r="Y93" s="22" t="s">
        <v>975</v>
      </c>
    </row>
    <row r="94" spans="1:25" hidden="1">
      <c r="A94" s="22" t="s">
        <v>976</v>
      </c>
      <c r="B94" s="22" t="s">
        <v>977</v>
      </c>
      <c r="C94" s="22"/>
      <c r="D94" s="22" t="s">
        <v>978</v>
      </c>
      <c r="E94" s="22" t="s">
        <v>979</v>
      </c>
      <c r="F94" s="22" t="s">
        <v>977</v>
      </c>
      <c r="G94" s="22" t="s">
        <v>980</v>
      </c>
      <c r="H94" s="22" t="s">
        <v>303</v>
      </c>
      <c r="I94" s="22" t="s">
        <v>981</v>
      </c>
      <c r="K94" s="22" t="e">
        <f>VLOOKUP(D94,#REF!,2,FALSE)</f>
        <v>#REF!</v>
      </c>
      <c r="L94" s="32">
        <f t="shared" si="2"/>
        <v>4.2777777777777777</v>
      </c>
      <c r="M94" s="33">
        <f t="shared" si="3"/>
        <v>1.1111111111111112E-2</v>
      </c>
      <c r="N94" s="22" t="s">
        <v>401</v>
      </c>
      <c r="O94" s="22" t="s">
        <v>455</v>
      </c>
      <c r="P94" s="22">
        <v>200</v>
      </c>
      <c r="Q94" s="22" t="s">
        <v>548</v>
      </c>
      <c r="R94" s="22" t="s">
        <v>37</v>
      </c>
      <c r="S94" s="22" t="s">
        <v>384</v>
      </c>
      <c r="T94" s="22" t="s">
        <v>620</v>
      </c>
      <c r="U94" s="22" t="s">
        <v>386</v>
      </c>
      <c r="Y94" s="22" t="s">
        <v>982</v>
      </c>
    </row>
    <row r="95" spans="1:25">
      <c r="A95" s="26" t="s">
        <v>983</v>
      </c>
      <c r="B95" s="26" t="s">
        <v>984</v>
      </c>
      <c r="C95" s="29"/>
      <c r="D95" s="26" t="s">
        <v>985</v>
      </c>
      <c r="E95" s="26" t="s">
        <v>986</v>
      </c>
      <c r="F95" s="26" t="s">
        <v>987</v>
      </c>
      <c r="G95" s="26" t="s">
        <v>988</v>
      </c>
      <c r="H95" s="26" t="s">
        <v>263</v>
      </c>
      <c r="I95" s="26" t="s">
        <v>930</v>
      </c>
      <c r="J95" s="22" t="e">
        <f>VLOOKUP(D95,#REF!,2,FALSE)</f>
        <v>#REF!</v>
      </c>
      <c r="K95" s="22" t="e">
        <f>VLOOKUP(D95,#REF!,2,FALSE)</f>
        <v>#REF!</v>
      </c>
      <c r="L95" s="32">
        <f t="shared" si="2"/>
        <v>4.25</v>
      </c>
      <c r="M95" s="33">
        <f t="shared" si="3"/>
        <v>1.6666666666666666E-2</v>
      </c>
      <c r="N95" s="26" t="s">
        <v>460</v>
      </c>
      <c r="O95" s="26" t="s">
        <v>418</v>
      </c>
      <c r="P95" s="26">
        <v>200</v>
      </c>
      <c r="Q95" s="26" t="s">
        <v>392</v>
      </c>
      <c r="R95" s="26" t="s">
        <v>111</v>
      </c>
      <c r="S95" s="26" t="s">
        <v>384</v>
      </c>
      <c r="T95" s="26" t="s">
        <v>385</v>
      </c>
      <c r="U95" s="26" t="s">
        <v>386</v>
      </c>
      <c r="V95" s="26"/>
      <c r="W95" s="26"/>
      <c r="X95" s="26"/>
      <c r="Y95" s="26" t="s">
        <v>989</v>
      </c>
    </row>
    <row r="96" spans="1:25" hidden="1">
      <c r="A96" s="22" t="s">
        <v>990</v>
      </c>
      <c r="B96" s="22" t="s">
        <v>991</v>
      </c>
      <c r="C96" s="22"/>
      <c r="D96" s="22" t="s">
        <v>992</v>
      </c>
      <c r="E96" s="22" t="s">
        <v>992</v>
      </c>
      <c r="F96" s="22" t="s">
        <v>993</v>
      </c>
      <c r="G96" s="22" t="s">
        <v>994</v>
      </c>
      <c r="H96" s="22" t="s">
        <v>177</v>
      </c>
      <c r="I96" s="22" t="s">
        <v>916</v>
      </c>
      <c r="K96" s="22" t="e">
        <f>VLOOKUP(D96,#REF!,2,FALSE)</f>
        <v>#REF!</v>
      </c>
      <c r="L96" s="32">
        <f t="shared" si="2"/>
        <v>4</v>
      </c>
      <c r="M96" s="33">
        <f t="shared" si="3"/>
        <v>1.4285714285714285E-2</v>
      </c>
      <c r="N96" s="22" t="s">
        <v>401</v>
      </c>
      <c r="O96" s="22" t="s">
        <v>428</v>
      </c>
      <c r="P96" s="22">
        <v>200</v>
      </c>
      <c r="Q96" s="22" t="s">
        <v>995</v>
      </c>
      <c r="R96" s="22" t="s">
        <v>111</v>
      </c>
      <c r="S96" s="22" t="s">
        <v>38</v>
      </c>
      <c r="T96" s="22" t="s">
        <v>620</v>
      </c>
      <c r="U96" s="22" t="s">
        <v>386</v>
      </c>
      <c r="Y96" s="22" t="s">
        <v>996</v>
      </c>
    </row>
    <row r="97" spans="1:25">
      <c r="A97" s="22" t="s">
        <v>997</v>
      </c>
      <c r="B97" s="22" t="s">
        <v>998</v>
      </c>
      <c r="D97" s="22" t="s">
        <v>999</v>
      </c>
      <c r="E97" s="22" t="s">
        <v>1000</v>
      </c>
      <c r="F97" s="22" t="s">
        <v>1001</v>
      </c>
      <c r="G97" s="22" t="s">
        <v>1002</v>
      </c>
      <c r="H97" s="22" t="s">
        <v>199</v>
      </c>
      <c r="I97" s="22" t="s">
        <v>659</v>
      </c>
      <c r="J97" s="22" t="e">
        <f>VLOOKUP(D97,#REF!,2,FALSE)</f>
        <v>#REF!</v>
      </c>
      <c r="K97" s="22" t="e">
        <f>VLOOKUP(D97,#REF!,2,FALSE)</f>
        <v>#REF!</v>
      </c>
      <c r="L97" s="32">
        <f t="shared" si="2"/>
        <v>4</v>
      </c>
      <c r="M97" s="33">
        <f t="shared" si="3"/>
        <v>1.5384615384615385E-2</v>
      </c>
      <c r="N97" s="22" t="s">
        <v>460</v>
      </c>
      <c r="O97" s="22" t="s">
        <v>500</v>
      </c>
      <c r="P97" s="22">
        <v>200</v>
      </c>
      <c r="Q97" s="22" t="s">
        <v>382</v>
      </c>
      <c r="R97" s="22" t="s">
        <v>593</v>
      </c>
      <c r="S97" s="22" t="s">
        <v>384</v>
      </c>
      <c r="T97" s="22" t="s">
        <v>385</v>
      </c>
      <c r="U97" s="22" t="s">
        <v>386</v>
      </c>
      <c r="Y97" s="22" t="s">
        <v>1003</v>
      </c>
    </row>
    <row r="98" spans="1:25" hidden="1">
      <c r="A98" s="22" t="s">
        <v>1004</v>
      </c>
      <c r="B98" s="22" t="s">
        <v>1005</v>
      </c>
      <c r="C98" s="22"/>
      <c r="D98" s="22" t="s">
        <v>1006</v>
      </c>
      <c r="E98" s="22" t="s">
        <v>1007</v>
      </c>
      <c r="F98" s="22" t="s">
        <v>1008</v>
      </c>
      <c r="G98" s="22" t="s">
        <v>1009</v>
      </c>
      <c r="H98" s="22" t="s">
        <v>131</v>
      </c>
      <c r="I98" s="22" t="s">
        <v>1010</v>
      </c>
      <c r="K98" s="22" t="e">
        <f>VLOOKUP(D98,#REF!,2,FALSE)</f>
        <v>#REF!</v>
      </c>
      <c r="L98" s="32">
        <f t="shared" si="2"/>
        <v>4</v>
      </c>
      <c r="M98" s="33">
        <f t="shared" si="3"/>
        <v>1.8181818181818181E-2</v>
      </c>
      <c r="N98" s="22" t="s">
        <v>401</v>
      </c>
      <c r="O98" s="22" t="s">
        <v>627</v>
      </c>
      <c r="P98" s="22">
        <v>200</v>
      </c>
      <c r="Q98" s="22" t="s">
        <v>470</v>
      </c>
      <c r="R98" s="22" t="s">
        <v>37</v>
      </c>
      <c r="S98" s="22" t="s">
        <v>384</v>
      </c>
      <c r="T98" s="22" t="s">
        <v>385</v>
      </c>
      <c r="U98" s="22" t="s">
        <v>386</v>
      </c>
      <c r="Y98" s="22" t="s">
        <v>1011</v>
      </c>
    </row>
    <row r="99" spans="1:25">
      <c r="A99" s="26" t="s">
        <v>1012</v>
      </c>
      <c r="B99" s="26" t="s">
        <v>1013</v>
      </c>
      <c r="C99" s="29"/>
      <c r="D99" s="26" t="s">
        <v>1014</v>
      </c>
      <c r="E99" s="26" t="s">
        <v>1000</v>
      </c>
      <c r="F99" s="26" t="s">
        <v>1001</v>
      </c>
      <c r="G99" s="26" t="s">
        <v>1015</v>
      </c>
      <c r="H99" s="26" t="s">
        <v>199</v>
      </c>
      <c r="I99" s="26" t="s">
        <v>659</v>
      </c>
      <c r="J99" s="22" t="e">
        <f>VLOOKUP(D99,#REF!,2,FALSE)</f>
        <v>#REF!</v>
      </c>
      <c r="K99" s="22" t="e">
        <f>VLOOKUP(D99,#REF!,2,FALSE)</f>
        <v>#REF!</v>
      </c>
      <c r="L99" s="32">
        <f t="shared" si="2"/>
        <v>4</v>
      </c>
      <c r="M99" s="33">
        <f t="shared" si="3"/>
        <v>1.5384615384615385E-2</v>
      </c>
      <c r="N99" s="26" t="s">
        <v>460</v>
      </c>
      <c r="O99" s="26" t="s">
        <v>500</v>
      </c>
      <c r="P99" s="26">
        <v>200</v>
      </c>
      <c r="Q99" s="26" t="s">
        <v>1016</v>
      </c>
      <c r="R99" s="26" t="s">
        <v>576</v>
      </c>
      <c r="S99" s="26" t="s">
        <v>384</v>
      </c>
      <c r="T99" s="26" t="s">
        <v>385</v>
      </c>
      <c r="U99" s="26" t="s">
        <v>386</v>
      </c>
      <c r="V99" s="26"/>
      <c r="W99" s="26"/>
      <c r="X99" s="26"/>
      <c r="Y99" s="26" t="s">
        <v>1017</v>
      </c>
    </row>
    <row r="100" spans="1:25">
      <c r="A100" s="26" t="s">
        <v>1018</v>
      </c>
      <c r="B100" s="26" t="s">
        <v>1019</v>
      </c>
      <c r="C100" s="29"/>
      <c r="D100" s="26" t="s">
        <v>78</v>
      </c>
      <c r="E100" s="26" t="s">
        <v>78</v>
      </c>
      <c r="F100" s="26" t="s">
        <v>79</v>
      </c>
      <c r="G100" s="26" t="s">
        <v>80</v>
      </c>
      <c r="H100" s="26" t="s">
        <v>379</v>
      </c>
      <c r="I100" s="26" t="s">
        <v>1020</v>
      </c>
      <c r="J100" s="22" t="e">
        <f>VLOOKUP(D100,#REF!,2,FALSE)</f>
        <v>#REF!</v>
      </c>
      <c r="K100" s="22" t="e">
        <f>VLOOKUP(D100,#REF!,2,FALSE)</f>
        <v>#REF!</v>
      </c>
      <c r="L100" s="32">
        <f t="shared" si="2"/>
        <v>3.9545454545454546</v>
      </c>
      <c r="M100" s="33">
        <f t="shared" si="3"/>
        <v>0</v>
      </c>
      <c r="N100" s="26" t="s">
        <v>401</v>
      </c>
      <c r="O100" s="26" t="s">
        <v>469</v>
      </c>
      <c r="P100" s="26"/>
      <c r="Q100" s="26" t="s">
        <v>382</v>
      </c>
      <c r="R100" s="26" t="s">
        <v>574</v>
      </c>
      <c r="S100" s="26" t="s">
        <v>38</v>
      </c>
      <c r="T100" s="26">
        <v>500</v>
      </c>
      <c r="U100" s="26" t="s">
        <v>386</v>
      </c>
      <c r="V100" s="26"/>
      <c r="W100" s="26"/>
      <c r="X100" s="26"/>
      <c r="Y100" s="26" t="s">
        <v>1021</v>
      </c>
    </row>
    <row r="101" spans="1:25">
      <c r="A101" s="22" t="s">
        <v>1022</v>
      </c>
      <c r="B101" s="22" t="s">
        <v>1023</v>
      </c>
      <c r="D101" s="22" t="s">
        <v>1023</v>
      </c>
      <c r="E101" s="22" t="s">
        <v>1024</v>
      </c>
      <c r="F101" s="22" t="s">
        <v>1023</v>
      </c>
      <c r="G101" s="22" t="s">
        <v>1025</v>
      </c>
      <c r="H101" s="22" t="s">
        <v>177</v>
      </c>
      <c r="I101" s="22" t="s">
        <v>1026</v>
      </c>
      <c r="J101" s="22" t="e">
        <f>VLOOKUP(D101,#REF!,2,FALSE)</f>
        <v>#REF!</v>
      </c>
      <c r="K101" s="22" t="e">
        <f>VLOOKUP(D101,#REF!,2,FALSE)</f>
        <v>#REF!</v>
      </c>
      <c r="L101" s="32">
        <f t="shared" si="2"/>
        <v>3.9285714285714284</v>
      </c>
      <c r="M101" s="33">
        <f t="shared" si="3"/>
        <v>1.4285714285714285E-2</v>
      </c>
      <c r="N101" s="22" t="s">
        <v>380</v>
      </c>
      <c r="O101" s="22" t="s">
        <v>1027</v>
      </c>
      <c r="P101" s="22">
        <v>200</v>
      </c>
      <c r="Q101" s="22" t="s">
        <v>882</v>
      </c>
      <c r="R101" s="22" t="s">
        <v>111</v>
      </c>
      <c r="S101" s="22" t="s">
        <v>38</v>
      </c>
      <c r="T101" s="22">
        <v>300</v>
      </c>
      <c r="U101" s="22" t="s">
        <v>386</v>
      </c>
      <c r="Y101" s="22" t="s">
        <v>1028</v>
      </c>
    </row>
    <row r="102" spans="1:25" hidden="1">
      <c r="A102" s="22" t="s">
        <v>1029</v>
      </c>
      <c r="B102" s="22" t="s">
        <v>1030</v>
      </c>
      <c r="C102" s="22"/>
      <c r="D102" s="22" t="s">
        <v>1031</v>
      </c>
      <c r="E102" s="22" t="s">
        <v>1031</v>
      </c>
      <c r="F102" s="22" t="s">
        <v>1032</v>
      </c>
      <c r="G102" s="22" t="s">
        <v>1033</v>
      </c>
      <c r="H102" s="22" t="s">
        <v>131</v>
      </c>
      <c r="I102" s="22" t="s">
        <v>1034</v>
      </c>
      <c r="K102" s="22" t="e">
        <f>VLOOKUP(D102,#REF!,2,FALSE)</f>
        <v>#REF!</v>
      </c>
      <c r="L102" s="32">
        <f t="shared" si="2"/>
        <v>3.9090909090909092</v>
      </c>
      <c r="M102" s="33">
        <f t="shared" si="3"/>
        <v>1.8181818181818181E-2</v>
      </c>
      <c r="N102" s="22" t="s">
        <v>460</v>
      </c>
      <c r="O102" s="22" t="s">
        <v>1035</v>
      </c>
      <c r="P102" s="22">
        <v>200</v>
      </c>
      <c r="Q102" s="22" t="s">
        <v>1036</v>
      </c>
      <c r="R102" s="22" t="s">
        <v>111</v>
      </c>
      <c r="S102" s="22" t="s">
        <v>384</v>
      </c>
      <c r="T102" s="22" t="s">
        <v>385</v>
      </c>
      <c r="U102" s="22" t="s">
        <v>386</v>
      </c>
      <c r="Y102" s="22" t="s">
        <v>750</v>
      </c>
    </row>
    <row r="103" spans="1:25" hidden="1">
      <c r="A103" s="22" t="s">
        <v>1037</v>
      </c>
      <c r="B103" s="22" t="s">
        <v>1038</v>
      </c>
      <c r="C103" s="22"/>
      <c r="D103" s="22" t="s">
        <v>1039</v>
      </c>
      <c r="E103" s="22" t="s">
        <v>1040</v>
      </c>
      <c r="F103" s="22" t="s">
        <v>1041</v>
      </c>
      <c r="G103" s="22" t="s">
        <v>1042</v>
      </c>
      <c r="H103" s="22" t="s">
        <v>1537</v>
      </c>
      <c r="I103" s="22" t="s">
        <v>281</v>
      </c>
      <c r="K103" s="22" t="e">
        <f>VLOOKUP(D103,#REF!,2,FALSE)</f>
        <v>#REF!</v>
      </c>
      <c r="L103" s="32">
        <f t="shared" si="2"/>
        <v>3.8235568404364448</v>
      </c>
      <c r="M103" s="33">
        <f t="shared" si="3"/>
        <v>1.8651496782616805E-2</v>
      </c>
      <c r="N103" s="22" t="s">
        <v>401</v>
      </c>
      <c r="O103" s="22" t="s">
        <v>1043</v>
      </c>
      <c r="P103" s="22">
        <v>200</v>
      </c>
      <c r="Q103" s="22" t="s">
        <v>608</v>
      </c>
      <c r="R103" s="22" t="s">
        <v>111</v>
      </c>
      <c r="S103" s="22" t="s">
        <v>38</v>
      </c>
      <c r="T103" s="22" t="s">
        <v>620</v>
      </c>
      <c r="U103" s="22" t="s">
        <v>386</v>
      </c>
      <c r="Y103" s="22" t="s">
        <v>1044</v>
      </c>
    </row>
    <row r="104" spans="1:25">
      <c r="A104" s="22" t="s">
        <v>1045</v>
      </c>
      <c r="B104" s="22" t="s">
        <v>1046</v>
      </c>
      <c r="D104" s="22" t="s">
        <v>1047</v>
      </c>
      <c r="E104" s="22" t="s">
        <v>1048</v>
      </c>
      <c r="F104" s="22" t="s">
        <v>1049</v>
      </c>
      <c r="G104" s="22" t="s">
        <v>1050</v>
      </c>
      <c r="H104" s="22" t="s">
        <v>1538</v>
      </c>
      <c r="I104" s="22" t="s">
        <v>1051</v>
      </c>
      <c r="J104" s="22" t="e">
        <f>VLOOKUP(D104,#REF!,2,FALSE)</f>
        <v>#REF!</v>
      </c>
      <c r="K104" s="22" t="e">
        <f>VLOOKUP(D104,#REF!,2,FALSE)</f>
        <v>#REF!</v>
      </c>
      <c r="L104" s="32">
        <f t="shared" si="2"/>
        <v>3.7941176470588234</v>
      </c>
      <c r="M104" s="33">
        <f t="shared" si="3"/>
        <v>5.8823529411764705E-3</v>
      </c>
      <c r="N104" s="22" t="s">
        <v>380</v>
      </c>
      <c r="O104" s="22" t="s">
        <v>418</v>
      </c>
      <c r="P104" s="22">
        <v>200</v>
      </c>
      <c r="Q104" s="22" t="s">
        <v>470</v>
      </c>
      <c r="R104" s="22" t="s">
        <v>37</v>
      </c>
      <c r="S104" s="22" t="s">
        <v>384</v>
      </c>
      <c r="T104" s="22" t="s">
        <v>385</v>
      </c>
      <c r="U104" s="22" t="s">
        <v>386</v>
      </c>
      <c r="Y104" s="22" t="s">
        <v>1052</v>
      </c>
    </row>
    <row r="105" spans="1:25">
      <c r="A105" s="22" t="s">
        <v>1053</v>
      </c>
      <c r="B105" s="22" t="s">
        <v>1054</v>
      </c>
      <c r="D105" s="22" t="s">
        <v>1055</v>
      </c>
      <c r="E105" s="22" t="s">
        <v>1056</v>
      </c>
      <c r="F105" s="22" t="s">
        <v>1057</v>
      </c>
      <c r="G105" s="22" t="s">
        <v>1058</v>
      </c>
      <c r="H105" s="22" t="s">
        <v>1534</v>
      </c>
      <c r="I105" s="22" t="s">
        <v>1059</v>
      </c>
      <c r="J105" s="22" t="e">
        <f>VLOOKUP(D105,#REF!,2,FALSE)</f>
        <v>#REF!</v>
      </c>
      <c r="K105" s="22" t="e">
        <f>VLOOKUP(D105,#REF!,2,FALSE)</f>
        <v>#REF!</v>
      </c>
      <c r="L105" s="32">
        <f t="shared" si="2"/>
        <v>3.78125</v>
      </c>
      <c r="M105" s="33">
        <f t="shared" si="3"/>
        <v>0</v>
      </c>
      <c r="N105" s="22" t="s">
        <v>401</v>
      </c>
      <c r="O105" s="22" t="s">
        <v>1060</v>
      </c>
      <c r="Q105" s="22" t="s">
        <v>1061</v>
      </c>
      <c r="R105" s="22" t="s">
        <v>37</v>
      </c>
      <c r="S105" s="22" t="s">
        <v>38</v>
      </c>
      <c r="T105" s="22">
        <v>500</v>
      </c>
      <c r="U105" s="22" t="s">
        <v>386</v>
      </c>
      <c r="Y105" s="22" t="s">
        <v>1062</v>
      </c>
    </row>
    <row r="106" spans="1:25">
      <c r="A106" s="22" t="s">
        <v>1063</v>
      </c>
      <c r="B106" s="22" t="s">
        <v>1064</v>
      </c>
      <c r="D106" s="22" t="s">
        <v>1065</v>
      </c>
      <c r="E106" s="22" t="s">
        <v>1066</v>
      </c>
      <c r="F106" s="22" t="s">
        <v>1067</v>
      </c>
      <c r="G106" s="22" t="s">
        <v>1068</v>
      </c>
      <c r="H106" s="22" t="s">
        <v>1159</v>
      </c>
      <c r="I106" s="22" t="s">
        <v>538</v>
      </c>
      <c r="J106" s="22" t="e">
        <f>VLOOKUP(D106,#REF!,2,FALSE)</f>
        <v>#REF!</v>
      </c>
      <c r="K106" s="22" t="e">
        <f>VLOOKUP(D106,#REF!,2,FALSE)</f>
        <v>#REF!</v>
      </c>
      <c r="L106" s="32">
        <f t="shared" si="2"/>
        <v>3.774193548387097</v>
      </c>
      <c r="M106" s="33">
        <f t="shared" si="3"/>
        <v>6.4516129032258064E-3</v>
      </c>
      <c r="N106" s="22" t="s">
        <v>401</v>
      </c>
      <c r="O106" s="22" t="s">
        <v>469</v>
      </c>
      <c r="P106" s="22">
        <v>200</v>
      </c>
      <c r="Q106" s="22" t="s">
        <v>382</v>
      </c>
      <c r="R106" s="22" t="s">
        <v>37</v>
      </c>
      <c r="S106" s="22" t="s">
        <v>384</v>
      </c>
      <c r="T106" s="22" t="s">
        <v>385</v>
      </c>
      <c r="U106" s="22" t="s">
        <v>386</v>
      </c>
      <c r="Y106" s="22" t="s">
        <v>1069</v>
      </c>
    </row>
    <row r="107" spans="1:25">
      <c r="A107" s="22" t="s">
        <v>1070</v>
      </c>
      <c r="B107" s="22" t="s">
        <v>1071</v>
      </c>
      <c r="D107" s="22" t="s">
        <v>1072</v>
      </c>
      <c r="E107" s="22" t="s">
        <v>1073</v>
      </c>
      <c r="F107" s="22" t="s">
        <v>1074</v>
      </c>
      <c r="G107" s="22" t="s">
        <v>1075</v>
      </c>
      <c r="H107" s="22" t="s">
        <v>1539</v>
      </c>
      <c r="I107" s="22" t="s">
        <v>255</v>
      </c>
      <c r="J107" s="22" t="e">
        <f>VLOOKUP(D107,#REF!,2,FALSE)</f>
        <v>#REF!</v>
      </c>
      <c r="K107" s="22" t="e">
        <f>VLOOKUP(D107,#REF!,2,FALSE)</f>
        <v>#REF!</v>
      </c>
      <c r="L107" s="32">
        <f t="shared" si="2"/>
        <v>3.7094884810620852</v>
      </c>
      <c r="M107" s="33">
        <f t="shared" si="3"/>
        <v>1.5618898867629832E-2</v>
      </c>
      <c r="N107" s="22" t="s">
        <v>380</v>
      </c>
      <c r="O107" s="22" t="s">
        <v>1076</v>
      </c>
      <c r="P107" s="22">
        <v>80</v>
      </c>
      <c r="Q107" s="22" t="s">
        <v>801</v>
      </c>
      <c r="R107" s="22" t="s">
        <v>111</v>
      </c>
      <c r="S107" s="22" t="s">
        <v>384</v>
      </c>
      <c r="T107" s="22" t="s">
        <v>385</v>
      </c>
      <c r="U107" s="22" t="s">
        <v>386</v>
      </c>
      <c r="Y107" s="22" t="s">
        <v>1077</v>
      </c>
    </row>
    <row r="108" spans="1:25" hidden="1">
      <c r="A108" s="26" t="s">
        <v>1078</v>
      </c>
      <c r="B108" s="26" t="s">
        <v>1079</v>
      </c>
      <c r="C108" s="26"/>
      <c r="D108" s="26" t="s">
        <v>1080</v>
      </c>
      <c r="E108" s="26" t="s">
        <v>1081</v>
      </c>
      <c r="F108" s="26" t="s">
        <v>1082</v>
      </c>
      <c r="G108" s="26" t="s">
        <v>1083</v>
      </c>
      <c r="H108" s="26" t="s">
        <v>303</v>
      </c>
      <c r="I108" s="26" t="s">
        <v>851</v>
      </c>
      <c r="J108" s="26"/>
      <c r="K108" s="22" t="e">
        <f>VLOOKUP(D108,#REF!,2,FALSE)</f>
        <v>#REF!</v>
      </c>
      <c r="L108" s="32">
        <f t="shared" si="2"/>
        <v>3.6111111111111112</v>
      </c>
      <c r="M108" s="33">
        <f t="shared" si="3"/>
        <v>1.1111111111111112E-2</v>
      </c>
      <c r="N108" s="26" t="s">
        <v>401</v>
      </c>
      <c r="O108" s="26" t="s">
        <v>950</v>
      </c>
      <c r="P108" s="26">
        <v>200</v>
      </c>
      <c r="Q108" s="26" t="s">
        <v>1084</v>
      </c>
      <c r="R108" s="26" t="s">
        <v>37</v>
      </c>
      <c r="S108" s="26" t="s">
        <v>38</v>
      </c>
      <c r="T108" s="26" t="s">
        <v>620</v>
      </c>
      <c r="U108" s="26" t="s">
        <v>386</v>
      </c>
      <c r="V108" s="26"/>
      <c r="W108" s="26"/>
      <c r="X108" s="26"/>
      <c r="Y108" s="26" t="s">
        <v>1085</v>
      </c>
    </row>
    <row r="109" spans="1:25">
      <c r="A109" s="22" t="s">
        <v>1086</v>
      </c>
      <c r="B109" s="22" t="s">
        <v>1087</v>
      </c>
      <c r="D109" s="22" t="s">
        <v>1088</v>
      </c>
      <c r="E109" s="22" t="s">
        <v>1089</v>
      </c>
      <c r="F109" s="22" t="s">
        <v>1090</v>
      </c>
      <c r="G109" s="22" t="s">
        <v>1091</v>
      </c>
      <c r="H109" s="22" t="s">
        <v>263</v>
      </c>
      <c r="I109" s="22" t="s">
        <v>1092</v>
      </c>
      <c r="J109" s="22" t="e">
        <f>VLOOKUP(D109,#REF!,2,FALSE)</f>
        <v>#REF!</v>
      </c>
      <c r="K109" s="22" t="e">
        <f>VLOOKUP(D109,#REF!,2,FALSE)</f>
        <v>#REF!</v>
      </c>
      <c r="L109" s="32">
        <f t="shared" si="2"/>
        <v>3.5</v>
      </c>
      <c r="M109" s="33">
        <f t="shared" si="3"/>
        <v>1.6666666666666666E-2</v>
      </c>
      <c r="N109" s="22" t="s">
        <v>1093</v>
      </c>
      <c r="O109" s="22" t="s">
        <v>1094</v>
      </c>
      <c r="P109" s="22">
        <v>200</v>
      </c>
      <c r="Q109" s="22" t="s">
        <v>1095</v>
      </c>
      <c r="R109" s="22" t="s">
        <v>37</v>
      </c>
      <c r="S109" s="22" t="s">
        <v>384</v>
      </c>
      <c r="T109" s="22" t="s">
        <v>385</v>
      </c>
      <c r="U109" s="22" t="s">
        <v>386</v>
      </c>
      <c r="Y109" s="22" t="s">
        <v>1096</v>
      </c>
    </row>
    <row r="110" spans="1:25">
      <c r="A110" s="22" t="s">
        <v>1097</v>
      </c>
      <c r="B110" s="22" t="s">
        <v>1098</v>
      </c>
      <c r="D110" s="22" t="s">
        <v>1099</v>
      </c>
      <c r="E110" s="22" t="s">
        <v>1100</v>
      </c>
      <c r="F110" s="22" t="s">
        <v>1101</v>
      </c>
      <c r="G110" s="22" t="s">
        <v>1102</v>
      </c>
      <c r="H110" s="22" t="s">
        <v>140</v>
      </c>
      <c r="I110" s="22" t="s">
        <v>1103</v>
      </c>
      <c r="J110" s="22" t="e">
        <f>VLOOKUP(D110,#REF!,2,FALSE)</f>
        <v>#REF!</v>
      </c>
      <c r="K110" s="22" t="e">
        <f>VLOOKUP(D110,#REF!,2,FALSE)</f>
        <v>#REF!</v>
      </c>
      <c r="L110" s="32">
        <f t="shared" si="2"/>
        <v>3.5</v>
      </c>
      <c r="M110" s="33">
        <f t="shared" si="3"/>
        <v>0</v>
      </c>
      <c r="N110" s="22" t="s">
        <v>380</v>
      </c>
      <c r="O110" s="22" t="s">
        <v>1104</v>
      </c>
      <c r="Q110" s="22" t="s">
        <v>382</v>
      </c>
      <c r="R110" s="22" t="s">
        <v>111</v>
      </c>
      <c r="S110" s="22" t="s">
        <v>38</v>
      </c>
      <c r="T110" s="22">
        <v>300</v>
      </c>
      <c r="U110" s="22" t="s">
        <v>386</v>
      </c>
      <c r="Y110" s="22" t="s">
        <v>1105</v>
      </c>
    </row>
    <row r="111" spans="1:25">
      <c r="A111" s="22" t="s">
        <v>1106</v>
      </c>
      <c r="B111" s="22" t="s">
        <v>1107</v>
      </c>
      <c r="D111" s="22" t="s">
        <v>1108</v>
      </c>
      <c r="E111" s="22" t="s">
        <v>1109</v>
      </c>
      <c r="F111" s="22" t="s">
        <v>1107</v>
      </c>
      <c r="G111" s="22" t="s">
        <v>1110</v>
      </c>
      <c r="H111" s="22" t="s">
        <v>1534</v>
      </c>
      <c r="I111" s="22" t="s">
        <v>881</v>
      </c>
      <c r="J111" s="22" t="e">
        <f>VLOOKUP(D111,#REF!,2,FALSE)</f>
        <v>#REF!</v>
      </c>
      <c r="K111" s="22" t="e">
        <f>VLOOKUP(D111,#REF!,2,FALSE)</f>
        <v>#REF!</v>
      </c>
      <c r="L111" s="32">
        <f t="shared" si="2"/>
        <v>3.34375</v>
      </c>
      <c r="M111" s="33">
        <f t="shared" si="3"/>
        <v>6.2500000000000003E-3</v>
      </c>
      <c r="N111" s="22" t="s">
        <v>380</v>
      </c>
      <c r="O111" s="22" t="s">
        <v>530</v>
      </c>
      <c r="P111" s="22">
        <v>200</v>
      </c>
      <c r="Q111" s="22" t="s">
        <v>382</v>
      </c>
      <c r="R111" s="22" t="s">
        <v>37</v>
      </c>
      <c r="S111" s="22" t="s">
        <v>38</v>
      </c>
      <c r="T111" s="22">
        <v>500</v>
      </c>
      <c r="U111" s="22" t="s">
        <v>386</v>
      </c>
      <c r="Y111" s="22" t="s">
        <v>1111</v>
      </c>
    </row>
    <row r="112" spans="1:25">
      <c r="A112" s="22" t="s">
        <v>1112</v>
      </c>
      <c r="B112" s="22" t="s">
        <v>1113</v>
      </c>
      <c r="D112" s="22" t="s">
        <v>84</v>
      </c>
      <c r="E112" s="22" t="s">
        <v>87</v>
      </c>
      <c r="F112" s="22" t="s">
        <v>85</v>
      </c>
      <c r="G112" s="22" t="s">
        <v>86</v>
      </c>
      <c r="H112" s="22" t="s">
        <v>1538</v>
      </c>
      <c r="I112" s="22" t="s">
        <v>507</v>
      </c>
      <c r="J112" s="22" t="e">
        <f>VLOOKUP(D112,#REF!,2,FALSE)</f>
        <v>#REF!</v>
      </c>
      <c r="K112" s="22" t="e">
        <f>VLOOKUP(D112,#REF!,2,FALSE)</f>
        <v>#REF!</v>
      </c>
      <c r="L112" s="32">
        <f t="shared" si="2"/>
        <v>3.2941176470588234</v>
      </c>
      <c r="M112" s="33">
        <f t="shared" si="3"/>
        <v>0</v>
      </c>
      <c r="N112" s="22" t="s">
        <v>401</v>
      </c>
      <c r="O112" s="22" t="s">
        <v>455</v>
      </c>
      <c r="Q112" s="22" t="s">
        <v>392</v>
      </c>
      <c r="R112" s="22" t="s">
        <v>37</v>
      </c>
      <c r="S112" s="22" t="s">
        <v>38</v>
      </c>
      <c r="T112" s="22">
        <v>500</v>
      </c>
      <c r="U112" s="22" t="s">
        <v>386</v>
      </c>
      <c r="Y112" s="22" t="s">
        <v>1114</v>
      </c>
    </row>
    <row r="113" spans="1:25">
      <c r="A113" s="22" t="s">
        <v>1115</v>
      </c>
      <c r="B113" s="22" t="s">
        <v>1116</v>
      </c>
      <c r="D113" s="22" t="s">
        <v>1117</v>
      </c>
      <c r="E113" s="22" t="s">
        <v>1118</v>
      </c>
      <c r="F113" s="22" t="s">
        <v>1117</v>
      </c>
      <c r="G113" s="22" t="s">
        <v>1119</v>
      </c>
      <c r="H113" s="22" t="s">
        <v>1540</v>
      </c>
      <c r="I113" s="22" t="s">
        <v>1059</v>
      </c>
      <c r="J113" s="22" t="e">
        <f>VLOOKUP(D113,#REF!,2,FALSE)</f>
        <v>#REF!</v>
      </c>
      <c r="K113" s="22" t="e">
        <f>VLOOKUP(D113,#REF!,2,FALSE)</f>
        <v>#REF!</v>
      </c>
      <c r="L113" s="32">
        <f t="shared" si="2"/>
        <v>3.2702702702702702</v>
      </c>
      <c r="M113" s="33">
        <f t="shared" si="3"/>
        <v>5.4054054054054057E-3</v>
      </c>
      <c r="N113" s="22" t="s">
        <v>401</v>
      </c>
      <c r="O113" s="22" t="s">
        <v>1120</v>
      </c>
      <c r="P113" s="22">
        <v>200</v>
      </c>
      <c r="Q113" s="22" t="s">
        <v>392</v>
      </c>
      <c r="R113" s="22" t="s">
        <v>37</v>
      </c>
      <c r="S113" s="22" t="s">
        <v>384</v>
      </c>
      <c r="T113" s="22" t="s">
        <v>385</v>
      </c>
      <c r="U113" s="22" t="s">
        <v>386</v>
      </c>
      <c r="Y113" s="22" t="s">
        <v>1121</v>
      </c>
    </row>
    <row r="114" spans="1:25">
      <c r="A114" s="22" t="s">
        <v>1122</v>
      </c>
      <c r="B114" s="22" t="s">
        <v>1123</v>
      </c>
      <c r="D114" s="22" t="s">
        <v>1124</v>
      </c>
      <c r="E114" s="22" t="s">
        <v>1125</v>
      </c>
      <c r="F114" s="22" t="s">
        <v>1126</v>
      </c>
      <c r="G114" s="22" t="s">
        <v>1127</v>
      </c>
      <c r="H114" s="22" t="s">
        <v>330</v>
      </c>
      <c r="I114" s="22" t="s">
        <v>1128</v>
      </c>
      <c r="J114" s="22" t="e">
        <f>VLOOKUP(D114,#REF!,2,FALSE)</f>
        <v>#REF!</v>
      </c>
      <c r="K114" s="22" t="e">
        <f>VLOOKUP(D114,#REF!,2,FALSE)</f>
        <v>#REF!</v>
      </c>
      <c r="L114" s="32">
        <f t="shared" si="2"/>
        <v>3.2272727272727271</v>
      </c>
      <c r="M114" s="33">
        <f t="shared" si="3"/>
        <v>9.0909090909090905E-3</v>
      </c>
      <c r="N114" s="22" t="s">
        <v>380</v>
      </c>
      <c r="O114" s="22" t="s">
        <v>500</v>
      </c>
      <c r="P114" s="22">
        <v>200</v>
      </c>
      <c r="Q114" s="22" t="s">
        <v>382</v>
      </c>
      <c r="R114" s="22" t="s">
        <v>593</v>
      </c>
      <c r="S114" s="22" t="s">
        <v>384</v>
      </c>
      <c r="T114" s="22" t="s">
        <v>385</v>
      </c>
      <c r="U114" s="22" t="s">
        <v>386</v>
      </c>
      <c r="Y114" s="22" t="s">
        <v>1129</v>
      </c>
    </row>
    <row r="115" spans="1:25">
      <c r="A115" s="22" t="s">
        <v>1541</v>
      </c>
      <c r="B115" s="22" t="s">
        <v>1542</v>
      </c>
      <c r="D115" s="22" t="s">
        <v>1543</v>
      </c>
      <c r="E115" s="22" t="s">
        <v>1544</v>
      </c>
      <c r="F115" s="22" t="s">
        <v>1545</v>
      </c>
      <c r="G115" s="22" t="s">
        <v>1546</v>
      </c>
      <c r="H115" s="22" t="s">
        <v>131</v>
      </c>
      <c r="I115" s="22" t="s">
        <v>1103</v>
      </c>
      <c r="J115" s="22" t="e">
        <f>VLOOKUP(D115,#REF!,2,FALSE)</f>
        <v>#REF!</v>
      </c>
      <c r="K115" s="22" t="e">
        <f>VLOOKUP(D115,#REF!,2,FALSE)</f>
        <v>#REF!</v>
      </c>
      <c r="L115" s="32">
        <f t="shared" si="2"/>
        <v>3.1818181818181817</v>
      </c>
      <c r="M115" s="33">
        <f t="shared" si="3"/>
        <v>1.8181818181818181E-2</v>
      </c>
      <c r="N115" s="22" t="s">
        <v>401</v>
      </c>
      <c r="O115" s="22" t="s">
        <v>418</v>
      </c>
      <c r="P115" s="22">
        <v>200</v>
      </c>
      <c r="Q115" s="22" t="s">
        <v>1547</v>
      </c>
      <c r="R115" s="22" t="s">
        <v>37</v>
      </c>
      <c r="S115" s="22" t="s">
        <v>38</v>
      </c>
      <c r="T115" s="22">
        <v>300</v>
      </c>
      <c r="U115" s="22" t="s">
        <v>386</v>
      </c>
      <c r="Y115" s="22" t="s">
        <v>1548</v>
      </c>
    </row>
    <row r="116" spans="1:25" hidden="1">
      <c r="A116" s="22" t="s">
        <v>1130</v>
      </c>
      <c r="B116" s="22" t="s">
        <v>1131</v>
      </c>
      <c r="C116" s="22"/>
      <c r="D116" s="22" t="s">
        <v>1132</v>
      </c>
      <c r="E116" s="22" t="s">
        <v>1133</v>
      </c>
      <c r="F116" s="22" t="s">
        <v>1134</v>
      </c>
      <c r="G116" s="22" t="s">
        <v>1135</v>
      </c>
      <c r="H116" s="22" t="s">
        <v>131</v>
      </c>
      <c r="I116" s="22" t="s">
        <v>1103</v>
      </c>
      <c r="K116" s="22" t="e">
        <f>VLOOKUP(D116,#REF!,2,FALSE)</f>
        <v>#REF!</v>
      </c>
      <c r="L116" s="32">
        <f t="shared" si="2"/>
        <v>3.1818181818181817</v>
      </c>
      <c r="M116" s="33">
        <f t="shared" si="3"/>
        <v>0</v>
      </c>
      <c r="N116" s="22" t="s">
        <v>401</v>
      </c>
      <c r="O116" s="22" t="s">
        <v>455</v>
      </c>
      <c r="Q116" s="22" t="s">
        <v>382</v>
      </c>
      <c r="R116" s="22" t="s">
        <v>37</v>
      </c>
      <c r="S116" s="22" t="s">
        <v>38</v>
      </c>
      <c r="T116" s="22" t="s">
        <v>620</v>
      </c>
      <c r="U116" s="22" t="s">
        <v>386</v>
      </c>
      <c r="Y116" s="22" t="s">
        <v>724</v>
      </c>
    </row>
    <row r="117" spans="1:25">
      <c r="A117" s="22" t="s">
        <v>1136</v>
      </c>
      <c r="B117" s="22" t="s">
        <v>1137</v>
      </c>
      <c r="D117" s="22" t="s">
        <v>1138</v>
      </c>
      <c r="E117" s="22" t="s">
        <v>1139</v>
      </c>
      <c r="F117" s="22" t="s">
        <v>1140</v>
      </c>
      <c r="G117" s="22" t="s">
        <v>1141</v>
      </c>
      <c r="H117" s="22" t="s">
        <v>1549</v>
      </c>
      <c r="I117" s="22" t="s">
        <v>1142</v>
      </c>
      <c r="J117" s="22" t="e">
        <f>VLOOKUP(D117,#REF!,2,FALSE)</f>
        <v>#REF!</v>
      </c>
      <c r="K117" s="22" t="e">
        <f>VLOOKUP(D117,#REF!,2,FALSE)</f>
        <v>#REF!</v>
      </c>
      <c r="L117" s="32">
        <f t="shared" si="2"/>
        <v>3.1343283582089554</v>
      </c>
      <c r="M117" s="33">
        <f t="shared" si="3"/>
        <v>9.9502487562189053E-3</v>
      </c>
      <c r="N117" s="22" t="s">
        <v>380</v>
      </c>
      <c r="O117" s="22" t="s">
        <v>1143</v>
      </c>
      <c r="P117" s="22">
        <v>200</v>
      </c>
      <c r="Q117" s="22" t="s">
        <v>382</v>
      </c>
      <c r="R117" s="22" t="s">
        <v>574</v>
      </c>
      <c r="S117" s="22" t="s">
        <v>384</v>
      </c>
      <c r="T117" s="22" t="s">
        <v>385</v>
      </c>
      <c r="U117" s="22" t="s">
        <v>386</v>
      </c>
      <c r="Y117" s="22" t="s">
        <v>628</v>
      </c>
    </row>
    <row r="118" spans="1:25">
      <c r="A118" s="26" t="s">
        <v>1144</v>
      </c>
      <c r="B118" s="26" t="s">
        <v>1145</v>
      </c>
      <c r="C118" s="29"/>
      <c r="D118" s="26" t="s">
        <v>1146</v>
      </c>
      <c r="E118" s="26" t="s">
        <v>1147</v>
      </c>
      <c r="F118" s="26" t="s">
        <v>1148</v>
      </c>
      <c r="G118" s="26" t="s">
        <v>1149</v>
      </c>
      <c r="H118" s="26" t="s">
        <v>1252</v>
      </c>
      <c r="I118" s="26" t="s">
        <v>1150</v>
      </c>
      <c r="J118" s="22" t="e">
        <f>VLOOKUP(D118,#REF!,2,FALSE)</f>
        <v>#REF!</v>
      </c>
      <c r="K118" s="22" t="e">
        <f>VLOOKUP(D118,#REF!,2,FALSE)</f>
        <v>#REF!</v>
      </c>
      <c r="L118" s="32">
        <f t="shared" si="2"/>
        <v>3.1333333333333333</v>
      </c>
      <c r="M118" s="33">
        <f t="shared" si="3"/>
        <v>6.6666666666666671E-3</v>
      </c>
      <c r="N118" s="26" t="s">
        <v>380</v>
      </c>
      <c r="O118" s="26" t="s">
        <v>1151</v>
      </c>
      <c r="P118" s="26">
        <v>200</v>
      </c>
      <c r="Q118" s="26" t="s">
        <v>470</v>
      </c>
      <c r="R118" s="26" t="s">
        <v>74</v>
      </c>
      <c r="S118" s="26" t="s">
        <v>384</v>
      </c>
      <c r="T118" s="26" t="s">
        <v>385</v>
      </c>
      <c r="U118" s="26" t="s">
        <v>386</v>
      </c>
      <c r="V118" s="26"/>
      <c r="W118" s="26"/>
      <c r="X118" s="26"/>
      <c r="Y118" s="26" t="s">
        <v>1152</v>
      </c>
    </row>
    <row r="119" spans="1:25" hidden="1">
      <c r="A119" s="26" t="s">
        <v>1153</v>
      </c>
      <c r="B119" s="26" t="s">
        <v>1154</v>
      </c>
      <c r="C119" s="26"/>
      <c r="D119" s="26" t="s">
        <v>1155</v>
      </c>
      <c r="E119" s="26" t="s">
        <v>1156</v>
      </c>
      <c r="F119" s="26" t="s">
        <v>1157</v>
      </c>
      <c r="G119" s="26" t="s">
        <v>1158</v>
      </c>
      <c r="H119" s="26" t="s">
        <v>1550</v>
      </c>
      <c r="I119" s="26" t="s">
        <v>1159</v>
      </c>
      <c r="J119" s="26"/>
      <c r="K119" s="22" t="e">
        <f>VLOOKUP(D119,#REF!,2,FALSE)</f>
        <v>#REF!</v>
      </c>
      <c r="L119" s="32">
        <f t="shared" si="2"/>
        <v>3.0392156862745097</v>
      </c>
      <c r="M119" s="33">
        <f t="shared" si="3"/>
        <v>1.9607843137254902E-2</v>
      </c>
      <c r="N119" s="26" t="s">
        <v>401</v>
      </c>
      <c r="O119" s="26" t="s">
        <v>1160</v>
      </c>
      <c r="P119" s="26">
        <v>200</v>
      </c>
      <c r="Q119" s="26" t="s">
        <v>1161</v>
      </c>
      <c r="R119" s="26" t="s">
        <v>111</v>
      </c>
      <c r="S119" s="26" t="s">
        <v>384</v>
      </c>
      <c r="T119" s="26" t="s">
        <v>385</v>
      </c>
      <c r="U119" s="26" t="s">
        <v>386</v>
      </c>
      <c r="V119" s="26"/>
      <c r="W119" s="26"/>
      <c r="X119" s="26"/>
      <c r="Y119" s="26" t="s">
        <v>1162</v>
      </c>
    </row>
    <row r="120" spans="1:25">
      <c r="A120" s="22" t="s">
        <v>1163</v>
      </c>
      <c r="B120" s="22" t="s">
        <v>90</v>
      </c>
      <c r="D120" s="22" t="s">
        <v>90</v>
      </c>
      <c r="E120" s="22" t="s">
        <v>93</v>
      </c>
      <c r="F120" s="22" t="s">
        <v>91</v>
      </c>
      <c r="G120" s="22" t="s">
        <v>92</v>
      </c>
      <c r="H120" s="22" t="s">
        <v>1280</v>
      </c>
      <c r="I120" s="22" t="s">
        <v>1164</v>
      </c>
      <c r="J120" s="22" t="e">
        <f>VLOOKUP(D120,#REF!,2,FALSE)</f>
        <v>#REF!</v>
      </c>
      <c r="K120" s="22" t="e">
        <f>VLOOKUP(D120,#REF!,2,FALSE)</f>
        <v>#REF!</v>
      </c>
      <c r="L120" s="32">
        <f t="shared" si="2"/>
        <v>3.0384615384615383</v>
      </c>
      <c r="M120" s="33">
        <f t="shared" si="3"/>
        <v>0</v>
      </c>
      <c r="N120" s="22" t="s">
        <v>380</v>
      </c>
      <c r="O120" s="22" t="s">
        <v>835</v>
      </c>
      <c r="Q120" s="22" t="s">
        <v>1165</v>
      </c>
      <c r="R120" s="22" t="s">
        <v>74</v>
      </c>
      <c r="S120" s="22" t="s">
        <v>38</v>
      </c>
      <c r="T120" s="22">
        <v>300</v>
      </c>
      <c r="U120" s="22" t="s">
        <v>386</v>
      </c>
      <c r="Y120" s="22" t="s">
        <v>1166</v>
      </c>
    </row>
    <row r="121" spans="1:25" hidden="1">
      <c r="A121" s="22" t="s">
        <v>1167</v>
      </c>
      <c r="B121" s="22" t="s">
        <v>1168</v>
      </c>
      <c r="C121" s="22"/>
      <c r="D121" s="22" t="s">
        <v>1169</v>
      </c>
      <c r="E121" s="22" t="s">
        <v>1170</v>
      </c>
      <c r="F121" s="22" t="s">
        <v>1171</v>
      </c>
      <c r="G121" s="22" t="s">
        <v>1172</v>
      </c>
      <c r="H121" s="22" t="s">
        <v>177</v>
      </c>
      <c r="I121" s="22" t="s">
        <v>1092</v>
      </c>
      <c r="K121" s="22" t="e">
        <f>VLOOKUP(D121,#REF!,2,FALSE)</f>
        <v>#REF!</v>
      </c>
      <c r="L121" s="32">
        <f t="shared" si="2"/>
        <v>3</v>
      </c>
      <c r="M121" s="33">
        <f t="shared" si="3"/>
        <v>1.4285714285714285E-2</v>
      </c>
      <c r="N121" s="22" t="s">
        <v>1173</v>
      </c>
      <c r="O121" s="22" t="s">
        <v>843</v>
      </c>
      <c r="P121" s="22">
        <v>200</v>
      </c>
      <c r="Q121" s="22" t="s">
        <v>470</v>
      </c>
      <c r="R121" s="22" t="s">
        <v>74</v>
      </c>
      <c r="S121" s="22" t="s">
        <v>384</v>
      </c>
      <c r="T121" s="22" t="s">
        <v>620</v>
      </c>
      <c r="U121" s="22" t="s">
        <v>386</v>
      </c>
      <c r="Y121" s="22" t="s">
        <v>654</v>
      </c>
    </row>
    <row r="122" spans="1:25">
      <c r="A122" s="22" t="s">
        <v>1174</v>
      </c>
      <c r="B122" s="22" t="s">
        <v>1175</v>
      </c>
      <c r="D122" s="22" t="s">
        <v>1176</v>
      </c>
      <c r="E122" s="22" t="s">
        <v>1177</v>
      </c>
      <c r="F122" s="22" t="s">
        <v>1178</v>
      </c>
      <c r="G122" s="22" t="s">
        <v>1179</v>
      </c>
      <c r="H122" s="22" t="s">
        <v>177</v>
      </c>
      <c r="I122" s="22" t="s">
        <v>1092</v>
      </c>
      <c r="J122" s="22" t="e">
        <f>VLOOKUP(D122,#REF!,2,FALSE)</f>
        <v>#REF!</v>
      </c>
      <c r="K122" s="22" t="e">
        <f>VLOOKUP(D122,#REF!,2,FALSE)</f>
        <v>#REF!</v>
      </c>
      <c r="L122" s="32">
        <f t="shared" si="2"/>
        <v>3</v>
      </c>
      <c r="M122" s="33">
        <f t="shared" si="3"/>
        <v>1.4285714285714285E-2</v>
      </c>
      <c r="N122" s="22" t="s">
        <v>390</v>
      </c>
      <c r="O122" s="22" t="s">
        <v>1180</v>
      </c>
      <c r="P122" s="22">
        <v>200</v>
      </c>
      <c r="Q122" s="22" t="s">
        <v>382</v>
      </c>
      <c r="R122" s="22" t="s">
        <v>1181</v>
      </c>
      <c r="S122" s="22" t="s">
        <v>384</v>
      </c>
      <c r="T122" s="22" t="s">
        <v>385</v>
      </c>
      <c r="U122" s="22" t="s">
        <v>386</v>
      </c>
      <c r="Y122" s="22" t="s">
        <v>1182</v>
      </c>
    </row>
    <row r="123" spans="1:25">
      <c r="A123" s="22" t="s">
        <v>1183</v>
      </c>
      <c r="B123" s="22" t="s">
        <v>1184</v>
      </c>
      <c r="D123" s="22" t="s">
        <v>1185</v>
      </c>
      <c r="E123" s="22" t="s">
        <v>1186</v>
      </c>
      <c r="F123" s="22" t="s">
        <v>1187</v>
      </c>
      <c r="G123" s="22" t="s">
        <v>1188</v>
      </c>
      <c r="H123" s="22" t="s">
        <v>1034</v>
      </c>
      <c r="I123" s="22" t="s">
        <v>1189</v>
      </c>
      <c r="J123" s="22" t="e">
        <f>VLOOKUP(D123,#REF!,2,FALSE)</f>
        <v>#REF!</v>
      </c>
      <c r="K123" s="22" t="e">
        <f>VLOOKUP(D123,#REF!,2,FALSE)</f>
        <v>#REF!</v>
      </c>
      <c r="L123" s="32">
        <f t="shared" si="2"/>
        <v>2.9302325581395348</v>
      </c>
      <c r="M123" s="33">
        <f t="shared" si="3"/>
        <v>4.6511627906976744E-3</v>
      </c>
      <c r="N123" s="22" t="s">
        <v>380</v>
      </c>
      <c r="O123" s="22" t="s">
        <v>1190</v>
      </c>
      <c r="P123" s="22">
        <v>200</v>
      </c>
      <c r="Q123" s="22" t="s">
        <v>38</v>
      </c>
      <c r="R123" s="22" t="s">
        <v>111</v>
      </c>
      <c r="S123" s="22" t="s">
        <v>384</v>
      </c>
      <c r="T123" s="22">
        <v>500</v>
      </c>
      <c r="U123" s="22" t="s">
        <v>386</v>
      </c>
      <c r="Y123" s="22" t="s">
        <v>1191</v>
      </c>
    </row>
    <row r="124" spans="1:25">
      <c r="A124" s="26" t="s">
        <v>1192</v>
      </c>
      <c r="B124" s="26" t="s">
        <v>1193</v>
      </c>
      <c r="C124" s="29"/>
      <c r="D124" s="26" t="s">
        <v>1194</v>
      </c>
      <c r="E124" s="26" t="s">
        <v>1195</v>
      </c>
      <c r="F124" s="26" t="s">
        <v>1196</v>
      </c>
      <c r="G124" s="26" t="s">
        <v>1197</v>
      </c>
      <c r="H124" s="26" t="s">
        <v>263</v>
      </c>
      <c r="I124" s="26" t="s">
        <v>1103</v>
      </c>
      <c r="J124" s="22" t="e">
        <f>VLOOKUP(D124,#REF!,2,FALSE)</f>
        <v>#REF!</v>
      </c>
      <c r="K124" s="22" t="e">
        <f>VLOOKUP(D124,#REF!,2,FALSE)</f>
        <v>#REF!</v>
      </c>
      <c r="L124" s="32">
        <f t="shared" si="2"/>
        <v>2.9166666666666665</v>
      </c>
      <c r="M124" s="33">
        <f t="shared" si="3"/>
        <v>1.6666666666666666E-2</v>
      </c>
      <c r="N124" s="26" t="s">
        <v>401</v>
      </c>
      <c r="O124" s="26" t="s">
        <v>1198</v>
      </c>
      <c r="P124" s="26">
        <v>200</v>
      </c>
      <c r="Q124" s="26" t="s">
        <v>608</v>
      </c>
      <c r="R124" s="26" t="s">
        <v>37</v>
      </c>
      <c r="S124" s="26" t="s">
        <v>384</v>
      </c>
      <c r="T124" s="26" t="s">
        <v>385</v>
      </c>
      <c r="U124" s="26" t="s">
        <v>386</v>
      </c>
      <c r="V124" s="26"/>
      <c r="W124" s="26"/>
      <c r="X124" s="26"/>
      <c r="Y124" s="26" t="s">
        <v>1199</v>
      </c>
    </row>
    <row r="125" spans="1:25">
      <c r="A125" s="26" t="s">
        <v>1200</v>
      </c>
      <c r="B125" s="26" t="s">
        <v>1201</v>
      </c>
      <c r="C125" s="29"/>
      <c r="D125" s="26" t="s">
        <v>1202</v>
      </c>
      <c r="E125" s="26" t="s">
        <v>1203</v>
      </c>
      <c r="F125" s="26" t="s">
        <v>1204</v>
      </c>
      <c r="G125" s="26" t="s">
        <v>1205</v>
      </c>
      <c r="H125" s="26" t="s">
        <v>1551</v>
      </c>
      <c r="I125" s="26" t="s">
        <v>492</v>
      </c>
      <c r="J125" s="22" t="e">
        <f>VLOOKUP(D125,#REF!,2,FALSE)</f>
        <v>#REF!</v>
      </c>
      <c r="K125" s="22" t="e">
        <f>VLOOKUP(D125,#REF!,2,FALSE)</f>
        <v>#REF!</v>
      </c>
      <c r="L125" s="32">
        <f t="shared" si="2"/>
        <v>2.8888888888888888</v>
      </c>
      <c r="M125" s="33">
        <f t="shared" si="3"/>
        <v>0</v>
      </c>
      <c r="N125" s="26" t="s">
        <v>380</v>
      </c>
      <c r="O125" s="26" t="s">
        <v>1198</v>
      </c>
      <c r="P125" s="26"/>
      <c r="Q125" s="26" t="s">
        <v>382</v>
      </c>
      <c r="R125" s="26" t="s">
        <v>74</v>
      </c>
      <c r="S125" s="26" t="s">
        <v>38</v>
      </c>
      <c r="T125" s="26">
        <v>500</v>
      </c>
      <c r="U125" s="26" t="s">
        <v>386</v>
      </c>
      <c r="V125" s="26"/>
      <c r="W125" s="26"/>
      <c r="X125" s="26"/>
      <c r="Y125" s="26" t="s">
        <v>1206</v>
      </c>
    </row>
    <row r="126" spans="1:25">
      <c r="A126" s="26" t="s">
        <v>1207</v>
      </c>
      <c r="B126" s="26" t="s">
        <v>1208</v>
      </c>
      <c r="C126" s="29"/>
      <c r="D126" s="26" t="s">
        <v>1209</v>
      </c>
      <c r="E126" s="26" t="s">
        <v>1210</v>
      </c>
      <c r="F126" s="26" t="s">
        <v>1211</v>
      </c>
      <c r="G126" s="26" t="s">
        <v>1212</v>
      </c>
      <c r="H126" s="26" t="s">
        <v>1280</v>
      </c>
      <c r="I126" s="26" t="s">
        <v>572</v>
      </c>
      <c r="J126" s="22" t="e">
        <f>VLOOKUP(D126,#REF!,2,FALSE)</f>
        <v>#REF!</v>
      </c>
      <c r="K126" s="22" t="e">
        <f>VLOOKUP(D126,#REF!,2,FALSE)</f>
        <v>#REF!</v>
      </c>
      <c r="L126" s="32">
        <f t="shared" si="2"/>
        <v>2.8846153846153846</v>
      </c>
      <c r="M126" s="33">
        <f t="shared" si="3"/>
        <v>7.6923076923076927E-3</v>
      </c>
      <c r="N126" s="26" t="s">
        <v>380</v>
      </c>
      <c r="O126" s="26" t="s">
        <v>1213</v>
      </c>
      <c r="P126" s="26">
        <v>200</v>
      </c>
      <c r="Q126" s="26" t="s">
        <v>531</v>
      </c>
      <c r="R126" s="26" t="s">
        <v>1214</v>
      </c>
      <c r="S126" s="26" t="s">
        <v>384</v>
      </c>
      <c r="T126" s="26" t="s">
        <v>385</v>
      </c>
      <c r="U126" s="26" t="s">
        <v>386</v>
      </c>
      <c r="V126" s="26"/>
      <c r="W126" s="26"/>
      <c r="X126" s="26"/>
      <c r="Y126" s="26" t="s">
        <v>1215</v>
      </c>
    </row>
    <row r="127" spans="1:25" hidden="1">
      <c r="A127" s="22" t="s">
        <v>1216</v>
      </c>
      <c r="B127" s="22" t="s">
        <v>1217</v>
      </c>
      <c r="C127" s="22"/>
      <c r="D127" s="22" t="s">
        <v>1218</v>
      </c>
      <c r="E127" s="22" t="s">
        <v>1219</v>
      </c>
      <c r="F127" s="22" t="s">
        <v>1220</v>
      </c>
      <c r="G127" s="22" t="s">
        <v>1221</v>
      </c>
      <c r="H127" s="22" t="s">
        <v>247</v>
      </c>
      <c r="I127" s="22" t="s">
        <v>1222</v>
      </c>
      <c r="J127" s="22" t="e">
        <f>VLOOKUP(D127,#REF!,2,FALSE)</f>
        <v>#REF!</v>
      </c>
      <c r="K127" s="22" t="e">
        <f>VLOOKUP(D127,#REF!,2,FALSE)</f>
        <v>#REF!</v>
      </c>
      <c r="L127" s="32">
        <f t="shared" si="2"/>
        <v>2.85</v>
      </c>
      <c r="M127" s="33">
        <f t="shared" si="3"/>
        <v>0.01</v>
      </c>
      <c r="N127" s="22" t="s">
        <v>390</v>
      </c>
      <c r="O127" s="22" t="s">
        <v>1223</v>
      </c>
      <c r="P127" s="22">
        <v>200</v>
      </c>
      <c r="Q127" s="22" t="s">
        <v>382</v>
      </c>
      <c r="R127" s="22" t="s">
        <v>1224</v>
      </c>
      <c r="S127" s="22" t="s">
        <v>384</v>
      </c>
      <c r="T127" s="22" t="s">
        <v>385</v>
      </c>
      <c r="U127" s="22" t="s">
        <v>386</v>
      </c>
      <c r="Y127" s="22" t="s">
        <v>493</v>
      </c>
    </row>
    <row r="128" spans="1:25">
      <c r="A128" s="26" t="s">
        <v>1225</v>
      </c>
      <c r="B128" s="26" t="s">
        <v>1226</v>
      </c>
      <c r="C128" s="29"/>
      <c r="D128" s="26" t="s">
        <v>1227</v>
      </c>
      <c r="E128" s="26" t="s">
        <v>1228</v>
      </c>
      <c r="F128" s="26" t="s">
        <v>1229</v>
      </c>
      <c r="G128" s="26" t="s">
        <v>1230</v>
      </c>
      <c r="H128" s="26" t="s">
        <v>303</v>
      </c>
      <c r="I128" s="26" t="s">
        <v>930</v>
      </c>
      <c r="J128" s="22" t="e">
        <f>VLOOKUP(D128,#REF!,2,FALSE)</f>
        <v>#REF!</v>
      </c>
      <c r="K128" s="22" t="e">
        <f>VLOOKUP(D128,#REF!,2,FALSE)</f>
        <v>#REF!</v>
      </c>
      <c r="L128" s="32">
        <f t="shared" si="2"/>
        <v>2.8333333333333335</v>
      </c>
      <c r="M128" s="33">
        <f t="shared" si="3"/>
        <v>1.1111111111111112E-2</v>
      </c>
      <c r="N128" s="26" t="s">
        <v>401</v>
      </c>
      <c r="O128" s="26" t="s">
        <v>1231</v>
      </c>
      <c r="P128" s="26">
        <v>200</v>
      </c>
      <c r="Q128" s="26" t="s">
        <v>382</v>
      </c>
      <c r="R128" s="26" t="s">
        <v>37</v>
      </c>
      <c r="S128" s="26" t="s">
        <v>384</v>
      </c>
      <c r="T128" s="26" t="s">
        <v>385</v>
      </c>
      <c r="U128" s="26" t="s">
        <v>386</v>
      </c>
      <c r="V128" s="26"/>
      <c r="W128" s="26"/>
      <c r="X128" s="26"/>
      <c r="Y128" s="26" t="s">
        <v>1232</v>
      </c>
    </row>
    <row r="129" spans="1:25">
      <c r="A129" s="22" t="s">
        <v>1233</v>
      </c>
      <c r="B129" s="22" t="s">
        <v>1234</v>
      </c>
      <c r="D129" s="22" t="s">
        <v>1235</v>
      </c>
      <c r="E129" s="22" t="s">
        <v>1236</v>
      </c>
      <c r="F129" s="22" t="s">
        <v>1237</v>
      </c>
      <c r="G129" s="22" t="s">
        <v>1238</v>
      </c>
      <c r="H129" s="22" t="s">
        <v>263</v>
      </c>
      <c r="I129" s="22" t="s">
        <v>1239</v>
      </c>
      <c r="J129" s="22" t="e">
        <f>VLOOKUP(D129,#REF!,2,FALSE)</f>
        <v>#REF!</v>
      </c>
      <c r="K129" s="22" t="e">
        <f>VLOOKUP(D129,#REF!,2,FALSE)</f>
        <v>#REF!</v>
      </c>
      <c r="L129" s="32">
        <f t="shared" si="2"/>
        <v>2.75</v>
      </c>
      <c r="M129" s="33">
        <f t="shared" si="3"/>
        <v>1.6666666666666666E-2</v>
      </c>
      <c r="N129" s="22" t="s">
        <v>401</v>
      </c>
      <c r="O129" s="22" t="s">
        <v>1240</v>
      </c>
      <c r="P129" s="22">
        <v>200</v>
      </c>
      <c r="Q129" s="22" t="s">
        <v>382</v>
      </c>
      <c r="R129" s="22" t="s">
        <v>74</v>
      </c>
      <c r="S129" s="22" t="s">
        <v>384</v>
      </c>
      <c r="T129" s="22" t="s">
        <v>385</v>
      </c>
      <c r="U129" s="22" t="s">
        <v>386</v>
      </c>
      <c r="Y129" s="22" t="s">
        <v>1003</v>
      </c>
    </row>
    <row r="130" spans="1:25">
      <c r="A130" s="22" t="s">
        <v>1241</v>
      </c>
      <c r="B130" s="22" t="s">
        <v>1242</v>
      </c>
      <c r="D130" s="22" t="s">
        <v>1243</v>
      </c>
      <c r="E130" s="22" t="s">
        <v>1244</v>
      </c>
      <c r="F130" s="22" t="s">
        <v>1242</v>
      </c>
      <c r="G130" s="22" t="s">
        <v>1245</v>
      </c>
      <c r="H130" s="22" t="s">
        <v>1540</v>
      </c>
      <c r="I130" s="22" t="s">
        <v>652</v>
      </c>
      <c r="J130" s="22" t="e">
        <f>VLOOKUP(D130,#REF!,2,FALSE)</f>
        <v>#REF!</v>
      </c>
      <c r="K130" s="22" t="e">
        <f>VLOOKUP(D130,#REF!,2,FALSE)</f>
        <v>#REF!</v>
      </c>
      <c r="L130" s="32">
        <f t="shared" ref="L130:L175" si="4">I130/H130</f>
        <v>2.7297297297297298</v>
      </c>
      <c r="M130" s="33">
        <f t="shared" ref="M130:M175" si="5">P130/H130</f>
        <v>5.4054054054054057E-3</v>
      </c>
      <c r="N130" s="22" t="s">
        <v>401</v>
      </c>
      <c r="O130" s="22" t="s">
        <v>455</v>
      </c>
      <c r="P130" s="22">
        <v>200</v>
      </c>
      <c r="Q130" s="22" t="s">
        <v>1246</v>
      </c>
      <c r="R130" s="22" t="s">
        <v>37</v>
      </c>
      <c r="S130" s="22" t="s">
        <v>38</v>
      </c>
      <c r="T130" s="22">
        <v>500</v>
      </c>
      <c r="U130" s="22" t="s">
        <v>386</v>
      </c>
      <c r="Y130" s="22" t="s">
        <v>505</v>
      </c>
    </row>
    <row r="131" spans="1:25">
      <c r="A131" s="22" t="s">
        <v>1247</v>
      </c>
      <c r="B131" s="22" t="s">
        <v>1248</v>
      </c>
      <c r="D131" s="22" t="s">
        <v>1249</v>
      </c>
      <c r="E131" s="22" t="s">
        <v>1250</v>
      </c>
      <c r="F131" s="22" t="s">
        <v>1248</v>
      </c>
      <c r="G131" s="22" t="s">
        <v>1251</v>
      </c>
      <c r="H131" s="22" t="s">
        <v>131</v>
      </c>
      <c r="I131" s="22" t="s">
        <v>1252</v>
      </c>
      <c r="J131" s="22" t="e">
        <f>VLOOKUP(D131,#REF!,2,FALSE)</f>
        <v>#REF!</v>
      </c>
      <c r="K131" s="22" t="e">
        <f>VLOOKUP(D131,#REF!,2,FALSE)</f>
        <v>#REF!</v>
      </c>
      <c r="L131" s="32">
        <f t="shared" si="4"/>
        <v>2.7272727272727271</v>
      </c>
      <c r="M131" s="33">
        <f t="shared" si="5"/>
        <v>1.8181818181818181E-2</v>
      </c>
      <c r="N131" s="22" t="s">
        <v>380</v>
      </c>
      <c r="O131" s="22" t="s">
        <v>428</v>
      </c>
      <c r="P131" s="22">
        <v>200</v>
      </c>
      <c r="Q131" s="22" t="s">
        <v>1253</v>
      </c>
      <c r="R131" s="22" t="s">
        <v>37</v>
      </c>
      <c r="S131" s="22" t="s">
        <v>384</v>
      </c>
      <c r="T131" s="22" t="s">
        <v>385</v>
      </c>
      <c r="U131" s="22" t="s">
        <v>386</v>
      </c>
      <c r="Y131" s="22" t="s">
        <v>1254</v>
      </c>
    </row>
    <row r="132" spans="1:25">
      <c r="A132" s="22" t="s">
        <v>1255</v>
      </c>
      <c r="B132" s="22" t="s">
        <v>1256</v>
      </c>
      <c r="D132" s="22" t="s">
        <v>101</v>
      </c>
      <c r="E132" s="22" t="s">
        <v>104</v>
      </c>
      <c r="F132" s="22" t="s">
        <v>1257</v>
      </c>
      <c r="G132" s="22" t="s">
        <v>103</v>
      </c>
      <c r="H132" s="22" t="s">
        <v>797</v>
      </c>
      <c r="I132" s="22" t="s">
        <v>1258</v>
      </c>
      <c r="J132" s="22" t="e">
        <f>VLOOKUP(D132,#REF!,2,FALSE)</f>
        <v>#REF!</v>
      </c>
      <c r="K132" s="22" t="e">
        <f>VLOOKUP(D132,#REF!,2,FALSE)</f>
        <v>#REF!</v>
      </c>
      <c r="L132" s="32">
        <f t="shared" si="4"/>
        <v>2.682634730538922</v>
      </c>
      <c r="M132" s="33">
        <f t="shared" si="5"/>
        <v>0</v>
      </c>
      <c r="N132" s="22" t="s">
        <v>380</v>
      </c>
      <c r="O132" s="22" t="s">
        <v>530</v>
      </c>
      <c r="Q132" s="22" t="s">
        <v>1259</v>
      </c>
      <c r="R132" s="22" t="s">
        <v>74</v>
      </c>
      <c r="S132" s="22" t="s">
        <v>38</v>
      </c>
      <c r="T132" s="22">
        <v>500</v>
      </c>
      <c r="U132" s="22" t="s">
        <v>386</v>
      </c>
      <c r="Y132" s="22" t="s">
        <v>1260</v>
      </c>
    </row>
    <row r="133" spans="1:25">
      <c r="A133" s="22" t="s">
        <v>1261</v>
      </c>
      <c r="B133" s="22" t="s">
        <v>1262</v>
      </c>
      <c r="D133" s="22" t="s">
        <v>1263</v>
      </c>
      <c r="E133" s="22" t="s">
        <v>1264</v>
      </c>
      <c r="F133" s="22" t="s">
        <v>1265</v>
      </c>
      <c r="G133" s="22" t="s">
        <v>1266</v>
      </c>
      <c r="H133" s="22" t="s">
        <v>247</v>
      </c>
      <c r="I133" s="22" t="s">
        <v>900</v>
      </c>
      <c r="J133" s="22" t="e">
        <f>VLOOKUP(D133,#REF!,2,FALSE)</f>
        <v>#REF!</v>
      </c>
      <c r="K133" s="22" t="e">
        <f>VLOOKUP(D133,#REF!,2,FALSE)</f>
        <v>#REF!</v>
      </c>
      <c r="L133" s="32">
        <f t="shared" si="4"/>
        <v>2.65</v>
      </c>
      <c r="M133" s="33">
        <f t="shared" si="5"/>
        <v>0</v>
      </c>
      <c r="N133" s="22" t="s">
        <v>380</v>
      </c>
      <c r="O133" s="22" t="s">
        <v>1104</v>
      </c>
      <c r="Q133" s="22" t="s">
        <v>382</v>
      </c>
      <c r="R133" s="22" t="s">
        <v>111</v>
      </c>
      <c r="S133" s="22" t="s">
        <v>38</v>
      </c>
      <c r="T133" s="22">
        <v>300</v>
      </c>
      <c r="U133" s="22" t="s">
        <v>386</v>
      </c>
      <c r="Y133" s="22" t="s">
        <v>480</v>
      </c>
    </row>
    <row r="134" spans="1:25">
      <c r="A134" s="22" t="s">
        <v>1267</v>
      </c>
      <c r="B134" s="22" t="s">
        <v>1268</v>
      </c>
      <c r="D134" s="22" t="s">
        <v>1269</v>
      </c>
      <c r="E134" s="22" t="s">
        <v>1270</v>
      </c>
      <c r="F134" s="22" t="s">
        <v>1271</v>
      </c>
      <c r="G134" s="22" t="s">
        <v>1272</v>
      </c>
      <c r="H134" s="22" t="s">
        <v>131</v>
      </c>
      <c r="I134" s="22" t="s">
        <v>1273</v>
      </c>
      <c r="J134" s="22" t="e">
        <f>VLOOKUP(D134,#REF!,2,FALSE)</f>
        <v>#REF!</v>
      </c>
      <c r="K134" s="22" t="e">
        <f>VLOOKUP(D134,#REF!,2,FALSE)</f>
        <v>#REF!</v>
      </c>
      <c r="L134" s="32">
        <f t="shared" si="4"/>
        <v>2.6363636363636362</v>
      </c>
      <c r="M134" s="33">
        <f t="shared" si="5"/>
        <v>1.8181818181818181E-2</v>
      </c>
      <c r="N134" s="22" t="s">
        <v>401</v>
      </c>
      <c r="O134" s="22" t="s">
        <v>604</v>
      </c>
      <c r="P134" s="22">
        <v>200</v>
      </c>
      <c r="Q134" s="22" t="s">
        <v>1274</v>
      </c>
      <c r="R134" s="22" t="s">
        <v>37</v>
      </c>
      <c r="S134" s="22" t="s">
        <v>384</v>
      </c>
      <c r="T134" s="22" t="s">
        <v>385</v>
      </c>
      <c r="U134" s="22" t="s">
        <v>386</v>
      </c>
      <c r="Y134" s="22" t="s">
        <v>1275</v>
      </c>
    </row>
    <row r="135" spans="1:25">
      <c r="A135" s="26" t="s">
        <v>1552</v>
      </c>
      <c r="B135" s="26" t="s">
        <v>1553</v>
      </c>
      <c r="C135" s="29"/>
      <c r="D135" s="26" t="s">
        <v>1554</v>
      </c>
      <c r="E135" s="26" t="s">
        <v>1555</v>
      </c>
      <c r="F135" s="26" t="s">
        <v>1556</v>
      </c>
      <c r="G135" s="26" t="s">
        <v>1557</v>
      </c>
      <c r="H135" s="26" t="s">
        <v>131</v>
      </c>
      <c r="I135" s="26" t="s">
        <v>1273</v>
      </c>
      <c r="J135" s="22" t="e">
        <f>VLOOKUP(D135,#REF!,2,FALSE)</f>
        <v>#REF!</v>
      </c>
      <c r="K135" s="22" t="e">
        <f>VLOOKUP(D135,#REF!,2,FALSE)</f>
        <v>#REF!</v>
      </c>
      <c r="L135" s="32">
        <f t="shared" si="4"/>
        <v>2.6363636363636362</v>
      </c>
      <c r="M135" s="33">
        <f t="shared" si="5"/>
        <v>1.8181818181818181E-2</v>
      </c>
      <c r="N135" s="26" t="s">
        <v>380</v>
      </c>
      <c r="O135" s="26" t="s">
        <v>1558</v>
      </c>
      <c r="P135" s="26">
        <v>200</v>
      </c>
      <c r="Q135" s="26" t="s">
        <v>382</v>
      </c>
      <c r="R135" s="26" t="s">
        <v>111</v>
      </c>
      <c r="S135" s="26" t="s">
        <v>38</v>
      </c>
      <c r="T135" s="26">
        <v>300</v>
      </c>
      <c r="U135" s="26" t="s">
        <v>386</v>
      </c>
      <c r="V135" s="26"/>
      <c r="W135" s="26"/>
      <c r="X135" s="26"/>
      <c r="Y135" s="26" t="s">
        <v>1559</v>
      </c>
    </row>
    <row r="136" spans="1:25">
      <c r="A136" s="22" t="s">
        <v>1276</v>
      </c>
      <c r="B136" s="22" t="s">
        <v>1277</v>
      </c>
      <c r="D136" s="22" t="s">
        <v>1277</v>
      </c>
      <c r="E136" s="22" t="s">
        <v>1278</v>
      </c>
      <c r="F136" s="22" t="s">
        <v>1277</v>
      </c>
      <c r="G136" s="22" t="s">
        <v>1279</v>
      </c>
      <c r="H136" s="22" t="s">
        <v>140</v>
      </c>
      <c r="I136" s="22" t="s">
        <v>1280</v>
      </c>
      <c r="J136" s="22" t="e">
        <f>VLOOKUP(D136,#REF!,2,FALSE)</f>
        <v>#REF!</v>
      </c>
      <c r="K136" s="22" t="e">
        <f>VLOOKUP(D136,#REF!,2,FALSE)</f>
        <v>#REF!</v>
      </c>
      <c r="L136" s="32">
        <f t="shared" si="4"/>
        <v>2.6</v>
      </c>
      <c r="M136" s="33">
        <f t="shared" si="5"/>
        <v>0.02</v>
      </c>
      <c r="N136" s="22" t="s">
        <v>460</v>
      </c>
      <c r="O136" s="22" t="s">
        <v>1281</v>
      </c>
      <c r="P136" s="22">
        <v>200</v>
      </c>
      <c r="Q136" s="22" t="s">
        <v>442</v>
      </c>
      <c r="R136" s="22" t="s">
        <v>74</v>
      </c>
      <c r="S136" s="22" t="s">
        <v>384</v>
      </c>
      <c r="T136" s="22" t="s">
        <v>385</v>
      </c>
      <c r="U136" s="22" t="s">
        <v>386</v>
      </c>
      <c r="Y136" s="22" t="s">
        <v>1282</v>
      </c>
    </row>
    <row r="137" spans="1:25" hidden="1">
      <c r="A137" s="26" t="s">
        <v>1283</v>
      </c>
      <c r="B137" s="26" t="s">
        <v>74</v>
      </c>
      <c r="C137" s="26"/>
      <c r="D137" s="26" t="s">
        <v>1284</v>
      </c>
      <c r="E137" s="26" t="s">
        <v>1285</v>
      </c>
      <c r="F137" s="26" t="s">
        <v>1286</v>
      </c>
      <c r="G137" s="26" t="s">
        <v>1287</v>
      </c>
      <c r="H137" s="26" t="s">
        <v>263</v>
      </c>
      <c r="I137" s="26" t="s">
        <v>1159</v>
      </c>
      <c r="J137" s="26"/>
      <c r="K137" s="22" t="e">
        <f>VLOOKUP(D137,#REF!,2,FALSE)</f>
        <v>#REF!</v>
      </c>
      <c r="L137" s="32">
        <f t="shared" si="4"/>
        <v>2.5833333333333335</v>
      </c>
      <c r="M137" s="33">
        <f t="shared" si="5"/>
        <v>1.6666666666666666E-2</v>
      </c>
      <c r="N137" s="26" t="s">
        <v>401</v>
      </c>
      <c r="O137" s="26" t="s">
        <v>1288</v>
      </c>
      <c r="P137" s="26">
        <v>200</v>
      </c>
      <c r="Q137" s="26" t="s">
        <v>470</v>
      </c>
      <c r="R137" s="26" t="s">
        <v>111</v>
      </c>
      <c r="S137" s="26" t="s">
        <v>384</v>
      </c>
      <c r="T137" s="26" t="s">
        <v>385</v>
      </c>
      <c r="U137" s="26" t="s">
        <v>386</v>
      </c>
      <c r="V137" s="26"/>
      <c r="W137" s="26"/>
      <c r="X137" s="26"/>
      <c r="Y137" s="26" t="s">
        <v>1289</v>
      </c>
    </row>
    <row r="138" spans="1:25">
      <c r="A138" s="22" t="s">
        <v>1290</v>
      </c>
      <c r="B138" s="22" t="s">
        <v>1291</v>
      </c>
      <c r="D138" s="22" t="s">
        <v>1292</v>
      </c>
      <c r="E138" s="22" t="s">
        <v>1293</v>
      </c>
      <c r="F138" s="22" t="s">
        <v>1294</v>
      </c>
      <c r="G138" s="22" t="s">
        <v>1295</v>
      </c>
      <c r="H138" s="22" t="s">
        <v>1280</v>
      </c>
      <c r="I138" s="22" t="s">
        <v>713</v>
      </c>
      <c r="J138" s="22" t="e">
        <f>VLOOKUP(D138,#REF!,2,FALSE)</f>
        <v>#REF!</v>
      </c>
      <c r="K138" s="22" t="e">
        <f>VLOOKUP(D138,#REF!,2,FALSE)</f>
        <v>#REF!</v>
      </c>
      <c r="L138" s="32">
        <f t="shared" si="4"/>
        <v>2.5769230769230771</v>
      </c>
      <c r="M138" s="33">
        <f t="shared" si="5"/>
        <v>7.6923076923076927E-3</v>
      </c>
      <c r="N138" s="22" t="s">
        <v>380</v>
      </c>
      <c r="O138" s="22" t="s">
        <v>950</v>
      </c>
      <c r="P138" s="22">
        <v>200</v>
      </c>
      <c r="Q138" s="22" t="s">
        <v>531</v>
      </c>
      <c r="R138" s="22" t="s">
        <v>111</v>
      </c>
      <c r="S138" s="22" t="s">
        <v>384</v>
      </c>
      <c r="T138" s="22" t="s">
        <v>385</v>
      </c>
      <c r="U138" s="22" t="s">
        <v>386</v>
      </c>
      <c r="Y138" s="22" t="s">
        <v>794</v>
      </c>
    </row>
    <row r="139" spans="1:25">
      <c r="A139" s="22" t="s">
        <v>1296</v>
      </c>
      <c r="B139" s="22" t="s">
        <v>1297</v>
      </c>
      <c r="D139" s="22" t="s">
        <v>1298</v>
      </c>
      <c r="E139" s="22" t="s">
        <v>1299</v>
      </c>
      <c r="F139" s="22" t="s">
        <v>1300</v>
      </c>
      <c r="G139" s="22" t="s">
        <v>1301</v>
      </c>
      <c r="H139" s="22" t="s">
        <v>199</v>
      </c>
      <c r="I139" s="22" t="s">
        <v>1239</v>
      </c>
      <c r="J139" s="22" t="e">
        <f>VLOOKUP(D139,#REF!,2,FALSE)</f>
        <v>#REF!</v>
      </c>
      <c r="K139" s="22" t="e">
        <f>VLOOKUP(D139,#REF!,2,FALSE)</f>
        <v>#REF!</v>
      </c>
      <c r="L139" s="32">
        <f t="shared" si="4"/>
        <v>2.5384615384615383</v>
      </c>
      <c r="M139" s="33">
        <f t="shared" si="5"/>
        <v>1.5384615384615385E-2</v>
      </c>
      <c r="N139" s="22" t="s">
        <v>390</v>
      </c>
      <c r="O139" s="22" t="s">
        <v>1302</v>
      </c>
      <c r="P139" s="22">
        <v>200</v>
      </c>
      <c r="Q139" s="22" t="s">
        <v>470</v>
      </c>
      <c r="R139" s="22" t="s">
        <v>74</v>
      </c>
      <c r="S139" s="22" t="s">
        <v>384</v>
      </c>
      <c r="T139" s="22" t="s">
        <v>385</v>
      </c>
      <c r="U139" s="22" t="s">
        <v>386</v>
      </c>
      <c r="Y139" s="22" t="s">
        <v>1303</v>
      </c>
    </row>
    <row r="140" spans="1:25">
      <c r="A140" s="22" t="s">
        <v>1560</v>
      </c>
      <c r="B140" s="22" t="s">
        <v>1561</v>
      </c>
      <c r="D140" s="22" t="s">
        <v>1562</v>
      </c>
      <c r="E140" s="22" t="s">
        <v>1563</v>
      </c>
      <c r="F140" s="22" t="s">
        <v>1564</v>
      </c>
      <c r="G140" s="22" t="s">
        <v>1565</v>
      </c>
      <c r="H140" s="22" t="s">
        <v>263</v>
      </c>
      <c r="I140" s="22" t="s">
        <v>1252</v>
      </c>
      <c r="J140" s="22" t="e">
        <f>VLOOKUP(D140,#REF!,2,FALSE)</f>
        <v>#REF!</v>
      </c>
      <c r="K140" s="22" t="e">
        <f>VLOOKUP(D140,#REF!,2,FALSE)</f>
        <v>#REF!</v>
      </c>
      <c r="L140" s="32">
        <f t="shared" si="4"/>
        <v>2.5</v>
      </c>
      <c r="M140" s="33">
        <f t="shared" si="5"/>
        <v>0</v>
      </c>
      <c r="N140" s="22" t="s">
        <v>401</v>
      </c>
      <c r="O140" s="22" t="s">
        <v>627</v>
      </c>
      <c r="Q140" s="22" t="s">
        <v>470</v>
      </c>
      <c r="R140" s="22" t="s">
        <v>74</v>
      </c>
      <c r="S140" s="22" t="s">
        <v>38</v>
      </c>
      <c r="T140" s="22">
        <v>300</v>
      </c>
      <c r="U140" s="22" t="s">
        <v>386</v>
      </c>
      <c r="Y140" s="22" t="s">
        <v>1566</v>
      </c>
    </row>
    <row r="141" spans="1:25">
      <c r="A141" s="22" t="s">
        <v>1567</v>
      </c>
      <c r="B141" s="22" t="s">
        <v>1568</v>
      </c>
      <c r="D141" s="22" t="s">
        <v>1308</v>
      </c>
      <c r="E141" s="22" t="s">
        <v>1307</v>
      </c>
      <c r="F141" s="22" t="s">
        <v>1308</v>
      </c>
      <c r="G141" s="22" t="s">
        <v>1569</v>
      </c>
      <c r="H141" s="22" t="s">
        <v>140</v>
      </c>
      <c r="I141" s="22" t="s">
        <v>152</v>
      </c>
      <c r="J141" s="22" t="e">
        <f>VLOOKUP(D141,#REF!,2,FALSE)</f>
        <v>#REF!</v>
      </c>
      <c r="K141" s="22" t="e">
        <f>VLOOKUP(D141,#REF!,2,FALSE)</f>
        <v>#REF!</v>
      </c>
      <c r="L141" s="32">
        <f t="shared" si="4"/>
        <v>2.5</v>
      </c>
      <c r="M141" s="33">
        <f t="shared" si="5"/>
        <v>0.02</v>
      </c>
      <c r="N141" s="22" t="s">
        <v>380</v>
      </c>
      <c r="O141" s="22" t="s">
        <v>1310</v>
      </c>
      <c r="P141" s="22">
        <v>200</v>
      </c>
      <c r="Q141" s="22" t="s">
        <v>1326</v>
      </c>
      <c r="R141" s="22" t="s">
        <v>37</v>
      </c>
      <c r="S141" s="22" t="s">
        <v>38</v>
      </c>
      <c r="T141" s="22">
        <v>300</v>
      </c>
      <c r="U141" s="22" t="s">
        <v>386</v>
      </c>
      <c r="Y141" s="22" t="s">
        <v>1570</v>
      </c>
    </row>
    <row r="142" spans="1:25">
      <c r="A142" s="22" t="s">
        <v>1304</v>
      </c>
      <c r="B142" s="22" t="s">
        <v>1305</v>
      </c>
      <c r="D142" s="22" t="s">
        <v>1306</v>
      </c>
      <c r="E142" s="22" t="s">
        <v>1307</v>
      </c>
      <c r="F142" s="22" t="s">
        <v>1308</v>
      </c>
      <c r="G142" s="22" t="s">
        <v>1309</v>
      </c>
      <c r="H142" s="22" t="s">
        <v>140</v>
      </c>
      <c r="I142" s="22" t="s">
        <v>152</v>
      </c>
      <c r="J142" s="22" t="e">
        <f>VLOOKUP(D142,#REF!,2,FALSE)</f>
        <v>#REF!</v>
      </c>
      <c r="K142" s="22" t="e">
        <f>VLOOKUP(D142,#REF!,2,FALSE)</f>
        <v>#REF!</v>
      </c>
      <c r="L142" s="32">
        <f t="shared" si="4"/>
        <v>2.5</v>
      </c>
      <c r="M142" s="33">
        <f t="shared" si="5"/>
        <v>0.02</v>
      </c>
      <c r="N142" s="22" t="s">
        <v>401</v>
      </c>
      <c r="O142" s="22" t="s">
        <v>1310</v>
      </c>
      <c r="P142" s="22">
        <v>200</v>
      </c>
      <c r="Q142" s="22" t="s">
        <v>392</v>
      </c>
      <c r="R142" s="22" t="s">
        <v>574</v>
      </c>
      <c r="S142" s="22" t="s">
        <v>384</v>
      </c>
      <c r="T142" s="22" t="s">
        <v>385</v>
      </c>
      <c r="U142" s="22" t="s">
        <v>386</v>
      </c>
      <c r="Y142" s="22" t="s">
        <v>1311</v>
      </c>
    </row>
    <row r="143" spans="1:25" hidden="1">
      <c r="A143" s="22" t="s">
        <v>1312</v>
      </c>
      <c r="B143" s="22" t="s">
        <v>1313</v>
      </c>
      <c r="C143" s="22"/>
      <c r="D143" s="22" t="s">
        <v>1314</v>
      </c>
      <c r="E143" s="22" t="s">
        <v>1315</v>
      </c>
      <c r="F143" s="22" t="s">
        <v>1313</v>
      </c>
      <c r="G143" s="22" t="s">
        <v>1316</v>
      </c>
      <c r="H143" s="22" t="s">
        <v>1571</v>
      </c>
      <c r="I143" s="22" t="s">
        <v>1317</v>
      </c>
      <c r="K143" s="22" t="e">
        <f>VLOOKUP(D143,#REF!,2,FALSE)</f>
        <v>#REF!</v>
      </c>
      <c r="L143" s="32">
        <f t="shared" si="4"/>
        <v>2.4860335195530725</v>
      </c>
      <c r="M143" s="33">
        <f t="shared" si="5"/>
        <v>5.5865921787709499E-3</v>
      </c>
      <c r="N143" s="22" t="s">
        <v>460</v>
      </c>
      <c r="O143" s="22" t="s">
        <v>1318</v>
      </c>
      <c r="P143" s="22">
        <v>200</v>
      </c>
      <c r="Q143" s="22" t="s">
        <v>456</v>
      </c>
      <c r="R143" s="22" t="s">
        <v>1319</v>
      </c>
      <c r="S143" s="22" t="s">
        <v>384</v>
      </c>
      <c r="T143" s="22" t="s">
        <v>385</v>
      </c>
      <c r="U143" s="22" t="s">
        <v>386</v>
      </c>
      <c r="Y143" s="22" t="s">
        <v>490</v>
      </c>
    </row>
    <row r="144" spans="1:25">
      <c r="A144" s="22" t="s">
        <v>1320</v>
      </c>
      <c r="B144" s="22" t="s">
        <v>1321</v>
      </c>
      <c r="D144" s="22" t="s">
        <v>1322</v>
      </c>
      <c r="E144" s="22" t="s">
        <v>1323</v>
      </c>
      <c r="F144" s="22" t="s">
        <v>1324</v>
      </c>
      <c r="G144" s="22" t="s">
        <v>1325</v>
      </c>
      <c r="H144" s="22" t="s">
        <v>191</v>
      </c>
      <c r="I144" s="22" t="s">
        <v>1092</v>
      </c>
      <c r="J144" s="22" t="e">
        <f>VLOOKUP(D144,#REF!,2,FALSE)</f>
        <v>#REF!</v>
      </c>
      <c r="K144" s="22" t="e">
        <f>VLOOKUP(D144,#REF!,2,FALSE)</f>
        <v>#REF!</v>
      </c>
      <c r="L144" s="32">
        <f t="shared" si="4"/>
        <v>2.4705882352941178</v>
      </c>
      <c r="M144" s="33">
        <f t="shared" si="5"/>
        <v>1.1764705882352941E-2</v>
      </c>
      <c r="N144" s="22" t="s">
        <v>380</v>
      </c>
      <c r="O144" s="22" t="s">
        <v>1310</v>
      </c>
      <c r="P144" s="22">
        <v>200</v>
      </c>
      <c r="Q144" s="22" t="s">
        <v>1326</v>
      </c>
      <c r="R144" s="22" t="s">
        <v>37</v>
      </c>
      <c r="S144" s="22" t="s">
        <v>38</v>
      </c>
      <c r="T144" s="22">
        <v>300</v>
      </c>
      <c r="U144" s="22" t="s">
        <v>386</v>
      </c>
      <c r="Y144" s="22" t="s">
        <v>1327</v>
      </c>
    </row>
    <row r="145" spans="1:25">
      <c r="A145" s="22" t="s">
        <v>1328</v>
      </c>
      <c r="B145" s="22" t="s">
        <v>1329</v>
      </c>
      <c r="D145" s="22" t="s">
        <v>1330</v>
      </c>
      <c r="E145" s="22" t="s">
        <v>1331</v>
      </c>
      <c r="F145" s="22" t="s">
        <v>1332</v>
      </c>
      <c r="G145" s="22" t="s">
        <v>1333</v>
      </c>
      <c r="H145" s="22" t="s">
        <v>659</v>
      </c>
      <c r="I145" s="22" t="s">
        <v>1189</v>
      </c>
      <c r="J145" s="22" t="e">
        <f>VLOOKUP(D145,#REF!,2,FALSE)</f>
        <v>#REF!</v>
      </c>
      <c r="K145" s="22" t="e">
        <f>VLOOKUP(D145,#REF!,2,FALSE)</f>
        <v>#REF!</v>
      </c>
      <c r="L145" s="32">
        <f t="shared" si="4"/>
        <v>2.4230769230769229</v>
      </c>
      <c r="M145" s="33">
        <f t="shared" si="5"/>
        <v>3.8461538461538464E-3</v>
      </c>
      <c r="N145" s="22" t="s">
        <v>380</v>
      </c>
      <c r="O145" s="22" t="s">
        <v>1334</v>
      </c>
      <c r="P145" s="22">
        <v>200</v>
      </c>
      <c r="Q145" s="22" t="s">
        <v>382</v>
      </c>
      <c r="R145" s="22" t="s">
        <v>74</v>
      </c>
      <c r="S145" s="22" t="s">
        <v>38</v>
      </c>
      <c r="T145" s="22">
        <v>500</v>
      </c>
      <c r="U145" s="22" t="s">
        <v>386</v>
      </c>
      <c r="Y145" s="22" t="s">
        <v>1335</v>
      </c>
    </row>
    <row r="146" spans="1:25">
      <c r="A146" s="22" t="s">
        <v>1336</v>
      </c>
      <c r="B146" s="22" t="s">
        <v>1337</v>
      </c>
      <c r="D146" s="22" t="s">
        <v>1338</v>
      </c>
      <c r="E146" s="22" t="s">
        <v>1339</v>
      </c>
      <c r="F146" s="22" t="s">
        <v>1340</v>
      </c>
      <c r="G146" s="22" t="s">
        <v>1341</v>
      </c>
      <c r="H146" s="22" t="s">
        <v>1103</v>
      </c>
      <c r="I146" s="22" t="s">
        <v>648</v>
      </c>
      <c r="J146" s="22" t="e">
        <f>VLOOKUP(D146,#REF!,2,FALSE)</f>
        <v>#REF!</v>
      </c>
      <c r="K146" s="22" t="e">
        <f>VLOOKUP(D146,#REF!,2,FALSE)</f>
        <v>#REF!</v>
      </c>
      <c r="L146" s="32">
        <f t="shared" si="4"/>
        <v>2.3142857142857145</v>
      </c>
      <c r="M146" s="33">
        <f t="shared" si="5"/>
        <v>5.7142857142857143E-3</v>
      </c>
      <c r="N146" s="22" t="s">
        <v>460</v>
      </c>
      <c r="O146" s="22" t="s">
        <v>500</v>
      </c>
      <c r="P146" s="22">
        <v>200</v>
      </c>
      <c r="Q146" s="22" t="s">
        <v>382</v>
      </c>
      <c r="R146" s="22" t="s">
        <v>1342</v>
      </c>
      <c r="S146" s="22" t="s">
        <v>384</v>
      </c>
      <c r="T146" s="22" t="s">
        <v>385</v>
      </c>
      <c r="U146" s="22" t="s">
        <v>386</v>
      </c>
      <c r="Y146" s="22" t="s">
        <v>1343</v>
      </c>
    </row>
    <row r="147" spans="1:25" hidden="1">
      <c r="A147" s="26" t="s">
        <v>1344</v>
      </c>
      <c r="B147" s="26" t="s">
        <v>1345</v>
      </c>
      <c r="C147" s="26"/>
      <c r="D147" s="26" t="s">
        <v>1346</v>
      </c>
      <c r="E147" s="26" t="s">
        <v>1347</v>
      </c>
      <c r="F147" s="26" t="s">
        <v>1348</v>
      </c>
      <c r="G147" s="26" t="s">
        <v>1349</v>
      </c>
      <c r="H147" s="26" t="s">
        <v>131</v>
      </c>
      <c r="I147" s="26" t="s">
        <v>152</v>
      </c>
      <c r="J147" s="26"/>
      <c r="K147" s="22" t="e">
        <f>VLOOKUP(D147,#REF!,2,FALSE)</f>
        <v>#REF!</v>
      </c>
      <c r="L147" s="32">
        <f t="shared" si="4"/>
        <v>2.2727272727272729</v>
      </c>
      <c r="M147" s="33">
        <f t="shared" si="5"/>
        <v>1.8181818181818181E-2</v>
      </c>
      <c r="N147" s="26" t="s">
        <v>401</v>
      </c>
      <c r="O147" s="26" t="s">
        <v>573</v>
      </c>
      <c r="P147" s="26">
        <v>200</v>
      </c>
      <c r="Q147" s="26" t="s">
        <v>1350</v>
      </c>
      <c r="R147" s="26" t="s">
        <v>237</v>
      </c>
      <c r="S147" s="26" t="s">
        <v>384</v>
      </c>
      <c r="T147" s="26" t="s">
        <v>385</v>
      </c>
      <c r="U147" s="26" t="s">
        <v>386</v>
      </c>
      <c r="V147" s="26"/>
      <c r="W147" s="26"/>
      <c r="X147" s="26"/>
      <c r="Y147" s="26" t="s">
        <v>1351</v>
      </c>
    </row>
    <row r="148" spans="1:25">
      <c r="A148" s="22" t="s">
        <v>1352</v>
      </c>
      <c r="B148" s="22" t="s">
        <v>1353</v>
      </c>
      <c r="D148" s="22" t="s">
        <v>1354</v>
      </c>
      <c r="E148" s="22" t="s">
        <v>1355</v>
      </c>
      <c r="F148" s="22" t="s">
        <v>1356</v>
      </c>
      <c r="G148" s="22" t="s">
        <v>1357</v>
      </c>
      <c r="H148" s="22" t="s">
        <v>1572</v>
      </c>
      <c r="I148" s="22" t="s">
        <v>1358</v>
      </c>
      <c r="J148" s="22" t="e">
        <f>VLOOKUP(D148,#REF!,2,FALSE)</f>
        <v>#REF!</v>
      </c>
      <c r="K148" s="22" t="e">
        <f>VLOOKUP(D148,#REF!,2,FALSE)</f>
        <v>#REF!</v>
      </c>
      <c r="L148" s="32">
        <f t="shared" si="4"/>
        <v>2.2638512681605514</v>
      </c>
      <c r="M148" s="33">
        <f t="shared" si="5"/>
        <v>6.1561191824673726E-3</v>
      </c>
      <c r="N148" s="22" t="s">
        <v>1173</v>
      </c>
      <c r="O148" s="22" t="s">
        <v>530</v>
      </c>
      <c r="P148" s="22">
        <v>200</v>
      </c>
      <c r="Q148" s="22" t="s">
        <v>392</v>
      </c>
      <c r="R148" s="22" t="s">
        <v>37</v>
      </c>
      <c r="S148" s="22" t="s">
        <v>384</v>
      </c>
      <c r="T148" s="22" t="s">
        <v>385</v>
      </c>
      <c r="U148" s="22" t="s">
        <v>386</v>
      </c>
      <c r="Y148" s="22" t="s">
        <v>1359</v>
      </c>
    </row>
    <row r="149" spans="1:25" hidden="1">
      <c r="A149" s="22" t="s">
        <v>1360</v>
      </c>
      <c r="B149" s="22" t="s">
        <v>1361</v>
      </c>
      <c r="C149" s="22"/>
      <c r="D149" s="22" t="s">
        <v>1362</v>
      </c>
      <c r="E149" s="22" t="s">
        <v>1363</v>
      </c>
      <c r="F149" s="22" t="s">
        <v>1364</v>
      </c>
      <c r="G149" s="22" t="s">
        <v>1365</v>
      </c>
      <c r="H149" s="22" t="s">
        <v>330</v>
      </c>
      <c r="I149" s="22" t="s">
        <v>967</v>
      </c>
      <c r="K149" s="22" t="e">
        <f>VLOOKUP(D149,#REF!,2,FALSE)</f>
        <v>#REF!</v>
      </c>
      <c r="L149" s="32">
        <f t="shared" si="4"/>
        <v>2.2272727272727271</v>
      </c>
      <c r="M149" s="33">
        <f t="shared" si="5"/>
        <v>9.0909090909090905E-3</v>
      </c>
      <c r="N149" s="22" t="s">
        <v>401</v>
      </c>
      <c r="O149" s="22" t="s">
        <v>418</v>
      </c>
      <c r="P149" s="22">
        <v>200</v>
      </c>
      <c r="Q149" s="22" t="s">
        <v>801</v>
      </c>
      <c r="R149" s="22" t="s">
        <v>111</v>
      </c>
      <c r="S149" s="22" t="s">
        <v>38</v>
      </c>
      <c r="T149" s="22" t="s">
        <v>620</v>
      </c>
      <c r="U149" s="22" t="s">
        <v>386</v>
      </c>
      <c r="Y149" s="22" t="s">
        <v>1366</v>
      </c>
    </row>
    <row r="150" spans="1:25">
      <c r="A150" s="22" t="s">
        <v>1367</v>
      </c>
      <c r="B150" s="22" t="s">
        <v>1368</v>
      </c>
      <c r="D150" s="22" t="s">
        <v>1369</v>
      </c>
      <c r="E150" s="22" t="s">
        <v>1370</v>
      </c>
      <c r="F150" s="22" t="s">
        <v>1371</v>
      </c>
      <c r="G150" s="22" t="s">
        <v>1372</v>
      </c>
      <c r="H150" s="22" t="s">
        <v>247</v>
      </c>
      <c r="I150" s="22" t="s">
        <v>1373</v>
      </c>
      <c r="J150" s="22" t="e">
        <f>VLOOKUP(D150,#REF!,2,FALSE)</f>
        <v>#REF!</v>
      </c>
      <c r="K150" s="22" t="e">
        <f>VLOOKUP(D150,#REF!,2,FALSE)</f>
        <v>#REF!</v>
      </c>
      <c r="L150" s="32">
        <f t="shared" si="4"/>
        <v>2.1999499999999999</v>
      </c>
      <c r="M150" s="33">
        <f t="shared" si="5"/>
        <v>0</v>
      </c>
      <c r="N150" s="22" t="s">
        <v>1374</v>
      </c>
      <c r="O150" s="22" t="s">
        <v>455</v>
      </c>
      <c r="Q150" s="22" t="s">
        <v>1375</v>
      </c>
      <c r="R150" s="22" t="s">
        <v>74</v>
      </c>
      <c r="S150" s="22" t="s">
        <v>38</v>
      </c>
      <c r="T150" s="22">
        <v>300</v>
      </c>
      <c r="U150" s="22" t="s">
        <v>386</v>
      </c>
      <c r="Y150" s="22" t="s">
        <v>1376</v>
      </c>
    </row>
    <row r="151" spans="1:25">
      <c r="A151" s="22" t="s">
        <v>1377</v>
      </c>
      <c r="B151" s="22" t="s">
        <v>1378</v>
      </c>
      <c r="D151" s="22" t="s">
        <v>1379</v>
      </c>
      <c r="E151" s="22" t="s">
        <v>1379</v>
      </c>
      <c r="F151" s="22" t="s">
        <v>1380</v>
      </c>
      <c r="G151" s="22" t="s">
        <v>1381</v>
      </c>
      <c r="H151" s="22" t="s">
        <v>630</v>
      </c>
      <c r="I151" s="22" t="s">
        <v>1382</v>
      </c>
      <c r="J151" s="22" t="e">
        <f>VLOOKUP(D151,#REF!,2,FALSE)</f>
        <v>#REF!</v>
      </c>
      <c r="K151" s="22" t="e">
        <f>VLOOKUP(D151,#REF!,2,FALSE)</f>
        <v>#REF!</v>
      </c>
      <c r="L151" s="32">
        <f t="shared" si="4"/>
        <v>2.129032258064516</v>
      </c>
      <c r="M151" s="33">
        <f t="shared" si="5"/>
        <v>0</v>
      </c>
      <c r="N151" s="22" t="s">
        <v>380</v>
      </c>
      <c r="O151" s="22" t="s">
        <v>1383</v>
      </c>
      <c r="Q151" s="22" t="s">
        <v>1384</v>
      </c>
      <c r="R151" s="22" t="s">
        <v>111</v>
      </c>
      <c r="S151" s="22" t="s">
        <v>38</v>
      </c>
      <c r="T151" s="22">
        <v>500</v>
      </c>
      <c r="U151" s="22" t="s">
        <v>386</v>
      </c>
      <c r="Y151" s="22" t="s">
        <v>1385</v>
      </c>
    </row>
    <row r="152" spans="1:25">
      <c r="A152" s="22" t="s">
        <v>1386</v>
      </c>
      <c r="B152" s="22" t="s">
        <v>1387</v>
      </c>
      <c r="D152" s="22" t="s">
        <v>1388</v>
      </c>
      <c r="E152" s="22" t="s">
        <v>1388</v>
      </c>
      <c r="F152" s="22" t="s">
        <v>1389</v>
      </c>
      <c r="G152" s="22" t="s">
        <v>1390</v>
      </c>
      <c r="H152" s="22" t="s">
        <v>131</v>
      </c>
      <c r="I152" s="22" t="s">
        <v>1391</v>
      </c>
      <c r="J152" s="22" t="e">
        <f>VLOOKUP(D152,#REF!,2,FALSE)</f>
        <v>#REF!</v>
      </c>
      <c r="K152" s="22" t="e">
        <f>VLOOKUP(D152,#REF!,2,FALSE)</f>
        <v>#REF!</v>
      </c>
      <c r="L152" s="32">
        <f t="shared" si="4"/>
        <v>2.081818181818182</v>
      </c>
      <c r="M152" s="33">
        <f t="shared" si="5"/>
        <v>1.8181818181818181E-2</v>
      </c>
      <c r="N152" s="22" t="s">
        <v>401</v>
      </c>
      <c r="O152" s="22" t="s">
        <v>1392</v>
      </c>
      <c r="P152" s="22">
        <v>200</v>
      </c>
      <c r="Q152" s="22" t="s">
        <v>720</v>
      </c>
      <c r="R152" s="22" t="s">
        <v>37</v>
      </c>
      <c r="S152" s="22" t="s">
        <v>384</v>
      </c>
      <c r="T152" s="22" t="s">
        <v>385</v>
      </c>
      <c r="U152" s="22" t="s">
        <v>386</v>
      </c>
      <c r="Y152" s="22" t="s">
        <v>1393</v>
      </c>
    </row>
    <row r="153" spans="1:25" hidden="1">
      <c r="A153" s="26" t="s">
        <v>1394</v>
      </c>
      <c r="B153" s="26" t="s">
        <v>1395</v>
      </c>
      <c r="C153" s="26"/>
      <c r="D153" s="26" t="s">
        <v>1396</v>
      </c>
      <c r="E153" s="26" t="s">
        <v>1396</v>
      </c>
      <c r="F153" s="26" t="s">
        <v>1397</v>
      </c>
      <c r="G153" s="26" t="s">
        <v>1398</v>
      </c>
      <c r="H153" s="26" t="s">
        <v>1573</v>
      </c>
      <c r="I153" s="26" t="s">
        <v>1399</v>
      </c>
      <c r="J153" s="26"/>
      <c r="K153" s="22" t="e">
        <f>VLOOKUP(D153,#REF!,2,FALSE)</f>
        <v>#REF!</v>
      </c>
      <c r="L153" s="32">
        <f t="shared" si="4"/>
        <v>2.0666013712047011</v>
      </c>
      <c r="M153" s="33">
        <f t="shared" si="5"/>
        <v>0</v>
      </c>
      <c r="N153" s="26" t="s">
        <v>401</v>
      </c>
      <c r="O153" s="26" t="s">
        <v>1400</v>
      </c>
      <c r="P153" s="26">
        <v>0</v>
      </c>
      <c r="Q153" s="26" t="s">
        <v>382</v>
      </c>
      <c r="R153" s="26" t="s">
        <v>111</v>
      </c>
      <c r="S153" s="26" t="s">
        <v>384</v>
      </c>
      <c r="T153" s="26" t="s">
        <v>385</v>
      </c>
      <c r="U153" s="26" t="s">
        <v>386</v>
      </c>
      <c r="V153" s="26"/>
      <c r="W153" s="26"/>
      <c r="X153" s="26"/>
      <c r="Y153" s="26" t="s">
        <v>1401</v>
      </c>
    </row>
    <row r="154" spans="1:25">
      <c r="A154" s="22" t="s">
        <v>1402</v>
      </c>
      <c r="B154" s="22" t="s">
        <v>1403</v>
      </c>
      <c r="D154" s="22" t="s">
        <v>1404</v>
      </c>
      <c r="E154" s="22" t="s">
        <v>1404</v>
      </c>
      <c r="F154" s="22" t="s">
        <v>1405</v>
      </c>
      <c r="G154" s="22" t="s">
        <v>1406</v>
      </c>
      <c r="H154" s="22" t="s">
        <v>1538</v>
      </c>
      <c r="I154" s="22" t="s">
        <v>1407</v>
      </c>
      <c r="J154" s="22" t="e">
        <f>VLOOKUP(D154,#REF!,2,FALSE)</f>
        <v>#REF!</v>
      </c>
      <c r="K154" s="22" t="e">
        <f>VLOOKUP(D154,#REF!,2,FALSE)</f>
        <v>#REF!</v>
      </c>
      <c r="L154" s="32">
        <f t="shared" si="4"/>
        <v>2.0588235294117645</v>
      </c>
      <c r="M154" s="33">
        <f t="shared" si="5"/>
        <v>5.8823529411764705E-3</v>
      </c>
      <c r="N154" s="22" t="s">
        <v>618</v>
      </c>
      <c r="O154" s="22" t="s">
        <v>381</v>
      </c>
      <c r="P154" s="22">
        <v>200</v>
      </c>
      <c r="Q154" s="22" t="s">
        <v>382</v>
      </c>
      <c r="R154" s="22" t="s">
        <v>37</v>
      </c>
      <c r="S154" s="22" t="s">
        <v>384</v>
      </c>
      <c r="T154" s="22" t="s">
        <v>385</v>
      </c>
      <c r="U154" s="22" t="s">
        <v>386</v>
      </c>
      <c r="Y154" s="22" t="s">
        <v>753</v>
      </c>
    </row>
    <row r="155" spans="1:25">
      <c r="A155" s="26" t="s">
        <v>1408</v>
      </c>
      <c r="B155" s="26" t="s">
        <v>1409</v>
      </c>
      <c r="C155" s="29"/>
      <c r="D155" s="26" t="s">
        <v>1410</v>
      </c>
      <c r="E155" s="26" t="s">
        <v>1411</v>
      </c>
      <c r="F155" s="26" t="s">
        <v>1412</v>
      </c>
      <c r="G155" s="26" t="s">
        <v>1413</v>
      </c>
      <c r="H155" s="26" t="s">
        <v>1574</v>
      </c>
      <c r="I155" s="26" t="s">
        <v>263</v>
      </c>
      <c r="J155" s="22" t="e">
        <f>VLOOKUP(D155,#REF!,2,FALSE)</f>
        <v>#REF!</v>
      </c>
      <c r="K155" s="22" t="e">
        <f>VLOOKUP(D155,#REF!,2,FALSE)</f>
        <v>#REF!</v>
      </c>
      <c r="L155" s="32">
        <f t="shared" si="4"/>
        <v>1.9681810726586846</v>
      </c>
      <c r="M155" s="33">
        <f t="shared" si="5"/>
        <v>1.3121207151057898E-2</v>
      </c>
      <c r="N155" s="26" t="s">
        <v>1414</v>
      </c>
      <c r="O155" s="26" t="s">
        <v>428</v>
      </c>
      <c r="P155" s="26">
        <v>80</v>
      </c>
      <c r="Q155" s="26" t="s">
        <v>384</v>
      </c>
      <c r="R155" s="26" t="s">
        <v>37</v>
      </c>
      <c r="S155" s="26" t="s">
        <v>384</v>
      </c>
      <c r="T155" s="26" t="s">
        <v>385</v>
      </c>
      <c r="U155" s="26" t="s">
        <v>386</v>
      </c>
      <c r="V155" s="26"/>
      <c r="W155" s="26"/>
      <c r="X155" s="26"/>
      <c r="Y155" s="26" t="s">
        <v>1415</v>
      </c>
    </row>
    <row r="156" spans="1:25">
      <c r="A156" s="22" t="s">
        <v>1416</v>
      </c>
      <c r="B156" s="22" t="s">
        <v>108</v>
      </c>
      <c r="D156" s="22" t="s">
        <v>107</v>
      </c>
      <c r="E156" s="22" t="s">
        <v>110</v>
      </c>
      <c r="F156" s="22" t="s">
        <v>108</v>
      </c>
      <c r="G156" s="22" t="s">
        <v>109</v>
      </c>
      <c r="H156" s="22" t="s">
        <v>1575</v>
      </c>
      <c r="I156" s="22" t="s">
        <v>1417</v>
      </c>
      <c r="J156" s="22" t="e">
        <f>VLOOKUP(D156,#REF!,2,FALSE)</f>
        <v>#REF!</v>
      </c>
      <c r="K156" s="22" t="e">
        <f>VLOOKUP(D156,#REF!,2,FALSE)</f>
        <v>#REF!</v>
      </c>
      <c r="L156" s="32">
        <f t="shared" si="4"/>
        <v>1.9479166666666667</v>
      </c>
      <c r="M156" s="33">
        <f t="shared" si="5"/>
        <v>0</v>
      </c>
      <c r="N156" s="22" t="s">
        <v>401</v>
      </c>
      <c r="O156" s="22" t="s">
        <v>504</v>
      </c>
      <c r="Q156" s="22" t="s">
        <v>1418</v>
      </c>
      <c r="R156" s="22" t="s">
        <v>111</v>
      </c>
      <c r="S156" s="22" t="s">
        <v>38</v>
      </c>
      <c r="T156" s="22">
        <v>500</v>
      </c>
      <c r="U156" s="22" t="s">
        <v>386</v>
      </c>
      <c r="Y156" s="22" t="s">
        <v>1419</v>
      </c>
    </row>
    <row r="157" spans="1:25">
      <c r="A157" s="22" t="s">
        <v>1420</v>
      </c>
      <c r="B157" s="22" t="s">
        <v>1421</v>
      </c>
      <c r="D157" s="22" t="s">
        <v>1422</v>
      </c>
      <c r="E157" s="22" t="s">
        <v>1423</v>
      </c>
      <c r="F157" s="22" t="s">
        <v>1424</v>
      </c>
      <c r="G157" s="22" t="s">
        <v>1425</v>
      </c>
      <c r="H157" s="22" t="s">
        <v>1280</v>
      </c>
      <c r="I157" s="22" t="s">
        <v>943</v>
      </c>
      <c r="J157" s="22" t="e">
        <f>VLOOKUP(D157,#REF!,2,FALSE)</f>
        <v>#REF!</v>
      </c>
      <c r="K157" s="22" t="e">
        <f>VLOOKUP(D157,#REF!,2,FALSE)</f>
        <v>#REF!</v>
      </c>
      <c r="L157" s="32">
        <f t="shared" si="4"/>
        <v>1.9230769230769231</v>
      </c>
      <c r="M157" s="33">
        <f t="shared" si="5"/>
        <v>0</v>
      </c>
      <c r="N157" s="22" t="s">
        <v>380</v>
      </c>
      <c r="O157" s="22" t="s">
        <v>1426</v>
      </c>
      <c r="Q157" s="22" t="s">
        <v>382</v>
      </c>
      <c r="R157" s="22" t="s">
        <v>111</v>
      </c>
      <c r="S157" s="22" t="s">
        <v>38</v>
      </c>
      <c r="T157" s="22">
        <v>300</v>
      </c>
      <c r="U157" s="22" t="s">
        <v>386</v>
      </c>
      <c r="Y157" s="22" t="s">
        <v>1427</v>
      </c>
    </row>
    <row r="158" spans="1:25">
      <c r="A158" s="26" t="s">
        <v>1428</v>
      </c>
      <c r="B158" s="26" t="s">
        <v>1429</v>
      </c>
      <c r="C158" s="29"/>
      <c r="D158" s="26" t="s">
        <v>1430</v>
      </c>
      <c r="E158" s="26" t="s">
        <v>1431</v>
      </c>
      <c r="F158" s="26" t="s">
        <v>1432</v>
      </c>
      <c r="G158" s="26" t="s">
        <v>1433</v>
      </c>
      <c r="H158" s="26" t="s">
        <v>1159</v>
      </c>
      <c r="I158" s="26" t="s">
        <v>1434</v>
      </c>
      <c r="J158" s="22" t="e">
        <f>VLOOKUP(D158,#REF!,2,FALSE)</f>
        <v>#REF!</v>
      </c>
      <c r="K158" s="22" t="e">
        <f>VLOOKUP(D158,#REF!,2,FALSE)</f>
        <v>#REF!</v>
      </c>
      <c r="L158" s="32">
        <f t="shared" si="4"/>
        <v>1.903225806451613</v>
      </c>
      <c r="M158" s="33">
        <f t="shared" si="5"/>
        <v>6.4516129032258064E-3</v>
      </c>
      <c r="N158" s="26" t="s">
        <v>460</v>
      </c>
      <c r="O158" s="26" t="s">
        <v>1435</v>
      </c>
      <c r="P158" s="26">
        <v>200</v>
      </c>
      <c r="Q158" s="26" t="s">
        <v>470</v>
      </c>
      <c r="R158" s="26" t="s">
        <v>1436</v>
      </c>
      <c r="S158" s="26" t="s">
        <v>384</v>
      </c>
      <c r="T158" s="26">
        <v>500</v>
      </c>
      <c r="U158" s="26" t="s">
        <v>386</v>
      </c>
      <c r="V158" s="26"/>
      <c r="W158" s="26"/>
      <c r="X158" s="26"/>
      <c r="Y158" s="26" t="s">
        <v>1437</v>
      </c>
    </row>
    <row r="159" spans="1:25">
      <c r="A159" s="22" t="s">
        <v>1576</v>
      </c>
      <c r="B159" s="22" t="s">
        <v>1577</v>
      </c>
      <c r="D159" s="22" t="s">
        <v>1578</v>
      </c>
      <c r="E159" s="22" t="s">
        <v>1578</v>
      </c>
      <c r="F159" s="22" t="s">
        <v>1579</v>
      </c>
      <c r="G159" s="22" t="s">
        <v>1580</v>
      </c>
      <c r="H159" s="22" t="s">
        <v>1581</v>
      </c>
      <c r="I159" s="22" t="s">
        <v>1582</v>
      </c>
      <c r="J159" s="22" t="e">
        <f>VLOOKUP(D159,#REF!,2,FALSE)</f>
        <v>#REF!</v>
      </c>
      <c r="K159" s="22" t="e">
        <f>VLOOKUP(D159,#REF!,2,FALSE)</f>
        <v>#REF!</v>
      </c>
      <c r="L159" s="32">
        <f t="shared" si="4"/>
        <v>1.8319327731092436</v>
      </c>
      <c r="M159" s="33">
        <f t="shared" si="5"/>
        <v>1.680672268907563E-2</v>
      </c>
      <c r="N159" s="22" t="s">
        <v>380</v>
      </c>
      <c r="O159" s="22" t="s">
        <v>530</v>
      </c>
      <c r="P159" s="22">
        <v>200</v>
      </c>
      <c r="Q159" s="22" t="s">
        <v>1583</v>
      </c>
      <c r="R159" s="22" t="s">
        <v>556</v>
      </c>
      <c r="S159" s="22" t="s">
        <v>384</v>
      </c>
      <c r="T159" s="22">
        <v>300</v>
      </c>
      <c r="U159" s="22" t="s">
        <v>386</v>
      </c>
      <c r="Y159" s="22" t="s">
        <v>1584</v>
      </c>
    </row>
    <row r="160" spans="1:25">
      <c r="A160" s="22" t="s">
        <v>1438</v>
      </c>
      <c r="B160" s="22" t="s">
        <v>1439</v>
      </c>
      <c r="D160" s="22" t="s">
        <v>1440</v>
      </c>
      <c r="E160" s="22" t="s">
        <v>1441</v>
      </c>
      <c r="F160" s="22" t="s">
        <v>1442</v>
      </c>
      <c r="G160" s="22" t="s">
        <v>1443</v>
      </c>
      <c r="H160" s="22" t="s">
        <v>131</v>
      </c>
      <c r="I160" s="22" t="s">
        <v>247</v>
      </c>
      <c r="J160" s="22" t="e">
        <f>VLOOKUP(D160,#REF!,2,FALSE)</f>
        <v>#REF!</v>
      </c>
      <c r="K160" s="22" t="e">
        <f>VLOOKUP(D160,#REF!,2,FALSE)</f>
        <v>#REF!</v>
      </c>
      <c r="L160" s="32">
        <f t="shared" si="4"/>
        <v>1.8181818181818181</v>
      </c>
      <c r="M160" s="33">
        <f t="shared" si="5"/>
        <v>1.8181818181818181E-2</v>
      </c>
      <c r="N160" s="22" t="s">
        <v>380</v>
      </c>
      <c r="O160" s="22" t="s">
        <v>1444</v>
      </c>
      <c r="P160" s="22">
        <v>200</v>
      </c>
      <c r="Q160" s="22" t="s">
        <v>382</v>
      </c>
      <c r="R160" s="22" t="s">
        <v>574</v>
      </c>
      <c r="S160" s="22" t="s">
        <v>384</v>
      </c>
      <c r="T160" s="22" t="s">
        <v>385</v>
      </c>
      <c r="U160" s="22" t="s">
        <v>386</v>
      </c>
      <c r="Y160" s="22" t="s">
        <v>1445</v>
      </c>
    </row>
    <row r="161" spans="1:25">
      <c r="A161" s="22" t="s">
        <v>1446</v>
      </c>
      <c r="B161" s="22" t="s">
        <v>1447</v>
      </c>
      <c r="D161" s="22" t="s">
        <v>1448</v>
      </c>
      <c r="E161" s="22" t="s">
        <v>1448</v>
      </c>
      <c r="F161" s="22" t="s">
        <v>1449</v>
      </c>
      <c r="G161" s="22" t="s">
        <v>1450</v>
      </c>
      <c r="H161" s="22" t="s">
        <v>1585</v>
      </c>
      <c r="I161" s="22" t="s">
        <v>379</v>
      </c>
      <c r="J161" s="22" t="e">
        <f>VLOOKUP(D161,#REF!,2,FALSE)</f>
        <v>#REF!</v>
      </c>
      <c r="K161" s="22" t="e">
        <f>VLOOKUP(D161,#REF!,2,FALSE)</f>
        <v>#REF!</v>
      </c>
      <c r="L161" s="32">
        <f t="shared" si="4"/>
        <v>1.736842105263158</v>
      </c>
      <c r="M161" s="33">
        <f t="shared" si="5"/>
        <v>5.263157894736842E-3</v>
      </c>
      <c r="N161" s="22" t="s">
        <v>1173</v>
      </c>
      <c r="O161" s="22" t="s">
        <v>530</v>
      </c>
      <c r="P161" s="22">
        <v>200</v>
      </c>
      <c r="Q161" s="22" t="s">
        <v>382</v>
      </c>
      <c r="R161" s="22" t="s">
        <v>74</v>
      </c>
      <c r="S161" s="22" t="s">
        <v>384</v>
      </c>
      <c r="T161" s="22" t="s">
        <v>385</v>
      </c>
      <c r="U161" s="22" t="s">
        <v>386</v>
      </c>
      <c r="Y161" s="22" t="s">
        <v>716</v>
      </c>
    </row>
    <row r="162" spans="1:25">
      <c r="A162" s="22" t="s">
        <v>1451</v>
      </c>
      <c r="B162" s="22" t="s">
        <v>1452</v>
      </c>
      <c r="D162" s="22" t="s">
        <v>1453</v>
      </c>
      <c r="E162" s="22" t="s">
        <v>1454</v>
      </c>
      <c r="F162" s="22" t="s">
        <v>1455</v>
      </c>
      <c r="G162" s="22" t="s">
        <v>1456</v>
      </c>
      <c r="H162" s="22" t="s">
        <v>916</v>
      </c>
      <c r="I162" s="22" t="s">
        <v>1457</v>
      </c>
      <c r="J162" s="22" t="e">
        <f>VLOOKUP(D162,#REF!,2,FALSE)</f>
        <v>#REF!</v>
      </c>
      <c r="K162" s="22" t="e">
        <f>VLOOKUP(D162,#REF!,2,FALSE)</f>
        <v>#REF!</v>
      </c>
      <c r="L162" s="32">
        <f t="shared" si="4"/>
        <v>1.6607142857142858</v>
      </c>
      <c r="M162" s="33">
        <f t="shared" si="5"/>
        <v>3.5714285714285713E-3</v>
      </c>
      <c r="N162" s="22" t="s">
        <v>1458</v>
      </c>
      <c r="O162" s="22" t="s">
        <v>530</v>
      </c>
      <c r="P162" s="22">
        <v>200</v>
      </c>
      <c r="Q162" s="22" t="s">
        <v>1459</v>
      </c>
      <c r="R162" s="22" t="s">
        <v>237</v>
      </c>
      <c r="S162" s="22" t="s">
        <v>38</v>
      </c>
      <c r="T162" s="22">
        <v>500</v>
      </c>
      <c r="U162" s="22" t="s">
        <v>386</v>
      </c>
      <c r="Y162" s="22" t="s">
        <v>1460</v>
      </c>
    </row>
    <row r="163" spans="1:25">
      <c r="A163" s="22" t="s">
        <v>1461</v>
      </c>
      <c r="B163" s="22" t="s">
        <v>1462</v>
      </c>
      <c r="D163" s="22" t="s">
        <v>1463</v>
      </c>
      <c r="E163" s="22" t="s">
        <v>1464</v>
      </c>
      <c r="F163" s="22" t="s">
        <v>1465</v>
      </c>
      <c r="G163" s="22" t="s">
        <v>1466</v>
      </c>
      <c r="H163" s="22" t="s">
        <v>338</v>
      </c>
      <c r="I163" s="22" t="s">
        <v>1239</v>
      </c>
      <c r="J163" s="22" t="e">
        <f>VLOOKUP(D163,#REF!,2,FALSE)</f>
        <v>#REF!</v>
      </c>
      <c r="K163" s="22" t="e">
        <f>VLOOKUP(D163,#REF!,2,FALSE)</f>
        <v>#REF!</v>
      </c>
      <c r="L163" s="32">
        <f t="shared" si="4"/>
        <v>1.5714285714285714</v>
      </c>
      <c r="M163" s="33">
        <f t="shared" si="5"/>
        <v>9.5238095238095247E-3</v>
      </c>
      <c r="N163" s="22" t="s">
        <v>380</v>
      </c>
      <c r="O163" s="22" t="s">
        <v>1467</v>
      </c>
      <c r="P163" s="22">
        <v>200</v>
      </c>
      <c r="Q163" s="22" t="s">
        <v>470</v>
      </c>
      <c r="R163" s="22" t="s">
        <v>37</v>
      </c>
      <c r="S163" s="22" t="s">
        <v>384</v>
      </c>
      <c r="T163" s="22" t="s">
        <v>385</v>
      </c>
      <c r="U163" s="22" t="s">
        <v>386</v>
      </c>
      <c r="Y163" s="22" t="s">
        <v>1468</v>
      </c>
    </row>
    <row r="164" spans="1:25">
      <c r="A164" s="22" t="s">
        <v>1469</v>
      </c>
      <c r="B164" s="22" t="s">
        <v>1470</v>
      </c>
      <c r="D164" s="22" t="s">
        <v>1471</v>
      </c>
      <c r="E164" s="22" t="s">
        <v>1472</v>
      </c>
      <c r="F164" s="22" t="s">
        <v>1473</v>
      </c>
      <c r="G164" s="22" t="s">
        <v>1474</v>
      </c>
      <c r="H164" s="22" t="s">
        <v>1586</v>
      </c>
      <c r="I164" s="22" t="s">
        <v>1475</v>
      </c>
      <c r="J164" s="22" t="e">
        <f>VLOOKUP(D164,#REF!,2,FALSE)</f>
        <v>#REF!</v>
      </c>
      <c r="K164" s="22" t="e">
        <f>VLOOKUP(D164,#REF!,2,FALSE)</f>
        <v>#REF!</v>
      </c>
      <c r="L164" s="32">
        <f t="shared" si="4"/>
        <v>1.4761904761904763</v>
      </c>
      <c r="M164" s="33">
        <f t="shared" si="5"/>
        <v>1.9047619047619048E-3</v>
      </c>
      <c r="N164" s="22" t="s">
        <v>380</v>
      </c>
      <c r="O164" s="22" t="s">
        <v>530</v>
      </c>
      <c r="P164" s="22">
        <v>200</v>
      </c>
      <c r="Q164" s="22" t="s">
        <v>574</v>
      </c>
      <c r="R164" s="22" t="s">
        <v>576</v>
      </c>
      <c r="S164" s="22" t="s">
        <v>38</v>
      </c>
      <c r="T164" s="22">
        <v>500</v>
      </c>
      <c r="U164" s="22" t="s">
        <v>386</v>
      </c>
      <c r="Y164" s="22" t="s">
        <v>1476</v>
      </c>
    </row>
    <row r="165" spans="1:25">
      <c r="A165" s="22" t="s">
        <v>1477</v>
      </c>
      <c r="B165" s="22" t="s">
        <v>1478</v>
      </c>
      <c r="D165" s="22" t="s">
        <v>1479</v>
      </c>
      <c r="E165" s="22" t="s">
        <v>1480</v>
      </c>
      <c r="F165" s="22" t="s">
        <v>1481</v>
      </c>
      <c r="G165" s="22" t="s">
        <v>1482</v>
      </c>
      <c r="H165" s="22" t="s">
        <v>1587</v>
      </c>
      <c r="I165" s="22" t="s">
        <v>1483</v>
      </c>
      <c r="J165" s="22" t="e">
        <f>VLOOKUP(D165,#REF!,2,FALSE)</f>
        <v>#REF!</v>
      </c>
      <c r="K165" s="22" t="e">
        <f>VLOOKUP(D165,#REF!,2,FALSE)</f>
        <v>#REF!</v>
      </c>
      <c r="L165" s="32">
        <f t="shared" si="4"/>
        <v>1.4217687074829932</v>
      </c>
      <c r="M165" s="33">
        <f t="shared" si="5"/>
        <v>2.7210884353741495E-3</v>
      </c>
      <c r="N165" s="22" t="s">
        <v>1484</v>
      </c>
      <c r="O165" s="22" t="s">
        <v>455</v>
      </c>
      <c r="P165" s="22">
        <v>200</v>
      </c>
      <c r="Q165" s="22" t="s">
        <v>1485</v>
      </c>
      <c r="R165" s="22" t="s">
        <v>37</v>
      </c>
      <c r="S165" s="22" t="s">
        <v>38</v>
      </c>
      <c r="T165" s="22">
        <v>500</v>
      </c>
      <c r="U165" s="22" t="s">
        <v>386</v>
      </c>
      <c r="Y165" s="22" t="s">
        <v>1486</v>
      </c>
    </row>
    <row r="166" spans="1:25">
      <c r="A166" s="22" t="s">
        <v>1487</v>
      </c>
      <c r="B166" s="22" t="s">
        <v>1488</v>
      </c>
      <c r="D166" s="22" t="s">
        <v>1489</v>
      </c>
      <c r="E166" s="22" t="s">
        <v>1490</v>
      </c>
      <c r="F166" s="22" t="s">
        <v>1491</v>
      </c>
      <c r="G166" s="22" t="s">
        <v>1492</v>
      </c>
      <c r="H166" s="22" t="s">
        <v>263</v>
      </c>
      <c r="I166" s="22" t="s">
        <v>1493</v>
      </c>
      <c r="J166" s="22" t="e">
        <f>VLOOKUP(D166,#REF!,2,FALSE)</f>
        <v>#REF!</v>
      </c>
      <c r="K166" s="22" t="e">
        <f>VLOOKUP(D166,#REF!,2,FALSE)</f>
        <v>#REF!</v>
      </c>
      <c r="L166" s="32">
        <f t="shared" si="4"/>
        <v>1.3333333333333333</v>
      </c>
      <c r="M166" s="33">
        <f t="shared" si="5"/>
        <v>1.6666666666666666E-2</v>
      </c>
      <c r="N166" s="22" t="s">
        <v>380</v>
      </c>
      <c r="O166" s="22" t="s">
        <v>1494</v>
      </c>
      <c r="P166" s="22">
        <v>200</v>
      </c>
      <c r="Q166" s="22" t="s">
        <v>1495</v>
      </c>
      <c r="R166" s="22" t="s">
        <v>37</v>
      </c>
      <c r="S166" s="22" t="s">
        <v>384</v>
      </c>
      <c r="T166" s="22" t="s">
        <v>385</v>
      </c>
      <c r="U166" s="22" t="s">
        <v>386</v>
      </c>
      <c r="Y166" s="22" t="s">
        <v>1496</v>
      </c>
    </row>
    <row r="167" spans="1:25">
      <c r="A167" s="26" t="s">
        <v>1588</v>
      </c>
      <c r="B167" s="26" t="s">
        <v>1589</v>
      </c>
      <c r="C167" s="29"/>
      <c r="D167" s="26" t="s">
        <v>1590</v>
      </c>
      <c r="E167" s="26" t="s">
        <v>1591</v>
      </c>
      <c r="F167" s="26" t="s">
        <v>1592</v>
      </c>
      <c r="G167" s="26" t="s">
        <v>1593</v>
      </c>
      <c r="H167" s="26" t="s">
        <v>1594</v>
      </c>
      <c r="I167" s="26" t="s">
        <v>1595</v>
      </c>
      <c r="J167" s="22" t="e">
        <f>VLOOKUP(D167,#REF!,2,FALSE)</f>
        <v>#REF!</v>
      </c>
      <c r="K167" s="22" t="e">
        <f>VLOOKUP(D167,#REF!,2,FALSE)</f>
        <v>#REF!</v>
      </c>
      <c r="L167" s="32">
        <f t="shared" si="4"/>
        <v>1.1846957893698846</v>
      </c>
      <c r="M167" s="33">
        <f t="shared" si="5"/>
        <v>9.8609604575485652E-3</v>
      </c>
      <c r="N167" s="26" t="s">
        <v>460</v>
      </c>
      <c r="O167" s="26" t="s">
        <v>530</v>
      </c>
      <c r="P167" s="26">
        <v>200</v>
      </c>
      <c r="Q167" s="26" t="s">
        <v>382</v>
      </c>
      <c r="R167" s="26" t="s">
        <v>74</v>
      </c>
      <c r="S167" s="26" t="s">
        <v>38</v>
      </c>
      <c r="T167" s="26">
        <v>300</v>
      </c>
      <c r="U167" s="26" t="s">
        <v>386</v>
      </c>
      <c r="V167" s="26"/>
      <c r="W167" s="26"/>
      <c r="X167" s="26"/>
      <c r="Y167" s="26" t="s">
        <v>1596</v>
      </c>
    </row>
    <row r="168" spans="1:25">
      <c r="A168" s="22" t="s">
        <v>1597</v>
      </c>
      <c r="B168" s="22" t="s">
        <v>1598</v>
      </c>
      <c r="D168" s="22" t="s">
        <v>1599</v>
      </c>
      <c r="E168" s="22" t="s">
        <v>1600</v>
      </c>
      <c r="F168" s="22" t="s">
        <v>1601</v>
      </c>
      <c r="G168" s="22" t="s">
        <v>1602</v>
      </c>
      <c r="H168" s="22" t="s">
        <v>1603</v>
      </c>
      <c r="I168" s="22" t="s">
        <v>1222</v>
      </c>
      <c r="J168" s="22" t="e">
        <f>VLOOKUP(D168,#REF!,2,FALSE)</f>
        <v>#REF!</v>
      </c>
      <c r="K168" s="22" t="e">
        <f>VLOOKUP(D168,#REF!,2,FALSE)</f>
        <v>#REF!</v>
      </c>
      <c r="L168" s="32">
        <f t="shared" si="4"/>
        <v>1.1275964391691395</v>
      </c>
      <c r="M168" s="33">
        <f t="shared" si="5"/>
        <v>3.956478733926805E-3</v>
      </c>
      <c r="N168" s="22" t="s">
        <v>1604</v>
      </c>
      <c r="O168" s="22" t="s">
        <v>530</v>
      </c>
      <c r="P168" s="22">
        <v>200</v>
      </c>
      <c r="Q168" s="22" t="s">
        <v>1605</v>
      </c>
      <c r="R168" s="22" t="s">
        <v>74</v>
      </c>
      <c r="S168" s="22" t="s">
        <v>38</v>
      </c>
      <c r="T168" s="22">
        <v>500</v>
      </c>
      <c r="U168" s="22" t="s">
        <v>386</v>
      </c>
      <c r="Y168" s="22" t="s">
        <v>1606</v>
      </c>
    </row>
    <row r="169" spans="1:25">
      <c r="A169" s="22" t="s">
        <v>1607</v>
      </c>
      <c r="B169" s="22" t="s">
        <v>1608</v>
      </c>
      <c r="D169" s="22" t="s">
        <v>1609</v>
      </c>
      <c r="E169" s="22" t="s">
        <v>1610</v>
      </c>
      <c r="F169" s="22" t="s">
        <v>1609</v>
      </c>
      <c r="G169" s="22" t="s">
        <v>1611</v>
      </c>
      <c r="H169" s="22" t="s">
        <v>1612</v>
      </c>
      <c r="I169" s="22" t="s">
        <v>967</v>
      </c>
      <c r="J169" s="22" t="e">
        <f>VLOOKUP(D169,#REF!,2,FALSE)</f>
        <v>#REF!</v>
      </c>
      <c r="K169" s="22" t="e">
        <f>VLOOKUP(D169,#REF!,2,FALSE)</f>
        <v>#REF!</v>
      </c>
      <c r="L169" s="32">
        <f t="shared" si="4"/>
        <v>1.0193255809115682</v>
      </c>
      <c r="M169" s="33">
        <f t="shared" si="5"/>
        <v>4.160512575149258E-3</v>
      </c>
      <c r="N169" s="22" t="s">
        <v>401</v>
      </c>
      <c r="O169" s="22" t="s">
        <v>649</v>
      </c>
      <c r="P169" s="22">
        <v>200</v>
      </c>
      <c r="Q169" s="22" t="s">
        <v>382</v>
      </c>
      <c r="R169" s="22" t="s">
        <v>74</v>
      </c>
      <c r="S169" s="22" t="s">
        <v>38</v>
      </c>
      <c r="T169" s="22">
        <v>500</v>
      </c>
      <c r="U169" s="22" t="s">
        <v>386</v>
      </c>
      <c r="Y169" s="22" t="s">
        <v>1613</v>
      </c>
    </row>
    <row r="170" spans="1:25">
      <c r="A170" s="22" t="s">
        <v>1497</v>
      </c>
      <c r="B170" s="22" t="s">
        <v>1498</v>
      </c>
      <c r="D170" s="22" t="s">
        <v>1499</v>
      </c>
      <c r="E170" s="22" t="s">
        <v>1500</v>
      </c>
      <c r="F170" s="22" t="s">
        <v>1501</v>
      </c>
      <c r="G170" s="22" t="s">
        <v>1502</v>
      </c>
      <c r="H170" s="22" t="s">
        <v>1614</v>
      </c>
      <c r="I170" s="22" t="s">
        <v>1503</v>
      </c>
      <c r="J170" s="22" t="e">
        <f>VLOOKUP(D170,#REF!,2,FALSE)</f>
        <v>#REF!</v>
      </c>
      <c r="K170" s="22" t="e">
        <f>VLOOKUP(D170,#REF!,2,FALSE)</f>
        <v>#REF!</v>
      </c>
      <c r="L170" s="32">
        <f t="shared" si="4"/>
        <v>0.95683177426775035</v>
      </c>
      <c r="M170" s="33">
        <f t="shared" si="5"/>
        <v>1.5335071308081583E-2</v>
      </c>
      <c r="N170" s="22" t="s">
        <v>401</v>
      </c>
      <c r="O170" s="22" t="s">
        <v>1504</v>
      </c>
      <c r="P170" s="22">
        <v>200</v>
      </c>
      <c r="Q170" s="22" t="s">
        <v>382</v>
      </c>
      <c r="R170" s="22" t="s">
        <v>1497</v>
      </c>
      <c r="S170" s="22" t="s">
        <v>384</v>
      </c>
      <c r="T170" s="22" t="s">
        <v>385</v>
      </c>
      <c r="U170" s="22" t="s">
        <v>386</v>
      </c>
      <c r="Y170" s="22" t="s">
        <v>883</v>
      </c>
    </row>
    <row r="171" spans="1:25">
      <c r="A171" s="22" t="s">
        <v>1615</v>
      </c>
      <c r="B171" s="22" t="s">
        <v>1616</v>
      </c>
      <c r="D171" s="22" t="s">
        <v>1617</v>
      </c>
      <c r="E171" s="22" t="s">
        <v>1618</v>
      </c>
      <c r="F171" s="22" t="s">
        <v>1619</v>
      </c>
      <c r="G171" s="22" t="s">
        <v>1620</v>
      </c>
      <c r="H171" s="22" t="s">
        <v>131</v>
      </c>
      <c r="I171" s="22" t="s">
        <v>1621</v>
      </c>
      <c r="J171" s="22" t="e">
        <f>VLOOKUP(D171,#REF!,2,FALSE)</f>
        <v>#REF!</v>
      </c>
      <c r="K171" s="22" t="e">
        <f>VLOOKUP(D171,#REF!,2,FALSE)</f>
        <v>#REF!</v>
      </c>
      <c r="L171" s="32">
        <f t="shared" si="4"/>
        <v>0.91818181818181821</v>
      </c>
      <c r="M171" s="33">
        <f t="shared" si="5"/>
        <v>0</v>
      </c>
      <c r="N171" s="22" t="s">
        <v>401</v>
      </c>
      <c r="O171" s="22" t="s">
        <v>1622</v>
      </c>
      <c r="Q171" s="22" t="s">
        <v>442</v>
      </c>
      <c r="R171" s="22" t="s">
        <v>1623</v>
      </c>
      <c r="S171" s="22" t="s">
        <v>38</v>
      </c>
      <c r="T171" s="22">
        <v>300</v>
      </c>
      <c r="U171" s="22" t="s">
        <v>386</v>
      </c>
      <c r="Y171" s="22" t="s">
        <v>557</v>
      </c>
    </row>
    <row r="172" spans="1:25">
      <c r="A172" s="22" t="s">
        <v>1505</v>
      </c>
      <c r="B172" s="22" t="s">
        <v>1506</v>
      </c>
      <c r="D172" s="22" t="s">
        <v>1507</v>
      </c>
      <c r="E172" s="22" t="s">
        <v>1508</v>
      </c>
      <c r="F172" s="22" t="s">
        <v>1506</v>
      </c>
      <c r="G172" s="22" t="s">
        <v>1509</v>
      </c>
      <c r="H172" s="22" t="s">
        <v>1624</v>
      </c>
      <c r="I172" s="22" t="s">
        <v>1510</v>
      </c>
      <c r="J172" s="22" t="e">
        <f>VLOOKUP(D172,#REF!,2,FALSE)</f>
        <v>#REF!</v>
      </c>
      <c r="K172" s="22" t="e">
        <f>VLOOKUP(D172,#REF!,2,FALSE)</f>
        <v>#REF!</v>
      </c>
      <c r="L172" s="32">
        <f t="shared" si="4"/>
        <v>0.85860058309037901</v>
      </c>
      <c r="M172" s="33">
        <f t="shared" si="5"/>
        <v>0</v>
      </c>
      <c r="N172" s="22" t="s">
        <v>874</v>
      </c>
      <c r="O172" s="22" t="s">
        <v>1060</v>
      </c>
      <c r="P172" s="22">
        <v>0</v>
      </c>
      <c r="Q172" s="22" t="s">
        <v>1511</v>
      </c>
      <c r="R172" s="22" t="s">
        <v>111</v>
      </c>
      <c r="S172" s="22" t="s">
        <v>38</v>
      </c>
      <c r="T172" s="22" t="s">
        <v>385</v>
      </c>
      <c r="U172" s="22" t="s">
        <v>386</v>
      </c>
      <c r="Y172" s="22" t="s">
        <v>1512</v>
      </c>
    </row>
    <row r="173" spans="1:25">
      <c r="A173" s="22" t="s">
        <v>1625</v>
      </c>
      <c r="B173" s="22" t="s">
        <v>1626</v>
      </c>
      <c r="D173" s="22" t="s">
        <v>1627</v>
      </c>
      <c r="E173" s="22" t="s">
        <v>1628</v>
      </c>
      <c r="F173" s="22" t="s">
        <v>1629</v>
      </c>
      <c r="G173" s="22" t="s">
        <v>1630</v>
      </c>
      <c r="H173" s="22" t="s">
        <v>1407</v>
      </c>
      <c r="I173" s="22" t="s">
        <v>1631</v>
      </c>
      <c r="J173" s="22" t="e">
        <f>VLOOKUP(D173,#REF!,2,FALSE)</f>
        <v>#REF!</v>
      </c>
      <c r="K173" s="22" t="e">
        <f>VLOOKUP(D173,#REF!,2,FALSE)</f>
        <v>#REF!</v>
      </c>
      <c r="L173" s="32">
        <f t="shared" si="4"/>
        <v>0.82857142857142863</v>
      </c>
      <c r="M173" s="33">
        <f t="shared" si="5"/>
        <v>0</v>
      </c>
      <c r="N173" s="22" t="s">
        <v>401</v>
      </c>
      <c r="O173" s="22" t="s">
        <v>428</v>
      </c>
      <c r="Q173" s="22" t="s">
        <v>442</v>
      </c>
      <c r="R173" s="22" t="s">
        <v>74</v>
      </c>
      <c r="S173" s="22" t="s">
        <v>38</v>
      </c>
      <c r="T173" s="22">
        <v>500</v>
      </c>
      <c r="U173" s="22" t="s">
        <v>386</v>
      </c>
      <c r="Y173" s="22" t="s">
        <v>1632</v>
      </c>
    </row>
    <row r="174" spans="1:25">
      <c r="A174" s="22" t="s">
        <v>1513</v>
      </c>
      <c r="B174" s="22" t="s">
        <v>1514</v>
      </c>
      <c r="D174" s="22" t="s">
        <v>1515</v>
      </c>
      <c r="E174" s="22" t="s">
        <v>1516</v>
      </c>
      <c r="F174" s="22" t="s">
        <v>1517</v>
      </c>
      <c r="G174" s="22" t="s">
        <v>1518</v>
      </c>
      <c r="H174" s="22" t="s">
        <v>1633</v>
      </c>
      <c r="I174" s="22" t="s">
        <v>1519</v>
      </c>
      <c r="J174" s="22" t="e">
        <f>VLOOKUP(D174,#REF!,2,FALSE)</f>
        <v>#REF!</v>
      </c>
      <c r="K174" s="22" t="e">
        <f>VLOOKUP(D174,#REF!,2,FALSE)</f>
        <v>#REF!</v>
      </c>
      <c r="L174" s="32">
        <f t="shared" si="4"/>
        <v>0.42640058586598317</v>
      </c>
      <c r="M174" s="33">
        <f t="shared" si="5"/>
        <v>3.661662394727206E-2</v>
      </c>
      <c r="N174" s="22" t="s">
        <v>1484</v>
      </c>
      <c r="O174" s="22" t="s">
        <v>1160</v>
      </c>
      <c r="P174" s="22">
        <v>200</v>
      </c>
      <c r="Q174" s="22" t="s">
        <v>382</v>
      </c>
      <c r="R174" s="22" t="s">
        <v>111</v>
      </c>
      <c r="S174" s="22" t="s">
        <v>38</v>
      </c>
      <c r="T174" s="22" t="s">
        <v>385</v>
      </c>
      <c r="U174" s="22" t="s">
        <v>386</v>
      </c>
      <c r="Y174" s="22" t="s">
        <v>584</v>
      </c>
    </row>
    <row r="175" spans="1:25">
      <c r="A175" s="26" t="s">
        <v>1520</v>
      </c>
      <c r="B175" s="26" t="s">
        <v>1521</v>
      </c>
      <c r="C175" s="29"/>
      <c r="D175" s="26" t="s">
        <v>1522</v>
      </c>
      <c r="E175" s="26" t="s">
        <v>1523</v>
      </c>
      <c r="F175" s="26" t="s">
        <v>1524</v>
      </c>
      <c r="G175" s="26" t="s">
        <v>1525</v>
      </c>
      <c r="H175" s="26" t="s">
        <v>131</v>
      </c>
      <c r="I175" s="26" t="s">
        <v>1526</v>
      </c>
      <c r="J175" s="22" t="e">
        <f>VLOOKUP(D175,#REF!,2,FALSE)</f>
        <v>#REF!</v>
      </c>
      <c r="K175" s="22" t="e">
        <f>VLOOKUP(D175,#REF!,2,FALSE)</f>
        <v>#REF!</v>
      </c>
      <c r="L175" s="32">
        <f t="shared" si="4"/>
        <v>2.7363636363636364E-2</v>
      </c>
      <c r="M175" s="33">
        <f t="shared" si="5"/>
        <v>1.8181818181818181E-2</v>
      </c>
      <c r="N175" s="26" t="s">
        <v>380</v>
      </c>
      <c r="O175" s="26" t="s">
        <v>1527</v>
      </c>
      <c r="P175" s="26">
        <v>200</v>
      </c>
      <c r="Q175" s="26" t="s">
        <v>382</v>
      </c>
      <c r="R175" s="26" t="s">
        <v>37</v>
      </c>
      <c r="S175" s="26" t="s">
        <v>384</v>
      </c>
      <c r="T175" s="26" t="s">
        <v>385</v>
      </c>
      <c r="U175" s="26" t="s">
        <v>386</v>
      </c>
      <c r="V175" s="26"/>
      <c r="W175" s="26"/>
      <c r="X175" s="26"/>
      <c r="Y175" s="26" t="s">
        <v>1528</v>
      </c>
    </row>
  </sheetData>
  <autoFilter ref="A1:Y175" xr:uid="{00000000-0009-0000-0000-000002000000}">
    <filterColumn colId="9">
      <filters>
        <filter val="#N/A"/>
      </filters>
    </filterColumn>
    <filterColumn colId="10">
      <filters>
        <filter val="#N/A"/>
      </filters>
    </filterColumn>
  </autoFilter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47"/>
  <sheetViews>
    <sheetView workbookViewId="0">
      <selection activeCell="E17" sqref="E17"/>
    </sheetView>
  </sheetViews>
  <sheetFormatPr baseColWidth="10" defaultColWidth="8" defaultRowHeight="16.5"/>
  <cols>
    <col min="1" max="1" width="8" style="15"/>
    <col min="2" max="2" width="8" style="16"/>
    <col min="3" max="3" width="27.77734375" style="15" customWidth="1"/>
    <col min="4" max="4" width="8" style="15"/>
    <col min="5" max="5" width="12.21875" style="15" customWidth="1"/>
    <col min="6" max="8" width="8" style="15"/>
    <col min="9" max="9" width="14.44140625" style="15" customWidth="1"/>
    <col min="10" max="10" width="8" style="16"/>
    <col min="11" max="11" width="19.44140625" style="15" customWidth="1"/>
    <col min="12" max="16383" width="8" style="15"/>
  </cols>
  <sheetData>
    <row r="1" spans="1:17" s="13" customFormat="1" ht="15">
      <c r="A1" s="13" t="s">
        <v>358</v>
      </c>
      <c r="B1" s="13" t="s">
        <v>359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1634</v>
      </c>
      <c r="I1" s="13" t="s">
        <v>8</v>
      </c>
      <c r="J1" s="13" t="s">
        <v>369</v>
      </c>
      <c r="K1" s="13" t="s">
        <v>368</v>
      </c>
      <c r="L1" s="13" t="s">
        <v>370</v>
      </c>
      <c r="M1" s="13" t="s">
        <v>372</v>
      </c>
      <c r="N1" s="13" t="s">
        <v>373</v>
      </c>
      <c r="O1" s="13" t="s">
        <v>374</v>
      </c>
      <c r="P1" s="13" t="s">
        <v>375</v>
      </c>
      <c r="Q1" s="13" t="s">
        <v>376</v>
      </c>
    </row>
    <row r="2" spans="1:17" s="14" customFormat="1" ht="15">
      <c r="A2" s="14" t="s">
        <v>521</v>
      </c>
      <c r="B2" s="17" t="s">
        <v>1635</v>
      </c>
      <c r="C2" s="14" t="s">
        <v>32</v>
      </c>
      <c r="D2" s="14" t="s">
        <v>33</v>
      </c>
      <c r="E2" s="14" t="s">
        <v>34</v>
      </c>
      <c r="F2" s="18" t="s">
        <v>35</v>
      </c>
      <c r="G2" s="14">
        <v>35000</v>
      </c>
      <c r="H2" s="19">
        <v>500</v>
      </c>
      <c r="I2" s="14" t="s">
        <v>36</v>
      </c>
      <c r="J2" s="21" t="s">
        <v>37</v>
      </c>
      <c r="K2" s="14" t="s">
        <v>525</v>
      </c>
      <c r="L2" s="14" t="s">
        <v>38</v>
      </c>
      <c r="M2" s="14" t="s">
        <v>386</v>
      </c>
      <c r="Q2" s="14" t="s">
        <v>505</v>
      </c>
    </row>
    <row r="3" spans="1:17" s="14" customFormat="1" ht="15">
      <c r="A3" s="14" t="s">
        <v>571</v>
      </c>
      <c r="B3" s="17" t="s">
        <v>1635</v>
      </c>
      <c r="C3" s="14" t="s">
        <v>41</v>
      </c>
      <c r="D3" s="14" t="s">
        <v>42</v>
      </c>
      <c r="E3" s="14" t="s">
        <v>43</v>
      </c>
      <c r="F3" s="18" t="s">
        <v>44</v>
      </c>
      <c r="G3" s="14">
        <v>11000</v>
      </c>
      <c r="H3" s="19">
        <v>300</v>
      </c>
      <c r="I3" s="14" t="s">
        <v>42</v>
      </c>
      <c r="J3" s="21">
        <v>5</v>
      </c>
      <c r="K3" s="14" t="s">
        <v>382</v>
      </c>
      <c r="L3" s="14" t="s">
        <v>38</v>
      </c>
      <c r="M3" s="14" t="s">
        <v>386</v>
      </c>
      <c r="Q3" s="14" t="s">
        <v>575</v>
      </c>
    </row>
    <row r="4" spans="1:17" s="15" customFormat="1" ht="15">
      <c r="A4" s="15" t="s">
        <v>795</v>
      </c>
      <c r="B4" s="17" t="s">
        <v>1635</v>
      </c>
      <c r="C4" s="15" t="s">
        <v>46</v>
      </c>
      <c r="D4" s="15" t="s">
        <v>47</v>
      </c>
      <c r="E4" s="15" t="s">
        <v>48</v>
      </c>
      <c r="F4" s="15" t="s">
        <v>49</v>
      </c>
      <c r="G4" s="15">
        <v>17000</v>
      </c>
      <c r="H4" s="20">
        <v>300</v>
      </c>
      <c r="I4" s="15" t="s">
        <v>47</v>
      </c>
      <c r="J4" s="21">
        <v>5</v>
      </c>
      <c r="K4" s="15" t="s">
        <v>382</v>
      </c>
      <c r="L4" s="15" t="s">
        <v>38</v>
      </c>
      <c r="M4" s="15" t="s">
        <v>386</v>
      </c>
      <c r="Q4" s="15" t="s">
        <v>798</v>
      </c>
    </row>
    <row r="5" spans="1:17" s="15" customFormat="1" ht="15">
      <c r="A5" s="15" t="s">
        <v>111</v>
      </c>
      <c r="B5" s="17" t="s">
        <v>1635</v>
      </c>
      <c r="C5" s="15" t="s">
        <v>351</v>
      </c>
      <c r="D5" s="15" t="s">
        <v>352</v>
      </c>
      <c r="E5" s="15" t="s">
        <v>353</v>
      </c>
      <c r="F5" s="15" t="s">
        <v>354</v>
      </c>
      <c r="G5" s="15">
        <v>12000</v>
      </c>
      <c r="H5" s="20">
        <v>300</v>
      </c>
      <c r="I5" s="15" t="s">
        <v>355</v>
      </c>
      <c r="J5" s="21">
        <v>5</v>
      </c>
      <c r="K5" s="15" t="s">
        <v>801</v>
      </c>
      <c r="L5" s="15" t="s">
        <v>38</v>
      </c>
      <c r="M5" s="15" t="s">
        <v>386</v>
      </c>
      <c r="Q5" s="15" t="s">
        <v>661</v>
      </c>
    </row>
    <row r="6" spans="1:17" s="15" customFormat="1" ht="15">
      <c r="A6" s="15" t="s">
        <v>803</v>
      </c>
      <c r="B6" s="17" t="s">
        <v>1635</v>
      </c>
      <c r="C6" s="15" t="s">
        <v>51</v>
      </c>
      <c r="D6" s="15" t="s">
        <v>52</v>
      </c>
      <c r="E6" s="15" t="s">
        <v>53</v>
      </c>
      <c r="F6" s="15" t="s">
        <v>54</v>
      </c>
      <c r="G6" s="15">
        <v>72000</v>
      </c>
      <c r="H6" s="20">
        <v>500</v>
      </c>
      <c r="I6" s="15" t="s">
        <v>52</v>
      </c>
      <c r="J6" s="16" t="s">
        <v>37</v>
      </c>
      <c r="K6" s="15" t="s">
        <v>382</v>
      </c>
      <c r="L6" s="15" t="s">
        <v>38</v>
      </c>
      <c r="M6" s="15" t="s">
        <v>386</v>
      </c>
      <c r="Q6" s="15" t="s">
        <v>806</v>
      </c>
    </row>
    <row r="7" spans="1:17" s="15" customFormat="1" ht="15">
      <c r="A7" s="15" t="s">
        <v>814</v>
      </c>
      <c r="B7" s="17" t="s">
        <v>1635</v>
      </c>
      <c r="C7" s="15" t="s">
        <v>57</v>
      </c>
      <c r="D7" s="15" t="s">
        <v>58</v>
      </c>
      <c r="E7" s="15" t="s">
        <v>59</v>
      </c>
      <c r="F7" s="15" t="s">
        <v>60</v>
      </c>
      <c r="G7" s="15">
        <v>32000</v>
      </c>
      <c r="H7" s="20">
        <v>500</v>
      </c>
      <c r="I7" s="15" t="s">
        <v>58</v>
      </c>
      <c r="J7" s="21">
        <v>5</v>
      </c>
      <c r="K7" s="15" t="s">
        <v>470</v>
      </c>
      <c r="L7" s="15" t="s">
        <v>38</v>
      </c>
      <c r="M7" s="15" t="s">
        <v>386</v>
      </c>
      <c r="Q7" s="15" t="s">
        <v>815</v>
      </c>
    </row>
    <row r="8" spans="1:17" s="15" customFormat="1" ht="15">
      <c r="A8" s="15" t="s">
        <v>816</v>
      </c>
      <c r="B8" s="17" t="s">
        <v>1635</v>
      </c>
      <c r="C8" s="15" t="s">
        <v>63</v>
      </c>
      <c r="D8" s="15" t="s">
        <v>64</v>
      </c>
      <c r="E8" s="15" t="s">
        <v>65</v>
      </c>
      <c r="F8" s="15" t="s">
        <v>66</v>
      </c>
      <c r="G8" s="15">
        <v>36000</v>
      </c>
      <c r="H8" s="20">
        <v>500</v>
      </c>
      <c r="I8" s="15" t="s">
        <v>64</v>
      </c>
      <c r="J8" s="16" t="s">
        <v>37</v>
      </c>
      <c r="K8" s="15" t="s">
        <v>382</v>
      </c>
      <c r="L8" s="15" t="s">
        <v>38</v>
      </c>
      <c r="M8" s="15" t="s">
        <v>386</v>
      </c>
      <c r="Q8" s="15" t="s">
        <v>819</v>
      </c>
    </row>
    <row r="9" spans="1:17" s="15" customFormat="1" ht="15">
      <c r="A9" s="15" t="s">
        <v>898</v>
      </c>
      <c r="B9" s="17" t="s">
        <v>1635</v>
      </c>
      <c r="C9" s="15" t="s">
        <v>69</v>
      </c>
      <c r="D9" s="15" t="s">
        <v>70</v>
      </c>
      <c r="E9" s="15" t="s">
        <v>71</v>
      </c>
      <c r="F9" s="15" t="s">
        <v>72</v>
      </c>
      <c r="G9" s="15">
        <v>11000</v>
      </c>
      <c r="H9" s="20">
        <v>300</v>
      </c>
      <c r="I9" s="15" t="s">
        <v>73</v>
      </c>
      <c r="J9" s="16" t="s">
        <v>74</v>
      </c>
      <c r="K9" s="15" t="s">
        <v>902</v>
      </c>
      <c r="L9" s="15" t="s">
        <v>38</v>
      </c>
      <c r="M9" s="15" t="s">
        <v>386</v>
      </c>
      <c r="Q9" s="15" t="s">
        <v>903</v>
      </c>
    </row>
    <row r="10" spans="1:17" s="15" customFormat="1" ht="15">
      <c r="A10" s="15" t="s">
        <v>1018</v>
      </c>
      <c r="B10" s="17" t="s">
        <v>1635</v>
      </c>
      <c r="C10" s="15" t="s">
        <v>77</v>
      </c>
      <c r="D10" s="15" t="s">
        <v>78</v>
      </c>
      <c r="E10" s="15" t="s">
        <v>79</v>
      </c>
      <c r="F10" s="15" t="s">
        <v>80</v>
      </c>
      <c r="G10" s="15">
        <v>66000</v>
      </c>
      <c r="H10" s="20">
        <v>500</v>
      </c>
      <c r="I10" s="15" t="s">
        <v>78</v>
      </c>
      <c r="J10" s="21">
        <v>5</v>
      </c>
      <c r="K10" s="15" t="s">
        <v>382</v>
      </c>
      <c r="L10" s="15" t="s">
        <v>38</v>
      </c>
      <c r="M10" s="15" t="s">
        <v>386</v>
      </c>
      <c r="Q10" s="15" t="s">
        <v>1021</v>
      </c>
    </row>
    <row r="11" spans="1:17" s="14" customFormat="1" ht="15">
      <c r="A11" s="14" t="s">
        <v>1112</v>
      </c>
      <c r="B11" s="17" t="s">
        <v>1635</v>
      </c>
      <c r="C11" s="14" t="s">
        <v>83</v>
      </c>
      <c r="D11" s="14" t="s">
        <v>84</v>
      </c>
      <c r="E11" s="14" t="s">
        <v>85</v>
      </c>
      <c r="F11" s="18" t="s">
        <v>86</v>
      </c>
      <c r="G11" s="14">
        <v>34000</v>
      </c>
      <c r="H11" s="19">
        <v>500</v>
      </c>
      <c r="I11" s="14" t="s">
        <v>87</v>
      </c>
      <c r="J11" s="21" t="s">
        <v>37</v>
      </c>
      <c r="K11" s="14" t="s">
        <v>392</v>
      </c>
      <c r="L11" s="14" t="s">
        <v>38</v>
      </c>
      <c r="M11" s="14" t="s">
        <v>386</v>
      </c>
      <c r="Q11" s="14" t="s">
        <v>1114</v>
      </c>
    </row>
    <row r="12" spans="1:17" s="14" customFormat="1" ht="15">
      <c r="A12" s="14" t="s">
        <v>1163</v>
      </c>
      <c r="B12" s="17" t="s">
        <v>1635</v>
      </c>
      <c r="C12" s="14" t="s">
        <v>89</v>
      </c>
      <c r="D12" s="14" t="s">
        <v>90</v>
      </c>
      <c r="E12" s="14" t="s">
        <v>91</v>
      </c>
      <c r="F12" s="18" t="s">
        <v>92</v>
      </c>
      <c r="G12" s="14">
        <v>26000</v>
      </c>
      <c r="H12" s="19">
        <v>300</v>
      </c>
      <c r="I12" s="14" t="s">
        <v>93</v>
      </c>
      <c r="J12" s="21" t="s">
        <v>74</v>
      </c>
      <c r="K12" s="14" t="s">
        <v>1165</v>
      </c>
      <c r="L12" s="14" t="s">
        <v>38</v>
      </c>
      <c r="M12" s="14" t="s">
        <v>386</v>
      </c>
      <c r="Q12" s="14" t="s">
        <v>1166</v>
      </c>
    </row>
    <row r="13" spans="1:17" s="14" customFormat="1" ht="15">
      <c r="A13" s="14" t="s">
        <v>1255</v>
      </c>
      <c r="B13" s="17" t="s">
        <v>1635</v>
      </c>
      <c r="C13" s="14" t="s">
        <v>100</v>
      </c>
      <c r="D13" s="14" t="s">
        <v>101</v>
      </c>
      <c r="E13" s="14" t="s">
        <v>1257</v>
      </c>
      <c r="F13" s="18" t="s">
        <v>103</v>
      </c>
      <c r="G13" s="14">
        <v>167000</v>
      </c>
      <c r="H13" s="19">
        <v>500</v>
      </c>
      <c r="I13" s="14" t="s">
        <v>104</v>
      </c>
      <c r="J13" s="21" t="s">
        <v>74</v>
      </c>
      <c r="K13" s="14" t="s">
        <v>1259</v>
      </c>
      <c r="L13" s="14" t="s">
        <v>38</v>
      </c>
      <c r="M13" s="14" t="s">
        <v>386</v>
      </c>
      <c r="Q13" s="14" t="s">
        <v>1260</v>
      </c>
    </row>
    <row r="14" spans="1:17" s="14" customFormat="1" ht="15">
      <c r="A14" s="14" t="s">
        <v>1416</v>
      </c>
      <c r="B14" s="17" t="s">
        <v>1635</v>
      </c>
      <c r="C14" s="14" t="s">
        <v>106</v>
      </c>
      <c r="D14" s="14" t="s">
        <v>107</v>
      </c>
      <c r="E14" s="14" t="s">
        <v>108</v>
      </c>
      <c r="F14" s="18" t="s">
        <v>109</v>
      </c>
      <c r="G14" s="14">
        <v>96000</v>
      </c>
      <c r="H14" s="19">
        <v>500</v>
      </c>
      <c r="I14" s="14" t="s">
        <v>110</v>
      </c>
      <c r="J14" s="21" t="s">
        <v>111</v>
      </c>
      <c r="K14" s="14" t="s">
        <v>1418</v>
      </c>
      <c r="L14" s="14" t="s">
        <v>38</v>
      </c>
      <c r="M14" s="14" t="s">
        <v>386</v>
      </c>
      <c r="Q14" s="14" t="s">
        <v>1419</v>
      </c>
    </row>
    <row r="15" spans="1:17">
      <c r="A15" s="15" t="s">
        <v>377</v>
      </c>
      <c r="B15" s="16" t="s">
        <v>378</v>
      </c>
      <c r="C15" s="15" t="s">
        <v>118</v>
      </c>
      <c r="D15" s="15" t="s">
        <v>119</v>
      </c>
      <c r="E15" s="15" t="s">
        <v>120</v>
      </c>
      <c r="F15" s="15" t="s">
        <v>121</v>
      </c>
      <c r="G15" s="15" t="s">
        <v>122</v>
      </c>
      <c r="H15" s="15">
        <v>80</v>
      </c>
      <c r="I15" s="15" t="s">
        <v>123</v>
      </c>
      <c r="J15" s="16">
        <v>3</v>
      </c>
      <c r="K15" s="15" t="s">
        <v>382</v>
      </c>
      <c r="L15" s="15" t="s">
        <v>384</v>
      </c>
      <c r="M15" s="15" t="s">
        <v>386</v>
      </c>
      <c r="Q15" s="15" t="s">
        <v>387</v>
      </c>
    </row>
    <row r="16" spans="1:17">
      <c r="A16" s="15" t="s">
        <v>388</v>
      </c>
      <c r="B16" s="16" t="s">
        <v>378</v>
      </c>
      <c r="C16" s="15" t="s">
        <v>128</v>
      </c>
      <c r="D16" s="15" t="s">
        <v>129</v>
      </c>
      <c r="E16" s="15" t="s">
        <v>128</v>
      </c>
      <c r="F16" s="15" t="s">
        <v>130</v>
      </c>
      <c r="G16" s="15" t="s">
        <v>131</v>
      </c>
      <c r="H16" s="15">
        <v>200</v>
      </c>
      <c r="I16" s="15" t="s">
        <v>129</v>
      </c>
      <c r="J16" s="16" t="s">
        <v>37</v>
      </c>
      <c r="K16" s="15" t="s">
        <v>392</v>
      </c>
      <c r="L16" s="15" t="s">
        <v>384</v>
      </c>
      <c r="M16" s="15" t="s">
        <v>386</v>
      </c>
      <c r="Q16" s="15" t="s">
        <v>393</v>
      </c>
    </row>
    <row r="17" spans="1:17">
      <c r="A17" s="15" t="s">
        <v>421</v>
      </c>
      <c r="B17" s="16" t="s">
        <v>378</v>
      </c>
      <c r="C17" s="15" t="s">
        <v>137</v>
      </c>
      <c r="D17" s="15" t="s">
        <v>138</v>
      </c>
      <c r="E17" s="15" t="s">
        <v>137</v>
      </c>
      <c r="F17" s="15" t="s">
        <v>139</v>
      </c>
      <c r="G17" s="15" t="s">
        <v>140</v>
      </c>
      <c r="H17" s="15">
        <v>200</v>
      </c>
      <c r="I17" s="15" t="s">
        <v>138</v>
      </c>
      <c r="J17" s="16" t="s">
        <v>74</v>
      </c>
      <c r="K17" s="15" t="s">
        <v>424</v>
      </c>
      <c r="L17" s="15" t="s">
        <v>384</v>
      </c>
      <c r="M17" s="15" t="s">
        <v>386</v>
      </c>
      <c r="Q17" s="15" t="s">
        <v>425</v>
      </c>
    </row>
    <row r="18" spans="1:17">
      <c r="A18" s="15" t="s">
        <v>426</v>
      </c>
      <c r="B18" s="16" t="s">
        <v>378</v>
      </c>
      <c r="C18" s="15" t="s">
        <v>141</v>
      </c>
      <c r="D18" s="15" t="s">
        <v>142</v>
      </c>
      <c r="E18" s="15" t="s">
        <v>143</v>
      </c>
      <c r="F18" s="15" t="s">
        <v>144</v>
      </c>
      <c r="G18" s="15" t="s">
        <v>131</v>
      </c>
      <c r="H18" s="15">
        <v>200</v>
      </c>
      <c r="I18" s="15" t="s">
        <v>142</v>
      </c>
      <c r="J18" s="16" t="s">
        <v>111</v>
      </c>
      <c r="K18" s="15" t="s">
        <v>392</v>
      </c>
      <c r="L18" s="15" t="s">
        <v>38</v>
      </c>
      <c r="M18" s="15" t="s">
        <v>386</v>
      </c>
      <c r="Q18" s="15" t="s">
        <v>429</v>
      </c>
    </row>
    <row r="19" spans="1:17">
      <c r="A19" s="15" t="s">
        <v>439</v>
      </c>
      <c r="B19" s="16" t="s">
        <v>378</v>
      </c>
      <c r="C19" s="15" t="s">
        <v>149</v>
      </c>
      <c r="D19" s="15" t="s">
        <v>150</v>
      </c>
      <c r="E19" s="15" t="s">
        <v>150</v>
      </c>
      <c r="F19" s="15" t="s">
        <v>151</v>
      </c>
      <c r="G19" s="15" t="s">
        <v>152</v>
      </c>
      <c r="H19" s="15">
        <v>200</v>
      </c>
      <c r="I19" s="15" t="s">
        <v>153</v>
      </c>
      <c r="J19" s="16" t="s">
        <v>37</v>
      </c>
      <c r="K19" s="15" t="s">
        <v>442</v>
      </c>
      <c r="L19" s="15" t="s">
        <v>384</v>
      </c>
      <c r="M19" s="15" t="s">
        <v>386</v>
      </c>
      <c r="Q19" s="15" t="s">
        <v>443</v>
      </c>
    </row>
    <row r="20" spans="1:17">
      <c r="A20" s="15" t="s">
        <v>444</v>
      </c>
      <c r="B20" s="16" t="s">
        <v>378</v>
      </c>
      <c r="C20" s="15" t="s">
        <v>158</v>
      </c>
      <c r="D20" s="15" t="s">
        <v>159</v>
      </c>
      <c r="E20" s="15" t="s">
        <v>160</v>
      </c>
      <c r="F20" s="15" t="s">
        <v>161</v>
      </c>
      <c r="G20" s="15" t="s">
        <v>162</v>
      </c>
      <c r="H20" s="15">
        <v>0</v>
      </c>
      <c r="I20" s="15" t="s">
        <v>163</v>
      </c>
      <c r="J20" s="16" t="s">
        <v>37</v>
      </c>
      <c r="K20" s="15" t="s">
        <v>447</v>
      </c>
      <c r="L20" s="15" t="s">
        <v>384</v>
      </c>
      <c r="M20" s="15" t="s">
        <v>386</v>
      </c>
      <c r="Q20" s="15" t="s">
        <v>448</v>
      </c>
    </row>
    <row r="21" spans="1:17">
      <c r="A21" s="15" t="s">
        <v>458</v>
      </c>
      <c r="B21" s="16" t="s">
        <v>378</v>
      </c>
      <c r="C21" s="15" t="s">
        <v>168</v>
      </c>
      <c r="D21" s="15" t="s">
        <v>169</v>
      </c>
      <c r="E21" s="15" t="s">
        <v>170</v>
      </c>
      <c r="F21" s="15" t="s">
        <v>171</v>
      </c>
      <c r="G21" s="15" t="s">
        <v>172</v>
      </c>
      <c r="H21" s="15">
        <v>200</v>
      </c>
      <c r="I21" s="15" t="s">
        <v>173</v>
      </c>
      <c r="J21" s="16" t="s">
        <v>74</v>
      </c>
      <c r="K21" s="15" t="s">
        <v>384</v>
      </c>
      <c r="L21" s="15" t="s">
        <v>384</v>
      </c>
      <c r="M21" s="15" t="s">
        <v>386</v>
      </c>
      <c r="Q21" s="15" t="s">
        <v>462</v>
      </c>
    </row>
    <row r="22" spans="1:17">
      <c r="A22" s="15" t="s">
        <v>472</v>
      </c>
      <c r="B22" s="16" t="s">
        <v>378</v>
      </c>
      <c r="C22" s="15" t="s">
        <v>174</v>
      </c>
      <c r="D22" s="15" t="s">
        <v>175</v>
      </c>
      <c r="E22" s="15" t="s">
        <v>174</v>
      </c>
      <c r="F22" s="15" t="s">
        <v>176</v>
      </c>
      <c r="G22" s="15" t="s">
        <v>177</v>
      </c>
      <c r="H22" s="15">
        <v>200</v>
      </c>
      <c r="I22" s="15" t="s">
        <v>175</v>
      </c>
      <c r="J22" s="16">
        <v>3</v>
      </c>
      <c r="K22" s="15" t="s">
        <v>475</v>
      </c>
      <c r="L22" s="15" t="s">
        <v>38</v>
      </c>
      <c r="M22" s="15" t="s">
        <v>386</v>
      </c>
      <c r="Q22" s="15" t="s">
        <v>476</v>
      </c>
    </row>
    <row r="23" spans="1:17">
      <c r="A23" s="15" t="s">
        <v>477</v>
      </c>
      <c r="B23" s="16" t="s">
        <v>378</v>
      </c>
      <c r="C23" s="15" t="s">
        <v>180</v>
      </c>
      <c r="D23" s="15" t="s">
        <v>179</v>
      </c>
      <c r="E23" s="15" t="s">
        <v>180</v>
      </c>
      <c r="F23" s="15" t="s">
        <v>181</v>
      </c>
      <c r="G23" s="15" t="s">
        <v>182</v>
      </c>
      <c r="H23" s="15">
        <v>80</v>
      </c>
      <c r="I23" s="15" t="s">
        <v>183</v>
      </c>
      <c r="J23" s="16" t="s">
        <v>111</v>
      </c>
      <c r="K23" s="15" t="s">
        <v>382</v>
      </c>
      <c r="L23" s="15" t="s">
        <v>384</v>
      </c>
      <c r="M23" s="15" t="s">
        <v>386</v>
      </c>
      <c r="Q23" s="15" t="s">
        <v>480</v>
      </c>
    </row>
    <row r="24" spans="1:17">
      <c r="A24" s="15" t="s">
        <v>488</v>
      </c>
      <c r="B24" s="16" t="s">
        <v>378</v>
      </c>
      <c r="C24" s="15" t="s">
        <v>188</v>
      </c>
      <c r="D24" s="15" t="s">
        <v>189</v>
      </c>
      <c r="E24" s="15" t="s">
        <v>188</v>
      </c>
      <c r="F24" s="15" t="s">
        <v>190</v>
      </c>
      <c r="G24" s="15" t="s">
        <v>191</v>
      </c>
      <c r="H24" s="15">
        <v>200</v>
      </c>
      <c r="I24" s="15" t="s">
        <v>189</v>
      </c>
      <c r="J24" s="16" t="s">
        <v>37</v>
      </c>
      <c r="K24" s="15" t="s">
        <v>382</v>
      </c>
      <c r="L24" s="15" t="s">
        <v>384</v>
      </c>
      <c r="M24" s="15" t="s">
        <v>386</v>
      </c>
      <c r="Q24" s="15" t="s">
        <v>490</v>
      </c>
    </row>
    <row r="25" spans="1:17">
      <c r="A25" s="15" t="s">
        <v>491</v>
      </c>
      <c r="B25" s="16" t="s">
        <v>378</v>
      </c>
      <c r="C25" s="15" t="s">
        <v>195</v>
      </c>
      <c r="D25" s="15" t="s">
        <v>196</v>
      </c>
      <c r="E25" s="15" t="s">
        <v>197</v>
      </c>
      <c r="F25" s="15" t="s">
        <v>198</v>
      </c>
      <c r="G25" s="15" t="s">
        <v>199</v>
      </c>
      <c r="H25" s="15">
        <v>200</v>
      </c>
      <c r="I25" s="15" t="s">
        <v>200</v>
      </c>
      <c r="J25" s="16" t="s">
        <v>37</v>
      </c>
      <c r="K25" s="15" t="s">
        <v>470</v>
      </c>
      <c r="L25" s="15" t="s">
        <v>38</v>
      </c>
      <c r="M25" s="15" t="s">
        <v>386</v>
      </c>
      <c r="Q25" s="15" t="s">
        <v>493</v>
      </c>
    </row>
    <row r="26" spans="1:17">
      <c r="A26" s="15" t="s">
        <v>502</v>
      </c>
      <c r="B26" s="16" t="s">
        <v>378</v>
      </c>
      <c r="C26" s="15" t="s">
        <v>204</v>
      </c>
      <c r="D26" s="15" t="s">
        <v>205</v>
      </c>
      <c r="E26" s="15" t="s">
        <v>204</v>
      </c>
      <c r="F26" s="15" t="s">
        <v>206</v>
      </c>
      <c r="G26" s="15" t="s">
        <v>207</v>
      </c>
      <c r="H26" s="15">
        <v>200</v>
      </c>
      <c r="I26" s="15" t="s">
        <v>208</v>
      </c>
      <c r="J26" s="16" t="s">
        <v>111</v>
      </c>
      <c r="K26" s="15" t="s">
        <v>382</v>
      </c>
      <c r="L26" s="15" t="s">
        <v>38</v>
      </c>
      <c r="M26" s="15" t="s">
        <v>386</v>
      </c>
      <c r="Q26" s="15" t="s">
        <v>505</v>
      </c>
    </row>
    <row r="27" spans="1:17">
      <c r="A27" s="15" t="s">
        <v>506</v>
      </c>
      <c r="B27" s="16" t="s">
        <v>378</v>
      </c>
      <c r="C27" s="15" t="s">
        <v>214</v>
      </c>
      <c r="D27" s="15" t="s">
        <v>214</v>
      </c>
      <c r="E27" s="15" t="s">
        <v>214</v>
      </c>
      <c r="F27" s="15" t="s">
        <v>215</v>
      </c>
      <c r="G27" s="15" t="s">
        <v>216</v>
      </c>
      <c r="H27" s="15">
        <v>200</v>
      </c>
      <c r="I27" s="15" t="s">
        <v>217</v>
      </c>
      <c r="J27" s="16" t="s">
        <v>37</v>
      </c>
      <c r="K27" s="15" t="s">
        <v>382</v>
      </c>
      <c r="L27" s="15" t="s">
        <v>384</v>
      </c>
      <c r="M27" s="15" t="s">
        <v>386</v>
      </c>
      <c r="Q27" s="15" t="s">
        <v>508</v>
      </c>
    </row>
    <row r="28" spans="1:17">
      <c r="A28" s="15" t="s">
        <v>509</v>
      </c>
      <c r="B28" s="16" t="s">
        <v>378</v>
      </c>
      <c r="C28" s="15" t="s">
        <v>222</v>
      </c>
      <c r="D28" s="15" t="s">
        <v>223</v>
      </c>
      <c r="E28" s="15" t="s">
        <v>224</v>
      </c>
      <c r="F28" s="15" t="s">
        <v>225</v>
      </c>
      <c r="G28" s="15" t="s">
        <v>226</v>
      </c>
      <c r="H28" s="15">
        <v>200</v>
      </c>
      <c r="I28" s="15" t="s">
        <v>227</v>
      </c>
      <c r="J28" s="16" t="s">
        <v>37</v>
      </c>
      <c r="K28" s="15" t="s">
        <v>392</v>
      </c>
      <c r="L28" s="15" t="s">
        <v>384</v>
      </c>
      <c r="M28" s="15" t="s">
        <v>386</v>
      </c>
      <c r="Q28" s="15" t="s">
        <v>512</v>
      </c>
    </row>
    <row r="29" spans="1:17">
      <c r="A29" s="15" t="s">
        <v>521</v>
      </c>
      <c r="B29" s="16" t="s">
        <v>378</v>
      </c>
      <c r="C29" s="15" t="s">
        <v>34</v>
      </c>
      <c r="D29" s="15" t="s">
        <v>33</v>
      </c>
      <c r="E29" s="15" t="s">
        <v>34</v>
      </c>
      <c r="F29" s="15" t="s">
        <v>35</v>
      </c>
      <c r="G29" s="15" t="s">
        <v>1103</v>
      </c>
      <c r="H29" s="15">
        <v>200</v>
      </c>
      <c r="I29" s="15" t="s">
        <v>36</v>
      </c>
      <c r="J29" s="16" t="s">
        <v>37</v>
      </c>
      <c r="K29" s="15" t="s">
        <v>525</v>
      </c>
      <c r="L29" s="15" t="s">
        <v>38</v>
      </c>
      <c r="M29" s="15" t="s">
        <v>386</v>
      </c>
      <c r="Q29" s="15" t="s">
        <v>505</v>
      </c>
    </row>
    <row r="30" spans="1:17">
      <c r="A30" s="15" t="s">
        <v>526</v>
      </c>
      <c r="B30" s="16" t="s">
        <v>378</v>
      </c>
      <c r="C30" s="15" t="s">
        <v>527</v>
      </c>
      <c r="D30" s="15" t="s">
        <v>233</v>
      </c>
      <c r="E30" s="15" t="s">
        <v>528</v>
      </c>
      <c r="F30" s="15" t="s">
        <v>235</v>
      </c>
      <c r="G30" s="15" t="s">
        <v>236</v>
      </c>
      <c r="H30" s="15">
        <v>200</v>
      </c>
      <c r="I30" s="15" t="s">
        <v>233</v>
      </c>
      <c r="J30" s="16" t="s">
        <v>237</v>
      </c>
      <c r="K30" s="15" t="s">
        <v>531</v>
      </c>
      <c r="L30" s="15" t="s">
        <v>384</v>
      </c>
      <c r="M30" s="15" t="s">
        <v>386</v>
      </c>
      <c r="Q30" s="15" t="s">
        <v>532</v>
      </c>
    </row>
    <row r="31" spans="1:17">
      <c r="A31" s="15" t="s">
        <v>549</v>
      </c>
      <c r="B31" s="16" t="s">
        <v>378</v>
      </c>
      <c r="C31" s="15" t="s">
        <v>243</v>
      </c>
      <c r="D31" s="15" t="s">
        <v>244</v>
      </c>
      <c r="E31" s="15" t="s">
        <v>245</v>
      </c>
      <c r="F31" s="15" t="s">
        <v>246</v>
      </c>
      <c r="G31" s="15" t="s">
        <v>247</v>
      </c>
      <c r="H31" s="15">
        <v>200</v>
      </c>
      <c r="I31" s="15" t="s">
        <v>248</v>
      </c>
      <c r="J31" s="16" t="s">
        <v>111</v>
      </c>
      <c r="K31" s="15" t="s">
        <v>551</v>
      </c>
      <c r="L31" s="15" t="s">
        <v>384</v>
      </c>
      <c r="M31" s="15" t="s">
        <v>386</v>
      </c>
      <c r="Q31" s="15" t="s">
        <v>448</v>
      </c>
    </row>
    <row r="32" spans="1:17">
      <c r="A32" s="15" t="s">
        <v>552</v>
      </c>
      <c r="B32" s="16" t="s">
        <v>378</v>
      </c>
      <c r="C32" s="15" t="s">
        <v>252</v>
      </c>
      <c r="D32" s="15" t="s">
        <v>253</v>
      </c>
      <c r="E32" s="15" t="s">
        <v>252</v>
      </c>
      <c r="F32" s="15" t="s">
        <v>254</v>
      </c>
      <c r="G32" s="15" t="s">
        <v>255</v>
      </c>
      <c r="H32" s="15">
        <v>200</v>
      </c>
      <c r="I32" s="15" t="s">
        <v>256</v>
      </c>
      <c r="J32" s="16">
        <v>3</v>
      </c>
      <c r="K32" s="15" t="s">
        <v>382</v>
      </c>
      <c r="L32" s="15" t="s">
        <v>38</v>
      </c>
      <c r="M32" s="15" t="s">
        <v>386</v>
      </c>
      <c r="Q32" s="15" t="s">
        <v>557</v>
      </c>
    </row>
    <row r="33" spans="1:17">
      <c r="A33" s="15" t="s">
        <v>558</v>
      </c>
      <c r="B33" s="16" t="s">
        <v>378</v>
      </c>
      <c r="C33" s="15" t="s">
        <v>260</v>
      </c>
      <c r="D33" s="15" t="s">
        <v>261</v>
      </c>
      <c r="E33" s="15" t="s">
        <v>260</v>
      </c>
      <c r="F33" s="15" t="s">
        <v>262</v>
      </c>
      <c r="G33" s="15" t="s">
        <v>263</v>
      </c>
      <c r="H33" s="15">
        <v>200</v>
      </c>
      <c r="I33" s="15" t="s">
        <v>264</v>
      </c>
      <c r="J33" s="16" t="s">
        <v>37</v>
      </c>
      <c r="K33" s="15" t="s">
        <v>382</v>
      </c>
      <c r="L33" s="15" t="s">
        <v>38</v>
      </c>
      <c r="M33" s="15" t="s">
        <v>386</v>
      </c>
      <c r="Q33" s="15" t="s">
        <v>559</v>
      </c>
    </row>
    <row r="34" spans="1:17">
      <c r="A34" s="15" t="s">
        <v>571</v>
      </c>
      <c r="B34" s="16" t="s">
        <v>378</v>
      </c>
      <c r="C34" s="15" t="s">
        <v>268</v>
      </c>
      <c r="D34" s="15" t="s">
        <v>42</v>
      </c>
      <c r="E34" s="15" t="s">
        <v>43</v>
      </c>
      <c r="F34" s="15" t="s">
        <v>44</v>
      </c>
      <c r="G34" s="15" t="s">
        <v>131</v>
      </c>
      <c r="H34" s="15">
        <v>200</v>
      </c>
      <c r="I34" s="15" t="s">
        <v>42</v>
      </c>
      <c r="J34" s="16">
        <v>5</v>
      </c>
      <c r="K34" s="15" t="s">
        <v>382</v>
      </c>
      <c r="L34" s="15" t="s">
        <v>38</v>
      </c>
      <c r="M34" s="15" t="s">
        <v>386</v>
      </c>
      <c r="Q34" s="15" t="s">
        <v>575</v>
      </c>
    </row>
    <row r="35" spans="1:17">
      <c r="A35" s="15" t="s">
        <v>576</v>
      </c>
      <c r="B35" s="16" t="s">
        <v>378</v>
      </c>
      <c r="C35" s="15" t="s">
        <v>269</v>
      </c>
      <c r="D35" s="15" t="s">
        <v>270</v>
      </c>
      <c r="E35" s="15" t="s">
        <v>269</v>
      </c>
      <c r="F35" s="15" t="s">
        <v>271</v>
      </c>
      <c r="G35" s="15" t="s">
        <v>172</v>
      </c>
      <c r="H35" s="15">
        <v>200</v>
      </c>
      <c r="I35" s="15" t="s">
        <v>272</v>
      </c>
      <c r="J35" s="16" t="s">
        <v>111</v>
      </c>
      <c r="K35" s="15" t="s">
        <v>579</v>
      </c>
      <c r="L35" s="15" t="s">
        <v>384</v>
      </c>
      <c r="M35" s="15" t="s">
        <v>386</v>
      </c>
      <c r="Q35" s="15" t="s">
        <v>580</v>
      </c>
    </row>
    <row r="36" spans="1:17">
      <c r="A36" s="15" t="s">
        <v>581</v>
      </c>
      <c r="B36" s="16" t="s">
        <v>378</v>
      </c>
      <c r="C36" s="15" t="s">
        <v>277</v>
      </c>
      <c r="D36" s="15" t="s">
        <v>278</v>
      </c>
      <c r="E36" s="15" t="s">
        <v>279</v>
      </c>
      <c r="F36" s="15" t="s">
        <v>280</v>
      </c>
      <c r="G36" s="15" t="s">
        <v>281</v>
      </c>
      <c r="H36" s="15">
        <v>200</v>
      </c>
      <c r="I36" s="15" t="s">
        <v>282</v>
      </c>
      <c r="J36" s="16" t="s">
        <v>37</v>
      </c>
      <c r="K36" s="15" t="s">
        <v>382</v>
      </c>
      <c r="L36" s="15" t="s">
        <v>384</v>
      </c>
      <c r="M36" s="15" t="s">
        <v>386</v>
      </c>
      <c r="Q36" s="15" t="s">
        <v>584</v>
      </c>
    </row>
    <row r="37" spans="1:17">
      <c r="A37" s="15" t="s">
        <v>595</v>
      </c>
      <c r="B37" s="16" t="s">
        <v>378</v>
      </c>
      <c r="C37" s="15" t="s">
        <v>283</v>
      </c>
      <c r="D37" s="15" t="s">
        <v>284</v>
      </c>
      <c r="E37" s="15" t="s">
        <v>285</v>
      </c>
      <c r="F37" s="15" t="s">
        <v>286</v>
      </c>
      <c r="G37" s="15" t="s">
        <v>131</v>
      </c>
      <c r="H37" s="15">
        <v>200</v>
      </c>
      <c r="I37" s="15" t="s">
        <v>287</v>
      </c>
      <c r="J37" s="16" t="s">
        <v>37</v>
      </c>
      <c r="K37" s="15" t="s">
        <v>382</v>
      </c>
      <c r="L37" s="15" t="s">
        <v>384</v>
      </c>
      <c r="M37" s="15" t="s">
        <v>386</v>
      </c>
      <c r="Q37" s="15" t="s">
        <v>597</v>
      </c>
    </row>
    <row r="38" spans="1:17">
      <c r="A38" s="15" t="s">
        <v>606</v>
      </c>
      <c r="B38" s="16" t="s">
        <v>378</v>
      </c>
      <c r="C38" s="15" t="s">
        <v>288</v>
      </c>
      <c r="D38" s="15" t="s">
        <v>289</v>
      </c>
      <c r="E38" s="15" t="s">
        <v>288</v>
      </c>
      <c r="F38" s="15" t="s">
        <v>290</v>
      </c>
      <c r="G38" s="15" t="s">
        <v>172</v>
      </c>
      <c r="H38" s="15">
        <v>200</v>
      </c>
      <c r="I38" s="15" t="s">
        <v>291</v>
      </c>
      <c r="J38" s="16">
        <v>3</v>
      </c>
      <c r="K38" s="15" t="s">
        <v>608</v>
      </c>
      <c r="L38" s="15" t="s">
        <v>384</v>
      </c>
      <c r="M38" s="15" t="s">
        <v>386</v>
      </c>
      <c r="Q38" s="15" t="s">
        <v>610</v>
      </c>
    </row>
    <row r="39" spans="1:17">
      <c r="A39" s="15" t="s">
        <v>629</v>
      </c>
      <c r="B39" s="16" t="s">
        <v>378</v>
      </c>
      <c r="C39" s="15" t="s">
        <v>292</v>
      </c>
      <c r="D39" s="15" t="s">
        <v>293</v>
      </c>
      <c r="E39" s="15" t="s">
        <v>292</v>
      </c>
      <c r="F39" s="15" t="s">
        <v>294</v>
      </c>
      <c r="G39" s="15" t="s">
        <v>131</v>
      </c>
      <c r="H39" s="15">
        <v>200</v>
      </c>
      <c r="I39" s="15" t="s">
        <v>295</v>
      </c>
      <c r="J39" s="16" t="s">
        <v>37</v>
      </c>
      <c r="K39" s="15" t="s">
        <v>470</v>
      </c>
      <c r="L39" s="15" t="s">
        <v>384</v>
      </c>
      <c r="M39" s="15" t="s">
        <v>386</v>
      </c>
      <c r="Q39" s="15" t="s">
        <v>632</v>
      </c>
    </row>
    <row r="40" spans="1:17">
      <c r="A40" s="15" t="s">
        <v>651</v>
      </c>
      <c r="B40" s="16" t="s">
        <v>378</v>
      </c>
      <c r="C40" s="15" t="s">
        <v>299</v>
      </c>
      <c r="D40" s="15" t="s">
        <v>300</v>
      </c>
      <c r="E40" s="15" t="s">
        <v>301</v>
      </c>
      <c r="F40" s="15" t="s">
        <v>302</v>
      </c>
      <c r="G40" s="15" t="s">
        <v>303</v>
      </c>
      <c r="H40" s="15">
        <v>200</v>
      </c>
      <c r="I40" s="15" t="s">
        <v>304</v>
      </c>
      <c r="J40" s="16" t="s">
        <v>237</v>
      </c>
      <c r="K40" s="15" t="s">
        <v>653</v>
      </c>
      <c r="L40" s="15" t="s">
        <v>384</v>
      </c>
      <c r="M40" s="15" t="s">
        <v>386</v>
      </c>
      <c r="Q40" s="15" t="s">
        <v>654</v>
      </c>
    </row>
    <row r="41" spans="1:17">
      <c r="A41" s="15" t="s">
        <v>701</v>
      </c>
      <c r="B41" s="16" t="s">
        <v>378</v>
      </c>
      <c r="C41" s="15" t="s">
        <v>306</v>
      </c>
      <c r="D41" s="15" t="s">
        <v>307</v>
      </c>
      <c r="E41" s="15" t="s">
        <v>308</v>
      </c>
      <c r="F41" s="15" t="s">
        <v>309</v>
      </c>
      <c r="G41" s="15" t="s">
        <v>172</v>
      </c>
      <c r="H41" s="15">
        <v>200</v>
      </c>
      <c r="I41" s="15" t="s">
        <v>310</v>
      </c>
      <c r="J41" s="16" t="s">
        <v>111</v>
      </c>
      <c r="K41" s="15" t="s">
        <v>703</v>
      </c>
      <c r="L41" s="15" t="s">
        <v>384</v>
      </c>
      <c r="M41" s="15" t="s">
        <v>386</v>
      </c>
      <c r="Q41" s="15" t="s">
        <v>704</v>
      </c>
    </row>
    <row r="42" spans="1:17">
      <c r="A42" s="15" t="s">
        <v>705</v>
      </c>
      <c r="B42" s="16" t="s">
        <v>378</v>
      </c>
      <c r="C42" s="15" t="s">
        <v>312</v>
      </c>
      <c r="D42" s="15" t="s">
        <v>313</v>
      </c>
      <c r="E42" s="15" t="s">
        <v>314</v>
      </c>
      <c r="F42" s="15" t="s">
        <v>315</v>
      </c>
      <c r="G42" s="15" t="s">
        <v>263</v>
      </c>
      <c r="H42" s="15">
        <v>200</v>
      </c>
      <c r="I42" s="15" t="s">
        <v>316</v>
      </c>
      <c r="J42" s="16" t="s">
        <v>37</v>
      </c>
      <c r="K42" s="15" t="s">
        <v>442</v>
      </c>
      <c r="L42" s="15" t="s">
        <v>384</v>
      </c>
      <c r="M42" s="15" t="s">
        <v>386</v>
      </c>
      <c r="Q42" s="15" t="s">
        <v>706</v>
      </c>
    </row>
    <row r="43" spans="1:17">
      <c r="A43" s="15" t="s">
        <v>717</v>
      </c>
      <c r="B43" s="16" t="s">
        <v>378</v>
      </c>
      <c r="C43" s="15" t="s">
        <v>318</v>
      </c>
      <c r="D43" s="15" t="s">
        <v>319</v>
      </c>
      <c r="E43" s="15" t="s">
        <v>320</v>
      </c>
      <c r="F43" s="15" t="s">
        <v>321</v>
      </c>
      <c r="G43" s="15" t="s">
        <v>322</v>
      </c>
      <c r="H43" s="15">
        <v>200</v>
      </c>
      <c r="I43" s="15" t="s">
        <v>319</v>
      </c>
      <c r="J43" s="16" t="s">
        <v>37</v>
      </c>
      <c r="K43" s="15" t="s">
        <v>720</v>
      </c>
      <c r="L43" s="15" t="s">
        <v>384</v>
      </c>
      <c r="M43" s="15" t="s">
        <v>386</v>
      </c>
      <c r="Q43" s="15" t="s">
        <v>721</v>
      </c>
    </row>
    <row r="44" spans="1:17">
      <c r="A44" s="15" t="s">
        <v>722</v>
      </c>
      <c r="B44" s="16" t="s">
        <v>378</v>
      </c>
      <c r="C44" s="15" t="s">
        <v>327</v>
      </c>
      <c r="D44" s="15" t="s">
        <v>328</v>
      </c>
      <c r="E44" s="15" t="s">
        <v>327</v>
      </c>
      <c r="F44" s="15" t="s">
        <v>329</v>
      </c>
      <c r="G44" s="15" t="s">
        <v>330</v>
      </c>
      <c r="H44" s="15">
        <v>200</v>
      </c>
      <c r="I44" s="15" t="s">
        <v>331</v>
      </c>
      <c r="J44" s="16" t="s">
        <v>37</v>
      </c>
      <c r="K44" s="15" t="s">
        <v>382</v>
      </c>
      <c r="L44" s="15" t="s">
        <v>384</v>
      </c>
      <c r="M44" s="15" t="s">
        <v>386</v>
      </c>
      <c r="Q44" s="15" t="s">
        <v>724</v>
      </c>
    </row>
    <row r="45" spans="1:17">
      <c r="A45" s="15" t="s">
        <v>725</v>
      </c>
      <c r="B45" s="16" t="s">
        <v>378</v>
      </c>
      <c r="C45" s="15" t="s">
        <v>726</v>
      </c>
      <c r="D45" s="15" t="s">
        <v>335</v>
      </c>
      <c r="E45" s="15" t="s">
        <v>727</v>
      </c>
      <c r="F45" s="15" t="s">
        <v>337</v>
      </c>
      <c r="G45" s="15" t="s">
        <v>338</v>
      </c>
      <c r="H45" s="15">
        <v>200</v>
      </c>
      <c r="I45" s="15" t="s">
        <v>339</v>
      </c>
      <c r="J45" s="16" t="s">
        <v>37</v>
      </c>
      <c r="K45" s="15" t="s">
        <v>729</v>
      </c>
      <c r="L45" s="15" t="s">
        <v>384</v>
      </c>
      <c r="M45" s="15" t="s">
        <v>386</v>
      </c>
      <c r="Q45" s="15" t="s">
        <v>730</v>
      </c>
    </row>
    <row r="46" spans="1:17">
      <c r="A46" s="15" t="s">
        <v>739</v>
      </c>
      <c r="B46" s="16" t="s">
        <v>378</v>
      </c>
      <c r="C46" s="15" t="s">
        <v>341</v>
      </c>
      <c r="D46" s="15" t="s">
        <v>342</v>
      </c>
      <c r="E46" s="15" t="s">
        <v>343</v>
      </c>
      <c r="F46" s="15" t="s">
        <v>344</v>
      </c>
      <c r="G46" s="15" t="s">
        <v>255</v>
      </c>
      <c r="H46" s="15">
        <v>200</v>
      </c>
      <c r="I46" s="15" t="s">
        <v>345</v>
      </c>
      <c r="J46" s="16">
        <v>5</v>
      </c>
      <c r="K46" s="15" t="s">
        <v>382</v>
      </c>
      <c r="L46" s="15" t="s">
        <v>384</v>
      </c>
      <c r="M46" s="15" t="s">
        <v>386</v>
      </c>
      <c r="Q46" s="15" t="s">
        <v>743</v>
      </c>
    </row>
    <row r="47" spans="1:17">
      <c r="A47" s="15" t="s">
        <v>751</v>
      </c>
      <c r="B47" s="16" t="s">
        <v>378</v>
      </c>
      <c r="C47" s="15" t="s">
        <v>347</v>
      </c>
      <c r="D47" s="15" t="s">
        <v>347</v>
      </c>
      <c r="E47" s="15" t="s">
        <v>348</v>
      </c>
      <c r="F47" s="15" t="s">
        <v>349</v>
      </c>
      <c r="G47" s="15" t="s">
        <v>247</v>
      </c>
      <c r="H47" s="15">
        <v>200</v>
      </c>
      <c r="I47" s="15" t="s">
        <v>350</v>
      </c>
      <c r="J47" s="16" t="s">
        <v>37</v>
      </c>
      <c r="K47" s="15" t="s">
        <v>382</v>
      </c>
      <c r="L47" s="15" t="s">
        <v>38</v>
      </c>
      <c r="M47" s="15" t="s">
        <v>386</v>
      </c>
      <c r="Q47" s="15" t="s">
        <v>753</v>
      </c>
    </row>
  </sheetData>
  <autoFilter ref="A1:Q47" xr:uid="{00000000-0009-0000-0000-000003000000}"/>
  <hyperlinks>
    <hyperlink ref="F2" r:id="rId1" xr:uid="{00000000-0004-0000-0300-000000000000}"/>
    <hyperlink ref="F3" r:id="rId2" xr:uid="{00000000-0004-0000-0300-000001000000}"/>
    <hyperlink ref="F11" r:id="rId3" xr:uid="{00000000-0004-0000-0300-000002000000}"/>
    <hyperlink ref="F12" r:id="rId4" xr:uid="{00000000-0004-0000-0300-000003000000}"/>
    <hyperlink ref="F13" r:id="rId5" xr:uid="{00000000-0004-0000-0300-000004000000}"/>
    <hyperlink ref="F14" r:id="rId6" xr:uid="{00000000-0004-0000-0300-000005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opLeftCell="A10" workbookViewId="0">
      <selection activeCell="B33" sqref="B33:B35"/>
    </sheetView>
  </sheetViews>
  <sheetFormatPr baseColWidth="10" defaultColWidth="15.21875" defaultRowHeight="20.25"/>
  <cols>
    <col min="1" max="1" width="15.21875" style="9" customWidth="1"/>
    <col min="2" max="16384" width="15.21875" style="9"/>
  </cols>
  <sheetData>
    <row r="1" spans="1:5">
      <c r="A1" s="10" t="s">
        <v>32</v>
      </c>
      <c r="B1" s="11">
        <v>500</v>
      </c>
      <c r="C1" s="12" t="s">
        <v>33</v>
      </c>
      <c r="D1" s="12" t="s">
        <v>34</v>
      </c>
    </row>
    <row r="2" spans="1:5">
      <c r="A2" s="7" t="s">
        <v>46</v>
      </c>
      <c r="B2" s="8">
        <v>300</v>
      </c>
      <c r="C2" s="6" t="s">
        <v>47</v>
      </c>
      <c r="D2" s="6" t="s">
        <v>48</v>
      </c>
    </row>
    <row r="3" spans="1:5">
      <c r="A3" s="10" t="s">
        <v>51</v>
      </c>
      <c r="B3" s="11">
        <v>500</v>
      </c>
      <c r="C3" s="12" t="s">
        <v>52</v>
      </c>
      <c r="D3" s="12" t="s">
        <v>53</v>
      </c>
    </row>
    <row r="4" spans="1:5">
      <c r="A4" s="7" t="s">
        <v>57</v>
      </c>
      <c r="B4" s="8">
        <v>500</v>
      </c>
      <c r="C4" s="6" t="s">
        <v>58</v>
      </c>
      <c r="D4" s="6" t="s">
        <v>59</v>
      </c>
    </row>
    <row r="5" spans="1:5">
      <c r="A5" s="10" t="s">
        <v>69</v>
      </c>
      <c r="B5" s="11">
        <v>500</v>
      </c>
      <c r="C5" s="12" t="s">
        <v>70</v>
      </c>
      <c r="D5" s="12" t="s">
        <v>71</v>
      </c>
      <c r="E5" s="9" t="s">
        <v>1636</v>
      </c>
    </row>
    <row r="6" spans="1:5">
      <c r="A6" s="7" t="s">
        <v>77</v>
      </c>
      <c r="B6" s="8">
        <v>500</v>
      </c>
      <c r="C6" s="6" t="s">
        <v>78</v>
      </c>
      <c r="D6" s="6" t="s">
        <v>79</v>
      </c>
    </row>
    <row r="7" spans="1:5">
      <c r="A7" s="10" t="s">
        <v>83</v>
      </c>
      <c r="B7" s="11">
        <v>500</v>
      </c>
      <c r="C7" s="12" t="s">
        <v>84</v>
      </c>
      <c r="D7" s="12" t="s">
        <v>85</v>
      </c>
    </row>
    <row r="8" spans="1:5">
      <c r="A8" s="7" t="s">
        <v>89</v>
      </c>
      <c r="B8" s="8">
        <v>500</v>
      </c>
      <c r="C8" s="6" t="s">
        <v>90</v>
      </c>
      <c r="D8" s="6" t="s">
        <v>91</v>
      </c>
      <c r="E8" s="9" t="s">
        <v>1636</v>
      </c>
    </row>
    <row r="9" spans="1:5">
      <c r="A9" s="10" t="s">
        <v>100</v>
      </c>
      <c r="B9" s="11">
        <v>500</v>
      </c>
      <c r="C9" s="12" t="s">
        <v>101</v>
      </c>
      <c r="D9" s="12" t="s">
        <v>102</v>
      </c>
    </row>
    <row r="10" spans="1:5">
      <c r="A10" s="7" t="s">
        <v>106</v>
      </c>
      <c r="B10" s="8">
        <v>500</v>
      </c>
      <c r="C10" s="6" t="s">
        <v>107</v>
      </c>
      <c r="D10" s="6" t="s">
        <v>108</v>
      </c>
    </row>
    <row r="11" spans="1:5">
      <c r="A11" s="1" t="s">
        <v>118</v>
      </c>
      <c r="B11" s="2">
        <v>80</v>
      </c>
      <c r="C11" s="3" t="s">
        <v>119</v>
      </c>
      <c r="D11" s="3" t="s">
        <v>120</v>
      </c>
    </row>
    <row r="12" spans="1:5">
      <c r="A12" s="4" t="s">
        <v>128</v>
      </c>
      <c r="B12" s="5">
        <v>200</v>
      </c>
      <c r="C12" s="6" t="s">
        <v>129</v>
      </c>
      <c r="D12" s="6" t="s">
        <v>128</v>
      </c>
    </row>
    <row r="13" spans="1:5">
      <c r="A13" s="1" t="s">
        <v>141</v>
      </c>
      <c r="B13" s="2">
        <v>200</v>
      </c>
      <c r="C13" s="3" t="s">
        <v>142</v>
      </c>
      <c r="D13" s="3" t="s">
        <v>143</v>
      </c>
    </row>
    <row r="14" spans="1:5">
      <c r="A14" s="4" t="s">
        <v>149</v>
      </c>
      <c r="B14" s="5">
        <v>200</v>
      </c>
      <c r="C14" s="6" t="s">
        <v>150</v>
      </c>
      <c r="D14" s="6" t="s">
        <v>150</v>
      </c>
    </row>
    <row r="15" spans="1:5">
      <c r="A15" s="1" t="s">
        <v>158</v>
      </c>
      <c r="B15" s="2">
        <v>0</v>
      </c>
      <c r="C15" s="3" t="s">
        <v>159</v>
      </c>
      <c r="D15" s="3" t="s">
        <v>160</v>
      </c>
    </row>
    <row r="16" spans="1:5">
      <c r="A16" s="4" t="s">
        <v>178</v>
      </c>
      <c r="B16" s="5">
        <v>80</v>
      </c>
      <c r="C16" s="6" t="s">
        <v>179</v>
      </c>
      <c r="D16" s="6" t="s">
        <v>180</v>
      </c>
    </row>
    <row r="17" spans="1:4">
      <c r="A17" s="1" t="s">
        <v>204</v>
      </c>
      <c r="B17" s="2">
        <v>200</v>
      </c>
      <c r="C17" s="3" t="s">
        <v>205</v>
      </c>
      <c r="D17" s="3" t="s">
        <v>204</v>
      </c>
    </row>
    <row r="18" spans="1:4">
      <c r="A18" s="4" t="s">
        <v>222</v>
      </c>
      <c r="B18" s="5">
        <v>200</v>
      </c>
      <c r="C18" s="6" t="s">
        <v>223</v>
      </c>
      <c r="D18" s="6" t="s">
        <v>224</v>
      </c>
    </row>
    <row r="19" spans="1:4">
      <c r="A19" s="4" t="s">
        <v>260</v>
      </c>
      <c r="B19" s="5">
        <v>200</v>
      </c>
      <c r="C19" s="6" t="s">
        <v>261</v>
      </c>
      <c r="D19" s="6" t="s">
        <v>260</v>
      </c>
    </row>
    <row r="20" spans="1:4">
      <c r="A20" s="1" t="s">
        <v>269</v>
      </c>
      <c r="B20" s="2">
        <v>200</v>
      </c>
      <c r="C20" s="3" t="s">
        <v>270</v>
      </c>
      <c r="D20" s="3" t="s">
        <v>269</v>
      </c>
    </row>
    <row r="21" spans="1:4">
      <c r="A21" s="4" t="s">
        <v>292</v>
      </c>
      <c r="B21" s="5">
        <v>200</v>
      </c>
      <c r="C21" s="6" t="s">
        <v>293</v>
      </c>
      <c r="D21" s="6" t="s">
        <v>292</v>
      </c>
    </row>
    <row r="22" spans="1:4">
      <c r="A22" s="1" t="s">
        <v>299</v>
      </c>
      <c r="B22" s="2">
        <v>200</v>
      </c>
      <c r="C22" s="3" t="s">
        <v>300</v>
      </c>
      <c r="D22" s="3" t="s">
        <v>301</v>
      </c>
    </row>
    <row r="23" spans="1:4">
      <c r="A23" s="4" t="s">
        <v>306</v>
      </c>
      <c r="B23" s="5">
        <v>200</v>
      </c>
      <c r="C23" s="6" t="s">
        <v>307</v>
      </c>
      <c r="D23" s="6" t="s">
        <v>308</v>
      </c>
    </row>
    <row r="24" spans="1:4">
      <c r="A24" s="1" t="s">
        <v>312</v>
      </c>
      <c r="B24" s="2">
        <v>200</v>
      </c>
      <c r="C24" s="3" t="s">
        <v>313</v>
      </c>
      <c r="D24" s="3" t="s">
        <v>314</v>
      </c>
    </row>
    <row r="25" spans="1:4">
      <c r="A25" s="4" t="s">
        <v>318</v>
      </c>
      <c r="B25" s="5">
        <v>200</v>
      </c>
      <c r="C25" s="6" t="s">
        <v>319</v>
      </c>
      <c r="D25" s="6" t="s">
        <v>320</v>
      </c>
    </row>
    <row r="26" spans="1:4">
      <c r="A26" s="1" t="s">
        <v>341</v>
      </c>
      <c r="B26" s="2">
        <v>200</v>
      </c>
      <c r="C26" s="3" t="s">
        <v>342</v>
      </c>
      <c r="D26" s="3" t="s">
        <v>343</v>
      </c>
    </row>
    <row r="29" spans="1:4">
      <c r="A29" s="9" t="s">
        <v>1637</v>
      </c>
    </row>
    <row r="30" spans="1:4">
      <c r="A30" s="9" t="s">
        <v>1638</v>
      </c>
    </row>
    <row r="33" spans="2:3">
      <c r="B33" s="9">
        <v>7760</v>
      </c>
      <c r="C33" s="9">
        <v>26</v>
      </c>
    </row>
    <row r="34" spans="2:3">
      <c r="B34" s="9">
        <v>1900</v>
      </c>
      <c r="C34" s="9">
        <v>8</v>
      </c>
    </row>
    <row r="35" spans="2:3">
      <c r="B35" s="9">
        <v>400</v>
      </c>
      <c r="C35" s="9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B16" sqref="B16"/>
    </sheetView>
  </sheetViews>
  <sheetFormatPr baseColWidth="10" defaultColWidth="8.88671875" defaultRowHeight="16.5"/>
  <cols>
    <col min="1" max="1" width="22.5546875" customWidth="1"/>
    <col min="3" max="3" width="21.88671875" customWidth="1"/>
  </cols>
  <sheetData>
    <row r="1" spans="1:4" ht="20.25">
      <c r="A1" s="7" t="s">
        <v>63</v>
      </c>
      <c r="B1" s="8">
        <v>500</v>
      </c>
      <c r="C1" s="6" t="s">
        <v>64</v>
      </c>
      <c r="D1" s="6" t="s">
        <v>65</v>
      </c>
    </row>
    <row r="2" spans="1:4" ht="20.25">
      <c r="A2" s="1" t="s">
        <v>195</v>
      </c>
      <c r="B2" s="2">
        <v>200</v>
      </c>
      <c r="C2" s="3" t="s">
        <v>196</v>
      </c>
      <c r="D2" s="3" t="s">
        <v>197</v>
      </c>
    </row>
    <row r="3" spans="1:4" ht="20.25">
      <c r="A3" s="7" t="s">
        <v>214</v>
      </c>
      <c r="B3" s="8">
        <v>200</v>
      </c>
      <c r="C3" s="6" t="s">
        <v>214</v>
      </c>
      <c r="D3" s="6" t="s">
        <v>214</v>
      </c>
    </row>
    <row r="4" spans="1:4" ht="20.25">
      <c r="A4" s="1" t="s">
        <v>232</v>
      </c>
      <c r="B4" s="2">
        <v>200</v>
      </c>
      <c r="C4" s="3" t="s">
        <v>233</v>
      </c>
      <c r="D4" s="3" t="s">
        <v>234</v>
      </c>
    </row>
    <row r="5" spans="1:4" ht="20.25">
      <c r="A5" s="7" t="s">
        <v>243</v>
      </c>
      <c r="B5" s="8">
        <v>200</v>
      </c>
      <c r="C5" s="6" t="s">
        <v>244</v>
      </c>
      <c r="D5" s="6" t="s">
        <v>245</v>
      </c>
    </row>
    <row r="6" spans="1:4" ht="20.25">
      <c r="A6" s="1" t="s">
        <v>327</v>
      </c>
      <c r="B6" s="2">
        <v>200</v>
      </c>
      <c r="C6" s="3" t="s">
        <v>328</v>
      </c>
      <c r="D6" s="3" t="s">
        <v>327</v>
      </c>
    </row>
    <row r="7" spans="1:4" ht="20.25">
      <c r="A7" s="7" t="s">
        <v>334</v>
      </c>
      <c r="B7" s="8">
        <v>200</v>
      </c>
      <c r="C7" s="6" t="s">
        <v>335</v>
      </c>
      <c r="D7" s="6" t="s">
        <v>336</v>
      </c>
    </row>
    <row r="8" spans="1:4" ht="20.25">
      <c r="A8" s="1" t="s">
        <v>351</v>
      </c>
      <c r="B8" s="2">
        <v>200</v>
      </c>
      <c r="C8" s="3" t="s">
        <v>352</v>
      </c>
      <c r="D8" s="3" t="s">
        <v>353</v>
      </c>
    </row>
    <row r="11" spans="1:4">
      <c r="A11" t="s">
        <v>1639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>
      <selection activeCell="F20" sqref="F20"/>
    </sheetView>
  </sheetViews>
  <sheetFormatPr baseColWidth="10" defaultColWidth="8.88671875" defaultRowHeight="16.5"/>
  <sheetData>
    <row r="1" spans="1:4" ht="20.25">
      <c r="A1" s="1" t="s">
        <v>188</v>
      </c>
      <c r="B1" s="2">
        <v>200</v>
      </c>
      <c r="C1" s="3" t="s">
        <v>189</v>
      </c>
      <c r="D1" s="3" t="s">
        <v>188</v>
      </c>
    </row>
    <row r="2" spans="1:4" ht="20.25">
      <c r="A2" s="4" t="s">
        <v>252</v>
      </c>
      <c r="B2" s="5">
        <v>200</v>
      </c>
      <c r="C2" s="6" t="s">
        <v>253</v>
      </c>
      <c r="D2" s="6" t="s">
        <v>252</v>
      </c>
    </row>
    <row r="5" spans="1:4">
      <c r="A5" t="s">
        <v>1640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12</vt:i4>
      </vt:variant>
    </vt:vector>
  </HeadingPairs>
  <TitlesOfParts>
    <vt:vector size="19" baseType="lpstr">
      <vt:lpstr>合作跟踪表</vt:lpstr>
      <vt:lpstr>喷雾视频</vt:lpstr>
      <vt:lpstr>喷雾图文</vt:lpstr>
      <vt:lpstr>整合版确认合作</vt:lpstr>
      <vt:lpstr>0909稿费申请</vt:lpstr>
      <vt:lpstr>0919稿费申请</vt:lpstr>
      <vt:lpstr>0929稿费申请</vt:lpstr>
      <vt:lpstr>RSVP</vt:lpstr>
      <vt:lpstr>RSVP总数</vt:lpstr>
      <vt:lpstr>合作跟踪表!Títulos_a_imprimir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2021-04-01T14:14:26Z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2052-11.1.0.10228</vt:lpwstr>
  </property>
</Properties>
</file>