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H:\SCC\Herramientas Operativas\04 Análisis BI\04 Análisis Posts\Datos campañas - KOLs\AQUILEA\"/>
    </mc:Choice>
  </mc:AlternateContent>
  <xr:revisionPtr revIDLastSave="0" documentId="13_ncr:1_{B9083D49-0979-476C-9DBD-5142F14EC56D}" xr6:coauthVersionLast="46" xr6:coauthVersionMax="46" xr10:uidLastSave="{00000000-0000-0000-0000-000000000000}"/>
  <bookViews>
    <workbookView xWindow="-120" yWindow="-120" windowWidth="29040" windowHeight="15840" xr2:uid="{00000000-000D-0000-FFFF-FFFF00000000}"/>
  </bookViews>
  <sheets>
    <sheet name="合作跟踪表" sheetId="1" r:id="rId1"/>
    <sheet name="视频报名" sheetId="3" r:id="rId2"/>
    <sheet name="图文" sheetId="2" r:id="rId3"/>
    <sheet name="1010稿费申请" sheetId="5" r:id="rId4"/>
    <sheet name="1020稿费申请" sheetId="6" r:id="rId5"/>
    <sheet name="1106稿费申请" sheetId="7" r:id="rId6"/>
    <sheet name="Sheet1" sheetId="8" r:id="rId7"/>
  </sheets>
  <externalReferences>
    <externalReference r:id="rId8"/>
  </externalReferences>
  <definedNames>
    <definedName name="_xlnm._FilterDatabase" localSheetId="2" hidden="1">图文!$A$1:$AB$241</definedName>
    <definedName name="_xlnm._FilterDatabase" localSheetId="1" hidden="1">视频报名!$A$1:$AA$241</definedName>
    <definedName name="RSVP">tbl邀请[[#Totals],[小红书昵称]]</definedName>
    <definedName name="RSVP总数">tbl邀请[[#Totals],[小红书昵称]]</definedName>
    <definedName name="_xlnm.Print_Titles" localSheetId="0">合作跟踪表!$1:$2</definedName>
    <definedName name="不出席总人数">SUMIFS(tbl邀请[小红书链接],tbl邀请[小红书昵称],"=否")</definedName>
    <definedName name="出席总人数">SUM(IF(tbl邀请[小红书昵称]="是",tbl邀请[小红书链接]))</definedName>
    <definedName name="列标题区域1..B3.1">合作跟踪表!$B$1</definedName>
    <definedName name="列标题区域2..B5.1">合作跟踪表!$B$3</definedName>
    <definedName name="列标题区域3..B7.1">合作跟踪表!$B$5</definedName>
    <definedName name="列标题区域4..B9.1">合作跟踪表!$B$7</definedName>
    <definedName name="列标题区域5..B11.1">合作跟踪表!$B$9</definedName>
    <definedName name="剩余天数">婚礼日期-TODAY()</definedName>
    <definedName name="婚礼日期">合作跟踪表!$B$2</definedName>
    <definedName name="已发送总数">tbl邀请[[#Totals],[微信号]]</definedName>
    <definedName name="待处理RSVP">tbl邀请[[#Totals],[微信号]]-RSVP总数</definedName>
    <definedName name="待处理总数">tbl邀请[[#Totals],[微信号]]-tbl邀请[[#Totals],[小红书昵称]]</definedName>
    <definedName name="把">tbl邀请[[#Totals],[小红书昵称]]</definedName>
    <definedName name="标题1">tbl邀请[[#Headers],[微信昵称]]</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41" i="2" l="1"/>
  <c r="N241" i="2"/>
  <c r="M241" i="2"/>
  <c r="L241" i="2"/>
  <c r="K241" i="2"/>
  <c r="O240" i="2"/>
  <c r="N240" i="2"/>
  <c r="M240" i="2"/>
  <c r="L240" i="2"/>
  <c r="K240" i="2"/>
  <c r="O239" i="2"/>
  <c r="N239" i="2"/>
  <c r="M239" i="2"/>
  <c r="L239" i="2"/>
  <c r="K239" i="2"/>
  <c r="O238" i="2"/>
  <c r="N238" i="2"/>
  <c r="M238" i="2"/>
  <c r="L238" i="2"/>
  <c r="K238" i="2"/>
  <c r="O237" i="2"/>
  <c r="N237" i="2"/>
  <c r="M237" i="2"/>
  <c r="L237" i="2"/>
  <c r="K237" i="2"/>
  <c r="O236" i="2"/>
  <c r="N236" i="2"/>
  <c r="M236" i="2"/>
  <c r="L236" i="2"/>
  <c r="K236" i="2"/>
  <c r="O235" i="2"/>
  <c r="N235" i="2"/>
  <c r="M235" i="2"/>
  <c r="L235" i="2"/>
  <c r="K235" i="2"/>
  <c r="O234" i="2"/>
  <c r="N234" i="2"/>
  <c r="M234" i="2"/>
  <c r="L234" i="2"/>
  <c r="K234" i="2"/>
  <c r="O233" i="2"/>
  <c r="N233" i="2"/>
  <c r="M233" i="2"/>
  <c r="L233" i="2"/>
  <c r="K233" i="2"/>
  <c r="O232" i="2"/>
  <c r="N232" i="2"/>
  <c r="M232" i="2"/>
  <c r="L232" i="2"/>
  <c r="K232" i="2"/>
  <c r="O231" i="2"/>
  <c r="N231" i="2"/>
  <c r="M231" i="2"/>
  <c r="L231" i="2"/>
  <c r="K231" i="2"/>
  <c r="O230" i="2"/>
  <c r="N230" i="2"/>
  <c r="M230" i="2"/>
  <c r="L230" i="2"/>
  <c r="K230" i="2"/>
  <c r="O229" i="2"/>
  <c r="N229" i="2"/>
  <c r="M229" i="2"/>
  <c r="L229" i="2"/>
  <c r="K229" i="2"/>
  <c r="O228" i="2"/>
  <c r="N228" i="2"/>
  <c r="M228" i="2"/>
  <c r="L228" i="2"/>
  <c r="K228" i="2"/>
  <c r="O227" i="2"/>
  <c r="N227" i="2"/>
  <c r="M227" i="2"/>
  <c r="L227" i="2"/>
  <c r="K227" i="2"/>
  <c r="O226" i="2"/>
  <c r="N226" i="2"/>
  <c r="M226" i="2"/>
  <c r="L226" i="2"/>
  <c r="K226" i="2"/>
  <c r="O225" i="2"/>
  <c r="N225" i="2"/>
  <c r="M225" i="2"/>
  <c r="L225" i="2"/>
  <c r="K225" i="2"/>
  <c r="O224" i="2"/>
  <c r="N224" i="2"/>
  <c r="M224" i="2"/>
  <c r="L224" i="2"/>
  <c r="K224" i="2"/>
  <c r="O223" i="2"/>
  <c r="N223" i="2"/>
  <c r="M223" i="2"/>
  <c r="L223" i="2"/>
  <c r="K223" i="2"/>
  <c r="O222" i="2"/>
  <c r="N222" i="2"/>
  <c r="M222" i="2"/>
  <c r="L222" i="2"/>
  <c r="K222" i="2"/>
  <c r="O221" i="2"/>
  <c r="N221" i="2"/>
  <c r="M221" i="2"/>
  <c r="L221" i="2"/>
  <c r="K221" i="2"/>
  <c r="O220" i="2"/>
  <c r="N220" i="2"/>
  <c r="M220" i="2"/>
  <c r="L220" i="2"/>
  <c r="K220" i="2"/>
  <c r="O219" i="2"/>
  <c r="N219" i="2"/>
  <c r="M219" i="2"/>
  <c r="L219" i="2"/>
  <c r="K219" i="2"/>
  <c r="O218" i="2"/>
  <c r="N218" i="2"/>
  <c r="M218" i="2"/>
  <c r="L218" i="2"/>
  <c r="K218" i="2"/>
  <c r="O217" i="2"/>
  <c r="N217" i="2"/>
  <c r="M217" i="2"/>
  <c r="L217" i="2"/>
  <c r="K217" i="2"/>
  <c r="O216" i="2"/>
  <c r="N216" i="2"/>
  <c r="M216" i="2"/>
  <c r="L216" i="2"/>
  <c r="K216" i="2"/>
  <c r="O215" i="2"/>
  <c r="N215" i="2"/>
  <c r="M215" i="2"/>
  <c r="L215" i="2"/>
  <c r="K215" i="2"/>
  <c r="O214" i="2"/>
  <c r="N214" i="2"/>
  <c r="M214" i="2"/>
  <c r="L214" i="2"/>
  <c r="K214" i="2"/>
  <c r="O213" i="2"/>
  <c r="N213" i="2"/>
  <c r="M213" i="2"/>
  <c r="L213" i="2"/>
  <c r="K213" i="2"/>
  <c r="O212" i="2"/>
  <c r="N212" i="2"/>
  <c r="M212" i="2"/>
  <c r="L212" i="2"/>
  <c r="K212" i="2"/>
  <c r="O211" i="2"/>
  <c r="N211" i="2"/>
  <c r="M211" i="2"/>
  <c r="L211" i="2"/>
  <c r="K211" i="2"/>
  <c r="O210" i="2"/>
  <c r="N210" i="2"/>
  <c r="M210" i="2"/>
  <c r="L210" i="2"/>
  <c r="K210" i="2"/>
  <c r="O209" i="2"/>
  <c r="N209" i="2"/>
  <c r="M209" i="2"/>
  <c r="L209" i="2"/>
  <c r="K209" i="2"/>
  <c r="O208" i="2"/>
  <c r="N208" i="2"/>
  <c r="M208" i="2"/>
  <c r="L208" i="2"/>
  <c r="K208" i="2"/>
  <c r="O207" i="2"/>
  <c r="N207" i="2"/>
  <c r="M207" i="2"/>
  <c r="L207" i="2"/>
  <c r="K207" i="2"/>
  <c r="O206" i="2"/>
  <c r="N206" i="2"/>
  <c r="M206" i="2"/>
  <c r="L206" i="2"/>
  <c r="K206" i="2"/>
  <c r="O205" i="2"/>
  <c r="N205" i="2"/>
  <c r="M205" i="2"/>
  <c r="L205" i="2"/>
  <c r="K205" i="2"/>
  <c r="O204" i="2"/>
  <c r="N204" i="2"/>
  <c r="M204" i="2"/>
  <c r="L204" i="2"/>
  <c r="K204" i="2"/>
  <c r="O203" i="2"/>
  <c r="N203" i="2"/>
  <c r="M203" i="2"/>
  <c r="L203" i="2"/>
  <c r="K203" i="2"/>
  <c r="O202" i="2"/>
  <c r="N202" i="2"/>
  <c r="M202" i="2"/>
  <c r="L202" i="2"/>
  <c r="K202" i="2"/>
  <c r="O201" i="2"/>
  <c r="N201" i="2"/>
  <c r="M201" i="2"/>
  <c r="L201" i="2"/>
  <c r="K201" i="2"/>
  <c r="O200" i="2"/>
  <c r="N200" i="2"/>
  <c r="M200" i="2"/>
  <c r="L200" i="2"/>
  <c r="K200" i="2"/>
  <c r="O199" i="2"/>
  <c r="N199" i="2"/>
  <c r="M199" i="2"/>
  <c r="L199" i="2"/>
  <c r="K199" i="2"/>
  <c r="O198" i="2"/>
  <c r="N198" i="2"/>
  <c r="M198" i="2"/>
  <c r="L198" i="2"/>
  <c r="K198" i="2"/>
  <c r="O197" i="2"/>
  <c r="N197" i="2"/>
  <c r="M197" i="2"/>
  <c r="L197" i="2"/>
  <c r="K197" i="2"/>
  <c r="O196" i="2"/>
  <c r="N196" i="2"/>
  <c r="M196" i="2"/>
  <c r="L196" i="2"/>
  <c r="K196" i="2"/>
  <c r="O195" i="2"/>
  <c r="N195" i="2"/>
  <c r="M195" i="2"/>
  <c r="L195" i="2"/>
  <c r="K195" i="2"/>
  <c r="O194" i="2"/>
  <c r="N194" i="2"/>
  <c r="M194" i="2"/>
  <c r="L194" i="2"/>
  <c r="K194" i="2"/>
  <c r="O193" i="2"/>
  <c r="N193" i="2"/>
  <c r="M193" i="2"/>
  <c r="L193" i="2"/>
  <c r="K193" i="2"/>
  <c r="O192" i="2"/>
  <c r="N192" i="2"/>
  <c r="M192" i="2"/>
  <c r="L192" i="2"/>
  <c r="K192" i="2"/>
  <c r="O191" i="2"/>
  <c r="N191" i="2"/>
  <c r="M191" i="2"/>
  <c r="L191" i="2"/>
  <c r="K191" i="2"/>
  <c r="O190" i="2"/>
  <c r="N190" i="2"/>
  <c r="M190" i="2"/>
  <c r="L190" i="2"/>
  <c r="K190" i="2"/>
  <c r="O189" i="2"/>
  <c r="N189" i="2"/>
  <c r="M189" i="2"/>
  <c r="L189" i="2"/>
  <c r="K189" i="2"/>
  <c r="O188" i="2"/>
  <c r="N188" i="2"/>
  <c r="M188" i="2"/>
  <c r="L188" i="2"/>
  <c r="K188" i="2"/>
  <c r="O187" i="2"/>
  <c r="N187" i="2"/>
  <c r="M187" i="2"/>
  <c r="L187" i="2"/>
  <c r="K187" i="2"/>
  <c r="O186" i="2"/>
  <c r="N186" i="2"/>
  <c r="M186" i="2"/>
  <c r="L186" i="2"/>
  <c r="K186" i="2"/>
  <c r="O185" i="2"/>
  <c r="N185" i="2"/>
  <c r="M185" i="2"/>
  <c r="L185" i="2"/>
  <c r="K185" i="2"/>
  <c r="O184" i="2"/>
  <c r="N184" i="2"/>
  <c r="M184" i="2"/>
  <c r="L184" i="2"/>
  <c r="K184" i="2"/>
  <c r="O183" i="2"/>
  <c r="N183" i="2"/>
  <c r="M183" i="2"/>
  <c r="L183" i="2"/>
  <c r="K183" i="2"/>
  <c r="O182" i="2"/>
  <c r="N182" i="2"/>
  <c r="M182" i="2"/>
  <c r="L182" i="2"/>
  <c r="K182" i="2"/>
  <c r="O181" i="2"/>
  <c r="N181" i="2"/>
  <c r="M181" i="2"/>
  <c r="L181" i="2"/>
  <c r="K181" i="2"/>
  <c r="O180" i="2"/>
  <c r="N180" i="2"/>
  <c r="M180" i="2"/>
  <c r="L180" i="2"/>
  <c r="K180" i="2"/>
  <c r="O179" i="2"/>
  <c r="N179" i="2"/>
  <c r="M179" i="2"/>
  <c r="L179" i="2"/>
  <c r="K179" i="2"/>
  <c r="O178" i="2"/>
  <c r="N178" i="2"/>
  <c r="M178" i="2"/>
  <c r="L178" i="2"/>
  <c r="K178" i="2"/>
  <c r="O177" i="2"/>
  <c r="N177" i="2"/>
  <c r="M177" i="2"/>
  <c r="L177" i="2"/>
  <c r="K177" i="2"/>
  <c r="O176" i="2"/>
  <c r="N176" i="2"/>
  <c r="M176" i="2"/>
  <c r="L176" i="2"/>
  <c r="K176" i="2"/>
  <c r="O175" i="2"/>
  <c r="N175" i="2"/>
  <c r="M175" i="2"/>
  <c r="L175" i="2"/>
  <c r="K175" i="2"/>
  <c r="O174" i="2"/>
  <c r="N174" i="2"/>
  <c r="M174" i="2"/>
  <c r="L174" i="2"/>
  <c r="K174" i="2"/>
  <c r="O173" i="2"/>
  <c r="N173" i="2"/>
  <c r="M173" i="2"/>
  <c r="L173" i="2"/>
  <c r="K173" i="2"/>
  <c r="O172" i="2"/>
  <c r="N172" i="2"/>
  <c r="M172" i="2"/>
  <c r="L172" i="2"/>
  <c r="K172" i="2"/>
  <c r="O171" i="2"/>
  <c r="N171" i="2"/>
  <c r="M171" i="2"/>
  <c r="L171" i="2"/>
  <c r="K171" i="2"/>
  <c r="O170" i="2"/>
  <c r="N170" i="2"/>
  <c r="M170" i="2"/>
  <c r="L170" i="2"/>
  <c r="K170" i="2"/>
  <c r="O169" i="2"/>
  <c r="N169" i="2"/>
  <c r="M169" i="2"/>
  <c r="L169" i="2"/>
  <c r="K169" i="2"/>
  <c r="O168" i="2"/>
  <c r="N168" i="2"/>
  <c r="M168" i="2"/>
  <c r="L168" i="2"/>
  <c r="K168" i="2"/>
  <c r="O167" i="2"/>
  <c r="N167" i="2"/>
  <c r="M167" i="2"/>
  <c r="L167" i="2"/>
  <c r="K167" i="2"/>
  <c r="O166" i="2"/>
  <c r="N166" i="2"/>
  <c r="M166" i="2"/>
  <c r="L166" i="2"/>
  <c r="K166" i="2"/>
  <c r="O165" i="2"/>
  <c r="N165" i="2"/>
  <c r="M165" i="2"/>
  <c r="L165" i="2"/>
  <c r="K165" i="2"/>
  <c r="O164" i="2"/>
  <c r="N164" i="2"/>
  <c r="M164" i="2"/>
  <c r="L164" i="2"/>
  <c r="K164" i="2"/>
  <c r="O163" i="2"/>
  <c r="N163" i="2"/>
  <c r="M163" i="2"/>
  <c r="L163" i="2"/>
  <c r="K163" i="2"/>
  <c r="O162" i="2"/>
  <c r="N162" i="2"/>
  <c r="M162" i="2"/>
  <c r="L162" i="2"/>
  <c r="K162" i="2"/>
  <c r="O161" i="2"/>
  <c r="N161" i="2"/>
  <c r="M161" i="2"/>
  <c r="L161" i="2"/>
  <c r="K161" i="2"/>
  <c r="O160" i="2"/>
  <c r="N160" i="2"/>
  <c r="M160" i="2"/>
  <c r="L160" i="2"/>
  <c r="K160" i="2"/>
  <c r="O159" i="2"/>
  <c r="N159" i="2"/>
  <c r="M159" i="2"/>
  <c r="L159" i="2"/>
  <c r="K159" i="2"/>
  <c r="O158" i="2"/>
  <c r="N158" i="2"/>
  <c r="M158" i="2"/>
  <c r="L158" i="2"/>
  <c r="K158" i="2"/>
  <c r="O157" i="2"/>
  <c r="N157" i="2"/>
  <c r="M157" i="2"/>
  <c r="L157" i="2"/>
  <c r="K157" i="2"/>
  <c r="O156" i="2"/>
  <c r="N156" i="2"/>
  <c r="M156" i="2"/>
  <c r="L156" i="2"/>
  <c r="K156" i="2"/>
  <c r="O155" i="2"/>
  <c r="N155" i="2"/>
  <c r="M155" i="2"/>
  <c r="L155" i="2"/>
  <c r="K155" i="2"/>
  <c r="O154" i="2"/>
  <c r="N154" i="2"/>
  <c r="M154" i="2"/>
  <c r="L154" i="2"/>
  <c r="K154" i="2"/>
  <c r="O153" i="2"/>
  <c r="N153" i="2"/>
  <c r="M153" i="2"/>
  <c r="L153" i="2"/>
  <c r="K153" i="2"/>
  <c r="O152" i="2"/>
  <c r="N152" i="2"/>
  <c r="M152" i="2"/>
  <c r="L152" i="2"/>
  <c r="K152" i="2"/>
  <c r="O151" i="2"/>
  <c r="N151" i="2"/>
  <c r="M151" i="2"/>
  <c r="L151" i="2"/>
  <c r="K151" i="2"/>
  <c r="O150" i="2"/>
  <c r="N150" i="2"/>
  <c r="M150" i="2"/>
  <c r="L150" i="2"/>
  <c r="K150" i="2"/>
  <c r="O149" i="2"/>
  <c r="N149" i="2"/>
  <c r="M149" i="2"/>
  <c r="L149" i="2"/>
  <c r="K149" i="2"/>
  <c r="O148" i="2"/>
  <c r="N148" i="2"/>
  <c r="M148" i="2"/>
  <c r="L148" i="2"/>
  <c r="K148" i="2"/>
  <c r="O147" i="2"/>
  <c r="N147" i="2"/>
  <c r="M147" i="2"/>
  <c r="L147" i="2"/>
  <c r="K147" i="2"/>
  <c r="O146" i="2"/>
  <c r="N146" i="2"/>
  <c r="M146" i="2"/>
  <c r="L146" i="2"/>
  <c r="K146" i="2"/>
  <c r="O145" i="2"/>
  <c r="N145" i="2"/>
  <c r="M145" i="2"/>
  <c r="L145" i="2"/>
  <c r="K145" i="2"/>
  <c r="O144" i="2"/>
  <c r="N144" i="2"/>
  <c r="M144" i="2"/>
  <c r="L144" i="2"/>
  <c r="K144" i="2"/>
  <c r="O143" i="2"/>
  <c r="N143" i="2"/>
  <c r="M143" i="2"/>
  <c r="L143" i="2"/>
  <c r="K143" i="2"/>
  <c r="O142" i="2"/>
  <c r="N142" i="2"/>
  <c r="M142" i="2"/>
  <c r="L142" i="2"/>
  <c r="K142" i="2"/>
  <c r="O141" i="2"/>
  <c r="N141" i="2"/>
  <c r="M141" i="2"/>
  <c r="L141" i="2"/>
  <c r="K141" i="2"/>
  <c r="O140" i="2"/>
  <c r="N140" i="2"/>
  <c r="M140" i="2"/>
  <c r="L140" i="2"/>
  <c r="K140" i="2"/>
  <c r="O139" i="2"/>
  <c r="N139" i="2"/>
  <c r="M139" i="2"/>
  <c r="L139" i="2"/>
  <c r="K139" i="2"/>
  <c r="O138" i="2"/>
  <c r="N138" i="2"/>
  <c r="M138" i="2"/>
  <c r="L138" i="2"/>
  <c r="K138" i="2"/>
  <c r="O137" i="2"/>
  <c r="N137" i="2"/>
  <c r="M137" i="2"/>
  <c r="L137" i="2"/>
  <c r="K137" i="2"/>
  <c r="O136" i="2"/>
  <c r="N136" i="2"/>
  <c r="M136" i="2"/>
  <c r="L136" i="2"/>
  <c r="K136" i="2"/>
  <c r="O135" i="2"/>
  <c r="N135" i="2"/>
  <c r="M135" i="2"/>
  <c r="L135" i="2"/>
  <c r="K135" i="2"/>
  <c r="O134" i="2"/>
  <c r="N134" i="2"/>
  <c r="M134" i="2"/>
  <c r="L134" i="2"/>
  <c r="K134" i="2"/>
  <c r="O133" i="2"/>
  <c r="N133" i="2"/>
  <c r="M133" i="2"/>
  <c r="L133" i="2"/>
  <c r="K133" i="2"/>
  <c r="O132" i="2"/>
  <c r="N132" i="2"/>
  <c r="M132" i="2"/>
  <c r="L132" i="2"/>
  <c r="K132" i="2"/>
  <c r="O131" i="2"/>
  <c r="N131" i="2"/>
  <c r="M131" i="2"/>
  <c r="L131" i="2"/>
  <c r="K131" i="2"/>
  <c r="O130" i="2"/>
  <c r="N130" i="2"/>
  <c r="M130" i="2"/>
  <c r="L130" i="2"/>
  <c r="K130" i="2"/>
  <c r="O129" i="2"/>
  <c r="N129" i="2"/>
  <c r="M129" i="2"/>
  <c r="L129" i="2"/>
  <c r="K129" i="2"/>
  <c r="O128" i="2"/>
  <c r="N128" i="2"/>
  <c r="M128" i="2"/>
  <c r="L128" i="2"/>
  <c r="K128" i="2"/>
  <c r="O127" i="2"/>
  <c r="N127" i="2"/>
  <c r="M127" i="2"/>
  <c r="L127" i="2"/>
  <c r="K127" i="2"/>
  <c r="O126" i="2"/>
  <c r="N126" i="2"/>
  <c r="M126" i="2"/>
  <c r="L126" i="2"/>
  <c r="K126" i="2"/>
  <c r="O125" i="2"/>
  <c r="N125" i="2"/>
  <c r="M125" i="2"/>
  <c r="L125" i="2"/>
  <c r="K125" i="2"/>
  <c r="O124" i="2"/>
  <c r="N124" i="2"/>
  <c r="M124" i="2"/>
  <c r="L124" i="2"/>
  <c r="K124" i="2"/>
  <c r="O123" i="2"/>
  <c r="N123" i="2"/>
  <c r="M123" i="2"/>
  <c r="L123" i="2"/>
  <c r="K123" i="2"/>
  <c r="O122" i="2"/>
  <c r="N122" i="2"/>
  <c r="M122" i="2"/>
  <c r="L122" i="2"/>
  <c r="K122" i="2"/>
  <c r="O121" i="2"/>
  <c r="N121" i="2"/>
  <c r="M121" i="2"/>
  <c r="L121" i="2"/>
  <c r="K121" i="2"/>
  <c r="O120" i="2"/>
  <c r="N120" i="2"/>
  <c r="M120" i="2"/>
  <c r="L120" i="2"/>
  <c r="K120" i="2"/>
  <c r="O119" i="2"/>
  <c r="N119" i="2"/>
  <c r="M119" i="2"/>
  <c r="L119" i="2"/>
  <c r="K119" i="2"/>
  <c r="O118" i="2"/>
  <c r="N118" i="2"/>
  <c r="M118" i="2"/>
  <c r="L118" i="2"/>
  <c r="K118" i="2"/>
  <c r="O117" i="2"/>
  <c r="N117" i="2"/>
  <c r="M117" i="2"/>
  <c r="L117" i="2"/>
  <c r="K117" i="2"/>
  <c r="O116" i="2"/>
  <c r="N116" i="2"/>
  <c r="M116" i="2"/>
  <c r="L116" i="2"/>
  <c r="K116" i="2"/>
  <c r="O115" i="2"/>
  <c r="N115" i="2"/>
  <c r="M115" i="2"/>
  <c r="L115" i="2"/>
  <c r="K115" i="2"/>
  <c r="O114" i="2"/>
  <c r="N114" i="2"/>
  <c r="M114" i="2"/>
  <c r="L114" i="2"/>
  <c r="K114" i="2"/>
  <c r="O113" i="2"/>
  <c r="N113" i="2"/>
  <c r="M113" i="2"/>
  <c r="L113" i="2"/>
  <c r="K113" i="2"/>
  <c r="O112" i="2"/>
  <c r="N112" i="2"/>
  <c r="M112" i="2"/>
  <c r="L112" i="2"/>
  <c r="K112" i="2"/>
  <c r="O111" i="2"/>
  <c r="N111" i="2"/>
  <c r="M111" i="2"/>
  <c r="L111" i="2"/>
  <c r="K111" i="2"/>
  <c r="O110" i="2"/>
  <c r="N110" i="2"/>
  <c r="M110" i="2"/>
  <c r="L110" i="2"/>
  <c r="K110" i="2"/>
  <c r="O109" i="2"/>
  <c r="N109" i="2"/>
  <c r="M109" i="2"/>
  <c r="L109" i="2"/>
  <c r="K109" i="2"/>
  <c r="O108" i="2"/>
  <c r="N108" i="2"/>
  <c r="M108" i="2"/>
  <c r="L108" i="2"/>
  <c r="K108" i="2"/>
  <c r="O107" i="2"/>
  <c r="N107" i="2"/>
  <c r="M107" i="2"/>
  <c r="L107" i="2"/>
  <c r="K107" i="2"/>
  <c r="O106" i="2"/>
  <c r="N106" i="2"/>
  <c r="M106" i="2"/>
  <c r="L106" i="2"/>
  <c r="K106" i="2"/>
  <c r="O105" i="2"/>
  <c r="N105" i="2"/>
  <c r="M105" i="2"/>
  <c r="L105" i="2"/>
  <c r="K105" i="2"/>
  <c r="O104" i="2"/>
  <c r="N104" i="2"/>
  <c r="M104" i="2"/>
  <c r="L104" i="2"/>
  <c r="K104" i="2"/>
  <c r="O103" i="2"/>
  <c r="N103" i="2"/>
  <c r="M103" i="2"/>
  <c r="L103" i="2"/>
  <c r="K103" i="2"/>
  <c r="O102" i="2"/>
  <c r="N102" i="2"/>
  <c r="M102" i="2"/>
  <c r="L102" i="2"/>
  <c r="K102" i="2"/>
  <c r="O101" i="2"/>
  <c r="N101" i="2"/>
  <c r="M101" i="2"/>
  <c r="L101" i="2"/>
  <c r="K101" i="2"/>
  <c r="O100" i="2"/>
  <c r="N100" i="2"/>
  <c r="M100" i="2"/>
  <c r="L100" i="2"/>
  <c r="K100" i="2"/>
  <c r="O99" i="2"/>
  <c r="N99" i="2"/>
  <c r="M99" i="2"/>
  <c r="L99" i="2"/>
  <c r="K99" i="2"/>
  <c r="O98" i="2"/>
  <c r="N98" i="2"/>
  <c r="M98" i="2"/>
  <c r="L98" i="2"/>
  <c r="K98" i="2"/>
  <c r="O97" i="2"/>
  <c r="N97" i="2"/>
  <c r="M97" i="2"/>
  <c r="L97" i="2"/>
  <c r="K97" i="2"/>
  <c r="O96" i="2"/>
  <c r="N96" i="2"/>
  <c r="M96" i="2"/>
  <c r="L96" i="2"/>
  <c r="K96" i="2"/>
  <c r="O95" i="2"/>
  <c r="N95" i="2"/>
  <c r="M95" i="2"/>
  <c r="L95" i="2"/>
  <c r="K95" i="2"/>
  <c r="O94" i="2"/>
  <c r="N94" i="2"/>
  <c r="M94" i="2"/>
  <c r="L94" i="2"/>
  <c r="K94" i="2"/>
  <c r="O93" i="2"/>
  <c r="N93" i="2"/>
  <c r="M93" i="2"/>
  <c r="L93" i="2"/>
  <c r="K93" i="2"/>
  <c r="O92" i="2"/>
  <c r="N92" i="2"/>
  <c r="M92" i="2"/>
  <c r="L92" i="2"/>
  <c r="K92" i="2"/>
  <c r="O91" i="2"/>
  <c r="N91" i="2"/>
  <c r="M91" i="2"/>
  <c r="L91" i="2"/>
  <c r="K91" i="2"/>
  <c r="O90" i="2"/>
  <c r="N90" i="2"/>
  <c r="M90" i="2"/>
  <c r="L90" i="2"/>
  <c r="K90" i="2"/>
  <c r="O89" i="2"/>
  <c r="N89" i="2"/>
  <c r="M89" i="2"/>
  <c r="L89" i="2"/>
  <c r="K89" i="2"/>
  <c r="O88" i="2"/>
  <c r="N88" i="2"/>
  <c r="M88" i="2"/>
  <c r="L88" i="2"/>
  <c r="K88" i="2"/>
  <c r="O87" i="2"/>
  <c r="N87" i="2"/>
  <c r="M87" i="2"/>
  <c r="L87" i="2"/>
  <c r="K87" i="2"/>
  <c r="O86" i="2"/>
  <c r="N86" i="2"/>
  <c r="M86" i="2"/>
  <c r="L86" i="2"/>
  <c r="K86" i="2"/>
  <c r="O85" i="2"/>
  <c r="N85" i="2"/>
  <c r="M85" i="2"/>
  <c r="L85" i="2"/>
  <c r="K85" i="2"/>
  <c r="O84" i="2"/>
  <c r="N84" i="2"/>
  <c r="M84" i="2"/>
  <c r="L84" i="2"/>
  <c r="K84" i="2"/>
  <c r="O83" i="2"/>
  <c r="N83" i="2"/>
  <c r="M83" i="2"/>
  <c r="L83" i="2"/>
  <c r="K83" i="2"/>
  <c r="O82" i="2"/>
  <c r="N82" i="2"/>
  <c r="M82" i="2"/>
  <c r="L82" i="2"/>
  <c r="K82" i="2"/>
  <c r="O81" i="2"/>
  <c r="N81" i="2"/>
  <c r="M81" i="2"/>
  <c r="L81" i="2"/>
  <c r="K81" i="2"/>
  <c r="O80" i="2"/>
  <c r="N80" i="2"/>
  <c r="M80" i="2"/>
  <c r="L80" i="2"/>
  <c r="K80" i="2"/>
  <c r="O79" i="2"/>
  <c r="N79" i="2"/>
  <c r="M79" i="2"/>
  <c r="L79" i="2"/>
  <c r="K79" i="2"/>
  <c r="O78" i="2"/>
  <c r="N78" i="2"/>
  <c r="M78" i="2"/>
  <c r="L78" i="2"/>
  <c r="K78" i="2"/>
  <c r="O77" i="2"/>
  <c r="N77" i="2"/>
  <c r="M77" i="2"/>
  <c r="L77" i="2"/>
  <c r="K77" i="2"/>
  <c r="O76" i="2"/>
  <c r="N76" i="2"/>
  <c r="M76" i="2"/>
  <c r="L76" i="2"/>
  <c r="K76" i="2"/>
  <c r="O75" i="2"/>
  <c r="N75" i="2"/>
  <c r="M75" i="2"/>
  <c r="L75" i="2"/>
  <c r="K75" i="2"/>
  <c r="O74" i="2"/>
  <c r="N74" i="2"/>
  <c r="M74" i="2"/>
  <c r="L74" i="2"/>
  <c r="K74" i="2"/>
  <c r="O73" i="2"/>
  <c r="N73" i="2"/>
  <c r="M73" i="2"/>
  <c r="L73" i="2"/>
  <c r="K73" i="2"/>
  <c r="O72" i="2"/>
  <c r="N72" i="2"/>
  <c r="M72" i="2"/>
  <c r="L72" i="2"/>
  <c r="K72" i="2"/>
  <c r="O71" i="2"/>
  <c r="N71" i="2"/>
  <c r="M71" i="2"/>
  <c r="L71" i="2"/>
  <c r="K71" i="2"/>
  <c r="O70" i="2"/>
  <c r="N70" i="2"/>
  <c r="M70" i="2"/>
  <c r="L70" i="2"/>
  <c r="K70" i="2"/>
  <c r="O69" i="2"/>
  <c r="N69" i="2"/>
  <c r="M69" i="2"/>
  <c r="L69" i="2"/>
  <c r="K69" i="2"/>
  <c r="O68" i="2"/>
  <c r="N68" i="2"/>
  <c r="M68" i="2"/>
  <c r="L68" i="2"/>
  <c r="K68" i="2"/>
  <c r="O67" i="2"/>
  <c r="N67" i="2"/>
  <c r="M67" i="2"/>
  <c r="L67" i="2"/>
  <c r="K67" i="2"/>
  <c r="O66" i="2"/>
  <c r="N66" i="2"/>
  <c r="M66" i="2"/>
  <c r="L66" i="2"/>
  <c r="K66" i="2"/>
  <c r="O65" i="2"/>
  <c r="N65" i="2"/>
  <c r="M65" i="2"/>
  <c r="L65" i="2"/>
  <c r="K65" i="2"/>
  <c r="O64" i="2"/>
  <c r="N64" i="2"/>
  <c r="M64" i="2"/>
  <c r="L64" i="2"/>
  <c r="K64" i="2"/>
  <c r="O63" i="2"/>
  <c r="N63" i="2"/>
  <c r="M63" i="2"/>
  <c r="L63" i="2"/>
  <c r="K63" i="2"/>
  <c r="O62" i="2"/>
  <c r="N62" i="2"/>
  <c r="M62" i="2"/>
  <c r="L62" i="2"/>
  <c r="K62" i="2"/>
  <c r="O61" i="2"/>
  <c r="N61" i="2"/>
  <c r="M61" i="2"/>
  <c r="L61" i="2"/>
  <c r="K61" i="2"/>
  <c r="O60" i="2"/>
  <c r="N60" i="2"/>
  <c r="M60" i="2"/>
  <c r="L60" i="2"/>
  <c r="K60" i="2"/>
  <c r="O59" i="2"/>
  <c r="N59" i="2"/>
  <c r="M59" i="2"/>
  <c r="L59" i="2"/>
  <c r="K59" i="2"/>
  <c r="O58" i="2"/>
  <c r="N58" i="2"/>
  <c r="M58" i="2"/>
  <c r="L58" i="2"/>
  <c r="K58" i="2"/>
  <c r="O57" i="2"/>
  <c r="N57" i="2"/>
  <c r="M57" i="2"/>
  <c r="L57" i="2"/>
  <c r="K57" i="2"/>
  <c r="O56" i="2"/>
  <c r="N56" i="2"/>
  <c r="M56" i="2"/>
  <c r="L56" i="2"/>
  <c r="K56" i="2"/>
  <c r="O55" i="2"/>
  <c r="N55" i="2"/>
  <c r="M55" i="2"/>
  <c r="L55" i="2"/>
  <c r="K55" i="2"/>
  <c r="O54" i="2"/>
  <c r="N54" i="2"/>
  <c r="M54" i="2"/>
  <c r="L54" i="2"/>
  <c r="K54" i="2"/>
  <c r="O53" i="2"/>
  <c r="N53" i="2"/>
  <c r="M53" i="2"/>
  <c r="L53" i="2"/>
  <c r="K53" i="2"/>
  <c r="O52" i="2"/>
  <c r="N52" i="2"/>
  <c r="M52" i="2"/>
  <c r="L52" i="2"/>
  <c r="K52" i="2"/>
  <c r="O51" i="2"/>
  <c r="N51" i="2"/>
  <c r="M51" i="2"/>
  <c r="L51" i="2"/>
  <c r="K51" i="2"/>
  <c r="O50" i="2"/>
  <c r="N50" i="2"/>
  <c r="M50" i="2"/>
  <c r="L50" i="2"/>
  <c r="K50" i="2"/>
  <c r="O49" i="2"/>
  <c r="N49" i="2"/>
  <c r="M49" i="2"/>
  <c r="L49" i="2"/>
  <c r="K49" i="2"/>
  <c r="O48" i="2"/>
  <c r="N48" i="2"/>
  <c r="M48" i="2"/>
  <c r="L48" i="2"/>
  <c r="K48" i="2"/>
  <c r="O47" i="2"/>
  <c r="N47" i="2"/>
  <c r="M47" i="2"/>
  <c r="L47" i="2"/>
  <c r="K47" i="2"/>
  <c r="O46" i="2"/>
  <c r="N46" i="2"/>
  <c r="M46" i="2"/>
  <c r="L46" i="2"/>
  <c r="K46" i="2"/>
  <c r="O45" i="2"/>
  <c r="N45" i="2"/>
  <c r="M45" i="2"/>
  <c r="L45" i="2"/>
  <c r="K45" i="2"/>
  <c r="O44" i="2"/>
  <c r="N44" i="2"/>
  <c r="M44" i="2"/>
  <c r="L44" i="2"/>
  <c r="K44" i="2"/>
  <c r="O43" i="2"/>
  <c r="N43" i="2"/>
  <c r="M43" i="2"/>
  <c r="L43" i="2"/>
  <c r="K43" i="2"/>
  <c r="O42" i="2"/>
  <c r="N42" i="2"/>
  <c r="M42" i="2"/>
  <c r="L42" i="2"/>
  <c r="K42" i="2"/>
  <c r="O41" i="2"/>
  <c r="N41" i="2"/>
  <c r="M41" i="2"/>
  <c r="L41" i="2"/>
  <c r="K41" i="2"/>
  <c r="O40" i="2"/>
  <c r="N40" i="2"/>
  <c r="M40" i="2"/>
  <c r="L40" i="2"/>
  <c r="K40" i="2"/>
  <c r="O39" i="2"/>
  <c r="N39" i="2"/>
  <c r="M39" i="2"/>
  <c r="L39" i="2"/>
  <c r="K39" i="2"/>
  <c r="O38" i="2"/>
  <c r="N38" i="2"/>
  <c r="M38" i="2"/>
  <c r="L38" i="2"/>
  <c r="K38" i="2"/>
  <c r="O37" i="2"/>
  <c r="N37" i="2"/>
  <c r="M37" i="2"/>
  <c r="L37" i="2"/>
  <c r="K37" i="2"/>
  <c r="O36" i="2"/>
  <c r="N36" i="2"/>
  <c r="M36" i="2"/>
  <c r="L36" i="2"/>
  <c r="K36" i="2"/>
  <c r="O35" i="2"/>
  <c r="N35" i="2"/>
  <c r="M35" i="2"/>
  <c r="L35" i="2"/>
  <c r="K35" i="2"/>
  <c r="O34" i="2"/>
  <c r="N34" i="2"/>
  <c r="M34" i="2"/>
  <c r="L34" i="2"/>
  <c r="K34" i="2"/>
  <c r="O33" i="2"/>
  <c r="N33" i="2"/>
  <c r="M33" i="2"/>
  <c r="L33" i="2"/>
  <c r="K33" i="2"/>
  <c r="O32" i="2"/>
  <c r="N32" i="2"/>
  <c r="M32" i="2"/>
  <c r="L32" i="2"/>
  <c r="K32" i="2"/>
  <c r="O31" i="2"/>
  <c r="N31" i="2"/>
  <c r="M31" i="2"/>
  <c r="L31" i="2"/>
  <c r="K31" i="2"/>
  <c r="O30" i="2"/>
  <c r="N30" i="2"/>
  <c r="M30" i="2"/>
  <c r="L30" i="2"/>
  <c r="K30" i="2"/>
  <c r="O29" i="2"/>
  <c r="N29" i="2"/>
  <c r="M29" i="2"/>
  <c r="L29" i="2"/>
  <c r="K29" i="2"/>
  <c r="O28" i="2"/>
  <c r="N28" i="2"/>
  <c r="M28" i="2"/>
  <c r="L28" i="2"/>
  <c r="K28" i="2"/>
  <c r="O27" i="2"/>
  <c r="N27" i="2"/>
  <c r="M27" i="2"/>
  <c r="L27" i="2"/>
  <c r="K27" i="2"/>
  <c r="O26" i="2"/>
  <c r="N26" i="2"/>
  <c r="M26" i="2"/>
  <c r="L26" i="2"/>
  <c r="K26" i="2"/>
  <c r="O25" i="2"/>
  <c r="N25" i="2"/>
  <c r="M25" i="2"/>
  <c r="L25" i="2"/>
  <c r="K25" i="2"/>
  <c r="O24" i="2"/>
  <c r="N24" i="2"/>
  <c r="M24" i="2"/>
  <c r="L24" i="2"/>
  <c r="K24" i="2"/>
  <c r="O23" i="2"/>
  <c r="N23" i="2"/>
  <c r="M23" i="2"/>
  <c r="L23" i="2"/>
  <c r="K23" i="2"/>
  <c r="O22" i="2"/>
  <c r="N22" i="2"/>
  <c r="M22" i="2"/>
  <c r="L22" i="2"/>
  <c r="K22" i="2"/>
  <c r="O21" i="2"/>
  <c r="N21" i="2"/>
  <c r="M21" i="2"/>
  <c r="L21" i="2"/>
  <c r="K21" i="2"/>
  <c r="O20" i="2"/>
  <c r="N20" i="2"/>
  <c r="M20" i="2"/>
  <c r="L20" i="2"/>
  <c r="K20" i="2"/>
  <c r="O19" i="2"/>
  <c r="N19" i="2"/>
  <c r="M19" i="2"/>
  <c r="L19" i="2"/>
  <c r="K19" i="2"/>
  <c r="O18" i="2"/>
  <c r="N18" i="2"/>
  <c r="M18" i="2"/>
  <c r="L18" i="2"/>
  <c r="K18" i="2"/>
  <c r="O17" i="2"/>
  <c r="N17" i="2"/>
  <c r="M17" i="2"/>
  <c r="L17" i="2"/>
  <c r="K17" i="2"/>
  <c r="O16" i="2"/>
  <c r="N16" i="2"/>
  <c r="M16" i="2"/>
  <c r="L16" i="2"/>
  <c r="K16" i="2"/>
  <c r="O15" i="2"/>
  <c r="N15" i="2"/>
  <c r="M15" i="2"/>
  <c r="L15" i="2"/>
  <c r="K15" i="2"/>
  <c r="O14" i="2"/>
  <c r="N14" i="2"/>
  <c r="M14" i="2"/>
  <c r="L14" i="2"/>
  <c r="K14" i="2"/>
  <c r="O13" i="2"/>
  <c r="N13" i="2"/>
  <c r="M13" i="2"/>
  <c r="L13" i="2"/>
  <c r="K13" i="2"/>
  <c r="O12" i="2"/>
  <c r="N12" i="2"/>
  <c r="M12" i="2"/>
  <c r="L12" i="2"/>
  <c r="K12" i="2"/>
  <c r="O11" i="2"/>
  <c r="N11" i="2"/>
  <c r="M11" i="2"/>
  <c r="L11" i="2"/>
  <c r="K11" i="2"/>
  <c r="O10" i="2"/>
  <c r="N10" i="2"/>
  <c r="M10" i="2"/>
  <c r="L10" i="2"/>
  <c r="K10" i="2"/>
  <c r="O9" i="2"/>
  <c r="N9" i="2"/>
  <c r="M9" i="2"/>
  <c r="L9" i="2"/>
  <c r="K9" i="2"/>
  <c r="O8" i="2"/>
  <c r="N8" i="2"/>
  <c r="M8" i="2"/>
  <c r="L8" i="2"/>
  <c r="K8" i="2"/>
  <c r="O7" i="2"/>
  <c r="N7" i="2"/>
  <c r="M7" i="2"/>
  <c r="L7" i="2"/>
  <c r="K7" i="2"/>
  <c r="O6" i="2"/>
  <c r="N6" i="2"/>
  <c r="M6" i="2"/>
  <c r="L6" i="2"/>
  <c r="K6" i="2"/>
  <c r="O5" i="2"/>
  <c r="N5" i="2"/>
  <c r="M5" i="2"/>
  <c r="L5" i="2"/>
  <c r="K5" i="2"/>
  <c r="O4" i="2"/>
  <c r="N4" i="2"/>
  <c r="M4" i="2"/>
  <c r="L4" i="2"/>
  <c r="K4" i="2"/>
  <c r="O3" i="2"/>
  <c r="N3" i="2"/>
  <c r="M3" i="2"/>
  <c r="L3" i="2"/>
  <c r="K3" i="2"/>
  <c r="O2" i="2"/>
  <c r="N2" i="2"/>
  <c r="M2" i="2"/>
  <c r="L2" i="2"/>
  <c r="K2" i="2"/>
  <c r="L241" i="3"/>
  <c r="L240" i="3"/>
  <c r="L239" i="3"/>
  <c r="L238" i="3"/>
  <c r="L237" i="3"/>
  <c r="L236" i="3"/>
  <c r="N235" i="3"/>
  <c r="M235" i="3"/>
  <c r="L235" i="3"/>
  <c r="K235" i="3"/>
  <c r="L234" i="3"/>
  <c r="L233" i="3"/>
  <c r="L232" i="3"/>
  <c r="L231" i="3"/>
  <c r="L230" i="3"/>
  <c r="L229" i="3"/>
  <c r="L228" i="3"/>
  <c r="N227" i="3"/>
  <c r="M227" i="3"/>
  <c r="L227" i="3"/>
  <c r="K227" i="3"/>
  <c r="L226" i="3"/>
  <c r="L225" i="3"/>
  <c r="L224" i="3"/>
  <c r="L223" i="3"/>
  <c r="L222" i="3"/>
  <c r="L221" i="3"/>
  <c r="L220" i="3"/>
  <c r="L219" i="3"/>
  <c r="N218" i="3"/>
  <c r="M218" i="3"/>
  <c r="L218" i="3"/>
  <c r="K218" i="3"/>
  <c r="L217" i="3"/>
  <c r="L216" i="3"/>
  <c r="L215" i="3"/>
  <c r="L214" i="3"/>
  <c r="L213" i="3"/>
  <c r="L212" i="3"/>
  <c r="N211" i="3"/>
  <c r="M211" i="3"/>
  <c r="L211" i="3"/>
  <c r="K211" i="3"/>
  <c r="N210" i="3"/>
  <c r="M210" i="3"/>
  <c r="L210" i="3"/>
  <c r="K210" i="3"/>
  <c r="L209" i="3"/>
  <c r="N208" i="3"/>
  <c r="M208" i="3"/>
  <c r="L208" i="3"/>
  <c r="K208" i="3"/>
  <c r="L207" i="3"/>
  <c r="L206" i="3"/>
  <c r="N205" i="3"/>
  <c r="M205" i="3"/>
  <c r="L205" i="3"/>
  <c r="K205" i="3"/>
  <c r="N204" i="3"/>
  <c r="M204" i="3"/>
  <c r="L204" i="3"/>
  <c r="K204" i="3"/>
  <c r="N203" i="3"/>
  <c r="M203" i="3"/>
  <c r="L203" i="3"/>
  <c r="K203" i="3"/>
  <c r="N202" i="3"/>
  <c r="M202" i="3"/>
  <c r="L202" i="3"/>
  <c r="K202" i="3"/>
  <c r="N201" i="3"/>
  <c r="M201" i="3"/>
  <c r="L201" i="3"/>
  <c r="K201" i="3"/>
  <c r="L200" i="3"/>
  <c r="N199" i="3"/>
  <c r="M199" i="3"/>
  <c r="L199" i="3"/>
  <c r="K199" i="3"/>
  <c r="L198" i="3"/>
  <c r="L197" i="3"/>
  <c r="L196" i="3"/>
  <c r="N195" i="3"/>
  <c r="M195" i="3"/>
  <c r="L195" i="3"/>
  <c r="K195" i="3"/>
  <c r="L194" i="3"/>
  <c r="L193" i="3"/>
  <c r="N192" i="3"/>
  <c r="M192" i="3"/>
  <c r="L192" i="3"/>
  <c r="K192" i="3"/>
  <c r="L191" i="3"/>
  <c r="L190" i="3"/>
  <c r="L189" i="3"/>
  <c r="N188" i="3"/>
  <c r="M188" i="3"/>
  <c r="L188" i="3"/>
  <c r="K188" i="3"/>
  <c r="L187" i="3"/>
  <c r="N186" i="3"/>
  <c r="M186" i="3"/>
  <c r="L186" i="3"/>
  <c r="K186" i="3"/>
  <c r="L185" i="3"/>
  <c r="L184" i="3"/>
  <c r="L183" i="3"/>
  <c r="N182" i="3"/>
  <c r="M182" i="3"/>
  <c r="L182" i="3"/>
  <c r="K182" i="3"/>
  <c r="L181" i="3"/>
  <c r="L180" i="3"/>
  <c r="L179" i="3"/>
  <c r="L178" i="3"/>
  <c r="N177" i="3"/>
  <c r="M177" i="3"/>
  <c r="L177" i="3"/>
  <c r="K177" i="3"/>
  <c r="L176" i="3"/>
  <c r="L175" i="3"/>
  <c r="L174" i="3"/>
  <c r="L173" i="3"/>
  <c r="L172" i="3"/>
  <c r="N171" i="3"/>
  <c r="M171" i="3"/>
  <c r="L171" i="3"/>
  <c r="K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N145" i="3"/>
  <c r="M145" i="3"/>
  <c r="L145" i="3"/>
  <c r="K145" i="3"/>
  <c r="L144" i="3"/>
  <c r="L143" i="3"/>
  <c r="L142" i="3"/>
  <c r="L141" i="3"/>
  <c r="L140" i="3"/>
  <c r="L139" i="3"/>
  <c r="N138" i="3"/>
  <c r="M138" i="3"/>
  <c r="L138" i="3"/>
  <c r="K138" i="3"/>
  <c r="L137" i="3"/>
  <c r="L136" i="3"/>
  <c r="L135" i="3"/>
  <c r="L134" i="3"/>
  <c r="L133" i="3"/>
  <c r="L132" i="3"/>
  <c r="L131" i="3"/>
  <c r="L130" i="3"/>
  <c r="L129" i="3"/>
  <c r="L128" i="3"/>
  <c r="L127" i="3"/>
  <c r="L126" i="3"/>
  <c r="L125" i="3"/>
  <c r="N124" i="3"/>
  <c r="M124" i="3"/>
  <c r="L124" i="3"/>
  <c r="K124" i="3"/>
  <c r="N123" i="3"/>
  <c r="M123" i="3"/>
  <c r="L123" i="3"/>
  <c r="K123" i="3"/>
  <c r="N122" i="3"/>
  <c r="M122" i="3"/>
  <c r="L122" i="3"/>
  <c r="K122" i="3"/>
  <c r="N121" i="3"/>
  <c r="M121" i="3"/>
  <c r="L121" i="3"/>
  <c r="K121" i="3"/>
  <c r="N120" i="3"/>
  <c r="M120" i="3"/>
  <c r="L120" i="3"/>
  <c r="K120" i="3"/>
  <c r="L119" i="3"/>
  <c r="L118" i="3"/>
  <c r="N117" i="3"/>
  <c r="M117" i="3"/>
  <c r="L117" i="3"/>
  <c r="K117" i="3"/>
  <c r="N116" i="3"/>
  <c r="M116" i="3"/>
  <c r="L116" i="3"/>
  <c r="K116" i="3"/>
  <c r="L115" i="3"/>
  <c r="L114" i="3"/>
  <c r="N113" i="3"/>
  <c r="M113" i="3"/>
  <c r="L113" i="3"/>
  <c r="K113" i="3"/>
  <c r="L112" i="3"/>
  <c r="N111" i="3"/>
  <c r="M111" i="3"/>
  <c r="L111" i="3"/>
  <c r="K111" i="3"/>
  <c r="L110" i="3"/>
  <c r="N109" i="3"/>
  <c r="M109" i="3"/>
  <c r="L109" i="3"/>
  <c r="K109" i="3"/>
  <c r="L108" i="3"/>
  <c r="L107" i="3"/>
  <c r="N106" i="3"/>
  <c r="M106" i="3"/>
  <c r="L106" i="3"/>
  <c r="K106" i="3"/>
  <c r="N105" i="3"/>
  <c r="M105" i="3"/>
  <c r="L105" i="3"/>
  <c r="K105" i="3"/>
  <c r="N104" i="3"/>
  <c r="M104" i="3"/>
  <c r="L104" i="3"/>
  <c r="K104" i="3"/>
  <c r="N103" i="3"/>
  <c r="M103" i="3"/>
  <c r="L103" i="3"/>
  <c r="K103" i="3"/>
  <c r="N102" i="3"/>
  <c r="M102" i="3"/>
  <c r="L102" i="3"/>
  <c r="K102" i="3"/>
  <c r="N101" i="3"/>
  <c r="M101" i="3"/>
  <c r="L101" i="3"/>
  <c r="K101" i="3"/>
  <c r="L100" i="3"/>
  <c r="N99" i="3"/>
  <c r="M99" i="3"/>
  <c r="L99" i="3"/>
  <c r="K99" i="3"/>
  <c r="L98" i="3"/>
  <c r="L97" i="3"/>
  <c r="N96" i="3"/>
  <c r="M96" i="3"/>
  <c r="L96" i="3"/>
  <c r="K96" i="3"/>
  <c r="L95" i="3"/>
  <c r="N94" i="3"/>
  <c r="M94" i="3"/>
  <c r="L94" i="3"/>
  <c r="K94" i="3"/>
  <c r="L93" i="3"/>
  <c r="N92" i="3"/>
  <c r="M92" i="3"/>
  <c r="L92" i="3"/>
  <c r="K92" i="3"/>
  <c r="L91" i="3"/>
  <c r="L90" i="3"/>
  <c r="L89" i="3"/>
  <c r="L88" i="3"/>
  <c r="N87" i="3"/>
  <c r="M87" i="3"/>
  <c r="L87" i="3"/>
  <c r="K87" i="3"/>
  <c r="L86" i="3"/>
  <c r="L85" i="3"/>
  <c r="L84" i="3"/>
  <c r="L83" i="3"/>
  <c r="L82" i="3"/>
  <c r="L81" i="3"/>
  <c r="L80" i="3"/>
  <c r="L79" i="3"/>
  <c r="L78" i="3"/>
  <c r="L77" i="3"/>
  <c r="L76" i="3"/>
  <c r="L75" i="3"/>
  <c r="L74" i="3"/>
  <c r="N73" i="3"/>
  <c r="M73" i="3"/>
  <c r="L73" i="3"/>
  <c r="K73" i="3"/>
  <c r="L72" i="3"/>
  <c r="L71" i="3"/>
  <c r="N70" i="3"/>
  <c r="M70" i="3"/>
  <c r="L70" i="3"/>
  <c r="K70" i="3"/>
  <c r="L69" i="3"/>
  <c r="L68" i="3"/>
  <c r="L67" i="3"/>
  <c r="N66" i="3"/>
  <c r="M66" i="3"/>
  <c r="L66" i="3"/>
  <c r="K66" i="3"/>
  <c r="N65" i="3"/>
  <c r="M65" i="3"/>
  <c r="L65" i="3"/>
  <c r="K65" i="3"/>
  <c r="N64" i="3"/>
  <c r="M64" i="3"/>
  <c r="L64" i="3"/>
  <c r="K64" i="3"/>
  <c r="L63" i="3"/>
  <c r="L62" i="3"/>
  <c r="N61" i="3"/>
  <c r="M61" i="3"/>
  <c r="L61" i="3"/>
  <c r="K61" i="3"/>
  <c r="L60" i="3"/>
  <c r="L59" i="3"/>
  <c r="L58" i="3"/>
  <c r="L57" i="3"/>
  <c r="L56" i="3"/>
  <c r="L55" i="3"/>
  <c r="N54" i="3"/>
  <c r="M54" i="3"/>
  <c r="L54" i="3"/>
  <c r="K54" i="3"/>
  <c r="L53" i="3"/>
  <c r="L52" i="3"/>
  <c r="N51" i="3"/>
  <c r="M51" i="3"/>
  <c r="L51" i="3"/>
  <c r="K51" i="3"/>
  <c r="L50" i="3"/>
  <c r="N49" i="3"/>
  <c r="M49" i="3"/>
  <c r="L49" i="3"/>
  <c r="K49" i="3"/>
  <c r="N48" i="3"/>
  <c r="M48" i="3"/>
  <c r="L48" i="3"/>
  <c r="K48" i="3"/>
  <c r="L47" i="3"/>
  <c r="L46" i="3"/>
  <c r="L45" i="3"/>
  <c r="L44" i="3"/>
  <c r="L43" i="3"/>
  <c r="L42" i="3"/>
  <c r="L41" i="3"/>
  <c r="L40" i="3"/>
  <c r="L39" i="3"/>
  <c r="N38" i="3"/>
  <c r="M38" i="3"/>
  <c r="L38" i="3"/>
  <c r="K38" i="3"/>
  <c r="L37" i="3"/>
  <c r="L36" i="3"/>
  <c r="L35" i="3"/>
  <c r="L34" i="3"/>
  <c r="N33" i="3"/>
  <c r="M33" i="3"/>
  <c r="L33" i="3"/>
  <c r="K33" i="3"/>
  <c r="N32" i="3"/>
  <c r="M32" i="3"/>
  <c r="L32" i="3"/>
  <c r="K32" i="3"/>
  <c r="N31" i="3"/>
  <c r="M31" i="3"/>
  <c r="L31" i="3"/>
  <c r="K31" i="3"/>
  <c r="L30" i="3"/>
  <c r="L29" i="3"/>
  <c r="N28" i="3"/>
  <c r="M28" i="3"/>
  <c r="L28" i="3"/>
  <c r="K28" i="3"/>
  <c r="N27" i="3"/>
  <c r="M27" i="3"/>
  <c r="L27" i="3"/>
  <c r="K27" i="3"/>
  <c r="L26" i="3"/>
  <c r="L25" i="3"/>
  <c r="N24" i="3"/>
  <c r="M24" i="3"/>
  <c r="L24" i="3"/>
  <c r="K24" i="3"/>
  <c r="L23" i="3"/>
  <c r="L22" i="3"/>
  <c r="L21" i="3"/>
  <c r="L20" i="3"/>
  <c r="L19" i="3"/>
  <c r="L18" i="3"/>
  <c r="L17" i="3"/>
  <c r="N16" i="3"/>
  <c r="M16" i="3"/>
  <c r="L16" i="3"/>
  <c r="K16" i="3"/>
  <c r="L15" i="3"/>
  <c r="N14" i="3"/>
  <c r="M14" i="3"/>
  <c r="L14" i="3"/>
  <c r="K14" i="3"/>
  <c r="N13" i="3"/>
  <c r="M13" i="3"/>
  <c r="L13" i="3"/>
  <c r="K13" i="3"/>
  <c r="L12" i="3"/>
  <c r="L11" i="3"/>
  <c r="N10" i="3"/>
  <c r="M10" i="3"/>
  <c r="L10" i="3"/>
  <c r="K10" i="3"/>
  <c r="L9" i="3"/>
  <c r="L8" i="3"/>
  <c r="L7" i="3"/>
  <c r="L6" i="3"/>
  <c r="L5" i="3"/>
  <c r="N4" i="3"/>
  <c r="M4" i="3"/>
  <c r="L4" i="3"/>
  <c r="K4" i="3"/>
  <c r="N3" i="3"/>
  <c r="M3" i="3"/>
  <c r="L3" i="3"/>
  <c r="K3" i="3"/>
  <c r="L2" i="3"/>
  <c r="T117" i="1"/>
  <c r="B16" i="1" s="1"/>
  <c r="B18" i="1" s="1"/>
  <c r="S117" i="1"/>
  <c r="B12" i="1" s="1"/>
  <c r="P117" i="1"/>
  <c r="B10" i="1" s="1"/>
  <c r="N117" i="1"/>
  <c r="B14" i="1" s="1"/>
  <c r="L117" i="1"/>
  <c r="B8" i="1" s="1"/>
  <c r="I117" i="1"/>
  <c r="G117" i="1"/>
  <c r="F117" i="1"/>
  <c r="O116" i="1"/>
  <c r="O115" i="1"/>
  <c r="O114"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37" i="1"/>
  <c r="O36" i="1"/>
  <c r="O35" i="1"/>
  <c r="O34" i="1"/>
  <c r="O33" i="1"/>
  <c r="O32" i="1"/>
  <c r="O31" i="1"/>
  <c r="O30" i="1"/>
  <c r="O29" i="1"/>
  <c r="O28" i="1"/>
  <c r="O27" i="1"/>
  <c r="O26" i="1"/>
  <c r="O25" i="1"/>
  <c r="O24" i="1"/>
  <c r="O23" i="1"/>
  <c r="O22" i="1"/>
  <c r="O21" i="1"/>
  <c r="B21" i="1"/>
  <c r="O20" i="1"/>
  <c r="O19" i="1"/>
  <c r="O18" i="1"/>
  <c r="O17" i="1"/>
  <c r="O16" i="1"/>
  <c r="O15" i="1"/>
  <c r="O14" i="1"/>
  <c r="O13" i="1"/>
  <c r="O12" i="1"/>
  <c r="O11" i="1"/>
  <c r="O10" i="1"/>
  <c r="O9" i="1"/>
  <c r="O8" i="1"/>
  <c r="O7" i="1"/>
  <c r="O6" i="1"/>
  <c r="B6" i="1"/>
  <c r="O5" i="1"/>
  <c r="O4" i="1"/>
  <c r="B4" i="1"/>
  <c r="O3" i="1"/>
</calcChain>
</file>

<file path=xl/sharedStrings.xml><?xml version="1.0" encoding="utf-8"?>
<sst xmlns="http://schemas.openxmlformats.org/spreadsheetml/2006/main" count="10207" uniqueCount="2366">
  <si>
    <t>执行完成日期</t>
  </si>
  <si>
    <t>达人合作跟踪表</t>
  </si>
  <si>
    <t>微信昵称</t>
  </si>
  <si>
    <t>微信号</t>
  </si>
  <si>
    <t>小红书昵称</t>
  </si>
  <si>
    <t>小红书链接</t>
  </si>
  <si>
    <t>粉丝数量</t>
  </si>
  <si>
    <t>笔记报价</t>
  </si>
  <si>
    <t>手机号</t>
  </si>
  <si>
    <t>收货后出稿时间</t>
  </si>
  <si>
    <t>拍单日期</t>
  </si>
  <si>
    <t>订单号</t>
  </si>
  <si>
    <t>拍单金额</t>
  </si>
  <si>
    <t>催稿日期</t>
  </si>
  <si>
    <t>是否交稿</t>
  </si>
  <si>
    <t>交稿速度评分</t>
  </si>
  <si>
    <t>图文质量评分</t>
  </si>
  <si>
    <t>是否发布</t>
  </si>
  <si>
    <t>结算金额</t>
  </si>
  <si>
    <t>链接</t>
  </si>
  <si>
    <t>链接2</t>
  </si>
  <si>
    <t>链接3</t>
  </si>
  <si>
    <t>标题</t>
  </si>
  <si>
    <t>发布日期</t>
  </si>
  <si>
    <t>赞</t>
  </si>
  <si>
    <t>藏</t>
  </si>
  <si>
    <t>总评论</t>
  </si>
  <si>
    <t>博主回复</t>
  </si>
  <si>
    <t>原版视频</t>
  </si>
  <si>
    <t>授权</t>
  </si>
  <si>
    <t>是否收录</t>
  </si>
  <si>
    <t>合作形式</t>
  </si>
  <si>
    <t>剩余天数</t>
  </si>
  <si>
    <t>肉肉酒窝</t>
  </si>
  <si>
    <t>https://www.xiaohongshu.com/user/profile/5bd1b563e5d34700010656e0?xhsshare=CopyLink&amp;appuid=5bd1b563e5d34700010656e0&amp;apptime=1557300089</t>
  </si>
  <si>
    <t>13078893745</t>
  </si>
  <si>
    <t>是</t>
  </si>
  <si>
    <t>https://www.xiaohongshu.com/discovery/item/5f6f304a00000000010004ff?xhsshare=CopyLink&amp;appuid=5bd1b563e5d34700010656e0&amp;apptime=1601122385</t>
  </si>
  <si>
    <t>https://m.weibo.cn/7299010685/4554821649302536</t>
  </si>
  <si>
    <t>瘦身好帮手✔️办公室久坐小肚子也能平坦</t>
  </si>
  <si>
    <t>2020-09-26T20:12:00</t>
  </si>
  <si>
    <t>已发</t>
  </si>
  <si>
    <t>视频</t>
  </si>
  <si>
    <t>草莓味的莹仔</t>
  </si>
  <si>
    <t>enen4578</t>
  </si>
  <si>
    <t>https://www.xiaohongshu.com/user/profile/5bcda127618f63000165e9eb?xhsshare=CopyLink&amp;appuid=5bcda127618f63000165e9eb&amp;apptime=1596783826</t>
  </si>
  <si>
    <t>17868140227</t>
  </si>
  <si>
    <t>https://www.xiaohongshu.com/discovery/item/5f645cdd0000000001004d59?xhsshare=CopyLink&amp;appuid=5bcda127618f63000165e9eb&amp;apptime=1600412900</t>
  </si>
  <si>
    <t>https://m.weibo.cn/7299140415/4550525415070298</t>
  </si>
  <si>
    <t>懒人减肥利器~AQUILEA燃脂球</t>
  </si>
  <si>
    <t>2020-09-18T15:08:00</t>
  </si>
  <si>
    <t>总合作人数</t>
  </si>
  <si>
    <t>张甜妮子</t>
  </si>
  <si>
    <t>yezi0819</t>
  </si>
  <si>
    <t>https://www.xiaohongshu.com/user/profile/58a299b782ec3972119a7d4b?xhsshare=CopyLink&amp;appuid=58a299b782ec3972119a7d4b&amp;apptime=1598930064</t>
  </si>
  <si>
    <t>15200009893</t>
  </si>
  <si>
    <t>https://www.xiaohongshu.com/discovery/item/5f7dd95200000000010014a1?xhsshare=CopyLink&amp;appuid=58a299b782ec3972119a7d4b&amp;apptime=1602236100</t>
  </si>
  <si>
    <t>fourseven.</t>
  </si>
  <si>
    <t>siqi1347</t>
  </si>
  <si>
    <t>四拾七</t>
  </si>
  <si>
    <t>https://www.xiaohongshu.com/user/profile/5d4945740000000016009cf8?xhsshare=CopyLink&amp;appuid=5d4945740000000016009cf8&amp;apptime=1598930062</t>
  </si>
  <si>
    <t>13148744460</t>
  </si>
  <si>
    <t>https://www.xiaohongshu.com/discovery/item/5f7459c3000000000101eb10?xhsshare=CopyLink&amp;appuid=5d4945740000000016009cf8&amp;apptime=1601470346</t>
  </si>
  <si>
    <t>已拍单人数</t>
  </si>
  <si>
    <t>失眠少女清醒记小红书合作</t>
  </si>
  <si>
    <t>失眠少女清醒记</t>
  </si>
  <si>
    <t>https://www.xiaohongshu.com/user/profile/5bab95362d833c00015887a9?xhsshare=CopyLink&amp;appuid=5bab95362d833c00015887a9&amp;apptime=1542880311</t>
  </si>
  <si>
    <t>18587356010</t>
  </si>
  <si>
    <t>https://www.xiaohongshu.com/discovery/item/5f743146000000000100a8d2?xhsshare=CopyLink&amp;appuid=5bab95362d833c00015887a9&amp;apptime=1601450324</t>
  </si>
  <si>
    <t>懒人减脂神器|我也是易瘦体质啦！</t>
  </si>
  <si>
    <t>2020-09-30T15:18:00</t>
  </si>
  <si>
    <t>马梓惠Meroy（品合）</t>
  </si>
  <si>
    <t>Meroy_rou</t>
  </si>
  <si>
    <t>奶凶奶凶的小肉肉</t>
  </si>
  <si>
    <t>https://www.xiaohongshu.com/user/profile/565310cda75c955e59bf4cfa?xhsshare=CopyLink&amp;appuid=5c7371eb000000001102af1e&amp;apptime=1596014880</t>
  </si>
  <si>
    <t>15040459210</t>
  </si>
  <si>
    <t>https://www.xiaohongshu.com/discovery/item/5f671c1f0000000001002ef7?xhsshare=CopyLink&amp;appuid=5c7371eb000000001102af1e&amp;apptime=1601291710</t>
  </si>
  <si>
    <t>懒人瘦身，一个月掉八斤就是这么轻松</t>
  </si>
  <si>
    <t>2020-09-20T17:08:00</t>
  </si>
  <si>
    <t>已交稿人数</t>
  </si>
  <si>
    <t>我是大小姐</t>
  </si>
  <si>
    <t xml:space="preserve">Huangss799 </t>
  </si>
  <si>
    <t>https://www.xiaohongshu.com/user/profile/5c6cfb4c0000000010000bee?xhsshare=CopyLink&amp;appuid=5ccc2c9c000000001202056a&amp;apptime=1598978358</t>
  </si>
  <si>
    <t>17820552504</t>
  </si>
  <si>
    <t>Pumpkin</t>
  </si>
  <si>
    <t>FFp218517</t>
  </si>
  <si>
    <t>Nikii酱</t>
  </si>
  <si>
    <t>https://www.xiaohongshu.com/user/profile/5e5db24d00000000010099f4?xhsshare=CopyLink&amp;appuid=5e5db24d00000000010099f4&amp;apptime=1598935512</t>
  </si>
  <si>
    <t>17876800060</t>
  </si>
  <si>
    <t>养成迷人锁骨全靠它 | Aquilea燃脂球</t>
  </si>
  <si>
    <t>2020-09-18T12:50:00</t>
  </si>
  <si>
    <t>已发布人数</t>
  </si>
  <si>
    <t>一粒大米（团建回复慢）</t>
  </si>
  <si>
    <t>一粒大米~</t>
  </si>
  <si>
    <t>https://www.xiaohongshu.com/user/profile/5bdbfe81f60ac60001386029?xhsshare=CopyLink&amp;appuid=5bdbfe81f60ac60001386029&amp;apptime=1545038648</t>
  </si>
  <si>
    <t>18587252362</t>
  </si>
  <si>
    <t>https://www.xiaohongshu.com/discovery/item/5f7049c3000000000100aee9?xhsshare=CopyLink&amp;appuid=5bdbfe81f60ac60001386029&amp;apptime=1601194444</t>
  </si>
  <si>
    <t>甜品控的减肥救星--AQUILEA燃脂球</t>
  </si>
  <si>
    <t>2020-09-27T16:13:00</t>
  </si>
  <si>
    <t>黑糖啵啵酱</t>
  </si>
  <si>
    <t>https://www.xiaohongshu.com/user/profile/5bb6f46b6ccde00001685797?xhsshare=CopyLink&amp;appuid=5bb6f46b6ccde00001685797&amp;apptime=15749</t>
  </si>
  <si>
    <t>17846745098</t>
  </si>
  <si>
    <t>https://www.xiaohongshu.com/discovery/item/5f8192120000000001004ca5?xhsshare=CopyLink&amp;appuid=5bb6f46b6ccde00001685797&amp;apptime=1608706812</t>
  </si>
  <si>
    <t>拍单总额</t>
  </si>
  <si>
    <t>baby伦</t>
  </si>
  <si>
    <t>柠七不加冰</t>
  </si>
  <si>
    <t>https://www.xiaohongshu.com/user/profile/5ed46237000000000101f05a?xhsshare=CopyLink&amp;appuid=5ed46237000000000101f05a&amp;apptime=1593673820</t>
  </si>
  <si>
    <t>18928452932</t>
  </si>
  <si>
    <t>https://www.xiaohongshu.com/discovery/item/5f732e2f0000000001006d97?xhsshare=CopyLink&amp;appuid=5ed46237000000000101f05a&amp;apptime=1602250195</t>
  </si>
  <si>
    <t>61分</t>
  </si>
  <si>
    <t>https://www.xiaohongshu.com/user/profile/5e9aefeb000000000100b1f5?xhsshare=CopyLink&amp;appuid=5e9aefeb000000000100b1f5&amp;apptime=1599058163</t>
  </si>
  <si>
    <t>19915540604</t>
  </si>
  <si>
    <t>https://www.xiaohongshu.com/discovery/item/5f72dd90000000000101c59d?xhsshare=CopyLink&amp;appuid=5e9aefeb000000000100b1f5&amp;apptime=1601372785</t>
  </si>
  <si>
    <t>好物分享｜吃出来的易瘦体质Aquilea燃脂球</t>
  </si>
  <si>
    <t>2020-09-29T15:09:00</t>
  </si>
  <si>
    <t>结算总额</t>
  </si>
  <si>
    <t>柠柠七小红书合作</t>
  </si>
  <si>
    <t>柠柠七</t>
  </si>
  <si>
    <t>https://www.xiaohongshu.com/user/profile/5bdac65cfa3e430001ae43dc?xhsshare=CopyLink&amp;appuid=5bdac65cfa3e430001ae43dc&amp;apptime=1576737167</t>
  </si>
  <si>
    <t>15915810397</t>
  </si>
  <si>
    <t>https://www.xiaohongshu.com/discovery/item/5f72dd3b0000000001001afa?xhsshare=CopyLink&amp;appuid=5bdac65cfa3e430001ae43dc&amp;apptime=1601363269</t>
  </si>
  <si>
    <t>AQUILEA燃脂球 让我轻轻松松减肥成功</t>
  </si>
  <si>
    <t>2020-09-29T15:07:00</t>
  </si>
  <si>
    <t>霖劲劲</t>
  </si>
  <si>
    <r>
      <rPr>
        <sz val="12"/>
        <color theme="1"/>
        <rFont val="微软雅黑"/>
        <charset val="134"/>
      </rPr>
      <t>霖劲劲</t>
    </r>
    <r>
      <rPr>
        <sz val="12"/>
        <color theme="1"/>
        <rFont val="Baskerville Old Face"/>
        <family val="1"/>
      </rPr>
      <t>🌻</t>
    </r>
  </si>
  <si>
    <t>https://www.xiaohongshu.com/user/profile/5e0043db0000000001007f86?xhsshare=CopyLink&amp;appuid=5e0043db0000000001007f86&amp;apptime=1598936002</t>
  </si>
  <si>
    <t>10000</t>
  </si>
  <si>
    <t>13129624915</t>
  </si>
  <si>
    <t>图文</t>
  </si>
  <si>
    <t>待结算总额</t>
  </si>
  <si>
    <t>Hyun.</t>
  </si>
  <si>
    <t>小黄不歇菜</t>
  </si>
  <si>
    <t>https://www.xiaohongshu.com/user/profile/5dc27c4100000000010079ad?xhsshare=CopyLink&amp;appuid=5dc27c4100000000010079ad&amp;apptime=1599030836</t>
  </si>
  <si>
    <t>12000</t>
  </si>
  <si>
    <t>13823492850</t>
  </si>
  <si>
    <t>https://www.xiaohongshu.com/discovery/item/5f61c5ab000000000100b9a5?xhsshare=CopyLink&amp;appuid=5dc27c4100000000010079ad&amp;apptime=1600243169</t>
  </si>
  <si>
    <t>https://m.oasis.weibo.cn/v1/h5/share?sid=4550145356600259</t>
  </si>
  <si>
    <t>我的好身材秘诀就是它！</t>
  </si>
  <si>
    <t>2020-09-16T15:58:00</t>
  </si>
  <si>
    <t>Wingmenb</t>
  </si>
  <si>
    <t>https://www.xiaohongshu.com/user/profile/5ebd27f800000000010004ba?xhsshare=CopyLink&amp;appuid=5ebd27f800000000010004ba&amp;apptime=1599046289</t>
  </si>
  <si>
    <t>https://www.xiaohongshu.com/discovery/item/5f64ba970000000001001edf?xhsshare=CopyLink&amp;appuid=5ebd27f800000000010004ba&amp;apptime=1601350918</t>
  </si>
  <si>
    <t>https://m.oasis.weibo.cn/v1/h5/share?sid=4554186160607684</t>
  </si>
  <si>
    <t>瘦到裤子都要换一个码数啦！</t>
  </si>
  <si>
    <t>2020-09-18T21:48:00</t>
  </si>
  <si>
    <t>Ceng</t>
  </si>
  <si>
    <t>suancaimiana</t>
  </si>
  <si>
    <t>爱吃酸菜面的老坛酱</t>
  </si>
  <si>
    <t>https://www.xiaohongshu.com/user/profile/5ca0a621000000001601b0d8?xhsshare=CopyLink&amp;appuid=5ca0a621000000001601b0d8&amp;apptime=1590419728</t>
  </si>
  <si>
    <t>15112089319</t>
  </si>
  <si>
    <t>https://www.xiaohongshu.com/discovery/item/5f75ec4d000000000100b5f1?xhsshare=CopyLink&amp;appuid=5ca0a621000000001601b0d8&amp;apptime=1601563844</t>
  </si>
  <si>
    <t>最新更新日期</t>
  </si>
  <si>
    <t>charelene-</t>
  </si>
  <si>
    <t>laishaomei6524</t>
  </si>
  <si>
    <t>卡卡西女孩</t>
  </si>
  <si>
    <t>https://www.xiaohongshu.com/user/profile/5d526adf00000000100138a9?xhsshare=CopyLink&amp;appuid=5d526adf00000000100138a9&amp;apptime=1599034295</t>
  </si>
  <si>
    <t>11000</t>
  </si>
  <si>
    <t>13556144829</t>
  </si>
  <si>
    <t>https://www.xiaohongshu.com/discovery/item/5f78027b000000000101fb33?xhsshare=CopyLink&amp;appuid=5d526adf00000000100138a9&amp;apptime=1602239293</t>
  </si>
  <si>
    <t>ZikT-</t>
  </si>
  <si>
    <t>ZikT-0819</t>
  </si>
  <si>
    <t>婷婷蹦恰恰</t>
  </si>
  <si>
    <t>https://www.xiaohongshu.com/user/profile/5c791c57000000001201bba4?xhsshare=CopyLink&amp;appuid=5c791c57000000001201bba4&amp;apptime=1598930340</t>
  </si>
  <si>
    <t>14000</t>
  </si>
  <si>
    <t>13544924401</t>
  </si>
  <si>
    <t>https://www.xiaohongshu.com/discovery/item/5f727104000000000101c5eb?xhsshare=CopyLink&amp;appuid=5c791c57000000001201bba4&amp;apptime=1601335564</t>
  </si>
  <si>
    <t>甜点控也得自律起来了</t>
  </si>
  <si>
    <t>2020-09-29T07:25:00</t>
  </si>
  <si>
    <t>小麋鹿LU</t>
  </si>
  <si>
    <t>EL7291</t>
  </si>
  <si>
    <t>小麋鹿</t>
  </si>
  <si>
    <t>https://www.xiaohongshu.com/user/profile/5a953c3de8ac2b5702ed5195?xhsshare=CopyLink&amp;appuid=5a953c3de8ac2b5702ed5195&amp;apptime=1598929917</t>
  </si>
  <si>
    <t>25000</t>
  </si>
  <si>
    <t>13250747562</t>
  </si>
  <si>
    <t>https://www.xiaohongshu.com/discovery/item/5f64ceb9000000000101c7ef?xhsshare=CopyLink&amp;appuid=5a953c3de8ac2b5702ed5195&amp;apptime=1600443875</t>
  </si>
  <si>
    <t>半个月瘦5斤📣变瘦秘密AQUlLEA燃脂球⚡️</t>
  </si>
  <si>
    <t>2020-09-18T23:14:00</t>
  </si>
  <si>
    <t>win</t>
  </si>
  <si>
    <t>pigw1n</t>
  </si>
  <si>
    <r>
      <rPr>
        <sz val="12"/>
        <color theme="1"/>
        <rFont val="微软雅黑"/>
        <charset val="134"/>
      </rPr>
      <t>winwin仔</t>
    </r>
    <r>
      <rPr>
        <sz val="12"/>
        <color theme="1"/>
        <rFont val="Baskerville Old Face"/>
        <family val="1"/>
      </rPr>
      <t>🍒</t>
    </r>
  </si>
  <si>
    <t>https://www.xiaohongshu.com/user/profile/5bbb9de9c5bcdf0001529a13?xhsshare=CopyLink&amp;appuid=5bbb9de9c5bcdf0001529a13&amp;apptime=1558327342</t>
  </si>
  <si>
    <t>10200</t>
  </si>
  <si>
    <t>13076264020</t>
  </si>
  <si>
    <t>https://www.xiaohongshu.com/discovery/item/5f65c3750000000001006140?xhsshare=CopyLink&amp;appuid=5bbb9de9c5bcdf0001529a13&amp;apptime=1600504702</t>
  </si>
  <si>
    <t>https://m.oasis.weibo.cn/v1/h5/share?sid=4554338674934137</t>
  </si>
  <si>
    <t>懒人减肥大法 | 躺着也能瘦⁉️</t>
  </si>
  <si>
    <t>2020-09-19T16:38:00</t>
  </si>
  <si>
    <r>
      <rPr>
        <sz val="12"/>
        <color theme="1"/>
        <rFont val="Baskerville Old Face"/>
        <family val="1"/>
      </rPr>
      <t>📕</t>
    </r>
    <r>
      <rPr>
        <sz val="12"/>
        <color theme="1"/>
        <rFont val="微软雅黑"/>
        <charset val="134"/>
      </rPr>
      <t>一zhi 梨梨（kol）</t>
    </r>
  </si>
  <si>
    <t>lilikol</t>
  </si>
  <si>
    <t>一zhi梨梨</t>
  </si>
  <si>
    <t>https://www.xiaohongshu.com/user/profile/5e50e9e000000000010065b4?xhsshare=CopyLink&amp;appuid=5e50e9e000000000010065b4&amp;apptime=1598964796</t>
  </si>
  <si>
    <t>13000</t>
  </si>
  <si>
    <t>17620611712</t>
  </si>
  <si>
    <t>7</t>
  </si>
  <si>
    <t>一支话筒</t>
  </si>
  <si>
    <t>https://www.xiaohongshu.com/user/profile/5c7e0989000000001201c48f?xhsshare=CopyLink&amp;appuid=5c7e0989000000001201c48f&amp;apptime=1599093928</t>
  </si>
  <si>
    <t>13049108854</t>
  </si>
  <si>
    <t>https://www.xiaohongshu.com/discovery/item/5f6832190000000001004eb6?xhsshare=SinaWeibo&amp;appuid=5c7e0989000000001201c48f&amp;apptime=1600678796</t>
  </si>
  <si>
    <t>新学期又被夸瘦了</t>
  </si>
  <si>
    <t>2020-09-21T12:54:00</t>
  </si>
  <si>
    <t>游儿</t>
  </si>
  <si>
    <t>yxy-96</t>
  </si>
  <si>
    <t>A游游儿</t>
  </si>
  <si>
    <t>https://www.xiaohongshu.com/user/profile/56a8e00c5e87e75f53591882?xhsshare=CopyLink&amp;appuid=56a8e00c5e87e75f53591882&amp;apptime=1599046338</t>
  </si>
  <si>
    <t>15915894801</t>
  </si>
  <si>
    <t>https://www.xiaohongshu.com/discovery/item/5f64a535000000000100b44b?xhsshare=SinaWeibo&amp;appuid=56a8e00c5e87e75f53591882&amp;apptime=1600431478</t>
  </si>
  <si>
    <t>https://m.weibo.cn/1926496783/4550602941542034</t>
  </si>
  <si>
    <t>减肥必修课 | 养出易瘦体质</t>
  </si>
  <si>
    <t>2020-09-18T20:16:00</t>
  </si>
  <si>
    <t>心妃洋（品合）</t>
  </si>
  <si>
    <t>chenB888B</t>
  </si>
  <si>
    <t>心妃洋</t>
  </si>
  <si>
    <t>https://www.xiaohongshu.com/user/profile/5bdcff1a8294d60001a0e501?xhsshare=CopyLink&amp;appuid=5bdcff1a8294d60001a0e501&amp;apptime=1591432119</t>
  </si>
  <si>
    <t>17000</t>
  </si>
  <si>
    <t>17875640009</t>
  </si>
  <si>
    <t>橙子多多</t>
  </si>
  <si>
    <t>https://www.xiaohongshu.com/user/profile/58f4e9cd5e87e7457c35fc80?xhsshare=CopyLink&amp;appuid=5b4c50c24eacab7552bf4bfe&amp;apptime=1591423735</t>
  </si>
  <si>
    <t>13432336268</t>
  </si>
  <si>
    <t>Alice</t>
  </si>
  <si>
    <t>zlsshow730</t>
  </si>
  <si>
    <t>https://www.xiaohongshu.com/user/profile/5c517605000000001202595d?xhsshare=CopyLink&amp;appuid=5c517605000000001202595d&amp;apptime=1598886380</t>
  </si>
  <si>
    <t>18127881109</t>
  </si>
  <si>
    <t>小小小</t>
  </si>
  <si>
    <t>xiaohuihui_660</t>
  </si>
  <si>
    <t>小不点呀呀呀</t>
  </si>
  <si>
    <t>https://www.xiaohongshu.com/user/profile/56585184b8ce1a219e6e6cc0?xhsshare=CopyLink&amp;appuid=5cea5f67000000001801ddb8&amp;apptime=1599116887</t>
  </si>
  <si>
    <t>18583658816</t>
  </si>
  <si>
    <t>https://www.xiaohongshu.com/discovery/item/5f6f17f7000000000100323a?xhsshare=CopyLink&amp;appuid=5cea5f67000000001801ddb8&amp;apptime=1601116207</t>
  </si>
  <si>
    <t>https://m.weibo.cn/5311964120/4554214510178567</t>
  </si>
  <si>
    <t>不运动如何瘦身变美❗️不用担心变月半女</t>
  </si>
  <si>
    <t>2020-09-26T18:29:00</t>
  </si>
  <si>
    <t>9xinC</t>
  </si>
  <si>
    <t>辣椒爱好者</t>
  </si>
  <si>
    <t>https://www.xiaohongshu.com/user/profile/5cee59350000000016019d56?xhsshare=CopyLink&amp;appuid=5cee59350000000016019d56&amp;apptime=1598687233</t>
  </si>
  <si>
    <t>13060524643</t>
  </si>
  <si>
    <t>https://www.xiaohongshu.com/discovery/item/5f631ad5000000000101c2bd?xhsshare=CopyLink&amp;appuid=5cee59350000000016019d56&amp;apptime=1600959794</t>
  </si>
  <si>
    <t>胖女孩也有春天🍃因为有 AQUILEA燃脂球</t>
  </si>
  <si>
    <t>2020-09-17T16:14:00</t>
  </si>
  <si>
    <t>洋葱不爱吃洋葱</t>
  </si>
  <si>
    <t>丑丑的洋葱酱</t>
  </si>
  <si>
    <t>https://www.xiaohongshu.com/user/profile/5c931ef100000000100035ff?xhsshare=CopyLink&amp;appuid=5c931ef100000000100035ff&amp;apptime=1599120492</t>
  </si>
  <si>
    <t>18948332646</t>
  </si>
  <si>
    <t>https://www.xiaohongshu.com/discovery/item/5f6c81450000000001009d2b?xhsshare=CopyLink&amp;appuid=5c931ef100000000100035ff&amp;apptime=1600946586</t>
  </si>
  <si>
    <t>https://m.weibo.cn/7078194639/4552762363221508</t>
  </si>
  <si>
    <t>燃脂球高速燃烧卡路里🔥我才不怕变胖呢！</t>
  </si>
  <si>
    <t>2020-09-24T19:21:00</t>
  </si>
  <si>
    <t>小肥宅</t>
  </si>
  <si>
    <t xml:space="preserve">xiaofeizhai002 </t>
  </si>
  <si>
    <t xml:space="preserve">快乐小肥宅 </t>
  </si>
  <si>
    <t>https://www.xiaohongshu.com/user/profile/58c3ef575e87e745623d6d0e?xhsshare=CopyLink&amp;appuid=58c3ef575e87e745623d6d0e&amp;apptime=1598966338</t>
  </si>
  <si>
    <t xml:space="preserve">15014522142 </t>
  </si>
  <si>
    <t>https://www.xiaohongshu.com/discovery/item/5f6c345d000000000101d7f2?xhsshare=SinaWeibo&amp;appuid=58c3ef575e87e745623d6d0e&amp;apptime=1600926911</t>
  </si>
  <si>
    <t>https://m.weibo.cn/6629862755/4545136408662310</t>
  </si>
  <si>
    <t>不节食❓不运动❓也能瘦❓</t>
  </si>
  <si>
    <t>2020-09-24T13:53:00</t>
  </si>
  <si>
    <t>🦄</t>
  </si>
  <si>
    <t>杨幂的糯米宝贝儿</t>
  </si>
  <si>
    <t>https://www.xiaohongshu.com/user/profile/5d9dc1a50000000001006145?xhsshare=CopyLink&amp;appuid=5c7a72a2000000001102b005&amp;apptime=1598932567</t>
  </si>
  <si>
    <t>5048</t>
  </si>
  <si>
    <t>13322812153</t>
  </si>
  <si>
    <t>https://www.xiaohongshu.com/discovery/item/5f79ce5f000000000100bf3a?xhsshare=CopyLink&amp;appuid=5d9dc1a50000000001006145&amp;apptime=1601899874</t>
  </si>
  <si>
    <r>
      <rPr>
        <sz val="12"/>
        <color theme="1"/>
        <rFont val="微软雅黑"/>
        <charset val="134"/>
      </rPr>
      <t>Shirley</t>
    </r>
    <r>
      <rPr>
        <sz val="12"/>
        <color theme="1"/>
        <rFont val="Baskerville Old Face"/>
        <family val="1"/>
      </rPr>
      <t>🐰</t>
    </r>
  </si>
  <si>
    <t>shirleychoicc</t>
  </si>
  <si>
    <t>啾咪酱</t>
  </si>
  <si>
    <t>https://www.xiaohongshu.com/user/profile/581c4eea7fc5b8169c0d587d?xhsshare=CopyLink&amp;appuid=5c3033c70000000007010fd7&amp;apptime=1599052759</t>
  </si>
  <si>
    <t>6170</t>
  </si>
  <si>
    <t>13066439528</t>
  </si>
  <si>
    <t>https://www.xiaohongshu.com/discovery/item/5f68b51e000000000100be2d?xhsshare=SinaWeibo&amp;appuid=5c3033c70000000007010fd7&amp;apptime=1600699527</t>
  </si>
  <si>
    <t>懒人瘦身秘诀！躺着变瘦原来是这样的</t>
  </si>
  <si>
    <t>2020-09-21T22:13:00</t>
  </si>
  <si>
    <t>Karen:-)</t>
  </si>
  <si>
    <t>爱吃蛋黄的鱼</t>
  </si>
  <si>
    <t>https://www.xiaohongshu.com/user/profile/5d8e005b000000000100b9f6?xhsshare=CopyLink&amp;appuid=5d8e005b000000000100b9f6&amp;apptime=1598930817</t>
  </si>
  <si>
    <t>18819773864</t>
  </si>
  <si>
    <t>https://www.xiaohongshu.com/discovery/item/5f6599e7000000000100ade8?xhsshare=CopyLink&amp;appuid=5d8e005b000000000100b9f6&amp;apptime=1600494091</t>
  </si>
  <si>
    <t>猪猪女孩滴瘦身好物分享来咯🔍</t>
  </si>
  <si>
    <t>2020-09-19T13:40:00</t>
  </si>
  <si>
    <t>的、</t>
  </si>
  <si>
    <t>mycc20180521</t>
  </si>
  <si>
    <t>宸宝麻麻</t>
  </si>
  <si>
    <t>https://www.xiaohongshu.com/user/profile/5bfbd7ace5efa7000151de99?xhsshare=CopyLink&amp;appuid=5b179a30e8ac2b198f78e4d2&amp;apptime=1598937195</t>
  </si>
  <si>
    <t>15955489361</t>
  </si>
  <si>
    <r>
      <rPr>
        <sz val="12"/>
        <color theme="1"/>
        <rFont val="微软雅黑"/>
        <charset val="134"/>
      </rPr>
      <t>A,粘人的小妖精</t>
    </r>
    <r>
      <rPr>
        <sz val="12"/>
        <color theme="1"/>
        <rFont val="Baskerville Old Face"/>
        <family val="1"/>
      </rPr>
      <t>💃</t>
    </r>
  </si>
  <si>
    <t>好姑凉</t>
  </si>
  <si>
    <t>https://www.xiaohongshu.com/user/profile/5adfc89fe8ac2b69b2a20752?xhsshare=CopyLink&amp;appuid=5adfc89fe8ac2b69b2a20752&amp;apptime=1598957555</t>
  </si>
  <si>
    <t>26000</t>
  </si>
  <si>
    <t>15904103392</t>
  </si>
  <si>
    <r>
      <rPr>
        <sz val="12"/>
        <color theme="1"/>
        <rFont val="Baskerville Old Face"/>
        <family val="1"/>
      </rPr>
      <t>🐑</t>
    </r>
    <r>
      <rPr>
        <sz val="12"/>
        <color theme="1"/>
        <rFont val="微软雅黑"/>
        <charset val="134"/>
      </rPr>
      <t>33</t>
    </r>
  </si>
  <si>
    <t>小新卖笔芯</t>
  </si>
  <si>
    <t>https://www.xiaohongshu.com/user/profile/5eff2d7e000000000101d4dc?xhsshare=CopyLink&amp;appuid=5eff2d7e000000000101d4dc&amp;apptime=1599049000</t>
  </si>
  <si>
    <t>13415437312</t>
  </si>
  <si>
    <t>https://www.xiaohongshu.com/discovery/item/5f7143a4000000000101fda3?xhsshare=CopyLink&amp;appuid=5eff2d7e000000000101d4dc&amp;apptime=1601362059</t>
  </si>
  <si>
    <t>阿湫湫-</t>
  </si>
  <si>
    <t>zhq--77</t>
  </si>
  <si>
    <t>草莓啵啵爆</t>
  </si>
  <si>
    <t>https://www.xiaohongshu.com/user/profile/5d0289740000000017004c38?xhsshare=CopyLink&amp;appuid=5d0289740000000017004c38&amp;apptime=1598940501</t>
  </si>
  <si>
    <t>13535346778</t>
  </si>
  <si>
    <t>https://www.xiaohongshu.com/discovery/item/5f6f3d17000000000100b0cf?xhsshare=CopyLink&amp;appuid=5d0289740000000017004c38&amp;apptime=1601125693</t>
  </si>
  <si>
    <t>越吃越瘦de㊙️｜你和瘦之间只差一个“球”</t>
  </si>
  <si>
    <t>2020-09-26T21:07:00</t>
  </si>
  <si>
    <t>PrAiNtong</t>
  </si>
  <si>
    <t>F8080522</t>
  </si>
  <si>
    <t>甜酒果</t>
  </si>
  <si>
    <t>https://www.xiaohongshu.com/user/profile/5dd921490000000001004272?xhsshare=CopyLink&amp;appuid=5dd921490000000001004272&amp;apptime=1598929805</t>
  </si>
  <si>
    <t>17665738618</t>
  </si>
  <si>
    <t>https://www.xiaohongshu.com/discovery/item/5f646b87000000000101c9e2?xhsshare=SinaWeibo&amp;appuid=5dd921490000000001004272&amp;apptime=1600500410</t>
  </si>
  <si>
    <t>https://m.weibo.cn/3215931520/4550890671050582</t>
  </si>
  <si>
    <t>燃烧我的卡路里 | 怎样养成易瘦体质？</t>
  </si>
  <si>
    <t>2020-09-18T16:10:00</t>
  </si>
  <si>
    <t>cheng</t>
  </si>
  <si>
    <t>chenghuan09</t>
  </si>
  <si>
    <t>潇潇橘</t>
  </si>
  <si>
    <t>https://www.xiaohongshu.com/user/profile/5c5020e2000000001803aa6d?xhsshare=CopyLink&amp;appuid=5c5020e2000000001803aa6d&amp;apptime=1599035165</t>
  </si>
  <si>
    <t>18855094020</t>
  </si>
  <si>
    <t>https://www.xiaohongshu.com/discovery/item/5f6f45e10000000001000fc0?xhsshare=CopyLink&amp;appuid=5c5020e2000000001803aa6d&amp;apptime=1601131254</t>
  </si>
  <si>
    <t>胡吃海喝都不怕|减肥一招制胜💥</t>
  </si>
  <si>
    <t>2020-09-26T21:45:00</t>
  </si>
  <si>
    <t>如也</t>
  </si>
  <si>
    <t>小小爱</t>
  </si>
  <si>
    <r>
      <rPr>
        <sz val="12"/>
        <color theme="1"/>
        <rFont val="微软雅黑"/>
        <charset val="134"/>
      </rPr>
      <t>小小爱发布了一篇小红书笔记，快来看吧！</t>
    </r>
    <r>
      <rPr>
        <sz val="12"/>
        <color theme="1"/>
        <rFont val="Baskerville Old Face"/>
        <family val="1"/>
      </rPr>
      <t>😆</t>
    </r>
    <r>
      <rPr>
        <sz val="12"/>
        <color theme="1"/>
        <rFont val="微软雅黑"/>
        <charset val="134"/>
      </rPr>
      <t xml:space="preserve"> p9v1Vd40f0EUxJS </t>
    </r>
    <r>
      <rPr>
        <sz val="12"/>
        <color theme="1"/>
        <rFont val="Baskerville Old Face"/>
        <family val="1"/>
      </rPr>
      <t>😆</t>
    </r>
    <r>
      <rPr>
        <sz val="12"/>
        <color theme="1"/>
        <rFont val="微软雅黑"/>
        <charset val="134"/>
      </rPr>
      <t xml:space="preserve"> http://xhslink.com/E1YVA，复制本条信息，打开【小红书】App查看精彩内容！</t>
    </r>
  </si>
  <si>
    <t>15016655680</t>
  </si>
  <si>
    <t>李小闹</t>
  </si>
  <si>
    <t>https://www.xiaohongshu.com/user/profile/5b0adee511be102513e85632?xhsshare=CopyLink&amp;appuid=5b0adee511be102513e85632&amp;apptime=1598874524</t>
  </si>
  <si>
    <t>13464150664</t>
  </si>
  <si>
    <t>ltt小幸运</t>
  </si>
  <si>
    <t>ltt2091014</t>
  </si>
  <si>
    <t>Taurus</t>
  </si>
  <si>
    <t>https://www.xiaohongshu.com/user/profile/5bb82246ffd1e100010a234c?xhsshare=CopyLink&amp;appuid=5c6b921a000000001100c3bb&amp;apptime=1578554609</t>
  </si>
  <si>
    <t>17715631389</t>
  </si>
  <si>
    <t>彭彭鱼宴</t>
  </si>
  <si>
    <t>PP2580592175</t>
  </si>
  <si>
    <t>https://www.xiaohongshu.com/user/profile/5bd4463bd8734b00019332a4?xhsshare=CopyLink&amp;appuid=5bd4463bd8734b00019332a4&amp;apptime=157595520</t>
  </si>
  <si>
    <t>15662092250</t>
  </si>
  <si>
    <t>https://www.xiaohongshu.com/discovery/item/5f687700000000000100a577?xhsshare=SinaWeibo&amp;appuid=5bd4463bd8734b00019332a4&amp;apptime=1600682103</t>
  </si>
  <si>
    <t>https://m.weibo.cn/7298774437/4551888274719855</t>
  </si>
  <si>
    <t>开心的是体重轻啦，哈哈</t>
  </si>
  <si>
    <t>2020-09-21T17:48:00</t>
  </si>
  <si>
    <t>只因</t>
  </si>
  <si>
    <t>JeremyAmy-ing</t>
  </si>
  <si>
    <t>不会梁yaya</t>
  </si>
  <si>
    <t>https://www.xiaohongshu.com/user/profile/5ed4ee5000000000010032c5?xhsshare=CopyLink&amp;appuid=5ed4ee5000000000010032c5&amp;apptime=1595922749</t>
  </si>
  <si>
    <t>15626492835</t>
  </si>
  <si>
    <t>https://www.xiaohongshu.com/discovery/item/5f61e06f000000000100908d?xhsshare=CopyLink&amp;appuid=5ed4ee5000000000010032c5&amp;apptime=1600250103</t>
  </si>
  <si>
    <t>https://m.oasis.weibo.cn/v1/h5/share?sid=4549892809165122</t>
  </si>
  <si>
    <t>好身材吃出来！分享我的燃脂小能手</t>
  </si>
  <si>
    <t>2020-09-16T17:52:00</t>
  </si>
  <si>
    <t>丸子</t>
  </si>
  <si>
    <t>青蛙呱呱</t>
  </si>
  <si>
    <t>https://www.xiaohongshu.com/user/profile/5a9d768211be103ba1a670da?xhsshare=CopyLink&amp;appuid=5a9d768211be103ba1a670da&amp;apptime=1599039376</t>
  </si>
  <si>
    <t>18378105192</t>
  </si>
  <si>
    <t>https://www.xiaohongshu.com/discovery/item/5f68b6230000000001008268?xhsshare=CopyLink&amp;appuid=5a9d768211be103ba1a670da&amp;apptime=1600757798</t>
  </si>
  <si>
    <t>https://m.weibo.cn/5442857839/4551971106982934</t>
  </si>
  <si>
    <r>
      <rPr>
        <sz val="11"/>
        <rFont val="Microsoft YaHei UI"/>
        <family val="2"/>
      </rPr>
      <t>胖妹来报道！舍友竟然背着我减肥成功了</t>
    </r>
    <r>
      <rPr>
        <sz val="11"/>
        <rFont val="宋体"/>
        <charset val="134"/>
      </rPr>
      <t>⚠</t>
    </r>
    <r>
      <rPr>
        <sz val="11"/>
        <rFont val="Microsoft YaHei UI"/>
        <family val="2"/>
      </rPr>
      <t>️</t>
    </r>
  </si>
  <si>
    <t>2020-09-21T22:18:00</t>
  </si>
  <si>
    <t>喵喵</t>
  </si>
  <si>
    <t>喵喵Na</t>
  </si>
  <si>
    <t>https://www.xiaohongshu.com/user/profile/5d171e82000000001202b6b9?xhsshare=CopyLink&amp;appuid=5d171e82000000001202b6b9&amp;apptime=1596557662</t>
  </si>
  <si>
    <t>13825317775</t>
  </si>
  <si>
    <t>https://www.xiaohongshu.com/discovery/item/5f69e9fa000000000101ee84?xhsshare=CopyLink&amp;appuid=5d171e82000000001202b6b9&amp;apptime=1600878823</t>
  </si>
  <si>
    <t>边吃边瘦！消肿瘦身的干货分享～</t>
  </si>
  <si>
    <t>2020-09-22T20:11:00</t>
  </si>
  <si>
    <t>阿王不</t>
  </si>
  <si>
    <t xml:space="preserve">HuAner____ </t>
  </si>
  <si>
    <t xml:space="preserve">田北七七七 </t>
  </si>
  <si>
    <t xml:space="preserve">https://www.xiaohongshu.com/user/profile/5ea67c79000000000100a06e?xhsshare=CopyLink&amp;appuid=5ea67c79000000000100a06e&amp;apptime=1597253740 </t>
  </si>
  <si>
    <t>13510689707</t>
  </si>
  <si>
    <t>pmsolou</t>
  </si>
  <si>
    <t>pm27286</t>
  </si>
  <si>
    <t>苏酥酥皮儿</t>
  </si>
  <si>
    <t>https://www.xiaohongshu.com/user/profile/5c541c2400000000180028d4?xhsshare=CopyLink&amp;appuid=5c541c2400000000180028d4&amp;apptime=1599068591</t>
  </si>
  <si>
    <t>13051798038</t>
  </si>
  <si>
    <t>https://www.xiaohongshu.com/discovery/item/5f6344ac0000000001003887?xhsshare=CopyLink&amp;appuid=5c541c2400000000180028d4&amp;apptime=1600342670</t>
  </si>
  <si>
    <t>https://m.oasis.weibo.cn/v1/h5/share?sid=4550830243971120</t>
  </si>
  <si>
    <t>购物share🛒｜分享一些越吃越瘦越美丽的宝</t>
  </si>
  <si>
    <t>2020-09-17T19:12:00</t>
  </si>
  <si>
    <t>L.</t>
  </si>
  <si>
    <t>是踢踢</t>
  </si>
  <si>
    <t>https://www.xiaohongshu.com/user/profile/5d6e7049000000000101a3be?xhsshare=CopyLink&amp;appuid=5d6e7049000000000101a3be&amp;apptime=1598936826</t>
  </si>
  <si>
    <t>28000</t>
  </si>
  <si>
    <t>15347414271</t>
  </si>
  <si>
    <t>梦娜（急事弹语音）</t>
  </si>
  <si>
    <t>yang121219</t>
  </si>
  <si>
    <t>冷季～</t>
  </si>
  <si>
    <t>https://www.xiaohongshu.com/user/profile/5a5b0fcb11be1050c303bc9c?xhsshare=CopyLink&amp;appuid=58e4925750c4b477fcf85669&amp;apptime=1599047383</t>
  </si>
  <si>
    <t>15398275855</t>
  </si>
  <si>
    <t>https://www.xiaohongshu.com/discovery/item/5f6973ba00000000010078f2?xhsshare=SinaWeibo&amp;appuid=58e4925750c4b477fcf85669&amp;apptime=1600835645</t>
  </si>
  <si>
    <t>https://show.meitu.com/detail?feed_id=6714392611107390808&amp;root_id=1592798301&amp;stat_gid=1747734763&amp;stat_uid=1592798301</t>
  </si>
  <si>
    <t>https://m.oasis.weibo.cn/v1/h5/share?sid=4552297622018422 https://m.oasis.weibo.cn/v1/h5/share?sid=4552297622018422</t>
  </si>
  <si>
    <t>不运动月瘦8斤的好方法</t>
  </si>
  <si>
    <t>2020-09-22T11:47:00</t>
  </si>
  <si>
    <t>王晓Q同学_（九月冲</t>
  </si>
  <si>
    <t>王晓Q同学_</t>
  </si>
  <si>
    <t>https://www.xiaohongshu.com/user/profile/5ed11b3f000000000101f901?xhsshare=CopyLink&amp;appuid=5ed11b3f000000000101f901&amp;apptime=1598938322</t>
  </si>
  <si>
    <t>17302280613</t>
  </si>
  <si>
    <t>https://www.xiaohongshu.com/discovery/item/5f6a1cdd000000000100a4eb?xhsshare=CopyLink&amp;appuid=5ed11b3f000000000101f901&amp;apptime=1600789731</t>
  </si>
  <si>
    <t>一天瘦一斤八天瘦八斤！</t>
  </si>
  <si>
    <t>2020-09-22T23:48:00</t>
  </si>
  <si>
    <t>小叶子</t>
  </si>
  <si>
    <t>A319630</t>
  </si>
  <si>
    <t>https://www.xiaohongshu.com/user/profile/5b5d80b04eacab23700374df?xhsshare=CopyLink&amp;appuid=5b5d80b04eacab23700374df&amp;apptime=1598933420</t>
  </si>
  <si>
    <t>https://www.xiaohongshu.com/discovery/item/5f65db2b00000000010082df?xhsshare=CopyLink&amp;appuid=5b5d80b04eacab23700374df&amp;apptime=1600514815</t>
  </si>
  <si>
    <t>产后妈妈，如何事半功倍减脂！</t>
  </si>
  <si>
    <t>2020-09-19T18:19:00</t>
  </si>
  <si>
    <t>keio</t>
  </si>
  <si>
    <t>全糖女孩</t>
  </si>
  <si>
    <t>https://www.xiaohongshu.com/user/profile/5bea7341bbdc4c000130e0db?xhsshare=CopyLink&amp;appuid=5bea7341bbdc4c000130e0db&amp;apptime=1596679229</t>
  </si>
  <si>
    <t>12265</t>
  </si>
  <si>
    <t>18927005225</t>
  </si>
  <si>
    <t>https://www.xiaohongshu.com/discovery/item/5f714c360000000001001e8f?xhsshare=CopyLink&amp;appuid=5bea7341bbdc4c000130e0db&amp;apptime=1601274439</t>
  </si>
  <si>
    <t>喂📢你裤子掉啦！</t>
  </si>
  <si>
    <t>2020-09-28T10:36:00</t>
  </si>
  <si>
    <t>小鱼同学</t>
  </si>
  <si>
    <t>YYH19930321</t>
  </si>
  <si>
    <t>https://www.xiaohongshu.com/user/profile/5c4141ea0000000007029d2e?xhsshare=CopyLink&amp;appuid=5c4141ea0000000007029d2e&amp;apptime=1598937288</t>
  </si>
  <si>
    <t>15000</t>
  </si>
  <si>
    <t>18356520829</t>
  </si>
  <si>
    <t>KI KI</t>
  </si>
  <si>
    <t>葡挞</t>
  </si>
  <si>
    <t>https://www.xiaohongshu.com/user/profile/5e81e8060000000001005b23?xhsshare=CopyLink&amp;appuid=5e81e8060000000001005b23&amp;apptime=1590381094</t>
  </si>
  <si>
    <t>13717253959</t>
  </si>
  <si>
    <t>https://www.xiaohongshu.com/discovery/item/5f65666800000000010040bd?xhsshare=CopyLink&amp;appuid=5e81e8060000000001005b23&amp;apptime=1600480985</t>
  </si>
  <si>
    <t>https://m.weibo.cn/6663502339/4550809306005515</t>
  </si>
  <si>
    <t>你别不信，我躺着都能shou6斤</t>
  </si>
  <si>
    <t>2020-09-19T10:01:00</t>
  </si>
  <si>
    <t>🌑</t>
  </si>
  <si>
    <t>Beckybombs</t>
  </si>
  <si>
    <t>骑骑没睡醒</t>
  </si>
  <si>
    <t>https://www.xiaohongshu.com/user/profile/5e3c066900000000010033a7?xhsshare=CopyLink&amp;appuid=5e3c066900000000010033a7&amp;apptime=1598943445</t>
  </si>
  <si>
    <t>23000</t>
  </si>
  <si>
    <t>13643061081</t>
  </si>
  <si>
    <t>Shawol-408kg.</t>
  </si>
  <si>
    <t>JongHyun-SHW</t>
  </si>
  <si>
    <t xml:space="preserve">Only1Kg </t>
  </si>
  <si>
    <t>https://www.xiaohongshu.com/user/profile/5b6c654711be103237987483?xhsshare=CopyLink&amp;appuid=5b6c654711be103237987483&amp;apptime=1599048489</t>
  </si>
  <si>
    <t>13416180308</t>
  </si>
  <si>
    <t>https://www.xiaohongshu.com/discovery/item/5f649334000000000101c544?xhsshare=CopyLink&amp;appuid=5a5b1d674eacab5d6567feed&amp;apptime=1600684947</t>
  </si>
  <si>
    <t>告别梨型身材我有招！</t>
  </si>
  <si>
    <t>2020-09-18T19:00:00</t>
  </si>
  <si>
    <t>apple</t>
  </si>
  <si>
    <t>weliana</t>
  </si>
  <si>
    <t>稻子随风摇</t>
  </si>
  <si>
    <t>https://www.xiaohongshu.com/user/profile/5bc8256170a0790001a89df3?xhsshare=CopyLink&amp;appuid=5b042137e8ac2b5fa164dec7&amp;apptime=1568792034</t>
  </si>
  <si>
    <t>18550832315</t>
  </si>
  <si>
    <t>https://www.xiaohongshu.com/discovery/item/5f72dc0300000000010096e9?xhsshare=CopyLink&amp;appuid=5b042137e8ac2b5fa164dec7&amp;apptime=1601363064</t>
  </si>
  <si>
    <t>https://m.weibo.cn/6460651796/4554508049057164</t>
  </si>
  <si>
    <t>AQUILEA燃脂球，让我在变瘦的路上一去不复</t>
  </si>
  <si>
    <t>2020-09-29T15:02:00</t>
  </si>
  <si>
    <t>Sokach</t>
  </si>
  <si>
    <t>Ginassshi</t>
  </si>
  <si>
    <t>甜筒PP</t>
  </si>
  <si>
    <t>https://www.xiaohongshu.com/user/profile/5e83e8100000000001007574?xhsshare=CopyLink&amp;appuid=5e83e8100000000001007574&amp;apptime=1598932350</t>
  </si>
  <si>
    <t>10038</t>
  </si>
  <si>
    <t>18998769200</t>
  </si>
  <si>
    <t>https://www.xiaohongshu.com/discovery/item/5f813d62000000000101c244?xhsshare=CopyLink&amp;appuid=5e83e8100000000001007574&amp;apptime=1608778415</t>
  </si>
  <si>
    <r>
      <rPr>
        <sz val="12"/>
        <color theme="1"/>
        <rFont val="微软雅黑"/>
        <charset val="134"/>
      </rPr>
      <t>Zoeyn</t>
    </r>
    <r>
      <rPr>
        <sz val="12"/>
        <color theme="1"/>
        <rFont val="Times New Roman"/>
        <family val="1"/>
      </rPr>
      <t>‮‭</t>
    </r>
  </si>
  <si>
    <t>n96725</t>
  </si>
  <si>
    <t>悠尤有柚</t>
  </si>
  <si>
    <t>https://www.xiaohongshu.com/user/profile/5dad912c0000000001002bb4?xhsshare=CopyLink&amp;appuid=5dad912c0000000001002bb4&amp;apptime=1599022639</t>
  </si>
  <si>
    <t>12276</t>
  </si>
  <si>
    <t>13026886519</t>
  </si>
  <si>
    <t>https://www.xiaohongshu.com/discovery/item/5f6db378000000000100507e?xhsshare=CopyLink&amp;appuid=5dad912c0000000001002bb4&amp;apptime=1602424060</t>
  </si>
  <si>
    <t>Hoyeesin（kol 晚上七点后勿扰</t>
  </si>
  <si>
    <t xml:space="preserve">hyq19980213 </t>
  </si>
  <si>
    <t xml:space="preserve">Hoyeesin </t>
  </si>
  <si>
    <t>https://www.xiaohongshu.com/user/profile/5ec11103000000000101f1de?xhsshare=CopyLink&amp;appuid=5ec11103000000000101f1de&amp;apptime=1599048662</t>
  </si>
  <si>
    <t>21000</t>
  </si>
  <si>
    <t>18770218667</t>
  </si>
  <si>
    <t>https://www.xiaohongshu.com/discovery/item/5f68abbf0000000001004b34?xhsshare=CopyLink&amp;appuid=5ec11103000000000101f1de&amp;apptime=1600695804</t>
  </si>
  <si>
    <t>燃烧你的卡路里！有了它躺着也能瘦！</t>
  </si>
  <si>
    <t>2020-09-21T21:33:00</t>
  </si>
  <si>
    <t>MInimmn</t>
  </si>
  <si>
    <t>DJM_MJD</t>
  </si>
  <si>
    <t>敏敏子</t>
  </si>
  <si>
    <t>https://www.xiaohongshu.com/user/profile/5ea54e54000000000100b11b?xhsshare=CopyLink&amp;appuid=5ea54e54000000000100b11b&amp;apptime=1596673848</t>
  </si>
  <si>
    <t>19864834883</t>
  </si>
  <si>
    <t>https://www.xiaohongshu.com/discovery/item/5f6f1543000000000100ac18?xhsshare=CopyLink&amp;appuid=5ea54e54000000000100b11b&amp;apptime=1601122146</t>
  </si>
  <si>
    <t>https://show.meitu.com/detail?feed_id=6715592873461435210&amp;root_id=1634254852&amp;stat_gid=1964476485&amp;stat_uid=1634254852</t>
  </si>
  <si>
    <t>再也不用戒奶茶了🥤</t>
  </si>
  <si>
    <t>2020-09-26T18:17:00</t>
  </si>
  <si>
    <t>森林系女孩（晚上回复）</t>
  </si>
  <si>
    <t>li1106515193</t>
  </si>
  <si>
    <t>森林系女孩</t>
  </si>
  <si>
    <t>https://www.xiaohongshu.com/user/profile/5bb088171f30bf00013baa17?xhsshare=CopyLink&amp;appuid=5bb088171f30bf00013baa17&amp;apptime=1598964742</t>
  </si>
  <si>
    <t>13214100402</t>
  </si>
  <si>
    <t>https://www.xiaohongshu.com/discovery/item/5f7a7c780000000001007d0d?xhsshare=CopyLink&amp;appuid=5bb088171f30bf00013baa17&amp;apptime=1601866077</t>
  </si>
  <si>
    <t>h</t>
  </si>
  <si>
    <t>Dec11_Hmq</t>
  </si>
  <si>
    <t>吃一口甜</t>
  </si>
  <si>
    <t>https://www.xiaohongshu.com/user/profile/5a093ae0e8ac2b5fcb2f4e43?xhsshare=CopyLink&amp;appuid=5a093ae0e8ac2b5fcb2f4e43&amp;apptime=1597910033</t>
  </si>
  <si>
    <t>22429</t>
  </si>
  <si>
    <t>13335604814</t>
  </si>
  <si>
    <t>https://www.xiaohongshu.com/discovery/item/5f60752a00000000010054eb?xhsshare=CopyLink&amp;appuid=5a093ae0e8ac2b5fcb2f4e43&amp;apptime=1600156977</t>
  </si>
  <si>
    <t>天呐‼️这个燃脂球让我轻松月瘦8斤？！</t>
  </si>
  <si>
    <t>2020-09-15T16:02:00</t>
  </si>
  <si>
    <t>晚安.</t>
  </si>
  <si>
    <t>Qshy151822</t>
  </si>
  <si>
    <t>是晚晚呀</t>
  </si>
  <si>
    <t>https://www.xiaohongshu.com/user/profile/59ff33494eacab075c9d7715?xhsshare=CopyLink&amp;appuid=59ff33494eacab075c9d7715&amp;apptime=1598936847</t>
  </si>
  <si>
    <t>15815598842</t>
  </si>
  <si>
    <t>https://www.xiaohongshu.com/discovery/item/5f60754b000000000100afab?xhsshare=CopyLink&amp;appuid=59ff33494eacab075c9d7715&amp;apptime=1600157483</t>
  </si>
  <si>
    <t>健康减肥先减脂，介个燃脂球让我一月瘦8斤</t>
  </si>
  <si>
    <t>2020-09-15T16:03:00</t>
  </si>
  <si>
    <r>
      <rPr>
        <sz val="12"/>
        <color theme="1"/>
        <rFont val="微软雅黑"/>
        <charset val="134"/>
      </rPr>
      <t>CN</t>
    </r>
    <r>
      <rPr>
        <sz val="12"/>
        <color theme="1"/>
        <rFont val="宋体"/>
        <charset val="134"/>
      </rPr>
      <t></t>
    </r>
  </si>
  <si>
    <t>红豆</t>
  </si>
  <si>
    <t>https://www.xiaohongshu.com/user/profile/5b40526e11be1017c6650af4?xhsshare=CopyLink&amp;appuid=5b40526e11be1017c6650af4&amp;apptime=1598963174</t>
  </si>
  <si>
    <t>32000</t>
  </si>
  <si>
    <t>13591030256</t>
  </si>
  <si>
    <t>烧鸡</t>
  </si>
  <si>
    <t>SmCelery</t>
  </si>
  <si>
    <t>小芹菜ccci</t>
  </si>
  <si>
    <t>https://www.xiaohongshu.com/user/profile/5ee87d7f000000000101ed9c?xhsshare=CopyLink&amp;appuid=5ee87d7f000000000101ed9c&amp;apptime=1596624825</t>
  </si>
  <si>
    <t>16000</t>
  </si>
  <si>
    <t>13413189322</t>
  </si>
  <si>
    <t>https://www.xiaohongshu.com/discovery/item/5f69c800000000000101f9c7?xhsshare=CopyLink&amp;appuid=5ee87d7f000000000101ed9c&amp;apptime=1600769628</t>
  </si>
  <si>
    <t>一个月瘦8斤的秘密|分享给集美们</t>
  </si>
  <si>
    <t>2020-09-22T17:46:00</t>
  </si>
  <si>
    <t>夏至</t>
  </si>
  <si>
    <t>mohmhb472458</t>
  </si>
  <si>
    <t>邂逅晴天</t>
  </si>
  <si>
    <t>https://www.xiaohongshu.com/user/profile/5b644f034eacab6a78c9576d?xhsshare=CopyLink&amp;appuid=5b644f034eacab6a78c9576d&amp;apptime=1599052697</t>
  </si>
  <si>
    <t>13480366952</t>
  </si>
  <si>
    <t>宇成雨馨</t>
  </si>
  <si>
    <t>cmd502429424</t>
  </si>
  <si>
    <t>温小金</t>
  </si>
  <si>
    <t>https://www.xiaohongshu.com/user/profile/5dad43ab0000000001007332?xhsshare=CopyLink&amp;appuid=5dad43ab0000000001007332&amp;apptime=1598949146</t>
  </si>
  <si>
    <t>13997500896</t>
  </si>
  <si>
    <t>https://www.xiaohongshu.com/discovery/item/5f646b14000000000100bf49?xhsshare=CopyLink&amp;appuid=5dad43ab0000000001007332&amp;apptime=1600416634</t>
  </si>
  <si>
    <t>“泡芙妹妹”的瘦身日记 想减肥的看！</t>
  </si>
  <si>
    <t>2020-09-18T16:08:00</t>
  </si>
  <si>
    <t>阿毛發發</t>
  </si>
  <si>
    <t>maomaoo97</t>
  </si>
  <si>
    <t>https://www.xiaohongshu.com/user/profile/5e636494000000000100335d?xhsshare=CopyLink&amp;appuid=5ab7112d4eacab27c0cdd9df&amp;apptime=1597127748</t>
  </si>
  <si>
    <t>20000</t>
  </si>
  <si>
    <t>17288035021</t>
  </si>
  <si>
    <t>https://www.xiaohongshu.com/discovery/item/5f715f9200000000010012d7?xhsshare=CopyLink&amp;appuid=5ab7112d4eacab27c0cdd9df&amp;apptime=1601362074</t>
  </si>
  <si>
    <t>https://m.weibo.cn/7501814629/4554821590319773 微博同步链接</t>
  </si>
  <si>
    <t>燃脂球&amp;瘦了以后是真的快乐🤗</t>
  </si>
  <si>
    <t>2020-09-28T11:59:00</t>
  </si>
  <si>
    <t>奶青</t>
  </si>
  <si>
    <t>奶青有点甜</t>
  </si>
  <si>
    <t>https://www.xiaohongshu.com/user/profile/5e58deba000000000100b809?xhsshare=CopyLink&amp;appuid=5e58deba000000000100b809&amp;apptime=1599102868</t>
  </si>
  <si>
    <t>13022093910</t>
  </si>
  <si>
    <t>https://www.xiaohongshu.com/discovery/item/5f6c876f000000000101e5ea?xhsshare=CopyLink&amp;appuid=5e58deba000000000100b809&amp;apptime=1600948150</t>
  </si>
  <si>
    <t>躺着也能瘦⁉️千万别上当️</t>
  </si>
  <si>
    <t>2020-09-24T19:47:00</t>
  </si>
  <si>
    <t>不准吃芹菜</t>
  </si>
  <si>
    <t>shiyaqin1011</t>
  </si>
  <si>
    <t>菜菜fafa</t>
  </si>
  <si>
    <t>https://www.xiaohongshu.com/user/profile/575ccdd56a6a69583d730c2f?xhsshare=CopyLink&amp;appuid=575ccdd56a6a69583d730c2f&amp;apptime=1599046714</t>
  </si>
  <si>
    <t>13035681011</t>
  </si>
  <si>
    <t>https://www.xiaohongshu.com/discovery/item/5f642e8d0000000001005050?xhsshare=CopyLink&amp;appuid=575ccdd56a6a69583d730c2f&amp;apptime=1600401051</t>
  </si>
  <si>
    <t>https://m.weibo.cn/5678659943/4550477855330567</t>
  </si>
  <si>
    <t>妈妈让我不要在瘦下去啦🤣</t>
  </si>
  <si>
    <t>2020-09-18T11:50:00</t>
  </si>
  <si>
    <r>
      <rPr>
        <sz val="12"/>
        <color theme="1"/>
        <rFont val="微软雅黑"/>
        <charset val="134"/>
      </rPr>
      <t>郑可爱</t>
    </r>
    <r>
      <rPr>
        <sz val="12"/>
        <color theme="1"/>
        <rFont val="Baskerville Old Face"/>
        <family val="1"/>
      </rPr>
      <t>🌸</t>
    </r>
  </si>
  <si>
    <t>A-kai_</t>
  </si>
  <si>
    <t>郑开心了</t>
  </si>
  <si>
    <t>https://www.xiaohongshu.com/user/profile/5b9db7f19a9c930001000720?xhsshare=CopyLink&amp;appuid=5b9db7f19a9c930001000720&amp;apptime=1598934838</t>
  </si>
  <si>
    <t>29000</t>
  </si>
  <si>
    <t>13924968011</t>
  </si>
  <si>
    <t>https://www.xiaohongshu.com/discovery/item/5f62b1f50000000001005b6c?xhsshare=CopyLink&amp;appuid=5b9db7f19a9c930001000720&amp;apptime=1601304670</t>
  </si>
  <si>
    <t>模特身材女孩养成记📝</t>
  </si>
  <si>
    <t>2020-09-17T08:46:00</t>
  </si>
  <si>
    <t>橙子（看到回 聊天记录不见了</t>
  </si>
  <si>
    <t>Ccz0319M</t>
  </si>
  <si>
    <r>
      <rPr>
        <sz val="12"/>
        <color theme="1"/>
        <rFont val="微软雅黑"/>
        <charset val="134"/>
      </rPr>
      <t>橙梓吃橙子</t>
    </r>
    <r>
      <rPr>
        <sz val="12"/>
        <color theme="1"/>
        <rFont val="Baskerville Old Face"/>
        <family val="1"/>
      </rPr>
      <t>🍊</t>
    </r>
  </si>
  <si>
    <t>https://www.xiaohongshu.com/user/profile/5c1c90e700000000050227cf?xhsshare=CopyLink&amp;appuid=5c1c90e700000000050227cf&amp;apptime=1598931944</t>
  </si>
  <si>
    <t>15360825957</t>
  </si>
  <si>
    <t>https://www.xiaohongshu.com/discovery/item/5f6f010900000000010024d1?xhsshare=CopyLink&amp;appuid=5c1c90e700000000050227cf&amp;apptime=1601110296</t>
  </si>
  <si>
    <t>当开学时被说瘦了！感jio真好😄</t>
  </si>
  <si>
    <t>2020-09-26T16:51:00</t>
  </si>
  <si>
    <t>十</t>
  </si>
  <si>
    <t>W13232862390</t>
  </si>
  <si>
    <t>荧儿火火</t>
  </si>
  <si>
    <t>https://www.xiaohongshu.com/user/profile/5ec7680b000000000101e0b4?xhsshare=CopyLink&amp;appuid=5ec7680b000000000101e0b4&amp;apptime=1599117909</t>
  </si>
  <si>
    <t>18933166070</t>
  </si>
  <si>
    <t>https://www.xiaohongshu.com/discovery/item/5f65f3c20000000001007e5b?xhsshare=CopyLink&amp;appuid=5ec7680b000000000101e0b4&amp;apptime=1600924121</t>
  </si>
  <si>
    <t>https://m.weibo.cn/7404634640/4552668826048770</t>
  </si>
  <si>
    <t>精致女孩的爱用好物</t>
  </si>
  <si>
    <t>2020-09-19T20:04:00</t>
  </si>
  <si>
    <t>YY</t>
  </si>
  <si>
    <t>https://www.xiaohongshu.com/user/profile/5dd2b8b10000000001001dea?xhsshare=CopyLink&amp;appuid=5dd2b8b10000000001001dea&amp;apptime=1597732582</t>
  </si>
  <si>
    <t>27000</t>
  </si>
  <si>
    <t>18825471488</t>
  </si>
  <si>
    <t>https://www.xiaohongshu.com/discovery/item/5f66b4c8000000000101c2fe?xhsshare=CopyLink&amp;appuid=5dd2b8b10000000001001dea&amp;apptime=1600567252</t>
  </si>
  <si>
    <t>呜呜呜 终于不用再靠节食减肥了</t>
  </si>
  <si>
    <t>2020-09-20T09:47:00</t>
  </si>
  <si>
    <t>🙈</t>
  </si>
  <si>
    <t>啊烁蓝哩</t>
  </si>
  <si>
    <t>https://www.xiaohongshu.com/user/profile/5e54d7c3000000000100b3f5?xhsshare=CopyLink&amp;appuid=5e54d7c3000000000100b3f5&amp;apptime=1599048517</t>
  </si>
  <si>
    <t>27260</t>
  </si>
  <si>
    <t>15013272403</t>
  </si>
  <si>
    <t>https://www.xiaohongshu.com/discovery/item/5f6a02fc0000000001003c5d?xhsshare=CopyLink&amp;appuid=5e54d7c3000000000100b3f5&amp;apptime=1600783104</t>
  </si>
  <si>
    <t>简单粗暴的瘦身技巧|懒人瘦身干货</t>
  </si>
  <si>
    <t>2020-09-22T21:58:00</t>
  </si>
  <si>
    <t>但是我。。。</t>
  </si>
  <si>
    <t>yueluoshuangcan1314</t>
  </si>
  <si>
    <t>叨叨但</t>
  </si>
  <si>
    <t>https://www.xiaohongshu.com/user/profile/5e9fcda10000000001008479?xhsshare=CopyLink&amp;appuid=5e9fcda10000000001008479&amp;apptime=1598929928</t>
  </si>
  <si>
    <t>18707690299</t>
  </si>
  <si>
    <t>https://www.xiaohongshu.com/discovery/item/5f731bc700000000010070f0?xhsshare=CopyLink&amp;appuid=5e9fcda10000000001008479&amp;apptime=1604401810</t>
  </si>
  <si>
    <t>哩小喵</t>
  </si>
  <si>
    <t>lixiaomiao0818</t>
  </si>
  <si>
    <t>https://www.xiaohongshu.com/user/profile/5e6e6d310000000001003028?xhsshare=CopyLink&amp;appuid=5975c5d05e87e708b58e9c7a&amp;apptime=1598947529</t>
  </si>
  <si>
    <t>22000</t>
  </si>
  <si>
    <t>18655357073</t>
  </si>
  <si>
    <t>https://www.xiaohongshu.com/discovery/item/5f65d6c80000000001006315?xhsshare=CopyLink&amp;appuid=5e6e6d310000000001003028&amp;apptime=1600510349</t>
  </si>
  <si>
    <t>减肥必备|胖MM快来康康啦~</t>
  </si>
  <si>
    <t>2020-09-19T18:00:00</t>
  </si>
  <si>
    <t>farce</t>
  </si>
  <si>
    <t>爱喝养乐多</t>
  </si>
  <si>
    <t>https://www.xiaohongshu.com/user/profile/5c14ea21000000000701da0f?xhsshare=CopyLink&amp;appuid=5c9726a000000000160338f2&amp;apptime=1598944300</t>
  </si>
  <si>
    <t>12210</t>
  </si>
  <si>
    <t>15941024943</t>
  </si>
  <si>
    <t>https://www.xiaohongshu.com/discovery/item/5f85a662000000000101db72?xhsshare=CopyLink&amp;appuid=5c14ea21000000000701da0f&amp;apptime=1602594488</t>
  </si>
  <si>
    <r>
      <rPr>
        <sz val="12"/>
        <color theme="1"/>
        <rFont val="微软雅黑"/>
        <charset val="134"/>
      </rPr>
      <t>Hollen</t>
    </r>
    <r>
      <rPr>
        <sz val="12"/>
        <color theme="1"/>
        <rFont val="Baskerville Old Face"/>
        <family val="1"/>
      </rPr>
      <t>🐽</t>
    </r>
    <r>
      <rPr>
        <sz val="12"/>
        <color theme="1"/>
        <rFont val="微软雅黑"/>
        <charset val="134"/>
      </rPr>
      <t>（不回就是在忙</t>
    </r>
  </si>
  <si>
    <t>Jamine_hhh</t>
  </si>
  <si>
    <t>是Jamine呀</t>
  </si>
  <si>
    <t>https://www.xiaohongshu.com/user/profile/5e8c32450000000001002f4b?xhsshare=CopyLink&amp;appuid=5e8c32450000000001002f4b&amp;apptime=1598940129</t>
  </si>
  <si>
    <t>18902550789</t>
  </si>
  <si>
    <t>Ccc</t>
  </si>
  <si>
    <t>cmt5711383</t>
  </si>
  <si>
    <t>小陈甜甜酱</t>
  </si>
  <si>
    <t>https://www.xiaohongshu.com/user/profile/5edafd9e000000000101ef1d?xhsshare=CopyLink&amp;appuid=5edafd9e000000000101ef1d&amp;apptime=1598934966</t>
  </si>
  <si>
    <t>17780545711</t>
  </si>
  <si>
    <t>https://www.xiaohongshu.com/discovery/item/5f64c0a4000000000101d8c6?xhsshare=CopyLink&amp;appuid=5edafd9e000000000101ef1d&amp;apptime=1600572083</t>
  </si>
  <si>
    <t>https://show.meitu.com/detail?feed_id=6713285653428199433&amp;lang=cn&amp;stat_id=6713285653428199433&amp;stat_gid=2196189425&amp;stat_uid=1636212347</t>
  </si>
  <si>
    <t>https://m.weibo.cn/5565510887/4551190857652110</t>
  </si>
  <si>
    <t>贪吃不怕胖的快乐，想拥有么❓❓</t>
  </si>
  <si>
    <t>2020-09-18T22:13:00</t>
  </si>
  <si>
    <t>94w.</t>
  </si>
  <si>
    <t>WANGRENJIE2012-828</t>
  </si>
  <si>
    <t>北山</t>
  </si>
  <si>
    <t>https://www.xiaohongshu.com/user/profile/5d1eaf0f00000000160122f8?xhsshare=CopyLink&amp;appuid=5d1eaf0f00000000160122f8&amp;apptime=1598969116</t>
  </si>
  <si>
    <t>10296</t>
  </si>
  <si>
    <t>13553040987</t>
  </si>
  <si>
    <t>陈三岁（有档期）</t>
  </si>
  <si>
    <t>cyl1520311564</t>
  </si>
  <si>
    <t>一颗小肉丸</t>
  </si>
  <si>
    <t>https://www.xiaohongshu.com/user/profile/5ea400e5000000000100012b?xhsshare=CopyLink&amp;appuid=5ea400e5000000000100012b&amp;apptime=1598932349</t>
  </si>
  <si>
    <t>13434671218</t>
  </si>
  <si>
    <t>https://www.xiaohongshu.com/discovery/item/5f61d877000000000101d905?xhsshare=CopyLink&amp;appuid=5ea400e5000000000100012b&amp;apptime=1600247985</t>
  </si>
  <si>
    <t>https://show.meitu.com/detail?feed_id=6711927133382400028&amp;root_id=1640089301&amp;stat_gid=1157555440&amp;stat_uid=1640089301</t>
  </si>
  <si>
    <t>Omg~介个燃脂球居然能轻松瘦掉8斤</t>
  </si>
  <si>
    <t>2020-09-16T17:18:00</t>
  </si>
  <si>
    <t>Tania.xu 徐婧婷</t>
  </si>
  <si>
    <t>bylh666666</t>
  </si>
  <si>
    <r>
      <rPr>
        <sz val="12"/>
        <color theme="1"/>
        <rFont val="微软雅黑"/>
        <charset val="134"/>
      </rPr>
      <t>Anita</t>
    </r>
    <r>
      <rPr>
        <sz val="12"/>
        <color theme="1"/>
        <rFont val="Baskerville Old Face"/>
        <family val="1"/>
      </rPr>
      <t>🌈</t>
    </r>
  </si>
  <si>
    <t>https://www.xiaohongshu.com/user/profile/566ce694172fe70a2e3059b4?xhsshare=CopyLink&amp;appuid=5aa1275b11be106d04dde22f&amp;apptime=1599054466</t>
  </si>
  <si>
    <t>5088</t>
  </si>
  <si>
    <t>13962089890</t>
  </si>
  <si>
    <t>https://www.xiaohongshu.com/discovery/item/5f6f24660000000001006d22?xhsshare=CopyLink&amp;appuid=566ce694172fe70a2e3059b4&amp;apptime=1601119661</t>
  </si>
  <si>
    <t>https://m.weibo.cn/5917268742/4553487101200353</t>
  </si>
  <si>
    <t/>
  </si>
  <si>
    <t>2020-09-26T19:22:00</t>
  </si>
  <si>
    <t>原安妮子</t>
  </si>
  <si>
    <t>nizi666222</t>
  </si>
  <si>
    <t>https://www.xiaohongshu.com/user/profile/5c67bd130000000011000de8?xhsshare=CopyLink&amp;appuid=5c67bd130000000011000de8&amp;apptime=1598937479</t>
  </si>
  <si>
    <t>19867330320</t>
  </si>
  <si>
    <t>https://www.xiaohongshu.com/discovery/item/5f653eb70000000001007bde?xhsshare=CopyLink&amp;appuid=5c67bd130000000011000de8&amp;apptime=1600470734</t>
  </si>
  <si>
    <t>https://m.weibo.cn/5149054404/4550766788871773</t>
  </si>
  <si>
    <t>🔴快跟节食减肥说拜拜~</t>
  </si>
  <si>
    <t>2020-09-19T07:11:00</t>
  </si>
  <si>
    <t>林儿菇娘</t>
  </si>
  <si>
    <t>lin1227529</t>
  </si>
  <si>
    <t>https://www.xiaohongshu.com/user/profile/5e6ca1ba0000000001002a6e?xhsshare=CopyLink&amp;appuid=5e6ca1ba0000000001002a6e&amp;apptime=1598933590</t>
  </si>
  <si>
    <t>13113358737</t>
  </si>
  <si>
    <t>https://www.xiaohongshu.com/discovery/item/5f6489360000000001003f90?xhsshare=CopyLink&amp;appuid=5e6ca1ba0000000001002a6e&amp;apptime=1600488877</t>
  </si>
  <si>
    <t>https://m.weibo.cn/2403822157/4550844181907688</t>
  </si>
  <si>
    <t>【瘦身秘籍】我的燃脂加速器</t>
  </si>
  <si>
    <t>2020-09-18T18:17:00</t>
  </si>
  <si>
    <t>一只鹅</t>
  </si>
  <si>
    <t>ER2er-</t>
  </si>
  <si>
    <t>咩咩咩阿</t>
  </si>
  <si>
    <t>https://www.xiaohongshu.com/user/profile/589c3f7050c4b42f0b245a7f?xhsshare=CopyLink&amp;appuid=5d4d1d520000000016017a5b&amp;apptime=1598974943</t>
  </si>
  <si>
    <t>13536788169</t>
  </si>
  <si>
    <t>某某</t>
  </si>
  <si>
    <t>zhy5962</t>
  </si>
  <si>
    <t>苏苏</t>
  </si>
  <si>
    <t>https://www.xiaohongshu.com/user/profile/5bd59ee84c59c30001af2ae7?xhsshare=CopyLink&amp;appuid=5bd59ee84c59c30001af2ae7&amp;apptime=1599186375</t>
  </si>
  <si>
    <t>15986625962</t>
  </si>
  <si>
    <r>
      <rPr>
        <sz val="12"/>
        <color theme="1"/>
        <rFont val="微软雅黑"/>
        <charset val="134"/>
      </rPr>
      <t>Tilda</t>
    </r>
    <r>
      <rPr>
        <sz val="12"/>
        <color theme="1"/>
        <rFont val="Baskerville Old Face"/>
        <family val="1"/>
      </rPr>
      <t>🦄</t>
    </r>
  </si>
  <si>
    <r>
      <rPr>
        <sz val="12"/>
        <color theme="1"/>
        <rFont val="微软雅黑"/>
        <charset val="134"/>
      </rPr>
      <t>Tilda</t>
    </r>
    <r>
      <rPr>
        <sz val="12"/>
        <color theme="1"/>
        <rFont val="Baskerville Old Face"/>
        <family val="1"/>
      </rPr>
      <t>🦄️</t>
    </r>
  </si>
  <si>
    <t>https://www.xiaohongshu.com/user/profile/5782749c6a6a69172ec76601?xhsshare=CopyLink&amp;appuid=5782749c6a6a69172ec76601&amp;apptime=1598931369</t>
  </si>
  <si>
    <t>15914490826</t>
  </si>
  <si>
    <t>https://www.xiaohongshu.com/discovery/item/5f6c0ca4000000000100942a?xhsshare=CopyLink&amp;appuid=5782749c6a6a69172ec76601&amp;apptime=1601252929</t>
  </si>
  <si>
    <t>https://m.weibo.cn/6443647285/4554046814555003</t>
  </si>
  <si>
    <t>购物share🛒 胖女孩也有春天～</t>
  </si>
  <si>
    <t>2020-09-24T11:04:00</t>
  </si>
  <si>
    <t>万万宝贝</t>
  </si>
  <si>
    <t>wr1273758672</t>
  </si>
  <si>
    <t>https://www.xiaohongshu.com/user/profile/5cea63f70000000016007132?xhsshare=CopyLink&amp;appuid=5afbb9484eacab482919dfa3&amp;apptime=1599095403</t>
  </si>
  <si>
    <t>5528</t>
  </si>
  <si>
    <t>15139755806</t>
  </si>
  <si>
    <t>https://www.xiaohongshu.com/discovery/item/5f72a7bf000000000100073f?xhsshare=CopyLink&amp;appuid=5cea63f70000000016007132&amp;apptime=1601350853</t>
  </si>
  <si>
    <t>https://m.weibo.cn/7076731674/4554458417071492</t>
  </si>
  <si>
    <t>2020-09-29T11:19:00</t>
  </si>
  <si>
    <t>缘来是你</t>
  </si>
  <si>
    <t>cptc22</t>
  </si>
  <si>
    <t>岛主</t>
  </si>
  <si>
    <t>岛主https://www.xiaohongshu.com/user/profile/59db45bb6eea884a8e7bd46b?xhsshare=CopyLink&amp;appuid=59db45bb6eea884a8e7bd46b&amp;apptime=1526887024</t>
  </si>
  <si>
    <t>16638996787</t>
  </si>
  <si>
    <t>月半喵呜</t>
  </si>
  <si>
    <t>https://www.xiaohongshu.com/user/profile/5edd0d130000000001002791?xhsshare=CopyLink&amp;appuid=5edd0d130000000001002791&amp;apptime=1599101092</t>
  </si>
  <si>
    <t>13726987046</t>
  </si>
  <si>
    <t>https://www.xiaohongshu.com/discovery/item/5f6586320000000001001eba?xhsshare=CopyLink&amp;appuid=5edd0d130000000001002791&amp;apptime=1600489036</t>
  </si>
  <si>
    <t>还有人不知道介个懒人减脂神器🐎！！</t>
  </si>
  <si>
    <t>2020-09-19T12:16:00</t>
  </si>
  <si>
    <t>六月寅</t>
  </si>
  <si>
    <t>roroery</t>
  </si>
  <si>
    <t>可乐要加冰</t>
  </si>
  <si>
    <t>https://www.xiaohongshu.com/user/profile/5ad0369511be103852d4ad25?xhsshare=CopyLink&amp;appuid=5ad0369511be103852d4ad25&amp;apptime=1599034335</t>
  </si>
  <si>
    <t>13202328335</t>
  </si>
  <si>
    <t>https://www.xiaohongshu.com/discovery/item/5f734cc90000000001003781?xhsshare=CopyLink&amp;appuid=5ad0369511be103852d4ad25&amp;apptime=1602237692</t>
  </si>
  <si>
    <t>吴晓琪</t>
  </si>
  <si>
    <t>wxq18859</t>
  </si>
  <si>
    <t>小丸子可爱的琪琪麻麻</t>
  </si>
  <si>
    <t>https://www.xiaohongshu.com/user/profile/5cb1f9150000000017006115?xhsshare=CopyLink&amp;appuid=5cb1f9150000000017006115&amp;apptime=1598985182</t>
  </si>
  <si>
    <t>13611486014</t>
  </si>
  <si>
    <t>麦粒不喝水</t>
  </si>
  <si>
    <t>applepine_ai</t>
  </si>
  <si>
    <t>https://www.xiaohongshu.com/user/profile/5eb4fe620000000001002ea0?xhsshare=CopyLink&amp;appuid=5eb4fe620000000001002ea0&amp;apptime=1599045977</t>
  </si>
  <si>
    <t>13760593830</t>
  </si>
  <si>
    <t>https://www.xiaohongshu.com/discovery/item/5f6596020000000001000b81?xhsshare=CopyLink&amp;appuid=5eb4fe620000000001002ea0&amp;apptime=1600493073</t>
  </si>
  <si>
    <t>身材保养分享</t>
  </si>
  <si>
    <t>2020-09-19T13:24:00</t>
  </si>
  <si>
    <t>伊伦</t>
  </si>
  <si>
    <t>https://www.xiaohongshu.com/user/profile/5c62d6580000000012021dc4?xhsshare=CopyLink&amp;appuid=5c62d6580000000012021dc4&amp;apptime=1598941229</t>
  </si>
  <si>
    <t>18502081347</t>
  </si>
  <si>
    <t>lemon</t>
  </si>
  <si>
    <t>Lemmon</t>
  </si>
  <si>
    <t>https://www.xiaohongshu.com/user/profile/5ed792dc000000000101cb0f?xhsshare=CopyLink&amp;appuid=5ed792dc000000000101cb0f&amp;apptime=1598931029</t>
  </si>
  <si>
    <t>40432</t>
  </si>
  <si>
    <t>18656105591</t>
  </si>
  <si>
    <t>小小旋风</t>
  </si>
  <si>
    <t>h2255113344</t>
  </si>
  <si>
    <t>https://www.xiaohongshu.com/user/profile/5aa20f254eacab79051b248a?xhsshare=CopyLink&amp;appuid=5aa20f254eacab79051b248a&amp;apptime=1599119161</t>
  </si>
  <si>
    <t>15503931768</t>
  </si>
  <si>
    <t>https://www.xiaohongshu.com/discovery/item/5f6aa7870000000001006c12?xhsshare=CopyLink&amp;appuid=5aa20f254eacab79051b248a&amp;apptime=1600836439</t>
  </si>
  <si>
    <t>AQ燃脂球帮你开启辣妈模式</t>
  </si>
  <si>
    <t>2020-09-23T09:40:00</t>
  </si>
  <si>
    <t>Elaine</t>
  </si>
  <si>
    <t>WL1833456143</t>
  </si>
  <si>
    <t>可乐冻冻</t>
  </si>
  <si>
    <t xml:space="preserve">https://www.xiaohongshu.com/user/profile/5e9f069d0000000001004b1b?xhsshare=CopyLink&amp;appuid=5e9f069d0000000001004b1b&amp;apptime=1598004091 </t>
  </si>
  <si>
    <t>15016505070</t>
  </si>
  <si>
    <t>https://www.xiaohongshu.com/discovery/item/5f67607a0000000001001551?xhsshare=CopyLink&amp;appuid=5e9f069d0000000001004b1b&amp;apptime=1601285526</t>
  </si>
  <si>
    <t>一颗减肥球‼️躺着也能瘦🧚‍♀️⁉️</t>
  </si>
  <si>
    <t>2020-09-20T22:00:00</t>
  </si>
  <si>
    <t>小野橘</t>
  </si>
  <si>
    <t>QIQI77357</t>
  </si>
  <si>
    <t>饭橘</t>
  </si>
  <si>
    <t>https://www.xiaohongshu.com/user/profile/591678da82ec3921d44a5035?xhsshare=CopyLink&amp;appuid=591678da82ec3921d44a5035&amp;apptime=1599046108</t>
  </si>
  <si>
    <t>18520452349</t>
  </si>
  <si>
    <t>https://www.xiaohongshu.com/discovery/item/5f6f28a20000000001007a8e?xhsshare=CopyLink&amp;appuid=591678da82ec3921d44a5035&amp;apptime=1603187583</t>
  </si>
  <si>
    <t>健康快速减脂||我有AQUILEA燃脂球</t>
  </si>
  <si>
    <t>2020-09-26T19:40:00</t>
  </si>
  <si>
    <t>是娴娴噢</t>
  </si>
  <si>
    <t>玫栗一</t>
  </si>
  <si>
    <t>https://www.xiaohongshu.com/user/profile/5ec107480000000001001f5b?xhsshare=CopyLink&amp;appuid=5ec107480000000001001f5b&amp;apptime=1599045942</t>
  </si>
  <si>
    <t>18000</t>
  </si>
  <si>
    <t>17827931134</t>
  </si>
  <si>
    <t>https://www.xiaohongshu.com/discovery/item/5f61d05d000000000100350d?xhsshare=CopyLink&amp;appuid=5ec107480000000001001f5b&amp;apptime=1600246017</t>
  </si>
  <si>
    <t>我终于发现熬夜族好身材㊙️密</t>
  </si>
  <si>
    <t>2020-09-16T16:44:00</t>
  </si>
  <si>
    <t>翩翩儿pp</t>
  </si>
  <si>
    <t>cp121927</t>
  </si>
  <si>
    <t>你是我的一米八</t>
  </si>
  <si>
    <t>你是我的一米八https://www.xiaohongshu.com/user/profile/59f1597ae8ac2b0fe5e9c0b8?xhsshare=CopyLink&amp;appuid=59f1597ae8ac2b0fe5e9c0b8&amp;apptime=1589011493</t>
  </si>
  <si>
    <t>17538632757</t>
  </si>
  <si>
    <t>https://www.xiaohongshu.com/discovery/item/5f606cd80000000001007e7b?xhsshare=SinaWeibo&amp;appuid=59f1597ae8ac2b0fe5e9c0b8&amp;apptime=1600154877</t>
  </si>
  <si>
    <t>上班族怎么减小肚子？燃脂球是主角</t>
  </si>
  <si>
    <t>2020-09-15T15:27:00</t>
  </si>
  <si>
    <r>
      <rPr>
        <sz val="12"/>
        <color theme="1"/>
        <rFont val="微软雅黑"/>
        <charset val="134"/>
      </rPr>
      <t>Innocence.</t>
    </r>
    <r>
      <rPr>
        <sz val="12"/>
        <color theme="1"/>
        <rFont val="Baskerville Old Face"/>
        <family val="1"/>
      </rPr>
      <t>🎀</t>
    </r>
  </si>
  <si>
    <t>H0010999</t>
  </si>
  <si>
    <t>Meikaka玲</t>
  </si>
  <si>
    <t>https://www.xiaohongshu.com/user/profile/5cdea7f10000000010031c34?xhsshare=CopyLink&amp;appuid=5cdea7f10000000010031c34&amp;apptime=1598930585</t>
  </si>
  <si>
    <t>11352</t>
  </si>
  <si>
    <t>13632973136</t>
  </si>
  <si>
    <t>https://m.weibo.cn/2736569312/4554124585080405</t>
  </si>
  <si>
    <t>瘦身小达人来这里集合！！</t>
  </si>
  <si>
    <t>2020-09-27T16:54:00</t>
  </si>
  <si>
    <t>7七</t>
  </si>
  <si>
    <t>pozz77</t>
  </si>
  <si>
    <t>零下西岐</t>
  </si>
  <si>
    <t>https://www.xiaohongshu.com/user/profile/5bfd70850d4a16000112183d?xhsshare=CopyLink&amp;appuid=5bfd70850d4a16000112183d&amp;apptime=1593971061</t>
  </si>
  <si>
    <t>13657896911</t>
  </si>
  <si>
    <t>https://www.xiaohongshu.com/discovery/item/5f6467f4000000000101ffdd?xhsshare=CopyLink&amp;appuid=5bfd70850d4a16000112183d&amp;apptime=1600415792</t>
  </si>
  <si>
    <t>https://m.oasis.weibo.cn/v1/h5/share?sid=4550536537320321</t>
  </si>
  <si>
    <t>燃脂球让我的快乐重新归来！</t>
  </si>
  <si>
    <t>2020-09-18T15:55:00</t>
  </si>
  <si>
    <t>开心不咯</t>
  </si>
  <si>
    <t>AB20044312210</t>
  </si>
  <si>
    <t>四眼妹</t>
  </si>
  <si>
    <t>https://www.xiaohongshu.com/user/profile/5bc094c04c79990001743469?xhsshare=CopyLink&amp;appuid=5bc094c04c79990001743469&amp;apptime=1599049112</t>
  </si>
  <si>
    <t>14706918525</t>
  </si>
  <si>
    <t>https://www.xiaohongshu.com/discovery/item/5f606f2b000000000101ee12?xhsshare=SinaWeibo&amp;appuid=5bc094c04c79990001743469&amp;apptime=1600156519</t>
  </si>
  <si>
    <t>https://m.weibo.cn/7489987790/4549448305478964</t>
  </si>
  <si>
    <t>https://m.oasis.weibo.cn/v1/h5/share?sid=4549449756443579</t>
  </si>
  <si>
    <t>躺着也能瘦的AQUILEA燃脂球，不错哦～</t>
  </si>
  <si>
    <t>2020-09-15T15:37:00</t>
  </si>
  <si>
    <r>
      <rPr>
        <sz val="12"/>
        <color theme="1"/>
        <rFont val="微软雅黑"/>
        <charset val="134"/>
      </rPr>
      <t>BLue</t>
    </r>
    <r>
      <rPr>
        <sz val="12"/>
        <color theme="1"/>
        <rFont val="Baskerville Old Face"/>
        <family val="1"/>
      </rPr>
      <t>💙</t>
    </r>
    <r>
      <rPr>
        <sz val="12"/>
        <color theme="1"/>
        <rFont val="微软雅黑"/>
        <charset val="134"/>
      </rPr>
      <t>（接推广）</t>
    </r>
  </si>
  <si>
    <r>
      <rPr>
        <sz val="12"/>
        <color theme="1"/>
        <rFont val="微软雅黑"/>
        <charset val="134"/>
      </rPr>
      <t>BLue</t>
    </r>
    <r>
      <rPr>
        <sz val="12"/>
        <color theme="1"/>
        <rFont val="Baskerville Old Face"/>
        <family val="1"/>
      </rPr>
      <t>💙</t>
    </r>
  </si>
  <si>
    <t>https://www.xiaohongshu.com/user/profile/5a33f918e8ac2b18a2a4f59a?xhsshare=CopyLink&amp;appuid=5a33f918e8ac2b18a2a4f59a&amp;apptime=1598985448</t>
  </si>
  <si>
    <t>15917142990</t>
  </si>
  <si>
    <t>https://www.xiaohongshu.com/discovery/item/5f6f7ef6000000000100676d?xhsshare=CopyLink&amp;appuid=5ebbc5610000000001001ad6&amp;apptime=1601284886</t>
  </si>
  <si>
    <t>日夜焕颜的美白妙招你还不知道吗？</t>
  </si>
  <si>
    <t>2020-09-27T01:48:00</t>
  </si>
  <si>
    <t>圆圆</t>
  </si>
  <si>
    <t>爱吃蛋糕的小小猪</t>
  </si>
  <si>
    <t>https://www.xiaohongshu.com/user/profile/5da80b15000000000100b61e?xhsshare=CopyLink&amp;appuid=5da80b15000000000100b61e&amp;apptime=1598937819</t>
  </si>
  <si>
    <t>17602019615</t>
  </si>
  <si>
    <t>https://www.xiaohongshu.com/discovery/item/5f65dafc0000000001002110?xhsshare=CopyLink&amp;appuid=5da80b15000000000100b61e&amp;apptime=1601384543</t>
  </si>
  <si>
    <t>懒人减肥法！速度get起来</t>
  </si>
  <si>
    <t>2020-09-19T18:18:00</t>
  </si>
  <si>
    <t>汇总</t>
  </si>
  <si>
    <t>序号</t>
  </si>
  <si>
    <t>年龄</t>
  </si>
  <si>
    <t>筛选</t>
  </si>
  <si>
    <t>赞和收藏数量</t>
  </si>
  <si>
    <t>上月合作</t>
  </si>
  <si>
    <t>账号质量</t>
  </si>
  <si>
    <t>粉丝性价比</t>
  </si>
  <si>
    <t>内容性价比</t>
  </si>
  <si>
    <t>博主领域</t>
  </si>
  <si>
    <t>所在城市</t>
  </si>
  <si>
    <t>图文自报价</t>
  </si>
  <si>
    <t>收到产品后其他可发布平台</t>
  </si>
  <si>
    <t>收货后可几天交稿</t>
  </si>
  <si>
    <t>是否可拍摄vlog视频笔记</t>
  </si>
  <si>
    <t>视频笔记报价</t>
  </si>
  <si>
    <t>以往视频笔记链接参考(合作视频达人必填)</t>
  </si>
  <si>
    <t>报名状态</t>
  </si>
  <si>
    <t>核销时间</t>
  </si>
  <si>
    <t>核销人</t>
  </si>
  <si>
    <t>备注说明</t>
  </si>
  <si>
    <t>报名时间</t>
  </si>
  <si>
    <t>1</t>
  </si>
  <si>
    <t>October</t>
  </si>
  <si>
    <t>fff521888</t>
  </si>
  <si>
    <t>1347046324</t>
  </si>
  <si>
    <t>24-29</t>
  </si>
  <si>
    <t>玲珑如意</t>
  </si>
  <si>
    <t>https://www.xiaohongshu.com/user/profile/5bd9ac5e071c460001b62e34?xhsshare=CopyLink&amp;appuid=5bd9ac5e071c460001b62e34&amp;apptime=1596104554</t>
  </si>
  <si>
    <t>74000</t>
  </si>
  <si>
    <t>护肤,彩妆,美食</t>
  </si>
  <si>
    <t>丹东市</t>
  </si>
  <si>
    <t>可同步微博粉丝31798/绿洲粉丝4967</t>
  </si>
  <si>
    <t>5</t>
  </si>
  <si>
    <t>否</t>
  </si>
  <si>
    <t>不合作视频笔记</t>
  </si>
  <si>
    <t>0</t>
  </si>
  <si>
    <t>报名成功</t>
  </si>
  <si>
    <t>2020-09-01 11:08</t>
  </si>
  <si>
    <t>2</t>
  </si>
  <si>
    <t>Jenn欣</t>
  </si>
  <si>
    <t>a13719052092</t>
  </si>
  <si>
    <t>13719052092</t>
  </si>
  <si>
    <t>18-24</t>
  </si>
  <si>
    <t>https://www.xiaohongshu.com/user/profile/5ce626df0000000011033cfd?xhsshare=CopyLink&amp;appuid=5ce626df0000000011033cfd&amp;apptime=1592275820</t>
  </si>
  <si>
    <t>58000</t>
  </si>
  <si>
    <t>337000</t>
  </si>
  <si>
    <t>护肤,彩妆</t>
  </si>
  <si>
    <t>广东</t>
  </si>
  <si>
    <t>NO</t>
  </si>
  <si>
    <t>绿洲</t>
  </si>
  <si>
    <t>5天内</t>
  </si>
  <si>
    <t>Jenn欣发布了一篇小红书笔记，快来看吧！😆 zSujMZbCDPwvcI0 😆 http://xhslink.com/HtBUA，复制本条信息，打开【小红书】App查看精彩内容！</t>
  </si>
  <si>
    <t>2020-09-01 11:09</t>
  </si>
  <si>
    <t>119</t>
  </si>
  <si>
    <t>待选</t>
  </si>
  <si>
    <t>215000</t>
  </si>
  <si>
    <t>广州</t>
  </si>
  <si>
    <t>7天</t>
  </si>
  <si>
    <t>肉肉酒窝💓发布了一篇小红书笔记，快来看吧！😆 A7liv0QvMb6FWQG 😆 http://xhslink.com/F9nZA，复制本条信息，打开【小红书】App查看精彩内容！</t>
  </si>
  <si>
    <t>2020-09-01 17:07</t>
  </si>
  <si>
    <t>4</t>
  </si>
  <si>
    <t>97000</t>
  </si>
  <si>
    <t>微博</t>
  </si>
  <si>
    <t>2020-09-01 11:11</t>
  </si>
  <si>
    <t>83000</t>
  </si>
  <si>
    <t>护肤</t>
  </si>
  <si>
    <t>深圳</t>
  </si>
  <si>
    <t>美图秀秀</t>
  </si>
  <si>
    <t>2020-09-01 11:12</t>
  </si>
  <si>
    <t>6</t>
  </si>
  <si>
    <t>草莓汽水</t>
  </si>
  <si>
    <t>A18520174188</t>
  </si>
  <si>
    <t>15119252135</t>
  </si>
  <si>
    <t>https://www.xiaohongshu.com/user/profile/5e86d2f5000000000100bf84?xhsshare=CopyLink&amp;appuid=5e86d2f5000000000100bf84&amp;apptime=1598929882</t>
  </si>
  <si>
    <t>9759</t>
  </si>
  <si>
    <t>33000</t>
  </si>
  <si>
    <t>广东省河源市</t>
  </si>
  <si>
    <t>Nil</t>
  </si>
  <si>
    <t>wljxhq190628</t>
  </si>
  <si>
    <t>15817893302</t>
  </si>
  <si>
    <t>琇壹</t>
  </si>
  <si>
    <t>https://www.xiaohongshu.com/user/profile/5bdd114a40ada60001184893?xhsshare=CopyLink&amp;appuid=5bdd114a40ada60001184893&amp;apptime=1594004823</t>
  </si>
  <si>
    <t>47000</t>
  </si>
  <si>
    <t>8</t>
  </si>
  <si>
    <t>65000</t>
  </si>
  <si>
    <t>广东省韶关市武江区体育东路9号气象局住宅区</t>
  </si>
  <si>
    <t>美图，微博</t>
  </si>
  <si>
    <t>2020-09-01 11:13</t>
  </si>
  <si>
    <t>105</t>
  </si>
  <si>
    <t>185000</t>
  </si>
  <si>
    <t>护肤,穿搭</t>
  </si>
  <si>
    <t>5天</t>
  </si>
  <si>
    <t>草莓味的莹仔发布了一篇小红书笔记，快来看吧！😆 SFxxROsziNk8jUm 😆 http://xhslink.com/ZblZA，复制本条信息，打开【小红书】App查看精彩内容！</t>
  </si>
  <si>
    <t>2020-09-01 16:00</t>
  </si>
  <si>
    <t>10</t>
  </si>
  <si>
    <t>360000</t>
  </si>
  <si>
    <t>美食</t>
  </si>
  <si>
    <t>无</t>
  </si>
  <si>
    <t>5~7</t>
  </si>
  <si>
    <t>2020-09-01 11:14</t>
  </si>
  <si>
    <t>11</t>
  </si>
  <si>
    <t>🍯婉璇</t>
  </si>
  <si>
    <t>gwx4799</t>
  </si>
  <si>
    <t>13376773977</t>
  </si>
  <si>
    <t>璇璇bb</t>
  </si>
  <si>
    <t>https://www.xiaohongshu.com/user/profile/5daa54ff00000000010007c4?xhsshare=CopyLink&amp;appuid=5daa54ff00000000010007c4&amp;apptime=1596185449</t>
  </si>
  <si>
    <t>86000</t>
  </si>
  <si>
    <t>河源</t>
  </si>
  <si>
    <t>3</t>
  </si>
  <si>
    <t>，</t>
  </si>
  <si>
    <t>86</t>
  </si>
  <si>
    <t>程橙</t>
  </si>
  <si>
    <t>13750212167</t>
  </si>
  <si>
    <t>橙子CC</t>
  </si>
  <si>
    <t>https://www.xiaohongshu.com/user/profile/5d0522450000000010013ac5?xhsshare=CopyLink&amp;appuid=5d0522450000000010013ac5&amp;apptime=1598940073</t>
  </si>
  <si>
    <t>181000</t>
  </si>
  <si>
    <t>护肤,彩妆,健身</t>
  </si>
  <si>
    <t>美图</t>
  </si>
  <si>
    <t>橙子CC发布了一篇小红书笔记，快来看吧！😆 v098wLlJlZ7L98U 😆 http://xhslink.com/QLFWA，复制本条信息，打开【小红书】App查看精彩内容！</t>
  </si>
  <si>
    <t>2020-09-01 14:05</t>
  </si>
  <si>
    <t>63</t>
  </si>
  <si>
    <t>芝芝</t>
  </si>
  <si>
    <t>biu15571650605</t>
  </si>
  <si>
    <t>15571650605</t>
  </si>
  <si>
    <t>芝是为你</t>
  </si>
  <si>
    <t>https://www.xiaohongshu.com/user/profile/5948befc50c4b41354cc7037?xhsshare=CopyLink&amp;appuid=5948befc50c4b41354cc7037&amp;apptime=1598605071</t>
  </si>
  <si>
    <t>138000</t>
  </si>
  <si>
    <t>湖北武汉</t>
  </si>
  <si>
    <t>芝是为你发布了一篇小红书笔记，快来看吧！😆 BcUMBRcFQNJr7Um 😆 http://xhslink.com/fkPVA，复制本条信息，打开【小红书】App查看精彩内容！</t>
  </si>
  <si>
    <t>2020-09-01 12:50</t>
  </si>
  <si>
    <t>14</t>
  </si>
  <si>
    <t>128000</t>
  </si>
  <si>
    <t>广东广州</t>
  </si>
  <si>
    <t>2020-09-01 11:18</t>
  </si>
  <si>
    <t>48</t>
  </si>
  <si>
    <t>50000</t>
  </si>
  <si>
    <t>杨幂的糯米宝贝儿发布了一篇小红书笔记，快来看吧！😆 zNl4Z4Ya91viKki 😆 http://xhslink.com/mGmVA，复制本条信息，打开【小红书】App查看精彩内容！</t>
  </si>
  <si>
    <t>2020-09-01 12:11</t>
  </si>
  <si>
    <t>16</t>
  </si>
  <si>
    <t>Ccc💋</t>
  </si>
  <si>
    <t>Sally929276714</t>
  </si>
  <si>
    <t>13827849030</t>
  </si>
  <si>
    <t>史迪丽💋</t>
  </si>
  <si>
    <t>https://www.xiaohongshu.com/user/profile/5bced347c478260001b331b3?xhsshare=CopyLink&amp;appuid=5bced347c478260001b331b3&amp;apptime=1598930240</t>
  </si>
  <si>
    <t>35000</t>
  </si>
  <si>
    <t>2020-09-01 11:19</t>
  </si>
  <si>
    <t>17</t>
  </si>
  <si>
    <t>210000</t>
  </si>
  <si>
    <t>珠海市</t>
  </si>
  <si>
    <t>可</t>
  </si>
  <si>
    <t>18</t>
  </si>
  <si>
    <t>Yui</t>
  </si>
  <si>
    <t>15001725423</t>
  </si>
  <si>
    <t>lnward</t>
  </si>
  <si>
    <t>https://www.xiaohongshu.com/user/profile/5ae0e1394eacab0b59ce0036?xhsshare=CopyLink&amp;appuid=5ae0e1394eacab0b59ce0036&amp;apptime=1598930398</t>
  </si>
  <si>
    <t>上海</t>
  </si>
  <si>
    <t>同步美图</t>
  </si>
  <si>
    <t>2020-09-01 11:21</t>
  </si>
  <si>
    <t>19</t>
  </si>
  <si>
    <t>🌸E-L🐳</t>
  </si>
  <si>
    <t>Elvira-LING</t>
  </si>
  <si>
    <t>15918809626</t>
  </si>
  <si>
    <t>E-L</t>
  </si>
  <si>
    <t>https://www.xiaohongshu.com/user/profile/55c3f5da67bc656c91bc2c4e?xhsshare=CopyLink&amp;appuid=55c3f5da67bc656c91bc2c4e&amp;apptime=1598930255</t>
  </si>
  <si>
    <t>56000</t>
  </si>
  <si>
    <t>680000</t>
  </si>
  <si>
    <t>稿费500(粉丝数量3w-5w)</t>
  </si>
  <si>
    <t>🌸E-L🐳发布了一篇小红书笔记，快来看吧！😆 c9bNMD1X5ruFE8L 😆 http://xhslink.com/O3MUA，复制本条信息，打开【小红书】App查看精彩内容！</t>
  </si>
  <si>
    <t>2020-09-01 11:22</t>
  </si>
  <si>
    <t>20</t>
  </si>
  <si>
    <t>张小雪Shirly</t>
  </si>
  <si>
    <t>zhangxuesmile</t>
  </si>
  <si>
    <t xml:space="preserve">15581003356 </t>
  </si>
  <si>
    <t>酱肉包包ya</t>
  </si>
  <si>
    <t>https://www.xiaohongshu.com/user/profile/567a4b7fb8ce1a2b3179b4a0?xhsshare=CopyLink&amp;appuid=567a4b7fb8ce1a2b3179b4a0&amp;apptime=1591279615</t>
  </si>
  <si>
    <t>5860</t>
  </si>
  <si>
    <t>9800</t>
  </si>
  <si>
    <t>长沙</t>
  </si>
  <si>
    <t>2020-09-01 11:23</t>
  </si>
  <si>
    <t>21</t>
  </si>
  <si>
    <t>Innocence.🎀</t>
  </si>
  <si>
    <t>东莞</t>
  </si>
  <si>
    <t>22</t>
  </si>
  <si>
    <t>木子加七</t>
  </si>
  <si>
    <t>Mukii-</t>
  </si>
  <si>
    <t>13580301126</t>
  </si>
  <si>
    <t>https://www.xiaohongshu.com/user/profile/5d3dad00000000001003a861?xhsshare=CopyLink&amp;appuid=5c112bbc0000000007036381&amp;apptime=1589103442</t>
  </si>
  <si>
    <t>71000</t>
  </si>
  <si>
    <t>7天内</t>
  </si>
  <si>
    <t>/</t>
  </si>
  <si>
    <t>2020-09-01 11:25</t>
  </si>
  <si>
    <t>207</t>
  </si>
  <si>
    <t>Shirley🐰</t>
  </si>
  <si>
    <t>61000</t>
  </si>
  <si>
    <t>护肤,彩妆,旅行</t>
  </si>
  <si>
    <t>啾咪酱发布了一篇小红书笔记，快来看吧！😆 zHnptEcJrGLOOW9 😆 http://xhslink.com/CJshB，复制本条信息，打开【小红书】App查看精彩内容！</t>
  </si>
  <si>
    <t>2020-09-02 23:11</t>
  </si>
  <si>
    <t>24</t>
  </si>
  <si>
    <t>592258414</t>
  </si>
  <si>
    <t>100000</t>
  </si>
  <si>
    <t>2020-09-01 11:27</t>
  </si>
  <si>
    <t>25</t>
  </si>
  <si>
    <t>哟西哟西</t>
  </si>
  <si>
    <t>lujing0930</t>
  </si>
  <si>
    <t>15816672769</t>
  </si>
  <si>
    <t>全糖小鹿</t>
  </si>
  <si>
    <t>https://www.xiaohongshu.com/user/profile/5c9c9587000000001101cfcd?xhsshare=CopyLink&amp;appuid=5c9c9587000000001101cfcd&amp;apptime=1592192773</t>
  </si>
  <si>
    <t>99000</t>
  </si>
  <si>
    <t>广东深圳</t>
  </si>
  <si>
    <t>2020-09-01 11:28</t>
  </si>
  <si>
    <t>26</t>
  </si>
  <si>
    <t>.</t>
  </si>
  <si>
    <t>Swing_balcony</t>
  </si>
  <si>
    <t>19983419575</t>
  </si>
  <si>
    <t>买一个雪球</t>
  </si>
  <si>
    <t>https://www.xiaohongshu.com/user/profile/5dff4866000000000100bb7b?xhsshare=CopyLink&amp;appuid=5dff4866000000000100bb7b&amp;apptime=1596077641</t>
  </si>
  <si>
    <t>85000</t>
  </si>
  <si>
    <t>成都</t>
  </si>
  <si>
    <t>买一个雪球发布了一篇小红书笔记，快来看吧！😆 Jp6cHLjACRPYuaX 😆 http://xhslink.com/BxPUA，复制本条信息，打开【小红书】App查看精彩内容！</t>
  </si>
  <si>
    <t>121</t>
  </si>
  <si>
    <t>nothing</t>
  </si>
  <si>
    <t>CWC334240076</t>
  </si>
  <si>
    <t>13652866887</t>
  </si>
  <si>
    <t>wings</t>
  </si>
  <si>
    <t>https://www.xiaohongshu.com/user/profile/5bcf348d868e9b0001117395?xhsshare=CopyLink&amp;appuid=5bcf348d868e9b0001117395&amp;apptime=1598951828</t>
  </si>
  <si>
    <t>13888</t>
  </si>
  <si>
    <t>130000</t>
  </si>
  <si>
    <t>珠海</t>
  </si>
  <si>
    <t>wings发布了一篇小红书笔记，快来看吧！😆 s30RD3nXrOJdV3m 😆 http://xhslink.com/4N4YA，复制本条信息，打开【小红书】App查看精彩内容！</t>
  </si>
  <si>
    <t>2020-09-01 17:19</t>
  </si>
  <si>
    <t>28</t>
  </si>
  <si>
    <t>赖珊珊 ʚ🐰ིྀɞ</t>
  </si>
  <si>
    <t>三三别熬夜</t>
  </si>
  <si>
    <t>13480859756</t>
  </si>
  <si>
    <t>https://www.xiaohongshu.com/user/profile/5e4e612a0000000001002ed5?xhsshare=CopyLink&amp;appuid=5e4e612a0000000001002ed5&amp;apptime=1598931064</t>
  </si>
  <si>
    <t>30000</t>
  </si>
  <si>
    <t>都可以</t>
  </si>
  <si>
    <t>2020-09-01 11:32</t>
  </si>
  <si>
    <t>29</t>
  </si>
  <si>
    <t>马多云</t>
  </si>
  <si>
    <t>mmmengxiu</t>
  </si>
  <si>
    <t>15217165545</t>
  </si>
  <si>
    <t>马多云小活泼</t>
  </si>
  <si>
    <t>https://www.xiaohongshu.com/user/profile/5eedc1bf000000000101c054?xhsshare=CopyLink&amp;appuid=5eedc1bf000000000101c054&amp;apptime=1598930941</t>
  </si>
  <si>
    <t>广东珠海</t>
  </si>
  <si>
    <t>微博等</t>
  </si>
  <si>
    <t>2020-09-01 11:33</t>
  </si>
  <si>
    <t>112</t>
  </si>
  <si>
    <t>诗小c</t>
  </si>
  <si>
    <t>18476489117</t>
  </si>
  <si>
    <t>https://www.xiaohongshu.com/user/profile/5b1e2d7c11be1075a48ea7d7?xhsshare=CopyLink&amp;appuid=5927fb535e87e73932bd7066&amp;apptime=1596768686</t>
  </si>
  <si>
    <t>112000</t>
  </si>
  <si>
    <t>诗小c发布了一篇小红书笔记，快来看吧！😆 QOCsLm2gJxMsVVE 😆 http://xhslink.com/bWoZA，复制本条信息，打开【小红书】App查看精彩内容！</t>
  </si>
  <si>
    <t>2020-09-01 16:45</t>
  </si>
  <si>
    <t>31</t>
  </si>
  <si>
    <t>智慧嘻</t>
  </si>
  <si>
    <t>zsh1006437689</t>
  </si>
  <si>
    <t>13164701556</t>
  </si>
  <si>
    <t>Uei嘻</t>
  </si>
  <si>
    <t>https://www.xiaohongshu.com/user/profile/5a7b38c1e8ac2b0d4cdff560?xhsshare=CopyLink&amp;appuid=5a7b38c1e8ac2b0d4cdff560&amp;apptime=1561399802</t>
  </si>
  <si>
    <t>88000</t>
  </si>
  <si>
    <t>https://www.xiaohongshu.com/discovery/item/5ef0a6280000000001005574?xhsshare=CopyLink&amp;appuid=5a7b38c1e8ac2b0d4cdff560&amp;apptime=1598931444</t>
  </si>
  <si>
    <t>2020-09-01 11:38</t>
  </si>
  <si>
    <t>15</t>
  </si>
  <si>
    <t>110000</t>
  </si>
  <si>
    <t>石家庄</t>
  </si>
  <si>
    <t>张甜妮子发布了一篇小红书笔记，快来看吧！😆 Czv1xKLlZoB7iZo 😆 http://xhslink.com/AsMUA，复制本条信息，打开【小红书】App查看精彩内容！</t>
  </si>
  <si>
    <t>33</t>
  </si>
  <si>
    <t>受气的圆脸</t>
  </si>
  <si>
    <t>wuzuozhou</t>
  </si>
  <si>
    <t>15892698327</t>
  </si>
  <si>
    <t>圆圆的南瓜车</t>
  </si>
  <si>
    <t>https://www.xiaohongshu.com/user/profile/5a58b9b0e8ac2b7c77a2c3d4?xhsshare=CopyLink&amp;appuid=5a58b9b0e8ac2b7c77a2c3d4&amp;apptime=1598931443</t>
  </si>
  <si>
    <t>34000</t>
  </si>
  <si>
    <t>78000</t>
  </si>
  <si>
    <t>四川雅安</t>
  </si>
  <si>
    <t>2020-09-01 11:39</t>
  </si>
  <si>
    <t>34</t>
  </si>
  <si>
    <t>Tilda🦄</t>
  </si>
  <si>
    <t>935746207</t>
  </si>
  <si>
    <t>Tilda🦄️</t>
  </si>
  <si>
    <t>54000</t>
  </si>
  <si>
    <t>广东河源</t>
  </si>
  <si>
    <t>2020-09-01 11:41</t>
  </si>
  <si>
    <t>35</t>
  </si>
  <si>
    <t>咻咻</t>
  </si>
  <si>
    <t>13592838943</t>
  </si>
  <si>
    <t>杨小咻</t>
  </si>
  <si>
    <t>https://www.xiaohongshu.com/user/profile/5e9d060b0000000001004532?xhsshare=CopyLink&amp;appuid=5d2ab28d000000001601c661&amp;apptime=1598931797</t>
  </si>
  <si>
    <t>.25000</t>
  </si>
  <si>
    <t>2020-09-01 11:44</t>
  </si>
  <si>
    <t>36</t>
  </si>
  <si>
    <t>嗯</t>
  </si>
  <si>
    <t>XY15956002597</t>
  </si>
  <si>
    <t>15956002597</t>
  </si>
  <si>
    <t>偷吃月亮🌙</t>
  </si>
  <si>
    <t>https://www.xiaohongshu.com/user/profile/5f0ada320000000001000f98?xhsshare=CopyLink&amp;appuid=5f0ada320000000001000f98&amp;apptime=1595681796</t>
  </si>
  <si>
    <t>24000</t>
  </si>
  <si>
    <t>陕西西安</t>
  </si>
  <si>
    <t>27</t>
  </si>
  <si>
    <t>努力工作滴（工作号）</t>
  </si>
  <si>
    <t>Q_GZH000</t>
  </si>
  <si>
    <t>19942292390</t>
  </si>
  <si>
    <t>是乔妹妹呢</t>
  </si>
  <si>
    <t>https://www.xiaohongshu.com/user/profile/5d22e95f000000001103eae1?xhsshare=CopyLink&amp;appuid=59a7ccf450c4b44caa6871ee&amp;apptime=1598930959</t>
  </si>
  <si>
    <t>重庆</t>
  </si>
  <si>
    <t>绿洲微博</t>
  </si>
  <si>
    <t>是乔妹妹呢发布了一篇小红书笔记，快来看吧！😆 gzrOLsbPUAUCJku 😆 http://xhslink.com/60RUA，复制本条信息，打开【小红书】App查看精彩内容！</t>
  </si>
  <si>
    <t>2020-09-01 11:30</t>
  </si>
  <si>
    <t>38</t>
  </si>
  <si>
    <t>包包</t>
  </si>
  <si>
    <t>Xxxs0621</t>
  </si>
  <si>
    <t>13268002636</t>
  </si>
  <si>
    <t>小欣真的很开心</t>
  </si>
  <si>
    <t>https://www.xiaohongshu.com/user/profile/5f01bad10000000001004018?xhsshare=CopyLink&amp;appuid=5f01bad10000000001004018&amp;apptime=1598931748</t>
  </si>
  <si>
    <t>40000</t>
  </si>
  <si>
    <t>广东揭阳</t>
  </si>
  <si>
    <t>2020-09-01 11:47</t>
  </si>
  <si>
    <t>39</t>
  </si>
  <si>
    <t>fwilll</t>
  </si>
  <si>
    <t>Jn44xxl</t>
  </si>
  <si>
    <t>18899790616</t>
  </si>
  <si>
    <t>橘子吐司</t>
  </si>
  <si>
    <t>https://www.xiaohongshu.com/user/profile/5e69b6fc00000000010098ee?xhsshare=CopyLink&amp;appuid=5e69b6fc00000000010098ee&amp;apptime=1598931819</t>
  </si>
  <si>
    <t>10267</t>
  </si>
  <si>
    <t>稿费300(粉丝数量1w-3w)</t>
  </si>
  <si>
    <t>2020-09-01 11:49</t>
  </si>
  <si>
    <t>40</t>
  </si>
  <si>
    <t>虾米，哎呦喂</t>
  </si>
  <si>
    <t>xiamiaiyouwei</t>
  </si>
  <si>
    <t>18222725710</t>
  </si>
  <si>
    <t>爱吃芹菜的波妞</t>
  </si>
  <si>
    <t>昵称：爱吃芹菜的波妞
链接：https://www.xiaohongshu.com/user/profile/5ad2cdc811be107b826e1dce?xhsshare=CopyLink&amp;appuid=5ad2cdc811be107b826e1dce&amp;apptime=1572924439</t>
  </si>
  <si>
    <t>护肤,旅行</t>
  </si>
  <si>
    <t>天津</t>
  </si>
  <si>
    <t>美图，</t>
  </si>
  <si>
    <t>41</t>
  </si>
  <si>
    <t>橙梓吃橙子🍊</t>
  </si>
  <si>
    <t>68000</t>
  </si>
  <si>
    <t>2020-09-01 11:52</t>
  </si>
  <si>
    <t>42</t>
  </si>
  <si>
    <t>180000</t>
  </si>
  <si>
    <t>安徽省淮北市</t>
  </si>
  <si>
    <t>.5</t>
  </si>
  <si>
    <t>43</t>
  </si>
  <si>
    <t>67000</t>
  </si>
  <si>
    <t>2020-09-01 11:53</t>
  </si>
  <si>
    <t>44</t>
  </si>
  <si>
    <t>63000</t>
  </si>
  <si>
    <t>2020-09-01 11:56</t>
  </si>
  <si>
    <t>45</t>
  </si>
  <si>
    <t>Cookies🍒</t>
  </si>
  <si>
    <t>zywyq_yq</t>
  </si>
  <si>
    <t>13226898380</t>
  </si>
  <si>
    <t>芝士cookies</t>
  </si>
  <si>
    <t>https://www.xiaohongshu.com/user/profile/5eedc5f6000000000101d4e6?xhsshare=CopyLink&amp;appuid=5eedc5f6000000000101d4e6&amp;apptime=1598932573</t>
  </si>
  <si>
    <t>48000</t>
  </si>
  <si>
    <t>没有</t>
  </si>
  <si>
    <t>五天内</t>
  </si>
  <si>
    <t>2020-09-01 12:02</t>
  </si>
  <si>
    <t>46</t>
  </si>
  <si>
    <t>2020-09-01 12:08</t>
  </si>
  <si>
    <t>13</t>
  </si>
  <si>
    <t>四拾七发布了一篇小红书笔记，快来看吧！😆 z3OlMWuruWnkuEd 😆 http://xhslink.com/fEKUA，复制本条信息，打开【小红书】App查看精彩内容！</t>
  </si>
  <si>
    <t>2020-09-01 11:15</t>
  </si>
  <si>
    <t>116</t>
  </si>
  <si>
    <t>cc女孩</t>
  </si>
  <si>
    <t>606745402</t>
  </si>
  <si>
    <t>19158840237</t>
  </si>
  <si>
    <t>https://www.xiaohongshu.com/user/profile/5b6ec2152c1b7e0001fd3968?xhsshare=CopyLink&amp;appuid=5b6ec2152c1b7e0001fd3968&amp;apptime=1598950438</t>
  </si>
  <si>
    <t>36000</t>
  </si>
  <si>
    <t>288000</t>
  </si>
  <si>
    <t>四川省攀枝花</t>
  </si>
  <si>
    <t>cc女孩发布了一篇小红书笔记，快来看吧！😆 l0kVmXf7B5KKKDr 😆 http://xhslink.com/aARYA，复制本条信息，打开【小红书】App查看精彩内容！</t>
  </si>
  <si>
    <t>2020-09-01 16:55</t>
  </si>
  <si>
    <t>49</t>
  </si>
  <si>
    <t>77000</t>
  </si>
  <si>
    <t>母婴</t>
  </si>
  <si>
    <t>广东省</t>
  </si>
  <si>
    <t>144</t>
  </si>
  <si>
    <t>小项mm</t>
  </si>
  <si>
    <t>15209896224</t>
  </si>
  <si>
    <t>https://www.xiaohongshu.com/user/profile/5a93e93be8ac2b6eb0942769?xhsshare=CopyLink&amp;appuid=5a93e93be8ac2b6eb0942769&amp;apptime=1597928441</t>
  </si>
  <si>
    <t>安徽合肥</t>
  </si>
  <si>
    <t>2020-09-02 10:26</t>
  </si>
  <si>
    <t>51</t>
  </si>
  <si>
    <t>30-34</t>
  </si>
  <si>
    <t>135000</t>
  </si>
  <si>
    <t>微博、美图秀秀</t>
  </si>
  <si>
    <t>2020-09-01 12:15</t>
  </si>
  <si>
    <t>52</t>
  </si>
  <si>
    <t>118000</t>
  </si>
  <si>
    <t>湛江</t>
  </si>
  <si>
    <t>2020-09-01 12:25</t>
  </si>
  <si>
    <t>181</t>
  </si>
  <si>
    <t>😇（在忙 慢回）</t>
  </si>
  <si>
    <t>Tsh19980910</t>
  </si>
  <si>
    <t>15989691992</t>
  </si>
  <si>
    <t>黄油爱菠萝蜜</t>
  </si>
  <si>
    <t>https://www.xiaohongshu.com/user/profile/5e6b3ee60000000001008fa7?xhsshare=CopyLink&amp;appuid=5e6b3ee60000000001008fa7&amp;apptime=1590240320</t>
  </si>
  <si>
    <t>19000</t>
  </si>
  <si>
    <t>134000</t>
  </si>
  <si>
    <t>黄油爱菠萝蜜发布了一篇小红书笔记，快来看吧！😆 URJHpacUzfPxHEP 😆 http://xhslink.com/QxGeB，复制本条信息，打开【小红书】App查看精彩内容！</t>
  </si>
  <si>
    <t>2020-09-02 20:12</t>
  </si>
  <si>
    <t>54</t>
  </si>
  <si>
    <t>187000</t>
  </si>
  <si>
    <t>护肤,母婴</t>
  </si>
  <si>
    <t>茂名</t>
  </si>
  <si>
    <t>可以</t>
  </si>
  <si>
    <t>2020-09-01 12:33</t>
  </si>
  <si>
    <t>55</t>
  </si>
  <si>
    <t>郑可爱🌸</t>
  </si>
  <si>
    <t>165000</t>
  </si>
  <si>
    <t>广东阳江</t>
  </si>
  <si>
    <t>小红书</t>
  </si>
  <si>
    <t>2020-09-01 12:36</t>
  </si>
  <si>
    <t>56</t>
  </si>
  <si>
    <t>四川省成都市</t>
  </si>
  <si>
    <t>微博 绿洲  美图</t>
  </si>
  <si>
    <t>2020-09-01 12:39</t>
  </si>
  <si>
    <t>57</t>
  </si>
  <si>
    <t>Miss Cherry🍒</t>
  </si>
  <si>
    <t>cherrygirl1106</t>
  </si>
  <si>
    <t>13940305710</t>
  </si>
  <si>
    <t>高冷小桔子</t>
  </si>
  <si>
    <t>https://www.xiaohongshu.com/user/profile/5a583635e8ac2b32c0dea525?xhsshare=CopyLink&amp;appuid=5d89d2750000000001003e0c&amp;apptime=1570763263</t>
  </si>
  <si>
    <t>11510</t>
  </si>
  <si>
    <t>31650</t>
  </si>
  <si>
    <t>护肤,美食,健身</t>
  </si>
  <si>
    <t>沈阳</t>
  </si>
  <si>
    <t>2020-09-01 12:40</t>
  </si>
  <si>
    <t>58</t>
  </si>
  <si>
    <t>甜甜（加我注来意 急事弹语音）</t>
  </si>
  <si>
    <t>tiantian872408852</t>
  </si>
  <si>
    <t>15714306461</t>
  </si>
  <si>
    <t>甜恬</t>
  </si>
  <si>
    <t>https://www.xiaohongshu.com/user/profile/5b712942053415000165e5e4?xhsshare=CopyLink&amp;appuid=5b712942053415000165e5e4&amp;apptime=1598935007</t>
  </si>
  <si>
    <t>79000</t>
  </si>
  <si>
    <t>吉林省长春市</t>
  </si>
  <si>
    <t>绿洲 微博</t>
  </si>
  <si>
    <t>2020-09-01 12:42</t>
  </si>
  <si>
    <t>59</t>
  </si>
  <si>
    <t>　　　　　　　　</t>
  </si>
  <si>
    <t>13143526614</t>
  </si>
  <si>
    <t>只鱼</t>
  </si>
  <si>
    <t>https://www.xiaohongshu.com/user/profile/5a8ebdb2e8ac2b1dd3a18616?xhsshare=CopyLink&amp;appuid=5a8ebdb2e8ac2b1dd3a18616&amp;apptime=1598935254</t>
  </si>
  <si>
    <t>2020-09-01 12:43</t>
  </si>
  <si>
    <t>30</t>
  </si>
  <si>
    <t>69000</t>
  </si>
  <si>
    <t>470000</t>
  </si>
  <si>
    <t>四川</t>
  </si>
  <si>
    <t>五天</t>
  </si>
  <si>
    <t>2020-09-01 11:34</t>
  </si>
  <si>
    <t>61</t>
  </si>
  <si>
    <t>半糖少冰</t>
  </si>
  <si>
    <t>15814495590</t>
  </si>
  <si>
    <t>https://www.xiaohongshu.com/user/profile/5e86b550000000000100154a?xhsshare=CopyLink&amp;appuid=5e86b550000000000100154a&amp;apptime=1596601620</t>
  </si>
  <si>
    <t>70000</t>
  </si>
  <si>
    <t>美图绿洲</t>
  </si>
  <si>
    <t>2020-09-01 12:46</t>
  </si>
  <si>
    <t>62</t>
  </si>
  <si>
    <t>w17664524530</t>
  </si>
  <si>
    <t>17664524530</t>
  </si>
  <si>
    <t>耶耶耶^</t>
  </si>
  <si>
    <t>https://www.xiaohongshu.com/user/profile/5e82fb200000000001002e33?xhsshare=CopyLink&amp;appuid=5e82fb200000000001002e33&amp;apptime=1598935339</t>
  </si>
  <si>
    <t>52000</t>
  </si>
  <si>
    <t>山东省泰安市</t>
  </si>
  <si>
    <t>2020-09-01 12:49</t>
  </si>
  <si>
    <t>100</t>
  </si>
  <si>
    <t>Even、zZ</t>
  </si>
  <si>
    <t>17020094582</t>
  </si>
  <si>
    <t>https://www.xiaohongshu.com/user/profile/5927fb535e87e73932bd7066?xhsshare=CopyLink&amp;appuid=5927fb535e87e73932bd7066&amp;apptime=1593521659</t>
  </si>
  <si>
    <t>护肤,健身</t>
  </si>
  <si>
    <t>Even、zZ发布了一篇小红书笔记，快来看吧！😆 GiZwGte4r3HZ7cX 😆 http://xhslink.com/fGnZA，复制本条信息，打开【小红书】App查看精彩内容！</t>
  </si>
  <si>
    <t>2020-09-01 15:52</t>
  </si>
  <si>
    <t>200</t>
  </si>
  <si>
    <t>73000</t>
  </si>
  <si>
    <t>辽宁大连</t>
  </si>
  <si>
    <t>奶凶奶凶的小肉肉发布了一篇小红书笔记，快来看吧！😆 eJx7MgoPSrnAqba 😆 http://xhslink.com/oUMgB，复制本条信息，打开【小红书】App查看精彩内容！</t>
  </si>
  <si>
    <t>2020-09-02 22:31</t>
  </si>
  <si>
    <t>104</t>
  </si>
  <si>
    <t>艺嫣小红书合作</t>
  </si>
  <si>
    <t>17818580704</t>
  </si>
  <si>
    <t>艺嫣</t>
  </si>
  <si>
    <t>https://www.xiaohongshu.com/user/profile/5bcc276083f1170001689b55?xhsshare=CopyLink&amp;appuid=5bcc276083f1170001689b55&amp;apptime=1583306415</t>
  </si>
  <si>
    <t>235000</t>
  </si>
  <si>
    <t>66</t>
  </si>
  <si>
    <t>yameng</t>
  </si>
  <si>
    <t>aya334554321123211</t>
  </si>
  <si>
    <t>18703695922</t>
  </si>
  <si>
    <t>ABC</t>
  </si>
  <si>
    <t>https://www.xiaohongshu.com/user/profile/5ad7107a11be106645fc874f?xhsshare=CopyLink&amp;appuid=5ad7107a11be106645fc874f&amp;apptime=1598935737</t>
  </si>
  <si>
    <t>河南省郑州市</t>
  </si>
  <si>
    <t>美图秀秀，考拉</t>
  </si>
  <si>
    <t>2020-09-01 12:54</t>
  </si>
  <si>
    <t>67</t>
  </si>
  <si>
    <t>霖劲劲🌻</t>
  </si>
  <si>
    <t>208000</t>
  </si>
  <si>
    <t>68</t>
  </si>
  <si>
    <t>A__哖呦無倁ゑ</t>
  </si>
  <si>
    <t>GW331188</t>
  </si>
  <si>
    <t>13432335789</t>
  </si>
  <si>
    <t>晴天娃娃</t>
  </si>
  <si>
    <t>https://www.xiaohongshu.com/user/profile/5b5d67da11be1078ca43c979?xhsshare=CopyLink&amp;appuid=5b5d67da11be1078ca43c979&amp;apptime=1598935471</t>
  </si>
  <si>
    <t>44000</t>
  </si>
  <si>
    <t>母婴,美食</t>
  </si>
  <si>
    <t>广东省茂名市</t>
  </si>
  <si>
    <t>没</t>
  </si>
  <si>
    <t>2020-09-01 12:58</t>
  </si>
  <si>
    <t>137</t>
  </si>
  <si>
    <t>30555</t>
  </si>
  <si>
    <t>195566</t>
  </si>
  <si>
    <t>美图 微博</t>
  </si>
  <si>
    <t>我是大小姐发布了一篇小红书笔记，快来看吧！😆 ObzT1So0YlpHEeU 😆 http://xhslink.com/ugQ4A，复制本条信息，打开【小红书】App查看精彩内容！</t>
  </si>
  <si>
    <t>2020-09-02 00:39</t>
  </si>
  <si>
    <t>70</t>
  </si>
  <si>
    <t>199000</t>
  </si>
  <si>
    <t>2020-09-01 13:07</t>
  </si>
  <si>
    <t>71</t>
  </si>
  <si>
    <t>山东泰安</t>
  </si>
  <si>
    <t>彭彭鱼宴发布了一篇小红书笔记，快来看吧！😆 Z7csmQpHZQcjupQ 😆 http://xhslink.com/ND0VA，复制本条信息，打开【小红书】App查看精彩内容！</t>
  </si>
  <si>
    <t>103</t>
  </si>
  <si>
    <t>核桃妹儿小红书合作</t>
  </si>
  <si>
    <t>13108195838</t>
  </si>
  <si>
    <t>核桃妹儿</t>
  </si>
  <si>
    <t>https://www.xiaohongshu.com/user/profile/5bab974a8abbba0001941055?xhsshare=CopyLink&amp;appuid=5bab974a8abbba0001941055&amp;apptime=1552537339</t>
  </si>
  <si>
    <t>72000</t>
  </si>
  <si>
    <t>458000</t>
  </si>
  <si>
    <t>山西</t>
  </si>
  <si>
    <t>2020-09-01 15:59</t>
  </si>
  <si>
    <t>73</t>
  </si>
  <si>
    <t>🌞 Tina</t>
  </si>
  <si>
    <t>huhaiyan0818</t>
  </si>
  <si>
    <t>15755375466</t>
  </si>
  <si>
    <t>南木子</t>
  </si>
  <si>
    <t>https://www.xiaohongshu.com/user/profile/5eb2cb6e0000000001005ac8?xhsshare=CopyLink&amp;appuid=5eb2cb6e0000000001005ac8&amp;apptime=1598936348</t>
  </si>
  <si>
    <t>105000</t>
  </si>
  <si>
    <t>安徽省合肥市</t>
  </si>
  <si>
    <t>2020-09-01 13:08</t>
  </si>
  <si>
    <t>74</t>
  </si>
  <si>
    <t>小小爱发布了一篇小红书笔记，快来看吧！😆 p9v1Vd40f0EUxJS 😆 http://xhslink.com/E1YVA，复制本条信息，打开【小红书】App查看精彩内容！</t>
  </si>
  <si>
    <t>120000</t>
  </si>
  <si>
    <t>广东省茂名</t>
  </si>
  <si>
    <t>2020-09-01 13:09</t>
  </si>
  <si>
    <t>75</t>
  </si>
  <si>
    <t>广东省深圳市</t>
  </si>
  <si>
    <t>76</t>
  </si>
  <si>
    <t>宸宝宝</t>
  </si>
  <si>
    <t>江苏连云港</t>
  </si>
  <si>
    <t>2020-09-01 13:14</t>
  </si>
  <si>
    <t>77</t>
  </si>
  <si>
    <t>Cafune</t>
  </si>
  <si>
    <t xml:space="preserve">only1-ly </t>
  </si>
  <si>
    <t>19981473539</t>
  </si>
  <si>
    <t>小船抛锚了</t>
  </si>
  <si>
    <t>https://www.xiaohongshu.com/user/profile/5ef83ec60000000001006211?xhsshare=CopyLink&amp;appuid=5ef83ec60000000001006211&amp;apptime=1598937377</t>
  </si>
  <si>
    <t>43000</t>
  </si>
  <si>
    <t>2020-09-01 13:17</t>
  </si>
  <si>
    <t>78</t>
  </si>
  <si>
    <t>广东惠州</t>
  </si>
  <si>
    <t>2020-09-01 13:18</t>
  </si>
  <si>
    <t>79</t>
  </si>
  <si>
    <t>101000</t>
  </si>
  <si>
    <t>安徽</t>
  </si>
  <si>
    <t>微博 绿洲都是万粉</t>
  </si>
  <si>
    <t>2020-09-01 13:19</t>
  </si>
  <si>
    <t>80</t>
  </si>
  <si>
    <t>夜本零零-</t>
  </si>
  <si>
    <t xml:space="preserve">EvanGhost </t>
  </si>
  <si>
    <t>13434649727</t>
  </si>
  <si>
    <t>夜本零零</t>
  </si>
  <si>
    <t>https://www.xiaohongshu.com/user/profile/5ce14b54000000001602a9cb?xhsshare=CopyLink&amp;appuid=5ce14b54000000001602a9cb&amp;apptime=1598937726</t>
  </si>
  <si>
    <t>广东佛山</t>
  </si>
  <si>
    <t>绿洲，美图秀秀</t>
  </si>
  <si>
    <t>2020-09-01 13:25</t>
  </si>
  <si>
    <t>81</t>
  </si>
  <si>
    <t>1158518121</t>
  </si>
  <si>
    <t>82</t>
  </si>
  <si>
    <t>小仙女啊</t>
  </si>
  <si>
    <t>xhs836695851</t>
  </si>
  <si>
    <t>https://www.xiaohongshu.com/user/profile/5d9718d5000000000100aef0?xhsshare=CopyLink&amp;appuid=5d972a040000000001008f19&amp;apptime=1598937895</t>
  </si>
  <si>
    <t>5295</t>
  </si>
  <si>
    <t xml:space="preserve">微博 </t>
  </si>
  <si>
    <t>2020-09-01 13:32</t>
  </si>
  <si>
    <t>83</t>
  </si>
  <si>
    <t>15055580685</t>
  </si>
  <si>
    <t>护肤,彩妆,穿搭</t>
  </si>
  <si>
    <t>安徽省</t>
  </si>
  <si>
    <t>朋友圈</t>
  </si>
  <si>
    <t>84</t>
  </si>
  <si>
    <t>MIN</t>
  </si>
  <si>
    <t>likc19317</t>
  </si>
  <si>
    <t>13240634124</t>
  </si>
  <si>
    <t>cclikc</t>
  </si>
  <si>
    <t>https://www.xiaohongshu.com/user/profile/5edcc3fc0000000001000992?xhsshare=CopyLink&amp;appuid=5edcc3fc0000000001000992&amp;apptime=1598938701</t>
  </si>
  <si>
    <t>2.6w</t>
  </si>
  <si>
    <t>10.7w</t>
  </si>
  <si>
    <t>三天</t>
  </si>
  <si>
    <t>2020-09-01 13:39</t>
  </si>
  <si>
    <t>85</t>
  </si>
  <si>
    <t>Hollen🐽（不回就是在忙</t>
  </si>
  <si>
    <t>106000</t>
  </si>
  <si>
    <t>绿洲 微博 美图 西五街</t>
  </si>
  <si>
    <t>2020-09-01 14:04</t>
  </si>
  <si>
    <t>72</t>
  </si>
  <si>
    <t>勿忘心安(急事弹语音)</t>
  </si>
  <si>
    <t>a1057321282</t>
  </si>
  <si>
    <t>15641052978</t>
  </si>
  <si>
    <t>勿忘心安</t>
  </si>
  <si>
    <t>https://www.xiaohongshu.com/user/profile/5b5b2b374eacab095d6717a0?xhsshare=CopyLink&amp;appuid=5b5b2b374eacab095d6717a0&amp;apptime=1598936539</t>
  </si>
  <si>
    <t>41000</t>
  </si>
  <si>
    <t>248000</t>
  </si>
  <si>
    <t>辽宁</t>
  </si>
  <si>
    <t>勿忘心安发布了一篇小红书笔记，快来看吧！😆 bWSfc3NFPhYsmP1 😆 http://xhslink.com/u53VA，复制本条信息，打开【小红书】App查看精彩内容！</t>
  </si>
  <si>
    <t>87</t>
  </si>
  <si>
    <t>98000</t>
  </si>
  <si>
    <t>2020-09-01 14:10</t>
  </si>
  <si>
    <t>88</t>
  </si>
  <si>
    <t>ʚ🐰ིྀɞ</t>
  </si>
  <si>
    <t>lh420805</t>
  </si>
  <si>
    <t>13431905148</t>
  </si>
  <si>
    <t>鹿的角</t>
  </si>
  <si>
    <t>https://www.xiaohongshu.com/user/profile/5e7601360000000001002253?xhsshare=CopyLink&amp;appuid=5e7601360000000001002253&amp;apptime=1593399634</t>
  </si>
  <si>
    <t>9761</t>
  </si>
  <si>
    <t>西五街 微博 美图秀秀 都可</t>
  </si>
  <si>
    <t>2020-09-01 14:14</t>
  </si>
  <si>
    <t>89</t>
  </si>
  <si>
    <t>Cici</t>
  </si>
  <si>
    <t>Cici13763062475</t>
  </si>
  <si>
    <t>13763062475</t>
  </si>
  <si>
    <t>https://www.xiaohongshu.com/user/profile/5ac7b1ef11be104fc982baa6?xhsshare=CopyLink&amp;appuid=5ac7b1ef11be104fc982baa6&amp;apptime=1598941561</t>
  </si>
  <si>
    <t>12104</t>
  </si>
  <si>
    <t>39000</t>
  </si>
  <si>
    <t>广东湛江</t>
  </si>
  <si>
    <t>4天</t>
  </si>
  <si>
    <t>2020-09-01 14:27</t>
  </si>
  <si>
    <t>90</t>
  </si>
  <si>
    <t>Ranran💖</t>
  </si>
  <si>
    <t>Ran_luminous</t>
  </si>
  <si>
    <t>19921942954</t>
  </si>
  <si>
    <t>味仙</t>
  </si>
  <si>
    <t>https://www.xiaohongshu.com/user/profile/5aa2a86ee8ac2b280646ca78?xhsshare=CopyLink&amp;appuid=5aa2a86ee8ac2b280646ca78&amp;apptime=1586259481</t>
  </si>
  <si>
    <t>65888</t>
  </si>
  <si>
    <t>128555</t>
  </si>
  <si>
    <t>护肤,旅行,穿搭</t>
  </si>
  <si>
    <t>2020-09-01 14:28</t>
  </si>
  <si>
    <t>69</t>
  </si>
  <si>
    <t>兔兔女神</t>
  </si>
  <si>
    <t>c19874246072</t>
  </si>
  <si>
    <t>19874246072</t>
  </si>
  <si>
    <t>https://www.xiaohongshu.com/user/profile/5bc46eb1dc0068000128c876?xhsshare=CopyLink&amp;appuid=5bc46eb1dc0068000128c876&amp;apptime=1551252747</t>
  </si>
  <si>
    <t>53000</t>
  </si>
  <si>
    <t>313000</t>
  </si>
  <si>
    <t>2020-09-01 13:05</t>
  </si>
  <si>
    <t>92</t>
  </si>
  <si>
    <t>2020-09-01 14:37</t>
  </si>
  <si>
    <t>60</t>
  </si>
  <si>
    <t>197000</t>
  </si>
  <si>
    <t>广东东莞</t>
  </si>
  <si>
    <t>微博绿洲</t>
  </si>
  <si>
    <t>Nikii酱发布了一篇小红书笔记，快来看吧！😆 pxeYiHKMUiFpH4d 😆 http://xhslink.com/vaNVA，复制本条信息，打开【小红书】App查看精彩内容！</t>
  </si>
  <si>
    <t>94</t>
  </si>
  <si>
    <t>148000</t>
  </si>
  <si>
    <t>2020-09-01 14:58</t>
  </si>
  <si>
    <t>191</t>
  </si>
  <si>
    <t>C.LEONG</t>
  </si>
  <si>
    <t>lq1996515</t>
  </si>
  <si>
    <t>13410002214</t>
  </si>
  <si>
    <t>凉冰冰🍋</t>
  </si>
  <si>
    <t>https://www.xiaohongshu.com/user/profile/5762e3eb3460945c237f1482?xhsshare=CopyLink&amp;appuid=5762e3eb3460945c237f1482&amp;apptime=1599052792</t>
  </si>
  <si>
    <t>护肤,美食</t>
  </si>
  <si>
    <t>凉冰冰🍋发布了一篇小红书笔记，快来看吧！😆 te8SM6qPVWHnHks 😆 http://xhslink.com/UzGfB，复制本条信息，打开【小红书】App查看精彩内容！</t>
  </si>
  <si>
    <t>2020-09-02 21:20</t>
  </si>
  <si>
    <t>96</t>
  </si>
  <si>
    <t>Vvow</t>
  </si>
  <si>
    <t>Lhd-092</t>
  </si>
  <si>
    <t>17681219294</t>
  </si>
  <si>
    <t>一颗牛奶糖</t>
  </si>
  <si>
    <t>https://www.xiaohongshu.com/user/profile/5cd00faa0000000016009305?xhsshare=CopyLink&amp;appuid=5cd00faa0000000016009305&amp;apptime=1598944256</t>
  </si>
  <si>
    <t>42000</t>
  </si>
  <si>
    <t>马鞍山市</t>
  </si>
  <si>
    <t>2020-09-01 15:12</t>
  </si>
  <si>
    <t>97</t>
  </si>
  <si>
    <t>66000</t>
  </si>
  <si>
    <t>2020-09-01 15:16</t>
  </si>
  <si>
    <t>102</t>
  </si>
  <si>
    <t>奈纱子小红书合作</t>
  </si>
  <si>
    <t>15626213656</t>
  </si>
  <si>
    <t>奈纱子</t>
  </si>
  <si>
    <t>https://www.xiaohongshu.com/user/profile/5baf31c144deec0001b61c6b?xhsshare=CopyLink&amp;appuid=5baf31c144deec0001b61c6b&amp;apptime=1589166983</t>
  </si>
  <si>
    <t>55000</t>
  </si>
  <si>
    <t>308000</t>
  </si>
  <si>
    <t>2020-09-01 15:58</t>
  </si>
  <si>
    <t>99</t>
  </si>
  <si>
    <t>か</t>
  </si>
  <si>
    <t>xiaohong6811</t>
  </si>
  <si>
    <t>13763208922</t>
  </si>
  <si>
    <t>小虹别捣蛋</t>
  </si>
  <si>
    <t>https://www.xiaohongshu.com/user/profile/5ed657d3000000000101f2a3?xhsshare=CopyLink&amp;appuid=5ed657d3000000000101f2a3&amp;apptime=1598946075</t>
  </si>
  <si>
    <t>11500</t>
  </si>
  <si>
    <t>2020-09-01 15:43</t>
  </si>
  <si>
    <t>123</t>
  </si>
  <si>
    <t>阿莫的莫   小红书合作</t>
  </si>
  <si>
    <t>13246861734</t>
  </si>
  <si>
    <t>阿莫的莫</t>
  </si>
  <si>
    <t>https://www.xiaohongshu.com/user/profile/5bade0a01a75320001cb7c38?xhsshare=CopyLink&amp;appuid=5bade0a01a75320001cb7c38&amp;apptime=1542600205</t>
  </si>
  <si>
    <t>296000</t>
  </si>
  <si>
    <t>护肤,彩妆,母婴</t>
  </si>
  <si>
    <t>微信</t>
  </si>
  <si>
    <t>1周</t>
  </si>
  <si>
    <t>2020-09-01 18:07</t>
  </si>
  <si>
    <t>122</t>
  </si>
  <si>
    <t>curry5   小红书合作</t>
  </si>
  <si>
    <t>13527785098</t>
  </si>
  <si>
    <t>curry5</t>
  </si>
  <si>
    <t>https://www.xiaohongshu.com/user/profile/599bcfa482ec390212a32890?xhsshare=CopyLink&amp;appuid=599bcfa482ec390212a32890&amp;apptime=1591068344</t>
  </si>
  <si>
    <t>2020-09-01 18:06</t>
  </si>
  <si>
    <t>108</t>
  </si>
  <si>
    <t>工藤晴子（赶稿中）</t>
  </si>
  <si>
    <t>w15813229487</t>
  </si>
  <si>
    <t>15813251256</t>
  </si>
  <si>
    <t>工藤晴子</t>
  </si>
  <si>
    <t>https://www.xiaohongshu.com/user/profile/5ed3b48c000000000101e0d5?xhsshare=CopyLink&amp;appuid=5ed3b48c000000000101e0d5&amp;apptime=1598948588</t>
  </si>
  <si>
    <t>76000</t>
  </si>
  <si>
    <t>广东省广州市</t>
  </si>
  <si>
    <t xml:space="preserve">工藤晴子发布了一篇小红书笔记，快来看吧！😆 rigvKxRPsoyccE7 😆 http://xhslink.com/BNrYA，复制本条信息，打开【小红书】App查看精彩内容！            </t>
  </si>
  <si>
    <t>2020-09-01 16:29</t>
  </si>
  <si>
    <t>23</t>
  </si>
  <si>
    <t>280000</t>
  </si>
  <si>
    <t>98</t>
  </si>
  <si>
    <t>半口奶酪呀</t>
  </si>
  <si>
    <t>15132062771</t>
  </si>
  <si>
    <t>https://www.xiaohongshu.com/user/profile/5baddd0d8e36b50001ae16ac?xhsshare=CopyLink&amp;appuid=5baddd0d8e36b50001ae16ac&amp;apptime=1596160593</t>
  </si>
  <si>
    <t>330000</t>
  </si>
  <si>
    <t>河南</t>
  </si>
  <si>
    <t>2020-09-01 15:18</t>
  </si>
  <si>
    <t>93</t>
  </si>
  <si>
    <t xml:space="preserve">53000  </t>
  </si>
  <si>
    <t>257000</t>
  </si>
  <si>
    <t>2020-09-01 14:40</t>
  </si>
  <si>
    <t>106</t>
  </si>
  <si>
    <t>289781260</t>
  </si>
  <si>
    <t>142000</t>
  </si>
  <si>
    <t>2020-09-01 16:10</t>
  </si>
  <si>
    <t>107</t>
  </si>
  <si>
    <t>小九九（母婴品合）</t>
  </si>
  <si>
    <t>xm13360296819</t>
  </si>
  <si>
    <t>18929705551</t>
  </si>
  <si>
    <t>小九九</t>
  </si>
  <si>
    <t>https://www.xiaohongshu.com/user/profile/5b4c50c24eacab7552bf4bfe?xhsshare=CopyLink&amp;appuid=5b4c50c24eacab7552bf4bfe&amp;apptime=1591423714</t>
  </si>
  <si>
    <t>200000</t>
  </si>
  <si>
    <t>2020-09-01 16:16</t>
  </si>
  <si>
    <t>65</t>
  </si>
  <si>
    <t>250000</t>
  </si>
  <si>
    <t>柠七不加冰发布了一篇小红书笔记，快来看吧！😆 yjkHRrc2gFXFUzY 😆 http://xhslink.com/SVQVA，复制本条信息，打开【小红书】App查看精彩内容！</t>
  </si>
  <si>
    <t>2020-09-01 12:53</t>
  </si>
  <si>
    <t>109</t>
  </si>
  <si>
    <t>Yumi</t>
  </si>
  <si>
    <t>704083087</t>
  </si>
  <si>
    <t>13263228033</t>
  </si>
  <si>
    <t>锦鲤宝宝</t>
  </si>
  <si>
    <t>https://www.xiaohongshu.com/user/profile/5b08f4a2e8ac2b5e4bf63ff8?xhsshare=CopyLink&amp;appuid=55fa0555589446271683c6d0&amp;apptime=1598949138</t>
  </si>
  <si>
    <t>46000</t>
  </si>
  <si>
    <t>北京</t>
  </si>
  <si>
    <t>微博 美图 绿洲</t>
  </si>
  <si>
    <t>锦鲤宝宝发布了一篇小红书笔记，快来看吧！😆 8HMXrityQga7jdw 😆 http://xhslink.com/59wYA，复制本条信息，打开【小红书】App查看精彩内容！</t>
  </si>
  <si>
    <t>2020-09-01 16:33</t>
  </si>
  <si>
    <t>95</t>
  </si>
  <si>
    <t>可乐🧸</t>
  </si>
  <si>
    <t>A2860470413</t>
  </si>
  <si>
    <t>13025160138</t>
  </si>
  <si>
    <t>阿兽很忙</t>
  </si>
  <si>
    <t>https://www.xiaohongshu.com/user/profile/5935ec5d5e87e7595f03391f?xhsshare=CopyLink&amp;appuid=5a35ee0811be101ab23c5e8c&amp;apptime=1598943730</t>
  </si>
  <si>
    <t>12532</t>
  </si>
  <si>
    <t>59232</t>
  </si>
  <si>
    <t>阿兽很忙发布了一篇小红书笔记，快来看吧！😆 MOELNVgCZ2HLBWn 😆 http://xhslink.com/pxpXA，复制本条信息，打开【小红书】App查看精彩内容！</t>
  </si>
  <si>
    <t>2020-09-01 15:11</t>
  </si>
  <si>
    <t>111</t>
  </si>
  <si>
    <t>136000</t>
  </si>
  <si>
    <t>2020-09-01 16:38</t>
  </si>
  <si>
    <t>203</t>
  </si>
  <si>
    <t>15583410703</t>
  </si>
  <si>
    <t>140000</t>
  </si>
  <si>
    <t>61分发布了一篇小红书笔记，快来看吧！😆 cK5Es1FaYIb5T1d 😆 http://xhslink.com/MLdhB，复制本条信息，打开【小红书】App查看精彩内容！</t>
  </si>
  <si>
    <t>2020-09-02 22:54</t>
  </si>
  <si>
    <t>113</t>
  </si>
  <si>
    <t>119000</t>
  </si>
  <si>
    <t>浙江</t>
  </si>
  <si>
    <t>。</t>
  </si>
  <si>
    <t>2020-09-01 16:46</t>
  </si>
  <si>
    <t>114</t>
  </si>
  <si>
    <t>湖北咸宁</t>
  </si>
  <si>
    <t>2020-09-01 16:50</t>
  </si>
  <si>
    <t>53</t>
  </si>
  <si>
    <t>是莹滢a</t>
  </si>
  <si>
    <t>15820208071</t>
  </si>
  <si>
    <t>https://www.xiaohongshu.com/user/profile/5bc9b394dbcfaf0001605159?xhsshare=CopyLink&amp;appuid=5bc9b394dbcfaf0001605159&amp;apptime=1595383844</t>
  </si>
  <si>
    <t>252000</t>
  </si>
  <si>
    <t>是莹滢a发布了一篇小红书笔记，快来看吧！😆 n3hYYKHukuP28cw 😆 http://xhslink.com/vHpZA，复制本条信息，打开【小红书】App查看精彩内容！</t>
  </si>
  <si>
    <t>2020-09-01 12:29</t>
  </si>
  <si>
    <t>101</t>
  </si>
  <si>
    <t>273000</t>
  </si>
  <si>
    <t>2020-09-01 15:57</t>
  </si>
  <si>
    <t>117</t>
  </si>
  <si>
    <t>我们是俩姐弟🌻</t>
  </si>
  <si>
    <t>Lyxe2020</t>
  </si>
  <si>
    <t>19943358568</t>
  </si>
  <si>
    <t>我们是俩姐弟</t>
  </si>
  <si>
    <t>https://www.xiaohongshu.com/user/profile/5a8391f811be1068400a68da?xhsshare=CopyLink&amp;appuid=5a8391f811be1068400a68da&amp;apptime=1598950614</t>
  </si>
  <si>
    <t>31000</t>
  </si>
  <si>
    <t>64000</t>
  </si>
  <si>
    <t>海口</t>
  </si>
  <si>
    <t>一周</t>
  </si>
  <si>
    <t>2020-09-01 16:59</t>
  </si>
  <si>
    <t>118</t>
  </si>
  <si>
    <t>像风住了风又起</t>
  </si>
  <si>
    <t>Xizaikeai88</t>
  </si>
  <si>
    <t>13540402303</t>
  </si>
  <si>
    <t>喜仔</t>
  </si>
  <si>
    <t>https://www.xiaohongshu.com/user/profile/5e795fba000000000100543c?xhsshare=CopyLink&amp;appuid=5e795fba000000000100543c&amp;apptime=1598949811</t>
  </si>
  <si>
    <t>132000</t>
  </si>
  <si>
    <t>微博（视频报价900）</t>
  </si>
  <si>
    <t>2020-09-01 17:03</t>
  </si>
  <si>
    <t>185</t>
  </si>
  <si>
    <t>A.M.L デザイン--Niko</t>
  </si>
  <si>
    <t>小凡几🌈</t>
  </si>
  <si>
    <t>13571826816</t>
  </si>
  <si>
    <t>https://www.xiaohongshu.com/user/profile/5b33ab8d11be1042bd66ed99?xhsshare=CopyLink&amp;appuid=5b33ab8d11be1042bd66ed99&amp;apptime=1581846622</t>
  </si>
  <si>
    <t>46800</t>
  </si>
  <si>
    <t>186000</t>
  </si>
  <si>
    <t>陕西省西安市</t>
  </si>
  <si>
    <t>小凡几🌈发布了一篇小红书笔记，快来看吧！😆 wikKFANBkIuPaT7 😆 http://xhslink.com/9HUeB，复制本条信息，打开【小红书】App查看精彩内容！</t>
  </si>
  <si>
    <t>2020-09-02 20:25</t>
  </si>
  <si>
    <t>47</t>
  </si>
  <si>
    <t>江南</t>
  </si>
  <si>
    <t>NanNan_1999</t>
  </si>
  <si>
    <t>13043491647</t>
  </si>
  <si>
    <t>NiKKI</t>
  </si>
  <si>
    <t>https://www.xiaohongshu.com/user/profile/5abcd0f911be1033479eaf42?xhsshare=CopyLink&amp;appuid=5abcd0f911be1033479eaf42&amp;apptime=1561218951</t>
  </si>
  <si>
    <t>12500</t>
  </si>
  <si>
    <t>49000</t>
  </si>
  <si>
    <t>中山</t>
  </si>
  <si>
    <t>NiKKI发布了一篇小红书笔记，快来看吧！😆 GwQONnl7adtQfrH 😆 http://xhslink.com/IqjVA，复制本条信息，打开【小红书】App查看精彩内容！</t>
  </si>
  <si>
    <t>2020-09-01 12:10</t>
  </si>
  <si>
    <t>201</t>
  </si>
  <si>
    <t>Helios</t>
  </si>
  <si>
    <t>DODOwithKAIKAI</t>
  </si>
  <si>
    <t>15308005325</t>
  </si>
  <si>
    <t>皮皮本怡</t>
  </si>
  <si>
    <t>https://www.xiaohongshu.com/user/profile/5ecbbe830000000001002159?xhsshare=CopyLink&amp;appuid=5ecbbe830000000001002159&amp;apptime=1597627977</t>
  </si>
  <si>
    <t>可 微博</t>
  </si>
  <si>
    <t xml:space="preserve"> http://xhslink.com/A9ZUA</t>
  </si>
  <si>
    <t>2020-09-02 22:53</t>
  </si>
  <si>
    <t>202</t>
  </si>
  <si>
    <t>子易</t>
  </si>
  <si>
    <t>SlovenijaQQ</t>
  </si>
  <si>
    <t>18848366080</t>
  </si>
  <si>
    <t>川小Q</t>
  </si>
  <si>
    <t>https://www.xiaohongshu.com/user/profile/5f0570b90000000001003445?xhsshare=CopyLink&amp;appuid=5f0570b90000000001003445&amp;apptime=1599056044</t>
  </si>
  <si>
    <t>抖音 大众点评二选一 千粉</t>
  </si>
  <si>
    <t>川小Q发布了一篇小红书笔记，快来看吧！😆 Ehy5QcxYjpn85ZY 😆 http://xhslink.com/COahB，复制本条信息，打开【小红书】App查看精彩内容！</t>
  </si>
  <si>
    <t>187</t>
  </si>
  <si>
    <t>星月（急事语音或电联）🐰</t>
  </si>
  <si>
    <t>keairuwo0218</t>
  </si>
  <si>
    <t>14717647919</t>
  </si>
  <si>
    <t>爱护肤的鹿鹿酱</t>
  </si>
  <si>
    <t>https://www.xiaohongshu.com/user/profile/5b717c17f7e8b94c6db95689?xhsshare=CopyLink&amp;appuid=58e3bedb7fc5b83894ac879e&amp;apptime=1599049597</t>
  </si>
  <si>
    <t>38000</t>
  </si>
  <si>
    <t>山东省临沂市</t>
  </si>
  <si>
    <t>爱护肤的鹿鹿酱发布了一篇小红书笔记，快来看吧！😆 cQn5QOxj11ZmUb8 😆 http://xhslink.com/UMXeB，复制本条信息，打开【小红书】App查看精彩内容！</t>
  </si>
  <si>
    <t>2020-09-02 20:27</t>
  </si>
  <si>
    <t>124</t>
  </si>
  <si>
    <t>a</t>
  </si>
  <si>
    <t>13148674380</t>
  </si>
  <si>
    <t>放羊的小昭</t>
  </si>
  <si>
    <t>https://www.xiaohongshu.com/user/profile/5ebf98f2000000000101dcb3?xhsshare=CopyLink&amp;appuid=5ebf98f2000000000101dcb3&amp;apptime=1598955039</t>
  </si>
  <si>
    <t>2020-09-01 18:17</t>
  </si>
  <si>
    <t>125</t>
  </si>
  <si>
    <t>Ihkkw</t>
  </si>
  <si>
    <t>sosi-99</t>
  </si>
  <si>
    <t>15622339647</t>
  </si>
  <si>
    <t>西西</t>
  </si>
  <si>
    <t>https://www.xiaohongshu.com/user/profile/59e463fa11be10656a788ab6?xhsshare=CopyLink&amp;appuid=59e463fa11be10656a788ab6&amp;apptime=1598957451</t>
  </si>
  <si>
    <t>2020-09-01 18:58</t>
  </si>
  <si>
    <t>126</t>
  </si>
  <si>
    <t>A,粘人的小妖精💃</t>
  </si>
  <si>
    <t>706900538</t>
  </si>
  <si>
    <t>234000</t>
  </si>
  <si>
    <t>辽宁省铁岭市</t>
  </si>
  <si>
    <t>考拉</t>
  </si>
  <si>
    <t>2020-09-01 18:59</t>
  </si>
  <si>
    <t>127</t>
  </si>
  <si>
    <t>91000</t>
  </si>
  <si>
    <t>辽宁省铁岭市开原市</t>
  </si>
  <si>
    <t>2020-09-01 19:39</t>
  </si>
  <si>
    <t>128</t>
  </si>
  <si>
    <t>CN</t>
  </si>
  <si>
    <t>1091171311</t>
  </si>
  <si>
    <t>192000</t>
  </si>
  <si>
    <t xml:space="preserve"> 1</t>
  </si>
  <si>
    <t>2020-09-01 20:29</t>
  </si>
  <si>
    <t>129</t>
  </si>
  <si>
    <t>2020-09-01 20:53</t>
  </si>
  <si>
    <t>130</t>
  </si>
  <si>
    <t>📕一zhi 梨梨（kol）</t>
  </si>
  <si>
    <t>163000</t>
  </si>
  <si>
    <t>2020-09-01 20:54</t>
  </si>
  <si>
    <t>131</t>
  </si>
  <si>
    <t>广东省阳江市</t>
  </si>
  <si>
    <t>2020-09-01 21:29</t>
  </si>
  <si>
    <t>132</t>
  </si>
  <si>
    <t>青岛</t>
  </si>
  <si>
    <t>2020-09-01 22:07</t>
  </si>
  <si>
    <t>133</t>
  </si>
  <si>
    <t>苦大可儿</t>
  </si>
  <si>
    <t>dh18928716269</t>
  </si>
  <si>
    <t>18319835968</t>
  </si>
  <si>
    <t>啵叽丸丸</t>
  </si>
  <si>
    <t>https://www.xiaohongshu.com/user/profile/5edb346200000000010048c8?xhsshare=CopyLink&amp;appuid=5edb346200000000010048c8&amp;apptime=1598971221</t>
  </si>
  <si>
    <t>2020-09-01 22:42</t>
  </si>
  <si>
    <t>134</t>
  </si>
  <si>
    <t>小熊丸子</t>
  </si>
  <si>
    <t>15820344515</t>
  </si>
  <si>
    <t>兔小儿</t>
  </si>
  <si>
    <t>https://www.xiaohongshu.com/user/profile/5bd7e1f4115ad500015c1636?xhsshare=CopyLink&amp;appuid=5bcd85f8f846270001eb4214&amp;apptime=1554362557</t>
  </si>
  <si>
    <t>135</t>
  </si>
  <si>
    <t>60000</t>
  </si>
  <si>
    <t>广东省惠州市</t>
  </si>
  <si>
    <t>2020-09-01 23:43</t>
  </si>
  <si>
    <t>136</t>
  </si>
  <si>
    <t>薏</t>
  </si>
  <si>
    <t>yyyjy0212</t>
  </si>
  <si>
    <t>15119957223</t>
  </si>
  <si>
    <t>桃园理柰子</t>
  </si>
  <si>
    <t>https://www.xiaohongshu.com/user/profile/5df24c0f00000000010017c3?xhsshare=CopyLink&amp;appuid=5df24c0f00000000010017c3&amp;apptime=1598974545</t>
  </si>
  <si>
    <t>57000</t>
  </si>
  <si>
    <t>广东中山</t>
  </si>
  <si>
    <t>西五街、美图秀秀、微博、绿洲</t>
  </si>
  <si>
    <t>还没发布</t>
  </si>
  <si>
    <t>2020-09-01 23:44</t>
  </si>
  <si>
    <t>198</t>
  </si>
  <si>
    <t>董伟</t>
  </si>
  <si>
    <t>dong532732234</t>
  </si>
  <si>
    <t>15562608212</t>
  </si>
  <si>
    <t>Ms董_</t>
  </si>
  <si>
    <t>Ms董_发布了一篇小红书笔记，快来看吧！😆 f8khMWqLo0EzG68 😆 http://xhslink.com/TmAgB，复制本条信息，打开【小红书】App查看精彩内容！</t>
  </si>
  <si>
    <t>157000</t>
  </si>
  <si>
    <t>山东济南</t>
  </si>
  <si>
    <t>2020-09-02 22:19</t>
  </si>
  <si>
    <t>138</t>
  </si>
  <si>
    <t>淑姗</t>
  </si>
  <si>
    <t>17607625262</t>
  </si>
  <si>
    <t>一位靓女揪咪</t>
  </si>
  <si>
    <t>https://www.xiaohongshu.com/user/profile/5ba34f3b2dfa220001ed0d39?xhsshare=CopyLink&amp;appuid=5ba34f3b2dfa220001ed0d39&amp;apptime=1598978435</t>
  </si>
  <si>
    <t>87000</t>
  </si>
  <si>
    <t>2020-09-02 00:54</t>
  </si>
  <si>
    <t>139</t>
  </si>
  <si>
    <t>19876200566</t>
  </si>
  <si>
    <t>佛山</t>
  </si>
  <si>
    <t>2020-09-02 00:55</t>
  </si>
  <si>
    <t>140</t>
  </si>
  <si>
    <t>湘妹哟🐰</t>
  </si>
  <si>
    <t>xiaoxiang2b</t>
  </si>
  <si>
    <t>13556353106</t>
  </si>
  <si>
    <t>是啾啾哟</t>
  </si>
  <si>
    <t>https://www.xiaohongshu.com/user/profile/5dd290a60000000001002127?xhsshare=CopyLink&amp;appuid=5dd290a60000000001002127&amp;apptime=1580804707</t>
  </si>
  <si>
    <t>445000</t>
  </si>
  <si>
    <t>是啾啾哟发布了一篇小红书笔记，快来看吧！😆 VRoaBl82RjJs6Q2 😆 http://xhslink.com/hhY4A，复制本条信息，打开【小红书】App查看精彩内容！</t>
  </si>
  <si>
    <t>141</t>
  </si>
  <si>
    <t>2020-09-02 02:33</t>
  </si>
  <si>
    <t>142</t>
  </si>
  <si>
    <t>BLue💙（接推广）</t>
  </si>
  <si>
    <t>BLue💙</t>
  </si>
  <si>
    <t>广东省汕尾市</t>
  </si>
  <si>
    <t>2020-09-02 02:43</t>
  </si>
  <si>
    <t>143</t>
  </si>
  <si>
    <t>xiaox贝</t>
  </si>
  <si>
    <t>xxb_0131</t>
  </si>
  <si>
    <t>13956032128</t>
  </si>
  <si>
    <t>小小贝呀</t>
  </si>
  <si>
    <t>https://www.xiaohongshu.com/user/profile/5c7622ad0000000010001442?xhsshare=CopyLink&amp;appuid=5cf881de00000000180000e8&amp;apptime=1599011671</t>
  </si>
  <si>
    <t>2020-09-02 10:16</t>
  </si>
  <si>
    <t>64</t>
  </si>
  <si>
    <t>小哪吒</t>
  </si>
  <si>
    <t>joywww999</t>
  </si>
  <si>
    <t>18280208635</t>
  </si>
  <si>
    <t>非洲豆</t>
  </si>
  <si>
    <t>https://www.xiaohongshu.com/user/profile/5abe51454eacab7da386d44f?xhsshare=CopyLink&amp;appuid=5abe51454eacab7da386d44f&amp;apptime=1598935588</t>
  </si>
  <si>
    <t>114000</t>
  </si>
  <si>
    <t>抖音</t>
  </si>
  <si>
    <t>非洲豆发布了一篇小红书笔记，快来看吧！😆 KbeFVwOihrLX0fc 😆 http://xhslink.com/obQVA，复制本条信息，打开【小红书】App查看精彩内容！</t>
  </si>
  <si>
    <t>2020-09-01 12:52</t>
  </si>
  <si>
    <t>145</t>
  </si>
  <si>
    <t>明天还是吃爆米花</t>
  </si>
  <si>
    <t>15384327475</t>
  </si>
  <si>
    <t>18826695753</t>
  </si>
  <si>
    <t>多加果冻</t>
  </si>
  <si>
    <t>https://www.xiaohongshu.com/user/profile/57366f8a6a6a69035501659f?xhsshare=CopyLink&amp;appuid=5db5c7c400000000010061aa&amp;apptime=1599016987</t>
  </si>
  <si>
    <t>2020-09-02 11:24</t>
  </si>
  <si>
    <t>146</t>
  </si>
  <si>
    <t>SHENJIAHAO🖤</t>
  </si>
  <si>
    <t>15217206242</t>
  </si>
  <si>
    <t>TT睡醒了</t>
  </si>
  <si>
    <t>https://www.xiaohongshu.com/user/profile/5e0482100000000001001a9e?xhsshare=CopyLink&amp;appuid=5e0482100000000001001a9e&amp;apptime=1599018201</t>
  </si>
  <si>
    <t>59000</t>
  </si>
  <si>
    <t>2020-09-02 11:43</t>
  </si>
  <si>
    <t>147</t>
  </si>
  <si>
    <t>51000</t>
  </si>
  <si>
    <t>就小红书</t>
  </si>
  <si>
    <t>2020-09-02 11:44</t>
  </si>
  <si>
    <t>148</t>
  </si>
  <si>
    <t>黄昏失忆少女</t>
  </si>
  <si>
    <t>Izumi528</t>
  </si>
  <si>
    <t>19105608163</t>
  </si>
  <si>
    <t>朵朵2</t>
  </si>
  <si>
    <t>https://www.xiaohongshu.com/user/profile/5abe5467e8ac2b78adc4a15a?xhsshare=CopyLink&amp;appuid=5abe5467e8ac2b78adc4a15a&amp;apptime=1599015017</t>
  </si>
  <si>
    <t>2020-09-02 12:01</t>
  </si>
  <si>
    <t>149</t>
  </si>
  <si>
    <t>广西北海</t>
  </si>
  <si>
    <t>美图，绿洲</t>
  </si>
  <si>
    <t>2020-09-02 12:14</t>
  </si>
  <si>
    <t>150</t>
  </si>
  <si>
    <t>Penny～💖</t>
  </si>
  <si>
    <t>PENNYBABYAI</t>
  </si>
  <si>
    <t>18138221383</t>
  </si>
  <si>
    <t>小胖妮</t>
  </si>
  <si>
    <t>https://www.xiaohongshu.com/user/profile/5cbde088000000001701a214?xhsshare=CopyLink&amp;appuid=5b1488cae8ac2b3671a23f9a&amp;apptime=1596190693</t>
  </si>
  <si>
    <t>20037</t>
  </si>
  <si>
    <t>45100</t>
  </si>
  <si>
    <t>小红书 美图</t>
  </si>
  <si>
    <t>2020-09-02 12:56</t>
  </si>
  <si>
    <t>151</t>
  </si>
  <si>
    <t>Zoeyn‮‭</t>
  </si>
  <si>
    <t>2020-09-02 12:58</t>
  </si>
  <si>
    <t>152</t>
  </si>
  <si>
    <t>🔆</t>
  </si>
  <si>
    <t>g316631619</t>
  </si>
  <si>
    <t>13113757629</t>
  </si>
  <si>
    <t>别碰我的婴儿肥</t>
  </si>
  <si>
    <t>https://www.xiaohongshu.com/user/profile/5b702a4265e8cd0001e1179b?xhsshare=CopyLink&amp;appuid=5b702a4265e8cd0001e1179b&amp;apptime=1599024910</t>
  </si>
  <si>
    <t>2020-09-02 13:36</t>
  </si>
  <si>
    <t>153</t>
  </si>
  <si>
    <t>李永利（加人注明来意）</t>
  </si>
  <si>
    <t>2308600618</t>
  </si>
  <si>
    <t>17093757230</t>
  </si>
  <si>
    <t>子墨</t>
  </si>
  <si>
    <t>https://www.xiaohongshu.com/user/profile/5ad1d381e8ac2b0a542c70d9?xhsshare=CopyLink&amp;appuid=5ad1d381e8ac2b0a542c70d9&amp;apptime=1599026835</t>
  </si>
  <si>
    <t>郑州</t>
  </si>
  <si>
    <t>2020-09-02 14:09</t>
  </si>
  <si>
    <t>154</t>
  </si>
  <si>
    <t>230000</t>
  </si>
  <si>
    <t>吉林长春</t>
  </si>
  <si>
    <t>其他平台无粉丝接受的话都可以发</t>
  </si>
  <si>
    <t>2020-09-02 15:15</t>
  </si>
  <si>
    <t>155</t>
  </si>
  <si>
    <t>2020-09-02 15:36</t>
  </si>
  <si>
    <t>156</t>
  </si>
  <si>
    <t>2020-09-02 16:12</t>
  </si>
  <si>
    <t>157</t>
  </si>
  <si>
    <t>2020-09-02 16:23</t>
  </si>
  <si>
    <t>158</t>
  </si>
  <si>
    <t>113000</t>
  </si>
  <si>
    <t>2020-09-02 16:26</t>
  </si>
  <si>
    <t>159</t>
  </si>
  <si>
    <t>2天</t>
  </si>
  <si>
    <t>2020-09-02 16:38</t>
  </si>
  <si>
    <t>160</t>
  </si>
  <si>
    <t>小羽</t>
  </si>
  <si>
    <t>JESSICAxiaoyu13</t>
  </si>
  <si>
    <t>13660594204</t>
  </si>
  <si>
    <t>https://www.xiaohongshu.com/user/profile/5c6153f3000000001b011cb5?xhsshare=CopyLink&amp;appuid=5c6153f3000000001b011cb5&amp;apptime=1599039886</t>
  </si>
  <si>
    <t>微博、绿洲</t>
  </si>
  <si>
    <t>2020-09-02 17:45</t>
  </si>
  <si>
    <t>161</t>
  </si>
  <si>
    <t>94000</t>
  </si>
  <si>
    <t>广西南宁</t>
  </si>
  <si>
    <t>2020-09-02 17:47</t>
  </si>
  <si>
    <t>162</t>
  </si>
  <si>
    <t>2020-09-02 19:26</t>
  </si>
  <si>
    <t>163</t>
  </si>
  <si>
    <t>164</t>
  </si>
  <si>
    <t>一周内</t>
  </si>
  <si>
    <t>饭橘发布了一篇小红书笔记，快来看吧！😆 EtJ2kCPATUXqW01 😆 http://xhslink.com/ZVbeB，复制本条信息，打开【小红书】App查看精彩内容！</t>
  </si>
  <si>
    <t>2020-09-02 19:29</t>
  </si>
  <si>
    <t>165</t>
  </si>
  <si>
    <t>969862776</t>
  </si>
  <si>
    <t>18420339836</t>
  </si>
  <si>
    <t>204000</t>
  </si>
  <si>
    <t>2020-09-02 19:31</t>
  </si>
  <si>
    <t>166</t>
  </si>
  <si>
    <t>133000</t>
  </si>
  <si>
    <t>2020-09-02 19:33</t>
  </si>
  <si>
    <t>167</t>
  </si>
  <si>
    <t>583718199</t>
  </si>
  <si>
    <t>13172638005</t>
  </si>
  <si>
    <t>https://www.xiaohongshu.com/user/profile/5dd4aa1400000000010015f7?xhsshare=CopyLink&amp;appuid=5dd4aa1400000000010015f7&amp;apptime=1599020839</t>
  </si>
  <si>
    <t>1w</t>
  </si>
  <si>
    <t>12.6w</t>
  </si>
  <si>
    <t>广州市</t>
  </si>
  <si>
    <t>2020-09-02 19:34</t>
  </si>
  <si>
    <t>168</t>
  </si>
  <si>
    <t>1666263579</t>
  </si>
  <si>
    <t>84000</t>
  </si>
  <si>
    <t>全糖女孩发布了一篇小红书笔记，快来看吧！😆 LCXF7lOpsQRghyh 😆 http://xhslink.com/0rjeB，复制本条信息，打开【小红书】App查看精彩内容！</t>
  </si>
  <si>
    <t>2020-09-02 19:38</t>
  </si>
  <si>
    <t>169</t>
  </si>
  <si>
    <t>2020-09-02 19:39</t>
  </si>
  <si>
    <t>37</t>
  </si>
  <si>
    <t>菲子</t>
  </si>
  <si>
    <t>sufei0505</t>
  </si>
  <si>
    <t>13410146211</t>
  </si>
  <si>
    <t>雨莱</t>
  </si>
  <si>
    <t>https://www.xiaohongshu.com/user/profile/5dbaadf40000000001003658?xhsshare=CopyLink&amp;appuid=5dbaadf40000000001003658&amp;apptime=1598931910</t>
  </si>
  <si>
    <t>雨莱发布了一篇小红书笔记，快来看吧！😆 8ADGjv6wLooOEhz 😆 http://xhslink.com/Bh6UA，复制本条信息，打开【小红书】App查看精彩内容！</t>
  </si>
  <si>
    <t>2020-09-01 11:46</t>
  </si>
  <si>
    <t>171</t>
  </si>
  <si>
    <t>要勤劳的tracy</t>
  </si>
  <si>
    <t xml:space="preserve">tracycxq </t>
  </si>
  <si>
    <t>13624055320</t>
  </si>
  <si>
    <t>俄罗斯大娃娃</t>
  </si>
  <si>
    <t>https://www.xiaohongshu.com/user/profile/5a994f2ce8ac2b4d0228c6e2?xhsshare=CopyLink&amp;appuid=559bb483f5a2631722f381ea&amp;apptime=1599047270</t>
  </si>
  <si>
    <t>2020-09-02 19:48</t>
  </si>
  <si>
    <t>172</t>
  </si>
  <si>
    <t>安徽省宿州市</t>
  </si>
  <si>
    <t>微博考拉绿洲</t>
  </si>
  <si>
    <t>2020-09-02 19:50</t>
  </si>
  <si>
    <t>173</t>
  </si>
  <si>
    <t>黄朵朵🍬</t>
  </si>
  <si>
    <t>yibao045692</t>
  </si>
  <si>
    <t>15928071739</t>
  </si>
  <si>
    <t>小黄同学🌈</t>
  </si>
  <si>
    <t>https://www.xiaohongshu.com/discovery/item/5db680220000000001005132?xhsshare=CopyLink&amp;appuid=5e58eaee0000000001007cc5&amp;apptime=1598980050</t>
  </si>
  <si>
    <t>7922</t>
  </si>
  <si>
    <t>174</t>
  </si>
  <si>
    <t>二八伶</t>
  </si>
  <si>
    <t>SXLLW02</t>
  </si>
  <si>
    <t>13285773321</t>
  </si>
  <si>
    <t>https://www.xiaohongshu.com/user/profile/5ba9bf0af1329200011574a8?xhsshare=CopyLink&amp;appuid=5ba9bf0af1329200011574a8&amp;apptime=1599047415</t>
  </si>
  <si>
    <t>2020-09-02 19:51</t>
  </si>
  <si>
    <t>175</t>
  </si>
  <si>
    <t>Julyjuice🍅</t>
  </si>
  <si>
    <t>-COMET-</t>
  </si>
  <si>
    <t>13725837677</t>
  </si>
  <si>
    <t>July柚柚子</t>
  </si>
  <si>
    <t>https://www.xiaohongshu.com/user/profile/5ec0d2e5000000000101c57e?xhsshare=CopyLink&amp;appuid=5ec0d2e5000000000101c57e&amp;apptime=1599047831</t>
  </si>
  <si>
    <t>10166</t>
  </si>
  <si>
    <t>28823</t>
  </si>
  <si>
    <t>2020-09-02 20:04</t>
  </si>
  <si>
    <t>176</t>
  </si>
  <si>
    <t>关</t>
  </si>
  <si>
    <t>13508374042</t>
  </si>
  <si>
    <t>荒糖水手</t>
  </si>
  <si>
    <t>https://www.xiaohongshu.com/user/profile/59f455f24eacab5f431ca3f2?xhsshare=CopyLink&amp;appuid=59f455f24eacab5f431ca3f2&amp;apptime=1576077035</t>
  </si>
  <si>
    <t>7800</t>
  </si>
  <si>
    <t>https://www.xiaohongshu.com/discovery/item/5f4378cf0000000001007522?xhsshare=SinaWeibo&amp;appuid=59f455f24eacab5f431ca3f2&amp;apptime=1599048392</t>
  </si>
  <si>
    <t>2020-09-02 20:06</t>
  </si>
  <si>
    <t>177</t>
  </si>
  <si>
    <t>96000</t>
  </si>
  <si>
    <t>绿洲（无粉丝基础）</t>
  </si>
  <si>
    <t>2020-09-02 20:09</t>
  </si>
  <si>
    <t>178</t>
  </si>
  <si>
    <t>敦敦</t>
  </si>
  <si>
    <t>13144263075</t>
  </si>
  <si>
    <t>石原里咩</t>
  </si>
  <si>
    <t>https://www.xiaohongshu.com/user/profile/5ec114360000000001001ee2?xhsshare=CopyLink&amp;appuid=5ec114360000000001001ee2&amp;apptime=1599048389</t>
  </si>
  <si>
    <t>179</t>
  </si>
  <si>
    <t>152000</t>
  </si>
  <si>
    <t>2020-09-02 20:10</t>
  </si>
  <si>
    <t>180</t>
  </si>
  <si>
    <t>小可爱的老王</t>
  </si>
  <si>
    <t>supermanhurt</t>
  </si>
  <si>
    <t>18336396936</t>
  </si>
  <si>
    <t>https://www.xiaohongshu.com/user/profile/5b656d0ea0b651000146bf41?xhsshare=CopyLink&amp;appuid=5b656d0ea0b651000146bf41&amp;apptime=1599048631</t>
  </si>
  <si>
    <t>河南郑州</t>
  </si>
  <si>
    <t>快手</t>
  </si>
  <si>
    <t>小可爱的老王发布了一篇小红书笔记，快来看吧！😆 zfy6fSO5JcKqvXm 😆 http://xhslink.com/S1HeB，复制本条信息，打开【小红书】App查看精彩内容！</t>
  </si>
  <si>
    <t>2020-09-02 20:11</t>
  </si>
  <si>
    <t>91</t>
  </si>
  <si>
    <t>小红书Jyeong</t>
  </si>
  <si>
    <t>JYeong_914</t>
  </si>
  <si>
    <t>13554961046</t>
  </si>
  <si>
    <t>Jyeong</t>
  </si>
  <si>
    <t>https://www.xiaohongshu.com/user/profile/5ea0088b00000000010036d1?xhsshare=CopyLink&amp;appuid=5ea0088b00000000010036d1&amp;apptime=1592643359</t>
  </si>
  <si>
    <t>小红书 绿洲 美丽修行</t>
  </si>
  <si>
    <t>https://www.xiaohongshu.com/discovery/item/5f4cbcc500000000010046f6?xhsshare=CopyLink&amp;appuid=5ea0088b00000000010036d1&amp;apptime=1598941706</t>
  </si>
  <si>
    <t>2020-09-01 14:29</t>
  </si>
  <si>
    <t>182</t>
  </si>
  <si>
    <t>🐑33</t>
  </si>
  <si>
    <t>2020-09-02 20:17</t>
  </si>
  <si>
    <t>183</t>
  </si>
  <si>
    <t>四天</t>
  </si>
  <si>
    <t>184</t>
  </si>
  <si>
    <t>微博，绿洲</t>
  </si>
  <si>
    <t>2020-09-02 20:19</t>
  </si>
  <si>
    <t>常  樂</t>
  </si>
  <si>
    <t>xml251898262</t>
  </si>
  <si>
    <t>15137264264</t>
  </si>
  <si>
    <t>淡墨青衫</t>
  </si>
  <si>
    <t>https://www.xiaohongshu.com/user/profile/5ac8cdbe11be10588bd68a23?xhsshare=CopyLink&amp;appuid=5967688282ec3925be465ced&amp;apptime=1598929841</t>
  </si>
  <si>
    <t>河南安阳</t>
  </si>
  <si>
    <t>淡墨青衫发布了一篇小红书笔记，快来看吧！😆 JGg9SurzcSMwRfj 😆 http://xhslink.com/B1DUA，复制本条信息，打开【小红书】App查看精彩内容！</t>
  </si>
  <si>
    <t>186</t>
  </si>
  <si>
    <t>溺安</t>
  </si>
  <si>
    <t>anyan-xiaohaoya</t>
  </si>
  <si>
    <t>13416182288</t>
  </si>
  <si>
    <t xml:space="preserve">小安先生 </t>
  </si>
  <si>
    <t xml:space="preserve">https://www.xiaohongshu.com/user/profile/5bea794204bbf000012a5087?xhsshare=CopyLink&amp;appuid=5bea794204bbf000012a5087&amp;apptime=1566978710 </t>
  </si>
  <si>
    <t>160000</t>
  </si>
  <si>
    <t>210</t>
  </si>
  <si>
    <t>馬梓惠Meroy</t>
  </si>
  <si>
    <t>马梓惠Meroy</t>
  </si>
  <si>
    <t>https://www.xiaohongshu.com/user/profile/565310cda75c955e59bf4cfa?xhsshare=CopyLink&amp;appuid=565310cda75c955e59bf4cfa&amp;apptime=1599058703</t>
  </si>
  <si>
    <t>馬梓惠Meroy发布了一篇小红书笔记，快来看吧！😆 yN0Zo4XzFmH4yQM 😆 http://xhslink.com/J8AhB，复制本条信息，打开【小红书】App查看精彩内容！</t>
  </si>
  <si>
    <t>2020-09-02 23:15</t>
  </si>
  <si>
    <t>188</t>
  </si>
  <si>
    <t>小芹菜ccci发布了一篇小红书笔记，快来看吧！😆 8JJo9MY5kNr8jRN 😆 http://xhslink.com/QtYeB，复制本条信息，打开【小红书】App查看精彩内容！</t>
  </si>
  <si>
    <t>2020-09-02 20:32</t>
  </si>
  <si>
    <t>189</t>
  </si>
  <si>
    <t>安安（急事弹语音）</t>
  </si>
  <si>
    <t>15856283905</t>
  </si>
  <si>
    <t>一花一世界</t>
  </si>
  <si>
    <t>https://www.xiaohongshu.com/user/profile/5c8a674b000000001202164a?xhsshare=CopyLink&amp;appuid=5af445f14eacab653eb23237&amp;apptime=1599050908</t>
  </si>
  <si>
    <t>10101</t>
  </si>
  <si>
    <t>微博  绿洲</t>
  </si>
  <si>
    <t>2020-09-02 20:49</t>
  </si>
  <si>
    <t>190</t>
  </si>
  <si>
    <t>广东省云浮市</t>
  </si>
  <si>
    <t>2020-09-02 21:19</t>
  </si>
  <si>
    <t>194</t>
  </si>
  <si>
    <t>小巧姐姐</t>
  </si>
  <si>
    <t>qiaoqiaob</t>
  </si>
  <si>
    <t>15984278923</t>
  </si>
  <si>
    <t>https://www.xiaohongshu.com/user/profile/5ba83da765f02300013182ab?xhsshare=CopyLink&amp;appuid=5ba83da765f02300013182ab&amp;apptime=1599053576</t>
  </si>
  <si>
    <t>10300</t>
  </si>
  <si>
    <t>26800</t>
  </si>
  <si>
    <t>小巧姐姐发布了一篇小红书笔记，快来看吧！😆 foW11povNUTdcOR 😆 http://xhslink.com/G4VfB，复制本条信息，打开【小红书】App查看精彩内容！</t>
  </si>
  <si>
    <t>2020-09-02 21:38</t>
  </si>
  <si>
    <t>192</t>
  </si>
  <si>
    <t>시간</t>
  </si>
  <si>
    <t>E6100200</t>
  </si>
  <si>
    <t>18764761955</t>
  </si>
  <si>
    <t>紫了个菜</t>
  </si>
  <si>
    <t>https://www.xiaohongshu.com/user/profile/5cc4407a000000001101d69b?xhsshare=CopyLink&amp;appuid=5b17b7b4e8ac2b25aa06f3eb&amp;apptime=1599053355</t>
  </si>
  <si>
    <t>山东省济宁市兖州区兴隆庄镇工业园东升新材料有限公司+孙圆</t>
  </si>
  <si>
    <t>2020-09-02 21:30</t>
  </si>
  <si>
    <t>193</t>
  </si>
  <si>
    <t>泡芙（回复不及时，着急语音）</t>
  </si>
  <si>
    <t>Axb10605</t>
  </si>
  <si>
    <t>13214100182</t>
  </si>
  <si>
    <t>泡芙</t>
  </si>
  <si>
    <t>https://www.xiaohongshu.com/user/profile/5bd79e9b6827a400012ce780?xhsshare=CopyLink&amp;appuid=5bd79e9b6827a400012ce780&amp;apptime=1599053607</t>
  </si>
  <si>
    <t>2020-09-02 21:33</t>
  </si>
  <si>
    <t>170</t>
  </si>
  <si>
    <t>黑心妈咪</t>
  </si>
  <si>
    <t>heibai2468</t>
  </si>
  <si>
    <t>18856034500</t>
  </si>
  <si>
    <t>https://www.xiaohongshu.com/user/profile/596b73815e87e7369c0147bc?xhsshare=CopyLink&amp;appuid=596b73815e87e7369c0147bc&amp;apptime=1599046393</t>
  </si>
  <si>
    <t>89088</t>
  </si>
  <si>
    <t>安徽安庆</t>
  </si>
  <si>
    <t>https://itunes.apple.com/cn/app/id741292507?l=en&amp;mt=8</t>
  </si>
  <si>
    <t>195</t>
  </si>
  <si>
    <t>13226301996</t>
  </si>
  <si>
    <t>惠州</t>
  </si>
  <si>
    <t>2020-09-02 21:45</t>
  </si>
  <si>
    <t>196</t>
  </si>
  <si>
    <t>Anita🌈</t>
  </si>
  <si>
    <t>2020-09-02 21:48</t>
  </si>
  <si>
    <t>197</t>
  </si>
  <si>
    <t>晓晓</t>
  </si>
  <si>
    <t>he913114502</t>
  </si>
  <si>
    <t>13413851419</t>
  </si>
  <si>
    <t>桥边姑娘</t>
  </si>
  <si>
    <t>https://www.xiaohongshu.com/user/profile/5bc83de1da37c6000156e85d?xhsshare=CopyLink&amp;appuid=5bc83de1da37c6000156e85d&amp;apptime=1599054934</t>
  </si>
  <si>
    <t>肇庆市</t>
  </si>
  <si>
    <t>2020-09-02 21:57</t>
  </si>
  <si>
    <t>120</t>
  </si>
  <si>
    <t>Jeff是我啊</t>
  </si>
  <si>
    <t>z1992912</t>
  </si>
  <si>
    <t>15990039067</t>
  </si>
  <si>
    <t>会魔法的可爱屁jeff</t>
  </si>
  <si>
    <t>https://www.xiaohongshu.com/user/profile/5c715a9400000000120102b2?xhsshare=CopyLink&amp;appuid=5966d65b82ec3960f20d5b89&amp;apptime=1598951699</t>
  </si>
  <si>
    <t>杭州</t>
  </si>
  <si>
    <t>会魔法的可爱屁Jeff发布了一篇小红书笔记，快来看吧！😆 vZ4oj94LYQT3Tpw 😆 http://xhslink.com/Nd7YA，复制本条信息，打开【小红书】App查看精彩内容！</t>
  </si>
  <si>
    <t>2020-09-01 17:15</t>
  </si>
  <si>
    <t>199</t>
  </si>
  <si>
    <t>2020-09-02 22:30</t>
  </si>
  <si>
    <t>204</t>
  </si>
  <si>
    <t>pompompurin</t>
  </si>
  <si>
    <t>Clouds_roll</t>
  </si>
  <si>
    <t>1771063406</t>
  </si>
  <si>
    <t>勃艮第红的布丁</t>
  </si>
  <si>
    <t>https://www.xiaohongshu.com/user/profile/5f07fbca000000000101f787?xhsshare=CopyLink&amp;appuid=5f07fbca000000000101f787&amp;apptime=1599058328</t>
  </si>
  <si>
    <t>四川省眉山市</t>
  </si>
  <si>
    <t>勃艮第红的布丁发布了一篇小红书笔记，快来看吧！😆 bEtpXnH6T0DVmGS 😆 http://xhslink.com/R8hhB，复制本条信息，打开【小红书】App查看精彩内容！</t>
  </si>
  <si>
    <t>2020-09-02 22:57</t>
  </si>
  <si>
    <t>110</t>
  </si>
  <si>
    <t>也是文芊呀（品合）</t>
  </si>
  <si>
    <t>2413373675</t>
  </si>
  <si>
    <t>13570867652</t>
  </si>
  <si>
    <t>美美葡萄藤</t>
  </si>
  <si>
    <t>https://www.xiaohongshu.com/user/profile/5c25c7ef000000000602b8bf?xhsshare=CopyLink&amp;appuid=5c25c7ef000000000602b8bf&amp;apptime=1598949200</t>
  </si>
  <si>
    <t>美美葡萄藤发布了一篇小红书笔记，快来看吧！😆 cP3dZ3MCfpmcgFs 😆 http://xhslink.com/wcwYA，复制本条信息，打开【小红书】App查看精彩内容！</t>
  </si>
  <si>
    <t>2020-09-01 16:34</t>
  </si>
  <si>
    <t>209</t>
  </si>
  <si>
    <t>花生🌀小姐</t>
  </si>
  <si>
    <t>949297754</t>
  </si>
  <si>
    <t>13290782595</t>
  </si>
  <si>
    <t>花生同学</t>
  </si>
  <si>
    <t>https://www.xiaohongshu.com/user/profile/5d10e44300000000100327e6?xhsshare=CopyLink&amp;appuid=5d10e44300000000100327e6&amp;apptime=1599059501</t>
  </si>
  <si>
    <t>104000</t>
  </si>
  <si>
    <t>厦门</t>
  </si>
  <si>
    <t>2020-09-02 23:14</t>
  </si>
  <si>
    <t>115</t>
  </si>
  <si>
    <t>Skyler</t>
  </si>
  <si>
    <t>hua66881234567</t>
  </si>
  <si>
    <t>15719480107</t>
  </si>
  <si>
    <t>https://www.xiaohongshu.com/user/profile/5c219197000000000703b09f?xhsshare=CopyLink&amp;appuid=5cd5b7210000000017030a2b&amp;apptime=1598950099</t>
  </si>
  <si>
    <t>190000</t>
  </si>
  <si>
    <t>四川成都</t>
  </si>
  <si>
    <t>Skyler发布了一篇小红书笔记，快来看吧！😆 bBwhZNicHvk7Q3a 😆 http://xhslink.com/5tOYA，复制本条信息，打开【小红书】App查看精彩内容！</t>
  </si>
  <si>
    <t>2020-09-01 16:52</t>
  </si>
  <si>
    <t>50</t>
  </si>
  <si>
    <t>茜茜</t>
  </si>
  <si>
    <t>17866310</t>
  </si>
  <si>
    <t>13590111369</t>
  </si>
  <si>
    <t>茜茜是天蝎</t>
  </si>
  <si>
    <t>https://www.xiaohongshu.com/user/profile/58fcf3386a6a6946267933da?xhsshare=CopyLink&amp;appuid=58fcf3386a6a6946267933da&amp;apptime=1598933503</t>
  </si>
  <si>
    <t>茜茜是天蝎发布了一篇小红书笔记，快来看吧！😆 Xus8v3dMZA8m0ir 😆 http://xhslink.com/SIjVA，复制本条信息，打开【小红书】App查看精彩内容！</t>
  </si>
  <si>
    <t>2020-09-01 12:12</t>
  </si>
  <si>
    <t>205</t>
  </si>
  <si>
    <t>177000</t>
  </si>
  <si>
    <t>2020-09-02 22:58</t>
  </si>
  <si>
    <t>206</t>
  </si>
  <si>
    <t>甜妮妮</t>
  </si>
  <si>
    <t>gk20170113</t>
  </si>
  <si>
    <t>13341215770</t>
  </si>
  <si>
    <t>凯哥的小迷妹</t>
  </si>
  <si>
    <t>https://www.xiaohongshu.com/user/profile/5cc2aca3000000001200e04c?xhsshare=CopyLink&amp;appuid=5d84c7b5000000000100895d&amp;apptime=1599059287</t>
  </si>
  <si>
    <t>山东省济宁</t>
  </si>
  <si>
    <t>2020-09-02 23:08</t>
  </si>
  <si>
    <t>9</t>
  </si>
  <si>
    <t>mc.寳💭</t>
  </si>
  <si>
    <t>xiaofang-mc</t>
  </si>
  <si>
    <t>13418613162</t>
  </si>
  <si>
    <t>mc宝</t>
  </si>
  <si>
    <t>https://www.xiaohongshu.com/user/profile/5ae02bfb11be10161a55a113?xhsshare=CopyLink&amp;appuid=5ae02bfb11be10161a55a113&amp;apptime=1598929980</t>
  </si>
  <si>
    <t>23485</t>
  </si>
  <si>
    <t>40965</t>
  </si>
  <si>
    <t>护肤,美食,旅行</t>
  </si>
  <si>
    <t>mc宝发布了一篇小红书笔记，快来看吧！😆 PgVGkEPuzclsFKc 😆 http://xhslink.com/1RFUA，复制本条信息，打开【小红书】App查看精彩内容！</t>
  </si>
  <si>
    <t>208</t>
  </si>
  <si>
    <t>小小小小称</t>
  </si>
  <si>
    <t>13275750367</t>
  </si>
  <si>
    <t>https://www.xiaohongshu.com/user/profile/574c40836a6a6952650ff38e?xhsshare=CopyLink&amp;appuid=5b0bd26011be1010bee81013&amp;apptime=1576130974</t>
  </si>
  <si>
    <t>2020-09-02 23:13</t>
  </si>
  <si>
    <t>32</t>
  </si>
  <si>
    <t>LEXI 💎</t>
  </si>
  <si>
    <t>lexi869</t>
  </si>
  <si>
    <t>18800298010</t>
  </si>
  <si>
    <t>苏州里</t>
  </si>
  <si>
    <t>https://www.xiaohongshu.com/user/profile/56a3c698b8c8b462a5cc298e?xhsshare=CopyLink&amp;appuid=56a3c698b8c8b462a5cc298e&amp;apptime=1593567167</t>
  </si>
  <si>
    <t>苏州里发布了一篇小红书笔记，快来看吧！😆 KhKU6si6Wqlx70w 😆 http://xhslink.com/ckWUA，复制本条信息，打开【小红书】App查看精彩内容！</t>
  </si>
  <si>
    <t>12</t>
  </si>
  <si>
    <t>相见恨晚ق .</t>
  </si>
  <si>
    <t>524102920</t>
  </si>
  <si>
    <t>13860098600</t>
  </si>
  <si>
    <t>小肉球</t>
  </si>
  <si>
    <t>https://www.xiaohongshu.com/user/profile/5cdd9832000000001001f7ef?xhsshare=CopyLink&amp;appuid=5cdd9832000000001001f7ef&amp;apptime=1598930053</t>
  </si>
  <si>
    <t>45000</t>
  </si>
  <si>
    <t>福州</t>
  </si>
  <si>
    <t>同步微博</t>
  </si>
  <si>
    <t>小肉球发布了一篇小红书笔记，快来看吧！😆 9ROEOmPoFz3Xjpr 😆 http://xhslink.com/yUFUA，复制本条信息，打开【小红书】App查看精彩内容！</t>
  </si>
  <si>
    <t>211</t>
  </si>
  <si>
    <t>十二</t>
  </si>
  <si>
    <t>-Cshhh</t>
  </si>
  <si>
    <t>17381353100</t>
  </si>
  <si>
    <t>陈十二的西瓜</t>
  </si>
  <si>
    <t>https://www.xiaohongshu.com/user/profile/5ed7a5100000000001001722?xhsshare=CopyLink&amp;appuid=5ed7a5100000000001001722&amp;apptime=1599060142</t>
  </si>
  <si>
    <t>10800</t>
  </si>
  <si>
    <t>四川南充</t>
  </si>
  <si>
    <t>2020-09-02 23:26</t>
  </si>
  <si>
    <t>212</t>
  </si>
  <si>
    <t>MustardLee</t>
  </si>
  <si>
    <t>guimi507</t>
  </si>
  <si>
    <t>13438930148</t>
  </si>
  <si>
    <t>爱吃榴莲的Lee废废</t>
  </si>
  <si>
    <t>https://www.xiaohongshu.com/user/profile/5d697055000000000101b1c2?xhsshare=CopyLink&amp;appuid=5aab6544e8ac2b33bf73bf29&amp;apptime=1582801357</t>
  </si>
  <si>
    <t>37000</t>
  </si>
  <si>
    <t>2020-09-03 00:16</t>
  </si>
  <si>
    <t>213</t>
  </si>
  <si>
    <t>winwin仔🍒</t>
  </si>
  <si>
    <t>2020-09-03 00:55</t>
  </si>
  <si>
    <t>214</t>
  </si>
  <si>
    <t>万格丽不锈钢橱柜</t>
  </si>
  <si>
    <t>18368765328</t>
  </si>
  <si>
    <t>可爱的小七</t>
  </si>
  <si>
    <t>https://www.xiaohongshu.com/user/profile/5d2da8ff000000001102fa59?xhsshare=CopyLink&amp;appuid=53fec56db4c4d61528864349&amp;apptime=1599066688</t>
  </si>
  <si>
    <t>温州</t>
  </si>
  <si>
    <t xml:space="preserve"> ，</t>
  </si>
  <si>
    <t>2020-09-03 01:12</t>
  </si>
  <si>
    <t>215</t>
  </si>
  <si>
    <t>佩琼(品合)</t>
  </si>
  <si>
    <t>AB20044312</t>
  </si>
  <si>
    <t>18244964810</t>
  </si>
  <si>
    <t>小猪佩琪</t>
  </si>
  <si>
    <t>https://www.xiaohongshu.com/user/profile/5bb5b37304ddb600013dcb92?xhsshare=CopyLink&amp;appuid=5c983eb6000000001101c40f&amp;apptime=1599068517</t>
  </si>
  <si>
    <t>3天</t>
  </si>
  <si>
    <t>2020-09-03 01:43</t>
  </si>
  <si>
    <t>216</t>
  </si>
  <si>
    <t>81000</t>
  </si>
  <si>
    <t>广东省佛山市</t>
  </si>
  <si>
    <t>2020-09-03 01:47</t>
  </si>
  <si>
    <t>217</t>
  </si>
  <si>
    <t>拾贰（回复慢时尽情弹语音）</t>
  </si>
  <si>
    <t>b-word-eye</t>
  </si>
  <si>
    <t>15521141335</t>
  </si>
  <si>
    <t>拾贰</t>
  </si>
  <si>
    <t>https://www.xiaohongshu.com/user/profile/593277eca9b2ed06c44f3f79?xhsshare=CopyLink&amp;appuid=593277eca9b2ed06c44f3f79&amp;apptime=1592473606</t>
  </si>
  <si>
    <t>221000</t>
  </si>
  <si>
    <t>拾贰发布了一篇小红书笔记，快来看吧！😆 5VTnS3HuePI1S1e 😆 http://xhslink.com/Vq2iB，复制本条信息，打开【小红书】App查看精彩内容！</t>
  </si>
  <si>
    <t>2020-09-03 02:59</t>
  </si>
  <si>
    <t>218</t>
  </si>
  <si>
    <t>2020-09-03 08:52</t>
  </si>
  <si>
    <t>219</t>
  </si>
  <si>
    <t>河南省信阳市浉河区五星乡七里棚福安花园二号楼二单元403</t>
  </si>
  <si>
    <t>2020-09-03 09:12</t>
  </si>
  <si>
    <t>220</t>
  </si>
  <si>
    <t>母婴,美食,健身</t>
  </si>
  <si>
    <t>绿洲美图</t>
  </si>
  <si>
    <t>2020-09-03 10:44</t>
  </si>
  <si>
    <t>221</t>
  </si>
  <si>
    <t>751210280</t>
  </si>
  <si>
    <t>131000</t>
  </si>
  <si>
    <t>清远</t>
  </si>
  <si>
    <t>.7</t>
  </si>
  <si>
    <t>🈚️</t>
  </si>
  <si>
    <t>2020-09-03 10:46</t>
  </si>
  <si>
    <t>222</t>
  </si>
  <si>
    <t>江苏淮安</t>
  </si>
  <si>
    <t>2020-09-03 10:54</t>
  </si>
  <si>
    <t>223</t>
  </si>
  <si>
    <t>素人渔者</t>
  </si>
  <si>
    <t>1302403397</t>
  </si>
  <si>
    <t>15353249727</t>
  </si>
  <si>
    <t>https://www.xiaohongshu.com/user/profile/5e76ecdd0000000001009108?xhsshare=CopyLink&amp;appuid=5e76ecdd0000000001009108&amp;apptime=1592304875</t>
  </si>
  <si>
    <t>西安市</t>
  </si>
  <si>
    <t>2020-09-03 11:09</t>
  </si>
  <si>
    <t>224</t>
  </si>
  <si>
    <t>2020-09-03 11:17</t>
  </si>
  <si>
    <t>225</t>
  </si>
  <si>
    <t>126000</t>
  </si>
  <si>
    <t>！</t>
  </si>
  <si>
    <t>2020-09-03 12:23</t>
  </si>
  <si>
    <t>226</t>
  </si>
  <si>
    <t>🍑少女苏</t>
  </si>
  <si>
    <t>surongbin1023_</t>
  </si>
  <si>
    <t>13591145091</t>
  </si>
  <si>
    <t>苏苏大可爱</t>
  </si>
  <si>
    <t>https://www.xiaohongshu.com/user/profile/5ef09809000000000101e2c0?xhsshare=CopyLink&amp;appuid=5ef09809000000000101e2c0&amp;apptime=1599113658</t>
  </si>
  <si>
    <t>大连</t>
  </si>
  <si>
    <t>微博13万 粉丝 抖音</t>
  </si>
  <si>
    <t>https://www.xiaohongshu.com/discovery/item/5f4f7df20000000001002e02?xhsshare=CopyLink&amp;appuid=5ef09809000000000101e2c0&amp;apptime=1599113939</t>
  </si>
  <si>
    <t>2020-09-03 14:19</t>
  </si>
  <si>
    <t>227</t>
  </si>
  <si>
    <t>2020-09-03 15:08</t>
  </si>
  <si>
    <t>228</t>
  </si>
  <si>
    <t>158000</t>
  </si>
  <si>
    <t>江门</t>
  </si>
  <si>
    <t>2020-09-03 15:26</t>
  </si>
  <si>
    <t>229</t>
  </si>
  <si>
    <t>95000</t>
  </si>
  <si>
    <t>2020-09-03 15:28</t>
  </si>
  <si>
    <t>230</t>
  </si>
  <si>
    <t>62000</t>
  </si>
  <si>
    <t>河南省濮阳市</t>
  </si>
  <si>
    <t>美图和微博</t>
  </si>
  <si>
    <t>2020-09-03 15:53</t>
  </si>
  <si>
    <t>231</t>
  </si>
  <si>
    <t>2020-09-03 16:13</t>
  </si>
  <si>
    <t>232</t>
  </si>
  <si>
    <t>小鹿</t>
  </si>
  <si>
    <t>L15225935177</t>
  </si>
  <si>
    <t>15225935177</t>
  </si>
  <si>
    <t>小鹿0112</t>
  </si>
  <si>
    <t>https://www.xiaohongshu.com/user/profile/5aaa94c311be10514d3dff29?xhsshare=CopyLink&amp;appuid=5c9a296300000000120295ff&amp;apptime=1599122688</t>
  </si>
  <si>
    <t>5154</t>
  </si>
  <si>
    <t>河南省新乡市</t>
  </si>
  <si>
    <t>2020-09-03 16:45</t>
  </si>
  <si>
    <t>233</t>
  </si>
  <si>
    <t>野原新蜘蛛</t>
  </si>
  <si>
    <t>JTM886</t>
  </si>
  <si>
    <t>18851139618</t>
  </si>
  <si>
    <t>https://www.xiaohongshu.com/user/profile/5c889f6f00000000160085f1?xhsshare=CopyLink&amp;appuid=5c889f6f00000000160085f1&amp;apptime=1599122638</t>
  </si>
  <si>
    <t>南京</t>
  </si>
  <si>
    <t>2020-09-03 16:55</t>
  </si>
  <si>
    <t>234</t>
  </si>
  <si>
    <t>Limdax啊柠</t>
  </si>
  <si>
    <t>LIN1271871754</t>
  </si>
  <si>
    <t>18825618108</t>
  </si>
  <si>
    <t>https://www.xiaohongshu.com/user/profile/5e5e3653000000000100b117?xhsshare=CopyLink&amp;appuid=5a9a0ca011be101ec37d0087&amp;apptime=1598867856</t>
  </si>
  <si>
    <t>9000</t>
  </si>
  <si>
    <t>没有，但是会拍，有专业相机设备拍摄</t>
  </si>
  <si>
    <t>2020-09-03 19:31</t>
  </si>
  <si>
    <t>235</t>
  </si>
  <si>
    <t>青冘</t>
  </si>
  <si>
    <t>zx78337</t>
  </si>
  <si>
    <t>13468507967</t>
  </si>
  <si>
    <t>https://www.xiaohongshu.com/user/profile/59f0708b4eacab6df4c48ca5?xhsshare=CopyLink&amp;appuid=59f0708b4eacab6df4c48ca5&amp;apptime=1599149567</t>
  </si>
  <si>
    <t>陕西</t>
  </si>
  <si>
    <t>2020-09-04 00:13</t>
  </si>
  <si>
    <t>236</t>
  </si>
  <si>
    <t>💡</t>
  </si>
  <si>
    <t>13826971214</t>
  </si>
  <si>
    <t>好朋友莉莎</t>
  </si>
  <si>
    <t>https://www.xiaohongshu.com/user/profile/5f0ea1d5000000000100128b?xhsshare=CopyLink&amp;appuid=5f0ea1d5000000000100128b&amp;apptime=1598855224</t>
  </si>
  <si>
    <t>1.7</t>
  </si>
  <si>
    <t>东莞市</t>
  </si>
  <si>
    <t>2020-09-04 09:11</t>
  </si>
  <si>
    <t>237</t>
  </si>
  <si>
    <t>Luella🍒</t>
  </si>
  <si>
    <t>tzl8950</t>
  </si>
  <si>
    <t>13392489469</t>
  </si>
  <si>
    <t>圆了咕噜的噜噜</t>
  </si>
  <si>
    <t>https://www.xiaohongshu.com/user/profile/5f0c7c6f0000000001001696?xhsshare=CopyLink&amp;appuid=5f0c7c6f0000000001001696&amp;apptime=1599184735</t>
  </si>
  <si>
    <t>2020-09-04 10:00</t>
  </si>
  <si>
    <t>238</t>
  </si>
  <si>
    <t>2020-09-04 10:31</t>
  </si>
  <si>
    <t>239</t>
  </si>
  <si>
    <t>七月</t>
  </si>
  <si>
    <t>mjdengnihuijia</t>
  </si>
  <si>
    <t>1831684453</t>
  </si>
  <si>
    <t>奶油七七</t>
  </si>
  <si>
    <t>https://www.xiaohongshu.com/user/profile/5e942067000000000100be22?xhsshare=CopyLink&amp;appuid=5e942067000000000100be22&amp;apptime=1599192061</t>
  </si>
  <si>
    <t>10005</t>
  </si>
  <si>
    <t>2020-09-04 12:01</t>
  </si>
  <si>
    <t>240</t>
  </si>
  <si>
    <t>阿满</t>
  </si>
  <si>
    <t>mm_pocket</t>
  </si>
  <si>
    <t>13727133614</t>
  </si>
  <si>
    <t>满满的pocket</t>
  </si>
  <si>
    <t>https://www.xiaohongshu.com/user/profile/5eff2f72000000000101dd5b?xhsshare=CopyLink&amp;appuid=5eff2f72000000000101dd5b&amp;apptime=1599115187</t>
  </si>
  <si>
    <t>2020-09-04 12:17</t>
  </si>
  <si>
    <t>视频待选</t>
  </si>
  <si>
    <t>共计12300元</t>
  </si>
  <si>
    <t>共计5640元</t>
  </si>
  <si>
    <t>共计280</t>
  </si>
  <si>
    <t>共计200元</t>
  </si>
  <si>
    <t>https://www.xiaohongshu.com/user/profile/59f1597ae8ac2b0fe5e9c0b8?xhsshare=CopyLink&amp;appuid=59f1597ae8ac2b0fe5e9c0b8&amp;apptime=1589011493</t>
  </si>
  <si>
    <t>https://www.xiaohongshu.com/discovery/item/5f643cb00000000001002497?xhsshare=SinaWeibo&amp;appuid=5e5db24d00000000010099f4&amp;apptime=1600405866</t>
  </si>
  <si>
    <t>https://www.xiaohongshu.com/discovery/item/5f70533c0000000001000515?xhsshare=CopyLink&amp;appuid=5cdea7f10000000010031c34&amp;apptime=1601271477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</si>
</sst>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m/d/yy;@"/>
    <numFmt numFmtId="165" formatCode="#,##0_ "/>
    <numFmt numFmtId="166" formatCode="[&lt;=9999999]###\-####;\(###\)\ ###\-####"/>
    <numFmt numFmtId="167" formatCode="0.000_ "/>
    <numFmt numFmtId="168" formatCode="\¥#,##0;\¥\-#,##0"/>
    <numFmt numFmtId="169" formatCode="0_ "/>
    <numFmt numFmtId="170" formatCode="yyyy/m/d;@"/>
    <numFmt numFmtId="171" formatCode="0.0000_);[Red]\(0.0000\)"/>
    <numFmt numFmtId="172" formatCode="#,##0_);[Red]\(#,##0\)"/>
  </numFmts>
  <fonts count="33">
    <font>
      <sz val="11"/>
      <color theme="1"/>
      <name val="Microsoft YaHei UI"/>
      <charset val="134"/>
    </font>
    <font>
      <sz val="12"/>
      <color theme="1"/>
      <name val="微软雅黑"/>
      <charset val="134"/>
    </font>
    <font>
      <sz val="12"/>
      <color rgb="FFC00000"/>
      <name val="微软雅黑"/>
      <charset val="134"/>
    </font>
    <font>
      <sz val="11"/>
      <color theme="1"/>
      <name val="Baskerville Old Face"/>
      <family val="1"/>
      <scheme val="minor"/>
    </font>
    <font>
      <sz val="11"/>
      <color theme="0"/>
      <name val="Baskerville Old Face"/>
      <family val="1"/>
      <scheme val="minor"/>
    </font>
    <font>
      <u/>
      <sz val="11"/>
      <color rgb="FF800080"/>
      <name val="Baskerville Old Face"/>
      <family val="1"/>
      <scheme val="minor"/>
    </font>
    <font>
      <u/>
      <sz val="11"/>
      <color rgb="FF0000FF"/>
      <name val="Baskerville Old Face"/>
      <family val="1"/>
      <scheme val="minor"/>
    </font>
    <font>
      <b/>
      <sz val="14"/>
      <color theme="3"/>
      <name val="Microsoft YaHei UI"/>
      <family val="2"/>
    </font>
    <font>
      <sz val="9"/>
      <name val="Microsoft YaHei UI"/>
      <family val="2"/>
    </font>
    <font>
      <sz val="11"/>
      <color rgb="FFC00000"/>
      <name val="Microsoft YaHei UI"/>
      <family val="2"/>
    </font>
    <font>
      <sz val="36"/>
      <color theme="6" tint="-0.249977111117893"/>
      <name val="Microsoft YaHei UI"/>
      <family val="2"/>
    </font>
    <font>
      <sz val="24"/>
      <color theme="3"/>
      <name val="Microsoft YaHei UI"/>
      <family val="2"/>
    </font>
    <font>
      <sz val="12"/>
      <color theme="3"/>
      <name val="Microsoft YaHei UI"/>
      <family val="2"/>
    </font>
    <font>
      <u/>
      <sz val="12"/>
      <color rgb="FFC00000"/>
      <name val="微软雅黑"/>
    </font>
    <font>
      <sz val="12"/>
      <color theme="1"/>
      <name val="Baskerville Old Face"/>
      <family val="1"/>
    </font>
    <font>
      <sz val="11"/>
      <color rgb="FF000000"/>
      <name val="Microsoft YaHei UI"/>
      <family val="2"/>
    </font>
    <font>
      <sz val="12"/>
      <name val="微软雅黑"/>
      <charset val="134"/>
    </font>
    <font>
      <sz val="11"/>
      <name val="Microsoft YaHei UI"/>
      <family val="2"/>
    </font>
    <font>
      <sz val="12"/>
      <color theme="0"/>
      <name val="Microsoft YaHei UI"/>
      <family val="2"/>
    </font>
    <font>
      <sz val="12"/>
      <color theme="1"/>
      <name val="Microsoft YaHei UI"/>
      <family val="2"/>
    </font>
    <font>
      <sz val="12"/>
      <color rgb="FFC00000"/>
      <name val="Microsoft YaHei UI"/>
      <family val="2"/>
    </font>
    <font>
      <sz val="12"/>
      <name val="Microsoft YaHei UI"/>
      <family val="2"/>
    </font>
    <font>
      <sz val="11"/>
      <color theme="1"/>
      <name val="微软雅黑"/>
      <charset val="134"/>
    </font>
    <font>
      <b/>
      <sz val="16"/>
      <color theme="6" tint="-0.249977111117893"/>
      <name val="Microsoft YaHei UI"/>
      <family val="2"/>
    </font>
    <font>
      <sz val="11"/>
      <color theme="3"/>
      <name val="Microsoft YaHei UI"/>
      <family val="2"/>
    </font>
    <font>
      <sz val="36"/>
      <color theme="1"/>
      <name val="Microsoft YaHei UI"/>
      <family val="2"/>
    </font>
    <font>
      <b/>
      <sz val="14"/>
      <color theme="0"/>
      <name val="Microsoft YaHei UI"/>
      <family val="2"/>
    </font>
    <font>
      <sz val="24"/>
      <color theme="0"/>
      <name val="Microsoft YaHei UI"/>
      <family val="2"/>
    </font>
    <font>
      <sz val="11"/>
      <color theme="2" tint="0.39988402966399123"/>
      <name val="Microsoft YaHei UI"/>
      <family val="2"/>
    </font>
    <font>
      <sz val="12"/>
      <color theme="1"/>
      <name val="Times New Roman"/>
      <family val="1"/>
    </font>
    <font>
      <sz val="11"/>
      <name val="宋体"/>
      <charset val="134"/>
    </font>
    <font>
      <sz val="12"/>
      <color theme="1"/>
      <name val="宋体"/>
      <charset val="134"/>
    </font>
    <font>
      <sz val="11"/>
      <color theme="1"/>
      <name val="Microsoft YaHei UI"/>
      <family val="2"/>
    </font>
  </fonts>
  <fills count="21">
    <fill>
      <patternFill patternType="none"/>
    </fill>
    <fill>
      <patternFill patternType="gray125"/>
    </fill>
    <fill>
      <patternFill patternType="solid">
        <fgColor theme="2" tint="0.79995117038483843"/>
        <bgColor indexed="64"/>
      </patternFill>
    </fill>
    <fill>
      <patternFill patternType="solid">
        <fgColor rgb="FF92D050"/>
        <bgColor theme="0"/>
      </patternFill>
    </fill>
    <fill>
      <patternFill patternType="solid">
        <fgColor theme="6" tint="-0.249977111117893"/>
        <bgColor indexed="64"/>
      </patternFill>
    </fill>
    <fill>
      <patternFill patternType="solid">
        <fgColor theme="6" tint="0.59999389629810485"/>
        <bgColor indexed="64"/>
      </patternFill>
    </fill>
    <fill>
      <patternFill patternType="solid">
        <fgColor theme="4"/>
        <bgColor indexed="64"/>
      </patternFill>
    </fill>
    <fill>
      <patternFill patternType="solid">
        <fgColor rgb="FFFFC000"/>
        <bgColor indexed="64"/>
      </patternFill>
    </fill>
    <fill>
      <patternFill patternType="solid">
        <fgColor theme="6" tint="0.79995117038483843"/>
        <bgColor indexed="64"/>
      </patternFill>
    </fill>
    <fill>
      <patternFill patternType="solid">
        <fgColor theme="6"/>
        <bgColor indexed="64"/>
      </patternFill>
    </fill>
    <fill>
      <patternFill patternType="solid">
        <fgColor theme="2" tint="0.79982909634693444"/>
        <bgColor theme="3" tint="0.79992065187536243"/>
      </patternFill>
    </fill>
    <fill>
      <patternFill patternType="solid">
        <fgColor rgb="FFFFFF00"/>
        <bgColor indexed="64"/>
      </patternFill>
    </fill>
    <fill>
      <patternFill patternType="solid">
        <fgColor theme="0" tint="-0.499984740745262"/>
        <bgColor indexed="64"/>
      </patternFill>
    </fill>
    <fill>
      <patternFill patternType="solid">
        <fgColor theme="6" tint="-0.499984740745262"/>
        <bgColor indexed="64"/>
      </patternFill>
    </fill>
    <fill>
      <patternFill patternType="solid">
        <fgColor rgb="FF92D050"/>
        <bgColor indexed="64"/>
      </patternFill>
    </fill>
    <fill>
      <patternFill patternType="solid">
        <fgColor rgb="FF0070C0"/>
        <bgColor indexed="64"/>
      </patternFill>
    </fill>
    <fill>
      <patternFill patternType="solid">
        <fgColor rgb="FFF5F8FA"/>
        <bgColor indexed="64"/>
      </patternFill>
    </fill>
    <fill>
      <patternFill patternType="solid">
        <fgColor theme="0"/>
        <bgColor indexed="64"/>
      </patternFill>
    </fill>
    <fill>
      <patternFill patternType="solid">
        <fgColor theme="9" tint="-0.24994659260841701"/>
        <bgColor indexed="64"/>
      </patternFill>
    </fill>
    <fill>
      <patternFill patternType="solid">
        <fgColor theme="9" tint="-0.249977111117893"/>
        <bgColor indexed="64"/>
      </patternFill>
    </fill>
    <fill>
      <patternFill patternType="solid">
        <fgColor theme="9" tint="-0.499984740745262"/>
        <bgColor indexed="64"/>
      </patternFill>
    </fill>
  </fills>
  <borders count="7">
    <border>
      <left/>
      <right/>
      <top/>
      <bottom/>
      <diagonal/>
    </border>
    <border>
      <left/>
      <right style="thin">
        <color theme="4" tint="0.79992065187536243"/>
      </right>
      <top style="thin">
        <color theme="4" tint="0.79995117038483843"/>
      </top>
      <bottom style="thin">
        <color theme="4" tint="0.79995117038483843"/>
      </bottom>
      <diagonal/>
    </border>
    <border>
      <left style="thin">
        <color theme="4" tint="0.79992065187536243"/>
      </left>
      <right style="thin">
        <color theme="4" tint="0.79992065187536243"/>
      </right>
      <top style="thin">
        <color theme="4" tint="0.79995117038483843"/>
      </top>
      <bottom style="thin">
        <color theme="4" tint="0.79995117038483843"/>
      </bottom>
      <diagonal/>
    </border>
    <border>
      <left/>
      <right style="thin">
        <color theme="4" tint="0.79992065187536243"/>
      </right>
      <top style="thin">
        <color theme="0" tint="-0.34998626667073579"/>
      </top>
      <bottom style="thin">
        <color theme="4" tint="0.79995117038483843"/>
      </bottom>
      <diagonal/>
    </border>
    <border>
      <left style="thin">
        <color theme="4" tint="0.79992065187536243"/>
      </left>
      <right style="thin">
        <color theme="4" tint="0.79992065187536243"/>
      </right>
      <top style="thin">
        <color theme="0" tint="-0.34998626667073579"/>
      </top>
      <bottom style="thin">
        <color theme="4" tint="0.79995117038483843"/>
      </bottom>
      <diagonal/>
    </border>
    <border>
      <left/>
      <right/>
      <top/>
      <bottom style="double">
        <color theme="0" tint="-0.34998626667073579"/>
      </bottom>
      <diagonal/>
    </border>
    <border>
      <left/>
      <right/>
      <top style="thin">
        <color theme="0" tint="-0.34998626667073579"/>
      </top>
      <bottom style="thin">
        <color theme="0" tint="-0.34998626667073579"/>
      </bottom>
      <diagonal/>
    </border>
  </borders>
  <cellStyleXfs count="14">
    <xf numFmtId="0" fontId="0" fillId="2" borderId="0">
      <alignment vertical="center"/>
    </xf>
    <xf numFmtId="166" fontId="19" fillId="0" borderId="0" applyFill="0">
      <alignment horizontal="left" vertical="center" indent="1"/>
    </xf>
    <xf numFmtId="164" fontId="27" fillId="19" borderId="0">
      <alignment horizontal="center"/>
    </xf>
    <xf numFmtId="169" fontId="27" fillId="19" borderId="0">
      <alignment horizontal="center"/>
    </xf>
    <xf numFmtId="0" fontId="32" fillId="0" borderId="0" applyNumberFormat="0" applyFill="0" applyBorder="0" applyAlignment="0" applyProtection="0"/>
    <xf numFmtId="0" fontId="25" fillId="0" borderId="5" applyNumberFormat="0" applyFill="0" applyProtection="0">
      <alignment vertical="top"/>
    </xf>
    <xf numFmtId="0" fontId="24" fillId="0" borderId="0" applyNumberFormat="0" applyFill="0" applyBorder="0" applyProtection="0">
      <alignment vertical="center"/>
    </xf>
    <xf numFmtId="0" fontId="32" fillId="0" borderId="5" applyNumberFormat="0" applyFill="0" applyAlignment="0">
      <alignment vertical="center"/>
    </xf>
    <xf numFmtId="0" fontId="26" fillId="18" borderId="5" applyProtection="0">
      <alignment horizontal="center"/>
    </xf>
    <xf numFmtId="0" fontId="28" fillId="20" borderId="0" applyNumberFormat="0" applyBorder="0" applyAlignment="0">
      <alignment vertical="center"/>
    </xf>
    <xf numFmtId="0" fontId="32" fillId="0" borderId="6">
      <alignment vertical="center" wrapText="1"/>
    </xf>
    <xf numFmtId="0" fontId="26" fillId="18" borderId="0" applyProtection="0">
      <alignment horizontal="center"/>
    </xf>
    <xf numFmtId="0" fontId="32" fillId="0" borderId="0">
      <alignment horizontal="left" vertical="center" indent="1"/>
    </xf>
    <xf numFmtId="0" fontId="32" fillId="17" borderId="0">
      <alignment horizontal="left" vertical="center"/>
    </xf>
  </cellStyleXfs>
  <cellXfs count="201">
    <xf numFmtId="0" fontId="0" fillId="2" borderId="0" xfId="0">
      <alignment vertical="center"/>
    </xf>
    <xf numFmtId="0" fontId="0" fillId="2" borderId="0" xfId="0"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vertical="center"/>
    </xf>
    <xf numFmtId="0" fontId="1" fillId="0" borderId="2" xfId="0" applyFont="1" applyFill="1" applyBorder="1" applyAlignment="1">
      <alignment horizontal="left" vertical="center"/>
    </xf>
    <xf numFmtId="0" fontId="1" fillId="0" borderId="2" xfId="0" applyFont="1" applyFill="1" applyBorder="1" applyAlignment="1">
      <alignment vertical="center"/>
    </xf>
    <xf numFmtId="0" fontId="0" fillId="0" borderId="0" xfId="0" applyFill="1" applyAlignment="1">
      <alignment horizontal="center" vertical="center"/>
    </xf>
    <xf numFmtId="0" fontId="0" fillId="2" borderId="0" xfId="0" applyAlignment="1">
      <alignment horizontal="left" vertical="center"/>
    </xf>
    <xf numFmtId="0" fontId="2" fillId="3" borderId="3" xfId="0" applyFont="1" applyFill="1" applyBorder="1" applyAlignment="1">
      <alignment vertical="center"/>
    </xf>
    <xf numFmtId="0" fontId="2" fillId="3" borderId="4" xfId="0" applyFont="1" applyFill="1" applyBorder="1" applyAlignment="1">
      <alignment horizontal="center" vertical="center"/>
    </xf>
    <xf numFmtId="0" fontId="2" fillId="3" borderId="4" xfId="0" applyNumberFormat="1" applyFont="1" applyFill="1" applyBorder="1" applyAlignment="1">
      <alignment horizontal="left" vertical="center"/>
    </xf>
    <xf numFmtId="0" fontId="2" fillId="3" borderId="4" xfId="0" applyFont="1" applyFill="1" applyBorder="1" applyAlignment="1">
      <alignment vertical="center"/>
    </xf>
    <xf numFmtId="0" fontId="2" fillId="0" borderId="1" xfId="0" applyFont="1" applyFill="1" applyBorder="1" applyAlignment="1">
      <alignment vertical="center"/>
    </xf>
    <xf numFmtId="0" fontId="2" fillId="0" borderId="2" xfId="0" applyFont="1" applyFill="1" applyBorder="1" applyAlignment="1">
      <alignment horizontal="center" vertical="center"/>
    </xf>
    <xf numFmtId="0" fontId="2" fillId="0" borderId="2" xfId="0" applyFont="1" applyFill="1" applyBorder="1" applyAlignment="1">
      <alignment horizontal="left" vertical="center"/>
    </xf>
    <xf numFmtId="0" fontId="2" fillId="0" borderId="2" xfId="0" applyFont="1" applyFill="1" applyBorder="1" applyAlignment="1">
      <alignment vertical="center"/>
    </xf>
    <xf numFmtId="0" fontId="2" fillId="3" borderId="1" xfId="0"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xf>
    <xf numFmtId="0" fontId="2" fillId="3" borderId="2" xfId="0" applyFont="1" applyFill="1" applyBorder="1" applyAlignment="1">
      <alignment vertical="center"/>
    </xf>
    <xf numFmtId="0" fontId="2" fillId="0" borderId="2" xfId="0" applyNumberFormat="1" applyFont="1" applyFill="1" applyBorder="1" applyAlignment="1">
      <alignment horizontal="left" vertical="center"/>
    </xf>
    <xf numFmtId="0" fontId="1" fillId="3" borderId="1" xfId="0" applyFont="1" applyFill="1" applyBorder="1" applyAlignment="1">
      <alignment vertical="center"/>
    </xf>
    <xf numFmtId="0" fontId="1" fillId="3" borderId="2" xfId="0" applyFont="1" applyFill="1" applyBorder="1" applyAlignment="1">
      <alignment horizontal="center" vertical="center"/>
    </xf>
    <xf numFmtId="0" fontId="1" fillId="3" borderId="2" xfId="0" applyFont="1" applyFill="1" applyBorder="1" applyAlignment="1">
      <alignment horizontal="left" vertical="center"/>
    </xf>
    <xf numFmtId="0" fontId="1" fillId="3" borderId="2" xfId="0" applyFont="1" applyFill="1" applyBorder="1" applyAlignment="1">
      <alignment vertical="center"/>
    </xf>
    <xf numFmtId="0" fontId="1" fillId="0" borderId="2" xfId="0" applyNumberFormat="1" applyFont="1" applyFill="1" applyBorder="1" applyAlignment="1">
      <alignment horizontal="left" vertical="center"/>
    </xf>
    <xf numFmtId="0" fontId="1" fillId="3" borderId="1" xfId="0" applyNumberFormat="1" applyFont="1" applyFill="1" applyBorder="1" applyAlignment="1">
      <alignment horizontal="left" vertical="center"/>
    </xf>
    <xf numFmtId="0" fontId="1" fillId="3" borderId="2" xfId="0" applyNumberFormat="1" applyFont="1" applyFill="1" applyBorder="1" applyAlignment="1">
      <alignment horizontal="left" vertical="center"/>
    </xf>
    <xf numFmtId="0" fontId="3" fillId="0" borderId="0" xfId="0" applyFont="1" applyFill="1" applyAlignment="1"/>
    <xf numFmtId="171" fontId="3" fillId="0" borderId="0" xfId="0" applyNumberFormat="1" applyFont="1" applyFill="1" applyAlignment="1"/>
    <xf numFmtId="0" fontId="4" fillId="4" borderId="0" xfId="0" applyFont="1" applyFill="1" applyAlignment="1">
      <alignment horizontal="center"/>
    </xf>
    <xf numFmtId="0" fontId="3" fillId="5" borderId="0" xfId="0" applyFont="1" applyFill="1" applyAlignment="1">
      <alignment horizontal="center"/>
    </xf>
    <xf numFmtId="0" fontId="4" fillId="6" borderId="0" xfId="0" applyFont="1" applyFill="1" applyAlignment="1"/>
    <xf numFmtId="171" fontId="4" fillId="6" borderId="0" xfId="0" applyNumberFormat="1" applyFont="1" applyFill="1" applyAlignment="1"/>
    <xf numFmtId="0" fontId="3" fillId="7" borderId="0" xfId="0" applyFont="1" applyFill="1" applyAlignment="1"/>
    <xf numFmtId="167" fontId="3" fillId="0" borderId="0" xfId="0" applyNumberFormat="1" applyFont="1" applyFill="1" applyAlignment="1"/>
    <xf numFmtId="0" fontId="5" fillId="7" borderId="0" xfId="4" applyFont="1" applyFill="1" applyAlignment="1"/>
    <xf numFmtId="0" fontId="3" fillId="7" borderId="0" xfId="0" applyFont="1" applyFill="1" applyAlignment="1">
      <alignment horizontal="center"/>
    </xf>
    <xf numFmtId="0" fontId="5" fillId="0" borderId="0" xfId="4" applyFont="1" applyAlignment="1"/>
    <xf numFmtId="167" fontId="4" fillId="6" borderId="0" xfId="0" applyNumberFormat="1" applyFont="1" applyFill="1" applyAlignment="1"/>
    <xf numFmtId="167" fontId="3" fillId="7" borderId="0" xfId="0" applyNumberFormat="1" applyFont="1" applyFill="1" applyAlignment="1"/>
    <xf numFmtId="0" fontId="6" fillId="0" borderId="0" xfId="4" applyFont="1" applyAlignment="1"/>
    <xf numFmtId="0" fontId="5" fillId="0" borderId="0" xfId="4" applyFont="1" applyFill="1" applyAlignment="1"/>
    <xf numFmtId="0" fontId="3" fillId="0" borderId="0" xfId="0" applyFont="1" applyFill="1" applyAlignment="1">
      <alignment horizontal="center"/>
    </xf>
    <xf numFmtId="0" fontId="0" fillId="8" borderId="0" xfId="9" applyFont="1" applyFill="1">
      <alignment vertical="center"/>
    </xf>
    <xf numFmtId="0" fontId="7" fillId="9" borderId="0" xfId="11" applyFont="1" applyFill="1">
      <alignment horizontal="center"/>
    </xf>
    <xf numFmtId="0" fontId="8" fillId="8" borderId="0" xfId="9" applyFont="1" applyFill="1">
      <alignment vertical="center"/>
    </xf>
    <xf numFmtId="0" fontId="0" fillId="2" borderId="0" xfId="0" applyFont="1">
      <alignment vertical="center"/>
    </xf>
    <xf numFmtId="0" fontId="0" fillId="2" borderId="0" xfId="0" applyFont="1" applyAlignment="1">
      <alignment horizontal="center" vertical="center"/>
    </xf>
    <xf numFmtId="165" fontId="0" fillId="2" borderId="0" xfId="0" applyNumberFormat="1" applyFont="1" applyAlignment="1">
      <alignment horizontal="center" vertical="center"/>
    </xf>
    <xf numFmtId="170" fontId="0" fillId="2" borderId="0" xfId="0" applyNumberFormat="1" applyFont="1" applyAlignment="1">
      <alignment horizontal="center" vertical="center"/>
    </xf>
    <xf numFmtId="168" fontId="0" fillId="2" borderId="0" xfId="0" applyNumberFormat="1" applyFont="1">
      <alignment vertical="center"/>
    </xf>
    <xf numFmtId="166" fontId="0" fillId="2" borderId="0" xfId="0" applyNumberFormat="1" applyFont="1" applyAlignment="1">
      <alignment horizontal="left" vertical="center" indent="1"/>
    </xf>
    <xf numFmtId="166" fontId="0" fillId="2" borderId="0" xfId="0" applyNumberFormat="1" applyFont="1" applyAlignment="1">
      <alignment horizontal="center" vertical="center"/>
    </xf>
    <xf numFmtId="172" fontId="0" fillId="2" borderId="0" xfId="0" applyNumberFormat="1" applyFont="1" applyAlignment="1">
      <alignment horizontal="center" vertical="center"/>
    </xf>
    <xf numFmtId="172" fontId="0" fillId="2" borderId="0" xfId="0" applyNumberFormat="1" applyFont="1">
      <alignment vertical="center"/>
    </xf>
    <xf numFmtId="0" fontId="9" fillId="2" borderId="0" xfId="0" applyFont="1" applyAlignment="1">
      <alignment horizontal="center" vertical="center"/>
    </xf>
    <xf numFmtId="0" fontId="7" fillId="9" borderId="0" xfId="8" applyFont="1" applyFill="1" applyBorder="1" applyAlignment="1">
      <alignment horizontal="center" vertical="center"/>
    </xf>
    <xf numFmtId="0" fontId="10" fillId="10" borderId="5" xfId="5" applyFont="1" applyFill="1" applyAlignment="1">
      <alignment vertical="top"/>
    </xf>
    <xf numFmtId="165" fontId="10" fillId="10" borderId="5" xfId="5" applyNumberFormat="1" applyFont="1" applyFill="1" applyAlignment="1">
      <alignment horizontal="center" vertical="top"/>
    </xf>
    <xf numFmtId="164" fontId="11" fillId="9" borderId="0" xfId="2" applyNumberFormat="1" applyFont="1" applyFill="1" applyAlignment="1">
      <alignment horizontal="center" vertical="center"/>
    </xf>
    <xf numFmtId="0" fontId="12" fillId="9" borderId="0" xfId="6" applyFont="1" applyFill="1" applyBorder="1" applyAlignment="1">
      <alignment horizontal="center" vertical="center" wrapText="1"/>
    </xf>
    <xf numFmtId="165" fontId="12" fillId="9" borderId="0" xfId="6" applyNumberFormat="1" applyFont="1" applyFill="1" applyBorder="1" applyAlignment="1">
      <alignment horizontal="center" vertical="center" wrapText="1"/>
    </xf>
    <xf numFmtId="0" fontId="2" fillId="11" borderId="0" xfId="0" applyFont="1" applyFill="1" applyAlignment="1">
      <alignment vertical="center"/>
    </xf>
    <xf numFmtId="0" fontId="2" fillId="11" borderId="0" xfId="0" applyNumberFormat="1" applyFont="1" applyFill="1" applyAlignment="1">
      <alignment horizontal="left" vertical="center"/>
    </xf>
    <xf numFmtId="0" fontId="13" fillId="11" borderId="0" xfId="4" applyFont="1" applyFill="1" applyAlignment="1">
      <alignment vertical="center"/>
    </xf>
    <xf numFmtId="0" fontId="2" fillId="11" borderId="0" xfId="0" applyNumberFormat="1" applyFont="1" applyFill="1" applyAlignment="1">
      <alignment horizontal="center" vertical="center"/>
    </xf>
    <xf numFmtId="169" fontId="11" fillId="9" borderId="0" xfId="3" applyFont="1" applyFill="1" applyAlignment="1">
      <alignment horizontal="center" vertical="center"/>
    </xf>
    <xf numFmtId="0" fontId="2" fillId="11" borderId="0" xfId="0" applyFont="1" applyFill="1" applyAlignment="1">
      <alignment horizontal="left" vertical="center"/>
    </xf>
    <xf numFmtId="0" fontId="7" fillId="9" borderId="0" xfId="8" applyFont="1" applyFill="1" applyBorder="1">
      <alignment horizontal="center"/>
    </xf>
    <xf numFmtId="169" fontId="11" fillId="9" borderId="0" xfId="3" applyFont="1" applyFill="1" applyAlignment="1">
      <alignment horizontal="center" vertical="top"/>
    </xf>
    <xf numFmtId="0" fontId="2" fillId="12" borderId="0" xfId="0" applyFont="1" applyFill="1" applyAlignment="1">
      <alignment vertical="center"/>
    </xf>
    <xf numFmtId="0" fontId="2" fillId="12" borderId="0" xfId="0" applyFont="1" applyFill="1" applyAlignment="1">
      <alignment horizontal="left" vertical="center"/>
    </xf>
    <xf numFmtId="0" fontId="13" fillId="12" borderId="0" xfId="4" applyFont="1" applyFill="1" applyAlignment="1">
      <alignment vertical="center"/>
    </xf>
    <xf numFmtId="0" fontId="2" fillId="12" borderId="0" xfId="0" applyNumberFormat="1" applyFont="1" applyFill="1" applyAlignment="1">
      <alignment horizontal="center" vertical="center"/>
    </xf>
    <xf numFmtId="168" fontId="11" fillId="9" borderId="0" xfId="3" applyNumberFormat="1" applyFont="1" applyFill="1" applyAlignment="1">
      <alignment horizontal="center" vertical="top"/>
    </xf>
    <xf numFmtId="0" fontId="1" fillId="12" borderId="0" xfId="0" applyFont="1" applyFill="1" applyAlignment="1">
      <alignment vertical="center"/>
    </xf>
    <xf numFmtId="0" fontId="1" fillId="12" borderId="0" xfId="0" applyNumberFormat="1" applyFont="1" applyFill="1" applyAlignment="1">
      <alignment horizontal="left" vertical="center"/>
    </xf>
    <xf numFmtId="0" fontId="1" fillId="12" borderId="0" xfId="0" applyFont="1" applyFill="1" applyAlignment="1">
      <alignment horizontal="center" vertical="center"/>
    </xf>
    <xf numFmtId="0" fontId="1" fillId="11" borderId="0" xfId="0" applyFont="1" applyFill="1" applyAlignment="1">
      <alignment vertical="center"/>
    </xf>
    <xf numFmtId="0" fontId="1" fillId="11" borderId="0" xfId="0" applyNumberFormat="1" applyFont="1" applyFill="1" applyAlignment="1">
      <alignment horizontal="left" vertical="center"/>
    </xf>
    <xf numFmtId="0" fontId="1" fillId="11" borderId="0" xfId="0" applyFont="1" applyFill="1" applyAlignment="1">
      <alignment horizontal="center" vertical="center"/>
    </xf>
    <xf numFmtId="0" fontId="1" fillId="11" borderId="0" xfId="0" applyNumberFormat="1" applyFont="1" applyFill="1" applyAlignment="1">
      <alignment horizontal="center" vertical="center"/>
    </xf>
    <xf numFmtId="0" fontId="1" fillId="11" borderId="0" xfId="0" applyFont="1" applyFill="1" applyAlignment="1">
      <alignment horizontal="left" vertical="center"/>
    </xf>
    <xf numFmtId="14" fontId="7" fillId="9" borderId="0" xfId="11" applyNumberFormat="1" applyFont="1" applyFill="1">
      <alignment horizontal="center"/>
    </xf>
    <xf numFmtId="0" fontId="14" fillId="12" borderId="0" xfId="0" applyFont="1" applyFill="1" applyAlignment="1">
      <alignment vertical="center"/>
    </xf>
    <xf numFmtId="0" fontId="1" fillId="12" borderId="0" xfId="0" applyFont="1" applyFill="1" applyAlignment="1">
      <alignment horizontal="left" vertical="center"/>
    </xf>
    <xf numFmtId="0" fontId="15" fillId="11" borderId="0" xfId="4" applyFont="1" applyFill="1" applyAlignment="1">
      <alignment vertical="center"/>
    </xf>
    <xf numFmtId="0" fontId="14" fillId="11" borderId="0" xfId="0" applyFont="1" applyFill="1" applyAlignment="1">
      <alignment vertical="center"/>
    </xf>
    <xf numFmtId="0" fontId="16" fillId="11" borderId="0" xfId="0" applyFont="1" applyFill="1" applyAlignment="1">
      <alignment vertical="center"/>
    </xf>
    <xf numFmtId="0" fontId="16" fillId="11" borderId="0" xfId="0" applyFont="1" applyFill="1" applyAlignment="1">
      <alignment horizontal="left" vertical="center"/>
    </xf>
    <xf numFmtId="0" fontId="16" fillId="11" borderId="0" xfId="0" applyFont="1" applyFill="1" applyAlignment="1">
      <alignment horizontal="center" vertical="center"/>
    </xf>
    <xf numFmtId="0" fontId="16" fillId="11" borderId="0" xfId="0" applyNumberFormat="1" applyFont="1" applyFill="1" applyAlignment="1">
      <alignment horizontal="left" vertical="center"/>
    </xf>
    <xf numFmtId="0" fontId="17" fillId="11" borderId="0" xfId="4" applyFont="1" applyFill="1" applyAlignment="1">
      <alignment vertical="center"/>
    </xf>
    <xf numFmtId="168" fontId="10" fillId="10" borderId="5" xfId="5" applyNumberFormat="1" applyFont="1" applyFill="1" applyAlignment="1">
      <alignment vertical="top"/>
    </xf>
    <xf numFmtId="170" fontId="18" fillId="13" borderId="0" xfId="6" applyNumberFormat="1" applyFont="1" applyFill="1" applyBorder="1" applyAlignment="1">
      <alignment horizontal="center" vertical="center" wrapText="1"/>
    </xf>
    <xf numFmtId="0" fontId="18" fillId="13" borderId="0" xfId="6" applyFont="1" applyFill="1" applyBorder="1" applyAlignment="1">
      <alignment horizontal="center" vertical="center" wrapText="1"/>
    </xf>
    <xf numFmtId="168" fontId="18" fillId="13" borderId="0" xfId="6" applyNumberFormat="1" applyFont="1" applyFill="1" applyBorder="1" applyAlignment="1">
      <alignment horizontal="center" vertical="center" wrapText="1"/>
    </xf>
    <xf numFmtId="168" fontId="12" fillId="9" borderId="0" xfId="6" applyNumberFormat="1" applyFont="1" applyFill="1" applyBorder="1" applyAlignment="1">
      <alignment horizontal="center" vertical="center" wrapText="1"/>
    </xf>
    <xf numFmtId="0" fontId="2" fillId="11" borderId="0" xfId="0" applyFont="1" applyFill="1" applyAlignment="1">
      <alignment horizontal="center" vertical="center"/>
    </xf>
    <xf numFmtId="0" fontId="19" fillId="2" borderId="0" xfId="0" applyFont="1" applyAlignment="1">
      <alignment horizontal="center" vertical="center"/>
    </xf>
    <xf numFmtId="170" fontId="19" fillId="2" borderId="0" xfId="0" applyNumberFormat="1" applyFont="1" applyAlignment="1">
      <alignment horizontal="center" vertical="center"/>
    </xf>
    <xf numFmtId="0" fontId="19" fillId="2" borderId="0" xfId="0" applyFont="1" applyAlignment="1">
      <alignment horizontal="left" vertical="center"/>
    </xf>
    <xf numFmtId="168" fontId="19" fillId="2" borderId="0" xfId="0" applyNumberFormat="1" applyFont="1" applyAlignment="1">
      <alignment horizontal="left" vertical="center"/>
    </xf>
    <xf numFmtId="14" fontId="19" fillId="2" borderId="0" xfId="0" applyNumberFormat="1" applyFont="1" applyAlignment="1">
      <alignment horizontal="left" vertical="center"/>
    </xf>
    <xf numFmtId="0" fontId="19" fillId="11" borderId="0" xfId="0" applyFont="1" applyFill="1" applyAlignment="1">
      <alignment horizontal="left" vertical="center"/>
    </xf>
    <xf numFmtId="0" fontId="20" fillId="14" borderId="0" xfId="0" applyFont="1" applyFill="1" applyAlignment="1">
      <alignment horizontal="center" vertical="center"/>
    </xf>
    <xf numFmtId="170" fontId="20" fillId="14" borderId="0" xfId="0" applyNumberFormat="1" applyFont="1" applyFill="1" applyAlignment="1">
      <alignment horizontal="center" vertical="center"/>
    </xf>
    <xf numFmtId="0" fontId="20" fillId="14" borderId="0" xfId="0" applyFont="1" applyFill="1" applyAlignment="1">
      <alignment horizontal="left" vertical="center"/>
    </xf>
    <xf numFmtId="168" fontId="20" fillId="14" borderId="0" xfId="0" applyNumberFormat="1" applyFont="1" applyFill="1" applyAlignment="1">
      <alignment horizontal="left" vertical="center"/>
    </xf>
    <xf numFmtId="14" fontId="20" fillId="14" borderId="0" xfId="0" applyNumberFormat="1" applyFont="1" applyFill="1" applyAlignment="1">
      <alignment horizontal="left" vertical="center"/>
    </xf>
    <xf numFmtId="0" fontId="20" fillId="11" borderId="0" xfId="0" applyFont="1" applyFill="1" applyAlignment="1">
      <alignment horizontal="left" vertical="center"/>
    </xf>
    <xf numFmtId="0" fontId="2" fillId="12" borderId="0" xfId="0" applyFont="1" applyFill="1" applyAlignment="1">
      <alignment horizontal="center" vertical="center"/>
    </xf>
    <xf numFmtId="0" fontId="19" fillId="12" borderId="0" xfId="0" applyFont="1" applyFill="1" applyAlignment="1">
      <alignment horizontal="center" vertical="center"/>
    </xf>
    <xf numFmtId="170" fontId="19" fillId="12" borderId="0" xfId="0" applyNumberFormat="1" applyFont="1" applyFill="1" applyAlignment="1">
      <alignment horizontal="center" vertical="center"/>
    </xf>
    <xf numFmtId="0" fontId="19" fillId="12" borderId="0" xfId="0" applyFont="1" applyFill="1" applyAlignment="1">
      <alignment horizontal="left" vertical="center"/>
    </xf>
    <xf numFmtId="168" fontId="19" fillId="12" borderId="0" xfId="0" applyNumberFormat="1" applyFont="1" applyFill="1" applyAlignment="1">
      <alignment horizontal="left" vertical="center"/>
    </xf>
    <xf numFmtId="14" fontId="19" fillId="12" borderId="0" xfId="0" applyNumberFormat="1" applyFont="1" applyFill="1" applyAlignment="1">
      <alignment horizontal="left" vertical="center"/>
    </xf>
    <xf numFmtId="0" fontId="19" fillId="14" borderId="0" xfId="0" applyFont="1" applyFill="1" applyAlignment="1">
      <alignment horizontal="center" vertical="center"/>
    </xf>
    <xf numFmtId="170" fontId="19" fillId="14" borderId="0" xfId="0" applyNumberFormat="1" applyFont="1" applyFill="1" applyAlignment="1">
      <alignment horizontal="center" vertical="center"/>
    </xf>
    <xf numFmtId="0" fontId="19" fillId="14" borderId="0" xfId="0" applyFont="1" applyFill="1" applyAlignment="1">
      <alignment horizontal="left" vertical="center"/>
    </xf>
    <xf numFmtId="168" fontId="19" fillId="14" borderId="0" xfId="0" applyNumberFormat="1" applyFont="1" applyFill="1" applyAlignment="1">
      <alignment horizontal="left" vertical="center"/>
    </xf>
    <xf numFmtId="14" fontId="19" fillId="14" borderId="0" xfId="0" applyNumberFormat="1" applyFont="1" applyFill="1" applyAlignment="1">
      <alignment horizontal="left" vertical="center"/>
    </xf>
    <xf numFmtId="0" fontId="19" fillId="11" borderId="0" xfId="0" applyFont="1" applyFill="1" applyAlignment="1">
      <alignment horizontal="center" vertical="center"/>
    </xf>
    <xf numFmtId="170" fontId="19" fillId="11" borderId="0" xfId="0" applyNumberFormat="1" applyFont="1" applyFill="1" applyAlignment="1">
      <alignment horizontal="center" vertical="center"/>
    </xf>
    <xf numFmtId="168" fontId="19" fillId="11" borderId="0" xfId="0" applyNumberFormat="1" applyFont="1" applyFill="1" applyAlignment="1">
      <alignment horizontal="left" vertical="center"/>
    </xf>
    <xf numFmtId="14" fontId="19" fillId="11" borderId="0" xfId="0" applyNumberFormat="1" applyFont="1" applyFill="1" applyAlignment="1">
      <alignment horizontal="left" vertical="center"/>
    </xf>
    <xf numFmtId="0" fontId="1" fillId="11" borderId="0" xfId="0" applyNumberFormat="1" applyFont="1" applyFill="1" applyAlignment="1">
      <alignment vertical="center"/>
    </xf>
    <xf numFmtId="0" fontId="19" fillId="0" borderId="0" xfId="0" applyFont="1" applyFill="1" applyAlignment="1">
      <alignment horizontal="center" vertical="center"/>
    </xf>
    <xf numFmtId="170" fontId="19" fillId="0" borderId="0" xfId="0" applyNumberFormat="1" applyFont="1" applyFill="1" applyAlignment="1">
      <alignment horizontal="center" vertical="center"/>
    </xf>
    <xf numFmtId="0" fontId="19" fillId="0" borderId="0" xfId="0" applyFont="1" applyFill="1" applyAlignment="1">
      <alignment horizontal="left" vertical="center"/>
    </xf>
    <xf numFmtId="168" fontId="19" fillId="0" borderId="0" xfId="0" applyNumberFormat="1" applyFont="1" applyFill="1" applyAlignment="1">
      <alignment horizontal="left" vertical="center"/>
    </xf>
    <xf numFmtId="14" fontId="19" fillId="0" borderId="0" xfId="0" applyNumberFormat="1" applyFont="1" applyFill="1" applyAlignment="1">
      <alignment horizontal="left" vertical="center"/>
    </xf>
    <xf numFmtId="0" fontId="21" fillId="14" borderId="0" xfId="0" applyFont="1" applyFill="1" applyAlignment="1">
      <alignment horizontal="center" vertical="center"/>
    </xf>
    <xf numFmtId="170" fontId="21" fillId="14" borderId="0" xfId="0" applyNumberFormat="1" applyFont="1" applyFill="1" applyAlignment="1">
      <alignment horizontal="center" vertical="center"/>
    </xf>
    <xf numFmtId="0" fontId="21" fillId="14" borderId="0" xfId="0" applyFont="1" applyFill="1" applyAlignment="1">
      <alignment horizontal="left" vertical="center"/>
    </xf>
    <xf numFmtId="168" fontId="21" fillId="14" borderId="0" xfId="0" applyNumberFormat="1" applyFont="1" applyFill="1" applyAlignment="1">
      <alignment horizontal="left" vertical="center"/>
    </xf>
    <xf numFmtId="14" fontId="21" fillId="14" borderId="0" xfId="0" applyNumberFormat="1" applyFont="1" applyFill="1" applyAlignment="1">
      <alignment horizontal="left" vertical="center"/>
    </xf>
    <xf numFmtId="0" fontId="21" fillId="11" borderId="0" xfId="0" applyFont="1" applyFill="1" applyAlignment="1">
      <alignment horizontal="left" vertical="center"/>
    </xf>
    <xf numFmtId="0" fontId="12" fillId="11" borderId="0" xfId="6" applyFont="1" applyFill="1" applyBorder="1" applyAlignment="1">
      <alignment horizontal="center" vertical="center" wrapText="1"/>
    </xf>
    <xf numFmtId="0" fontId="12" fillId="9" borderId="0" xfId="6" applyNumberFormat="1" applyFont="1" applyFill="1" applyBorder="1" applyAlignment="1">
      <alignment horizontal="center" vertical="center" wrapText="1"/>
    </xf>
    <xf numFmtId="0" fontId="18" fillId="13" borderId="0" xfId="6" applyNumberFormat="1" applyFont="1" applyFill="1" applyBorder="1" applyAlignment="1">
      <alignment horizontal="center" vertical="center" wrapText="1"/>
    </xf>
    <xf numFmtId="0" fontId="18" fillId="15" borderId="0" xfId="6" applyNumberFormat="1" applyFont="1" applyFill="1" applyBorder="1" applyAlignment="1">
      <alignment horizontal="center" vertical="center" wrapText="1"/>
    </xf>
    <xf numFmtId="166" fontId="15" fillId="11" borderId="0" xfId="4" applyNumberFormat="1" applyFont="1" applyFill="1" applyBorder="1" applyAlignment="1" applyProtection="1">
      <alignment horizontal="left" vertical="center" indent="1"/>
    </xf>
    <xf numFmtId="166" fontId="32" fillId="16" borderId="0" xfId="4" applyNumberFormat="1" applyFill="1" applyBorder="1" applyAlignment="1" applyProtection="1">
      <alignment horizontal="left" vertical="center" indent="1"/>
    </xf>
    <xf numFmtId="166" fontId="19" fillId="16" borderId="0" xfId="1" applyFont="1" applyFill="1">
      <alignment horizontal="left" vertical="center" indent="1"/>
    </xf>
    <xf numFmtId="0" fontId="0" fillId="2" borderId="0" xfId="0" applyBorder="1">
      <alignment vertical="center"/>
    </xf>
    <xf numFmtId="0" fontId="20" fillId="11" borderId="0" xfId="0" applyNumberFormat="1" applyFont="1" applyFill="1" applyAlignment="1">
      <alignment horizontal="center" vertical="center"/>
    </xf>
    <xf numFmtId="166" fontId="9" fillId="11" borderId="0" xfId="4" applyNumberFormat="1" applyFont="1" applyFill="1" applyBorder="1" applyAlignment="1" applyProtection="1">
      <alignment horizontal="left" vertical="center" indent="1"/>
    </xf>
    <xf numFmtId="166" fontId="20" fillId="11" borderId="0" xfId="1" applyFont="1" applyFill="1">
      <alignment horizontal="left" vertical="center" indent="1"/>
    </xf>
    <xf numFmtId="0" fontId="9" fillId="11" borderId="0" xfId="0" applyFont="1" applyFill="1">
      <alignment vertical="center"/>
    </xf>
    <xf numFmtId="0" fontId="9" fillId="11" borderId="0" xfId="0" applyFont="1" applyFill="1" applyBorder="1">
      <alignment vertical="center"/>
    </xf>
    <xf numFmtId="166" fontId="19" fillId="12" borderId="0" xfId="1" applyFont="1" applyFill="1">
      <alignment horizontal="left" vertical="center" indent="1"/>
    </xf>
    <xf numFmtId="0" fontId="0" fillId="12" borderId="0" xfId="0" applyFill="1">
      <alignment vertical="center"/>
    </xf>
    <xf numFmtId="0" fontId="19" fillId="11" borderId="0" xfId="0" applyNumberFormat="1" applyFont="1" applyFill="1" applyAlignment="1">
      <alignment horizontal="center" vertical="center"/>
    </xf>
    <xf numFmtId="166" fontId="19" fillId="11" borderId="0" xfId="1" applyFont="1" applyFill="1">
      <alignment horizontal="left" vertical="center" indent="1"/>
    </xf>
    <xf numFmtId="0" fontId="0" fillId="11" borderId="0" xfId="0" applyFill="1" applyBorder="1">
      <alignment vertical="center"/>
    </xf>
    <xf numFmtId="166" fontId="32" fillId="11" borderId="0" xfId="4" applyNumberFormat="1" applyFill="1" applyBorder="1" applyAlignment="1" applyProtection="1">
      <alignment horizontal="left" vertical="center" indent="1"/>
    </xf>
    <xf numFmtId="0" fontId="0" fillId="11" borderId="0" xfId="0" applyFill="1">
      <alignment vertical="center"/>
    </xf>
    <xf numFmtId="0" fontId="22" fillId="11" borderId="0" xfId="0" applyNumberFormat="1" applyFont="1" applyFill="1" applyAlignment="1">
      <alignment horizontal="center" vertical="center"/>
    </xf>
    <xf numFmtId="168" fontId="15" fillId="11" borderId="0" xfId="4" applyNumberFormat="1" applyFont="1" applyFill="1" applyAlignment="1">
      <alignment horizontal="left" vertical="center"/>
    </xf>
    <xf numFmtId="166" fontId="19" fillId="0" borderId="0" xfId="1" applyFont="1" applyFill="1">
      <alignment horizontal="left" vertical="center" indent="1"/>
    </xf>
    <xf numFmtId="0" fontId="0" fillId="0" borderId="0" xfId="0" applyFill="1" applyBorder="1">
      <alignment vertical="center"/>
    </xf>
    <xf numFmtId="0" fontId="21" fillId="11" borderId="0" xfId="0" applyNumberFormat="1" applyFont="1" applyFill="1" applyAlignment="1">
      <alignment horizontal="center" vertical="center"/>
    </xf>
    <xf numFmtId="166" fontId="17" fillId="11" borderId="0" xfId="4" applyNumberFormat="1" applyFont="1" applyFill="1" applyBorder="1" applyAlignment="1" applyProtection="1">
      <alignment horizontal="left" vertical="center" indent="1"/>
    </xf>
    <xf numFmtId="166" fontId="21" fillId="11" borderId="0" xfId="1" applyFont="1" applyFill="1">
      <alignment horizontal="left" vertical="center" indent="1"/>
    </xf>
    <xf numFmtId="0" fontId="17" fillId="11" borderId="0" xfId="0" applyFont="1" applyFill="1" applyBorder="1">
      <alignment vertical="center"/>
    </xf>
    <xf numFmtId="168" fontId="19" fillId="11" borderId="0" xfId="0" applyNumberFormat="1" applyFont="1" applyFill="1" applyAlignment="1">
      <alignment horizontal="center" vertical="center"/>
    </xf>
    <xf numFmtId="0" fontId="0" fillId="0" borderId="0" xfId="0" applyFill="1">
      <alignment vertical="center"/>
    </xf>
    <xf numFmtId="172" fontId="10" fillId="10" borderId="5" xfId="5" applyNumberFormat="1" applyFont="1" applyFill="1" applyAlignment="1">
      <alignment horizontal="center" vertical="top"/>
    </xf>
    <xf numFmtId="172" fontId="18" fillId="15" borderId="0" xfId="6" applyNumberFormat="1" applyFont="1" applyFill="1" applyBorder="1" applyAlignment="1">
      <alignment horizontal="center" vertical="center" wrapText="1"/>
    </xf>
    <xf numFmtId="172" fontId="18" fillId="15" borderId="0" xfId="6" applyNumberFormat="1" applyFont="1" applyFill="1" applyAlignment="1">
      <alignment horizontal="center" vertical="center" wrapText="1"/>
    </xf>
    <xf numFmtId="0" fontId="21" fillId="9" borderId="0" xfId="0" applyFont="1" applyFill="1" applyAlignment="1">
      <alignment horizontal="center" vertical="center"/>
    </xf>
    <xf numFmtId="0" fontId="19" fillId="9" borderId="0" xfId="0" applyFont="1" applyFill="1" applyAlignment="1">
      <alignment horizontal="center" vertical="center"/>
    </xf>
    <xf numFmtId="0" fontId="0" fillId="11" borderId="0" xfId="0" applyFill="1" applyBorder="1" applyAlignment="1">
      <alignment horizontal="center" vertical="center"/>
    </xf>
    <xf numFmtId="0" fontId="9" fillId="11" borderId="0" xfId="0" applyFont="1" applyFill="1" applyAlignment="1">
      <alignment horizontal="center" vertical="center"/>
    </xf>
    <xf numFmtId="0" fontId="0" fillId="11" borderId="0" xfId="0" applyFont="1" applyFill="1" applyAlignment="1">
      <alignment horizontal="center" vertical="center"/>
    </xf>
    <xf numFmtId="0" fontId="0" fillId="11" borderId="0" xfId="0" applyFill="1" applyAlignment="1">
      <alignment horizontal="center" vertical="center"/>
    </xf>
    <xf numFmtId="0" fontId="20" fillId="11" borderId="0" xfId="0" applyFont="1" applyFill="1" applyAlignment="1">
      <alignment horizontal="center" vertical="center"/>
    </xf>
    <xf numFmtId="0" fontId="9" fillId="11" borderId="0" xfId="0" applyFont="1" applyFill="1" applyBorder="1" applyAlignment="1">
      <alignment horizontal="center" vertical="center"/>
    </xf>
    <xf numFmtId="0" fontId="0" fillId="12" borderId="0" xfId="0" applyFill="1" applyAlignment="1">
      <alignment horizontal="center" vertical="center"/>
    </xf>
    <xf numFmtId="0" fontId="9" fillId="12" borderId="0" xfId="0" applyFont="1" applyFill="1" applyAlignment="1">
      <alignment horizontal="center" vertical="center"/>
    </xf>
    <xf numFmtId="0" fontId="0" fillId="12" borderId="0" xfId="0" applyFont="1" applyFill="1" applyAlignment="1">
      <alignment horizontal="center" vertical="center"/>
    </xf>
    <xf numFmtId="0" fontId="17" fillId="11" borderId="0" xfId="0" applyFont="1" applyFill="1" applyBorder="1" applyAlignment="1">
      <alignment horizontal="center" vertical="center"/>
    </xf>
    <xf numFmtId="0" fontId="17" fillId="11" borderId="0" xfId="0" applyFont="1" applyFill="1">
      <alignment vertical="center"/>
    </xf>
    <xf numFmtId="0" fontId="17" fillId="11" borderId="0" xfId="0" applyFont="1" applyFill="1" applyAlignment="1">
      <alignment horizontal="center" vertical="center"/>
    </xf>
    <xf numFmtId="0" fontId="21" fillId="11" borderId="0" xfId="0" applyFont="1" applyFill="1" applyAlignment="1">
      <alignment horizontal="center" vertical="center"/>
    </xf>
    <xf numFmtId="0" fontId="15" fillId="12" borderId="0" xfId="4" applyFont="1" applyFill="1" applyAlignment="1">
      <alignment vertical="center"/>
    </xf>
    <xf numFmtId="165" fontId="19" fillId="2" borderId="0" xfId="0" applyNumberFormat="1" applyFont="1" applyAlignment="1">
      <alignment horizontal="center" vertical="center"/>
    </xf>
    <xf numFmtId="0" fontId="23" fillId="17" borderId="0" xfId="0" applyFont="1" applyFill="1" applyAlignment="1">
      <alignment vertical="center"/>
    </xf>
    <xf numFmtId="0" fontId="23" fillId="17" borderId="0" xfId="0" applyFont="1" applyFill="1" applyAlignment="1">
      <alignment horizontal="center" vertical="center"/>
    </xf>
    <xf numFmtId="165" fontId="23" fillId="17" borderId="0" xfId="0" applyNumberFormat="1" applyFont="1" applyFill="1" applyBorder="1" applyAlignment="1">
      <alignment horizontal="center" vertical="center"/>
    </xf>
    <xf numFmtId="168" fontId="23" fillId="17" borderId="0" xfId="0" applyNumberFormat="1" applyFont="1" applyFill="1" applyAlignment="1">
      <alignment horizontal="center" vertical="center"/>
    </xf>
    <xf numFmtId="0" fontId="23" fillId="17" borderId="0" xfId="0" applyFont="1" applyFill="1" applyBorder="1" applyAlignment="1">
      <alignment horizontal="center" vertical="center"/>
    </xf>
    <xf numFmtId="0" fontId="23" fillId="17" borderId="0" xfId="0" applyFont="1" applyFill="1" applyBorder="1" applyAlignment="1">
      <alignment vertical="center"/>
    </xf>
    <xf numFmtId="0" fontId="23" fillId="17" borderId="0" xfId="0" applyFont="1" applyFill="1" applyBorder="1" applyAlignment="1">
      <alignment horizontal="left" vertical="center" indent="1"/>
    </xf>
    <xf numFmtId="172" fontId="19" fillId="16" borderId="0" xfId="1" applyNumberFormat="1" applyFont="1" applyFill="1" applyAlignment="1">
      <alignment horizontal="center" vertical="center"/>
    </xf>
    <xf numFmtId="172" fontId="19" fillId="2" borderId="0" xfId="0" applyNumberFormat="1" applyFont="1" applyAlignment="1">
      <alignment horizontal="center" vertical="center"/>
    </xf>
    <xf numFmtId="172" fontId="23" fillId="17" borderId="0" xfId="0" applyNumberFormat="1" applyFont="1" applyFill="1" applyBorder="1" applyAlignment="1">
      <alignment horizontal="center" vertical="center"/>
    </xf>
    <xf numFmtId="0" fontId="32" fillId="11" borderId="0" xfId="4" applyFill="1" applyAlignment="1">
      <alignment vertical="center"/>
    </xf>
  </cellXfs>
  <cellStyles count="14">
    <cellStyle name="Encabezado 1" xfId="6" builtinId="16"/>
    <cellStyle name="Hipervínculo" xfId="4" builtinId="8"/>
    <cellStyle name="Normal" xfId="0" builtinId="0"/>
    <cellStyle name="Título" xfId="5" builtinId="15"/>
    <cellStyle name="Título 2" xfId="8" builtinId="17"/>
    <cellStyle name="双分隔线" xfId="7" xr:uid="{00000000-0005-0000-0000-000017000000}"/>
    <cellStyle name="备注详细信息" xfId="10" xr:uid="{00000000-0005-0000-0000-000036000000}"/>
    <cellStyle name="日期" xfId="2" xr:uid="{00000000-0005-0000-0000-00000A000000}"/>
    <cellStyle name="电子邮件" xfId="12" xr:uid="{00000000-0005-0000-0000-000038000000}"/>
    <cellStyle name="电话" xfId="1" xr:uid="{00000000-0005-0000-0000-000005000000}"/>
    <cellStyle name="边栏值" xfId="3" xr:uid="{00000000-0005-0000-0000-00000B000000}"/>
    <cellStyle name="边栏填充" xfId="11" xr:uid="{00000000-0005-0000-0000-000037000000}"/>
    <cellStyle name="边栏边框" xfId="9" xr:uid="{00000000-0005-0000-0000-00002E000000}"/>
    <cellStyle name="邮政编码" xfId="13" xr:uid="{00000000-0005-0000-0000-000039000000}"/>
  </cellStyles>
  <dxfs count="58">
    <dxf>
      <font>
        <b val="0"/>
        <i val="0"/>
        <strike val="0"/>
        <condense val="0"/>
        <extend val="0"/>
        <outline val="0"/>
        <shadow val="0"/>
        <u val="none"/>
        <vertAlign val="baseline"/>
        <sz val="11"/>
        <color theme="1"/>
        <name val="Microsoft YaHei UI"/>
        <charset val="134"/>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dxf>
    <dxf>
      <font>
        <b val="0"/>
        <i val="0"/>
        <strike val="0"/>
        <condense val="0"/>
        <extend val="0"/>
        <outline val="0"/>
        <shadow val="0"/>
        <u val="none"/>
        <vertAlign val="baseline"/>
        <sz val="11"/>
        <color rgb="FFC00000"/>
        <name val="Microsoft YaHei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dxf>
    <dxf>
      <font>
        <b/>
        <i val="0"/>
        <strike val="0"/>
        <condense val="0"/>
        <extend val="0"/>
        <outline val="0"/>
        <shadow val="0"/>
        <u val="none"/>
        <vertAlign val="baseline"/>
        <sz val="16"/>
        <color theme="6" tint="-0.249977111117893"/>
        <name val="Microsoft YaHei UI"/>
        <family val="2"/>
        <scheme val="none"/>
      </font>
      <numFmt numFmtId="172" formatCode="#,##0_);[Red]\(#,##0\)"/>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2" formatCode="#,##0_);[Red]\(#,##0\)"/>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72" formatCode="#,##0_);[Red]\(#,##0\)"/>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left" vertical="center" textRotation="0" wrapText="0" indent="1"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68"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68"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numFmt numFmtId="168" formatCode="\¥#,##0;\¥\-#,##0"/>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numFmt numFmtId="165" formatCode="#,##0_ "/>
      <fill>
        <patternFill patternType="solid">
          <fgColor indexed="64"/>
          <bgColor theme="0"/>
        </patternFill>
      </fill>
      <alignment horizontal="center" vertical="center" textRotation="0" wrapText="0" indent="0" justifyLastLine="0" shrinkToFit="0" readingOrder="0"/>
      <border diagonalUp="0" diagonalDown="0" outline="0">
        <left/>
        <right/>
        <top/>
        <bottom/>
      </border>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Microsoft YaHei UI"/>
        <charset val="134"/>
        <scheme val="none"/>
      </font>
      <alignment horizontal="center" vertical="center" textRotation="0" wrapText="0" indent="0" justifyLastLine="0" shrinkToFit="0" readingOrder="0"/>
    </dxf>
    <dxf>
      <font>
        <b/>
        <i val="0"/>
        <strike val="0"/>
        <condense val="0"/>
        <extend val="0"/>
        <outline val="0"/>
        <shadow val="0"/>
        <u val="none"/>
        <vertAlign val="baseline"/>
        <sz val="16"/>
        <color theme="6" tint="-0.249977111117893"/>
        <name val="Microsoft YaHei UI"/>
        <family val="2"/>
        <scheme val="none"/>
      </font>
      <fill>
        <patternFill patternType="solid">
          <fgColor indexed="64"/>
          <bgColor theme="0"/>
        </patternFill>
      </fill>
      <alignment horizontal="general" vertical="center" textRotation="0" wrapText="0" indent="0" justifyLastLine="0" shrinkToFit="0" readingOrder="0"/>
    </dxf>
    <dxf>
      <fill>
        <patternFill patternType="solid">
          <fgColor rgb="FF2683C6"/>
          <bgColor rgb="FF2683C6"/>
        </patternFill>
      </fill>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numFmt numFmtId="172" formatCode="#,##0_);[Red]\(#,##0\)"/>
      <alignment horizontal="left" vertical="center"/>
    </dxf>
    <dxf>
      <font>
        <b val="0"/>
        <i val="0"/>
        <strike val="0"/>
        <u val="none"/>
        <sz val="12"/>
        <color theme="1"/>
        <name val="Microsoft YaHei UI"/>
        <family val="2"/>
        <charset val="134"/>
        <scheme val="none"/>
      </font>
      <numFmt numFmtId="172" formatCode="#,##0_);[Red]\(#,##0\)"/>
    </dxf>
    <dxf>
      <font>
        <b val="0"/>
        <i val="0"/>
        <strike val="0"/>
        <u val="none"/>
        <sz val="12"/>
        <color theme="1"/>
        <name val="Microsoft YaHei UI"/>
        <family val="2"/>
        <charset val="134"/>
        <scheme val="none"/>
      </font>
      <numFmt numFmtId="172" formatCode="#,##0_);[Red]\(#,##0\)"/>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alignment horizontal="left" vertical="center"/>
    </dxf>
    <dxf>
      <font>
        <b val="0"/>
        <i val="0"/>
        <strike val="0"/>
        <u val="none"/>
        <sz val="12"/>
        <color theme="1"/>
        <name val="Microsoft YaHei UI"/>
        <family val="2"/>
        <charset val="134"/>
        <scheme val="none"/>
      </font>
      <numFmt numFmtId="173" formatCode="yyyy/m/d"/>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alignment horizontal="center" vertical="center"/>
    </dxf>
    <dxf>
      <font>
        <strike val="0"/>
        <u val="none"/>
        <sz val="12"/>
        <color theme="1"/>
        <name val="Microsoft YaHei UI"/>
        <family val="2"/>
        <charset val="134"/>
        <scheme val="none"/>
      </font>
      <numFmt numFmtId="165" formatCode="#,##0_ "/>
      <alignment horizontal="center"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strike val="0"/>
        <u val="none"/>
        <sz val="12"/>
        <color theme="1"/>
        <name val="Microsoft YaHei UI"/>
        <family val="2"/>
        <charset val="134"/>
        <scheme val="none"/>
      </font>
      <alignment horizontal="left" vertical="center"/>
    </dxf>
    <dxf>
      <font>
        <color theme="1" tint="0.34998626667073579"/>
      </font>
    </dxf>
    <dxf>
      <font>
        <b val="0"/>
        <i val="0"/>
        <color theme="7" tint="-0.24994659260841701"/>
      </font>
      <fill>
        <patternFill patternType="solid">
          <fgColor theme="0"/>
          <bgColor theme="0"/>
        </patternFill>
      </fill>
      <border>
        <left/>
        <right/>
        <top style="double">
          <color theme="0" tint="-0.34998626667073579"/>
        </top>
        <bottom/>
        <vertical/>
        <horizontal/>
      </border>
    </dxf>
    <dxf>
      <font>
        <b/>
        <i val="0"/>
        <color theme="3"/>
      </font>
      <fill>
        <patternFill patternType="solid">
          <bgColor theme="0"/>
        </patternFill>
      </fill>
      <border>
        <left/>
        <right/>
        <top style="double">
          <color theme="0" tint="-0.34998626667073579"/>
        </top>
        <bottom style="thin">
          <color theme="0" tint="-0.34998626667073579"/>
        </bottom>
        <vertical/>
        <horizontal/>
      </border>
    </dxf>
    <dxf>
      <font>
        <b val="0"/>
        <i val="0"/>
        <color theme="1"/>
      </font>
      <fill>
        <patternFill patternType="solid">
          <fgColor theme="0"/>
          <bgColor theme="0"/>
        </patternFill>
      </fill>
      <border>
        <left/>
        <right/>
        <top/>
        <bottom/>
        <vertical style="thin">
          <color theme="4" tint="0.79992065187536243"/>
        </vertical>
        <horizontal style="thin">
          <color theme="4" tint="0.79995117038483843"/>
        </horizontal>
      </border>
    </dxf>
  </dxfs>
  <tableStyles count="1" defaultTableStyle="Wedding Invite Tracker" defaultPivotStyle="PivotStyleMedium2">
    <tableStyle name="Wedding Invite Tracker" pivot="0" count="4" xr9:uid="{00000000-0011-0000-FFFF-FFFF00000000}">
      <tableStyleElement type="wholeTable" dxfId="57"/>
      <tableStyleElement type="headerRow" dxfId="56"/>
      <tableStyleElement type="totalRow" dxfId="55"/>
      <tableStyleElement type="firstTotalCell" dxfId="54"/>
    </tableStyle>
  </tableStyles>
  <colors>
    <mruColors>
      <color rgb="FFF5F8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9123;&#33026;&#29699;&#23567;&#32418;&#20070;&#36798;&#20154;&#25253;&#21517;&#34920;09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图文"/>
      <sheetName val="视频"/>
      <sheetName val="Sheet1"/>
      <sheetName val="Sheet2"/>
      <sheetName val="TOTAL"/>
    </sheetNames>
    <sheetDataSet>
      <sheetData sheetId="0"/>
      <sheetData sheetId="1">
        <row r="4">
          <cell r="G4" t="str">
            <v>https://www.xiaohongshu.com/user/profile/5bd1b563e5d34700010656e0?xhsshare=CopyLink&amp;appuid=5bd1b563e5d34700010656e0&amp;apptime=1557300089</v>
          </cell>
          <cell r="H4" t="str">
            <v>待选</v>
          </cell>
        </row>
        <row r="5">
          <cell r="G5" t="str">
            <v>https://www.xiaohongshu.com/user/profile/5dd921490000000001004272?xhsshare=CopyLink&amp;appuid=5dd921490000000001004272&amp;apptime=1598929805</v>
          </cell>
        </row>
        <row r="6">
          <cell r="G6" t="str">
            <v>https://www.xiaohongshu.com/user/profile/5ea67c79000000000100a06e?xhsshare=CopyLink&amp;appuid=5ea67c79000000000100a06e&amp;apptime=1597253740</v>
          </cell>
        </row>
        <row r="7">
          <cell r="G7" t="str">
            <v>https://www.xiaohongshu.com/user/profile/5e86d2f5000000000100bf84?xhsshare=CopyLink&amp;appuid=5e86d2f5000000000100bf84&amp;apptime=1598929882</v>
          </cell>
        </row>
        <row r="8">
          <cell r="G8" t="str">
            <v>https://www.xiaohongshu.com/user/profile/5bdd114a40ada60001184893?xhsshare=CopyLink&amp;appuid=5bdd114a40ada60001184893&amp;apptime=1594004823</v>
          </cell>
        </row>
        <row r="9">
          <cell r="G9" t="str">
            <v>https://www.xiaohongshu.com/user/profile/5e9fcda10000000001008479?xhsshare=CopyLink&amp;appuid=5e9fcda10000000001008479&amp;apptime=1598929928</v>
          </cell>
        </row>
        <row r="10">
          <cell r="G10" t="str">
            <v>https://www.xiaohongshu.com/user/profile/5bcda127618f63000165e9eb?xhsshare=CopyLink&amp;appuid=5bcda127618f63000165e9eb&amp;apptime=1596783826</v>
          </cell>
          <cell r="H10" t="str">
            <v>待选</v>
          </cell>
        </row>
        <row r="11">
          <cell r="G11" t="str">
            <v>https://www.xiaohongshu.com/user/profile/5a953c3de8ac2b5702ed5195?xhsshare=CopyLink&amp;appuid=5a953c3de8ac2b5702ed5195&amp;apptime=1598929917</v>
          </cell>
        </row>
        <row r="12">
          <cell r="G12" t="str">
            <v>https://www.xiaohongshu.com/user/profile/5daa54ff00000000010007c4?xhsshare=CopyLink&amp;appuid=5daa54ff00000000010007c4&amp;apptime=1596185449</v>
          </cell>
        </row>
        <row r="13">
          <cell r="G13" t="str">
            <v>https://www.xiaohongshu.com/user/profile/5d0522450000000010013ac5?xhsshare=CopyLink&amp;appuid=5d0522450000000010013ac5&amp;apptime=1598940073</v>
          </cell>
          <cell r="H13" t="str">
            <v>待选</v>
          </cell>
        </row>
        <row r="14">
          <cell r="G14" t="str">
            <v>https://www.xiaohongshu.com/user/profile/5948befc50c4b41354cc7037?xhsshare=CopyLink&amp;appuid=5948befc50c4b41354cc7037&amp;apptime=1598605071</v>
          </cell>
          <cell r="H14" t="str">
            <v>待选</v>
          </cell>
        </row>
        <row r="15">
          <cell r="G15" t="str">
            <v>https://www.xiaohongshu.com/user/profile/5c517605000000001202595d?xhsshare=CopyLink&amp;appuid=5c517605000000001202595d&amp;apptime=1598886380</v>
          </cell>
        </row>
        <row r="16">
          <cell r="G16" t="str">
            <v>https://www.xiaohongshu.com/user/profile/5d9dc1a50000000001006145?xhsshare=CopyLink&amp;appuid=5c7a72a2000000001102b005&amp;apptime=1598932567</v>
          </cell>
        </row>
        <row r="17">
          <cell r="G17" t="str">
            <v>https://www.xiaohongshu.com/user/profile/5bced347c478260001b331b3?xhsshare=CopyLink&amp;appuid=5bced347c478260001b331b3&amp;apptime=1598930240</v>
          </cell>
        </row>
        <row r="18">
          <cell r="G18" t="str">
            <v>https://www.xiaohongshu.com/user/profile/5c791c57000000001201bba4?xhsshare=CopyLink&amp;appuid=5c791c57000000001201bba4&amp;apptime=1598930340</v>
          </cell>
        </row>
        <row r="19">
          <cell r="G19" t="str">
            <v>https://www.xiaohongshu.com/user/profile/5ae0e1394eacab0b59ce0036?xhsshare=CopyLink&amp;appuid=5ae0e1394eacab0b59ce0036&amp;apptime=1598930398</v>
          </cell>
        </row>
        <row r="20">
          <cell r="G20" t="str">
            <v>https://www.xiaohongshu.com/user/profile/55c3f5da67bc656c91bc2c4e?xhsshare=CopyLink&amp;appuid=55c3f5da67bc656c91bc2c4e&amp;apptime=1598930255</v>
          </cell>
        </row>
        <row r="21">
          <cell r="G21" t="str">
            <v>https://www.xiaohongshu.com/user/profile/567a4b7fb8ce1a2b3179b4a0?xhsshare=CopyLink&amp;appuid=567a4b7fb8ce1a2b3179b4a0&amp;apptime=1591279615</v>
          </cell>
        </row>
        <row r="22">
          <cell r="G22" t="str">
            <v>https://www.xiaohongshu.com/user/profile/5cdea7f10000000010031c34?xhsshare=CopyLink&amp;appuid=5cdea7f10000000010031c34&amp;apptime=1598930585</v>
          </cell>
        </row>
        <row r="23">
          <cell r="G23" t="str">
            <v>https://www.xiaohongshu.com/user/profile/5d3dad00000000001003a861?xhsshare=CopyLink&amp;appuid=5c112bbc0000000007036381&amp;apptime=1589103442</v>
          </cell>
        </row>
        <row r="24">
          <cell r="G24" t="str">
            <v>https://www.xiaohongshu.com/user/profile/581c4eea7fc5b8169c0d587d?xhsshare=CopyLink&amp;appuid=5c3033c70000000007010fd7&amp;apptime=1599052759</v>
          </cell>
        </row>
        <row r="25">
          <cell r="G25" t="str">
            <v>https://www.xiaohongshu.com/user/profile/5d8e005b000000000100b9f6?xhsshare=CopyLink&amp;appuid=5d8e005b000000000100b9f6&amp;apptime=1598930817</v>
          </cell>
        </row>
        <row r="26">
          <cell r="G26" t="str">
            <v>https://www.xiaohongshu.com/user/profile/5c9c9587000000001101cfcd?xhsshare=CopyLink&amp;appuid=5c9c9587000000001101cfcd&amp;apptime=1592192773</v>
          </cell>
        </row>
        <row r="27">
          <cell r="G27" t="str">
            <v>https://www.xiaohongshu.com/user/profile/5dff4866000000000100bb7b?xhsshare=CopyLink&amp;appuid=5dff4866000000000100bb7b&amp;apptime=1596077641</v>
          </cell>
        </row>
        <row r="28">
          <cell r="G28" t="str">
            <v>https://www.xiaohongshu.com/user/profile/5bcf348d868e9b0001117395?xhsshare=CopyLink&amp;appuid=5bcf348d868e9b0001117395&amp;apptime=1598951828</v>
          </cell>
          <cell r="H28" t="str">
            <v>待选</v>
          </cell>
        </row>
        <row r="29">
          <cell r="G29" t="str">
            <v>https://www.xiaohongshu.com/user/profile/5e4e612a0000000001002ed5?xhsshare=CopyLink&amp;appuid=5e4e612a0000000001002ed5&amp;apptime=1598931064</v>
          </cell>
        </row>
        <row r="30">
          <cell r="G30" t="str">
            <v>https://www.xiaohongshu.com/user/profile/5eedc1bf000000000101c054?xhsshare=CopyLink&amp;appuid=5eedc1bf000000000101c054&amp;apptime=1598930941</v>
          </cell>
        </row>
        <row r="31">
          <cell r="G31" t="str">
            <v>https://www.xiaohongshu.com/user/profile/5b1e2d7c11be1075a48ea7d7?xhsshare=CopyLink&amp;appuid=5927fb535e87e73932bd7066&amp;apptime=1596768686</v>
          </cell>
          <cell r="H31" t="str">
            <v>待选</v>
          </cell>
        </row>
        <row r="32">
          <cell r="G32" t="str">
            <v>https://www.xiaohongshu.com/user/profile/5a7b38c1e8ac2b0d4cdff560?xhsshare=CopyLink&amp;appuid=5a7b38c1e8ac2b0d4cdff560&amp;apptime=1561399802</v>
          </cell>
        </row>
        <row r="33">
          <cell r="G33" t="str">
            <v>https://www.xiaohongshu.com/user/profile/58a299b782ec3972119a7d4b?xhsshare=CopyLink&amp;appuid=58a299b782ec3972119a7d4b&amp;apptime=1598930064</v>
          </cell>
          <cell r="H33" t="str">
            <v>待选</v>
          </cell>
        </row>
        <row r="34">
          <cell r="G34" t="str">
            <v>https://www.xiaohongshu.com/user/profile/5a58b9b0e8ac2b7c77a2c3d4?xhsshare=CopyLink&amp;appuid=5a58b9b0e8ac2b7c77a2c3d4&amp;apptime=1598931443</v>
          </cell>
        </row>
        <row r="35">
          <cell r="G35" t="str">
            <v>https://www.xiaohongshu.com/user/profile/5782749c6a6a69172ec76601?xhsshare=CopyLink&amp;appuid=5782749c6a6a69172ec76601&amp;apptime=1598931369</v>
          </cell>
        </row>
        <row r="36">
          <cell r="G36" t="str">
            <v>https://www.xiaohongshu.com/user/profile/5e9d060b0000000001004532?xhsshare=CopyLink&amp;appuid=5d2ab28d000000001601c661&amp;apptime=1598931797</v>
          </cell>
        </row>
        <row r="37">
          <cell r="G37" t="str">
            <v>https://www.xiaohongshu.com/user/profile/5f0ada320000000001000f98?xhsshare=CopyLink&amp;appuid=5f0ada320000000001000f98&amp;apptime=1595681796</v>
          </cell>
        </row>
        <row r="38">
          <cell r="G38" t="str">
            <v>https://www.xiaohongshu.com/user/profile/5d22e95f000000001103eae1?xhsshare=CopyLink&amp;appuid=59a7ccf450c4b44caa6871ee&amp;apptime=1598930959</v>
          </cell>
          <cell r="H38" t="str">
            <v>待选</v>
          </cell>
        </row>
        <row r="39">
          <cell r="G39" t="str">
            <v>https://www.xiaohongshu.com/user/profile/5f01bad10000000001004018?xhsshare=CopyLink&amp;appuid=5f01bad10000000001004018&amp;apptime=1598931748</v>
          </cell>
        </row>
        <row r="40">
          <cell r="G40" t="str">
            <v>https://www.xiaohongshu.com/user/profile/5e69b6fc00000000010098ee?xhsshare=CopyLink&amp;appuid=5e69b6fc00000000010098ee&amp;apptime=1598931819</v>
          </cell>
        </row>
        <row r="41">
          <cell r="G41" t="str">
            <v>昵称：爱吃芹菜的波妞
链接：https://www.xiaohongshu.com/user/profile/5ad2cdc811be107b826e1dce?xhsshare=CopyLink&amp;appuid=5ad2cdc811be107b826e1dce&amp;apptime=1572924439</v>
          </cell>
        </row>
        <row r="42">
          <cell r="G42" t="str">
            <v>https://www.xiaohongshu.com/user/profile/5c1c90e700000000050227cf?xhsshare=CopyLink&amp;appuid=5c1c90e700000000050227cf&amp;apptime=1598931944</v>
          </cell>
        </row>
        <row r="43">
          <cell r="G43" t="str">
            <v>https://www.xiaohongshu.com/user/profile/5ed792dc000000000101cb0f?xhsshare=CopyLink&amp;appuid=5ed792dc000000000101cb0f&amp;apptime=1598931029</v>
          </cell>
        </row>
        <row r="44">
          <cell r="G44" t="str">
            <v>https://www.xiaohongshu.com/user/profile/5ea400e5000000000100012b?xhsshare=CopyLink&amp;appuid=5ea400e5000000000100012b&amp;apptime=1598932349</v>
          </cell>
        </row>
        <row r="45">
          <cell r="G45" t="str">
            <v>https://www.xiaohongshu.com/user/profile/5e83e8100000000001007574?xhsshare=CopyLink&amp;appuid=5e83e8100000000001007574&amp;apptime=1598932350</v>
          </cell>
        </row>
        <row r="46">
          <cell r="G46" t="str">
            <v>https://www.xiaohongshu.com/user/profile/5eedc5f6000000000101d4e6?xhsshare=CopyLink&amp;appuid=5eedc5f6000000000101d4e6&amp;apptime=1598932573</v>
          </cell>
        </row>
        <row r="47">
          <cell r="G47" t="str">
            <v>https://www.xiaohongshu.com/user/profile/5e81e8060000000001005b23?xhsshare=CopyLink&amp;appuid=5e81e8060000000001005b23&amp;apptime=1590381094</v>
          </cell>
        </row>
        <row r="48">
          <cell r="G48" t="str">
            <v>https://www.xiaohongshu.com/user/profile/5d4945740000000016009cf8?xhsshare=CopyLink&amp;appuid=5d4945740000000016009cf8&amp;apptime=1598930062</v>
          </cell>
          <cell r="H48" t="str">
            <v>待选</v>
          </cell>
        </row>
        <row r="49">
          <cell r="G49" t="str">
            <v>https://www.xiaohongshu.com/user/profile/5b6ec2152c1b7e0001fd3968?xhsshare=CopyLink&amp;appuid=5b6ec2152c1b7e0001fd3968&amp;apptime=1598950438</v>
          </cell>
          <cell r="H49" t="str">
            <v>待选</v>
          </cell>
        </row>
        <row r="50">
          <cell r="G50" t="str">
            <v>https://www.xiaohongshu.com/user/profile/5b5d80b04eacab23700374df?xhsshare=CopyLink&amp;appuid=5b5d80b04eacab23700374df&amp;apptime=1598933420</v>
          </cell>
        </row>
        <row r="51">
          <cell r="G51" t="str">
            <v>https://www.xiaohongshu.com/user/profile/5a93e93be8ac2b6eb0942769?xhsshare=CopyLink&amp;appuid=5a93e93be8ac2b6eb0942769&amp;apptime=1597928441</v>
          </cell>
          <cell r="H51" t="str">
            <v>待选</v>
          </cell>
        </row>
        <row r="52">
          <cell r="G52" t="str">
            <v>https://www.xiaohongshu.com/user/profile/5e6ca1ba0000000001002a6e?xhsshare=CopyLink&amp;appuid=5e6ca1ba0000000001002a6e&amp;apptime=1598933590</v>
          </cell>
        </row>
        <row r="53">
          <cell r="G53" t="str">
            <v>https://www.xiaohongshu.com/user/profile/5e636494000000000100335d?xhsshare=CopyLink&amp;appuid=5ab7112d4eacab27c0cdd9df&amp;apptime=1597127748</v>
          </cell>
        </row>
        <row r="54">
          <cell r="G54" t="str">
            <v>https://www.xiaohongshu.com/user/profile/5e6b3ee60000000001008fa7?xhsshare=CopyLink&amp;appuid=5e6b3ee60000000001008fa7&amp;apptime=1590240320</v>
          </cell>
          <cell r="H54" t="str">
            <v>待选</v>
          </cell>
        </row>
        <row r="55">
          <cell r="G55" t="str">
            <v>https://www.xiaohongshu.com/user/profile/5bdcff1a8294d60001a0e501?xhsshare=CopyLink&amp;appuid=5bdcff1a8294d60001a0e501&amp;apptime=1591432119</v>
          </cell>
        </row>
        <row r="56">
          <cell r="G56" t="str">
            <v>https://www.xiaohongshu.com/user/profile/5b9db7f19a9c930001000720?xhsshare=CopyLink&amp;appuid=5b9db7f19a9c930001000720&amp;apptime=1598934838</v>
          </cell>
        </row>
        <row r="57">
          <cell r="G57" t="str">
            <v>https://www.xiaohongshu.com/user/profile/5edafd9e000000000101ef1d?xhsshare=CopyLink&amp;appuid=5edafd9e000000000101ef1d&amp;apptime=1598934966</v>
          </cell>
        </row>
        <row r="58">
          <cell r="G58" t="str">
            <v>https://www.xiaohongshu.com/user/profile/5a583635e8ac2b32c0dea525?xhsshare=CopyLink&amp;appuid=5d89d2750000000001003e0c&amp;apptime=1570763263</v>
          </cell>
        </row>
        <row r="59">
          <cell r="G59" t="str">
            <v>https://www.xiaohongshu.com/user/profile/5b712942053415000165e5e4?xhsshare=CopyLink&amp;appuid=5b712942053415000165e5e4&amp;apptime=1598935007</v>
          </cell>
        </row>
        <row r="60">
          <cell r="G60" t="str">
            <v>https://www.xiaohongshu.com/user/profile/5a8ebdb2e8ac2b1dd3a18616?xhsshare=CopyLink&amp;appuid=5a8ebdb2e8ac2b1dd3a18616&amp;apptime=1598935254</v>
          </cell>
        </row>
        <row r="61">
          <cell r="G61" t="str">
            <v>https://www.xiaohongshu.com/user/profile/5bab95362d833c00015887a9?xhsshare=CopyLink&amp;appuid=5bab95362d833c00015887a9&amp;apptime=1542880311</v>
          </cell>
          <cell r="H61" t="str">
            <v>待选</v>
          </cell>
        </row>
        <row r="62">
          <cell r="G62" t="str">
            <v>https://www.xiaohongshu.com/user/profile/5e86b550000000000100154a?xhsshare=CopyLink&amp;appuid=5e86b550000000000100154a&amp;apptime=1596601620</v>
          </cell>
        </row>
        <row r="63">
          <cell r="G63" t="str">
            <v>https://www.xiaohongshu.com/user/profile/5e82fb200000000001002e33?xhsshare=CopyLink&amp;appuid=5e82fb200000000001002e33&amp;apptime=1598935339</v>
          </cell>
        </row>
        <row r="64">
          <cell r="G64" t="str">
            <v>https://www.xiaohongshu.com/user/profile/5927fb535e87e73932bd7066?xhsshare=CopyLink&amp;appuid=5927fb535e87e73932bd7066&amp;apptime=1593521659</v>
          </cell>
          <cell r="H64" t="str">
            <v>待选</v>
          </cell>
        </row>
        <row r="65">
          <cell r="G65" t="str">
            <v>https://www.xiaohongshu.com/user/profile/565310cda75c955e59bf4cfa?xhsshare=CopyLink&amp;appuid=5c7371eb000000001102af1e&amp;apptime=1596014880</v>
          </cell>
          <cell r="H65" t="str">
            <v>待选</v>
          </cell>
        </row>
        <row r="66">
          <cell r="G66" t="str">
            <v>https://www.xiaohongshu.com/user/profile/5bcc276083f1170001689b55?xhsshare=CopyLink&amp;appuid=5bcc276083f1170001689b55&amp;apptime=1583306415</v>
          </cell>
          <cell r="H66" t="str">
            <v>待选</v>
          </cell>
        </row>
        <row r="67">
          <cell r="G67" t="str">
            <v>https://www.xiaohongshu.com/user/profile/5ad7107a11be106645fc874f?xhsshare=CopyLink&amp;appuid=5ad7107a11be106645fc874f&amp;apptime=1598935737</v>
          </cell>
        </row>
        <row r="68">
          <cell r="G68" t="str">
            <v>https://www.xiaohongshu.com/user/profile/5e0043db0000000001007f86?xhsshare=CopyLink&amp;appuid=5e0043db0000000001007f86&amp;apptime=1598936002</v>
          </cell>
        </row>
        <row r="69">
          <cell r="G69" t="str">
            <v>https://www.xiaohongshu.com/user/profile/5b5d67da11be1078ca43c979?xhsshare=CopyLink&amp;appuid=5b5d67da11be1078ca43c979&amp;apptime=1598935471</v>
          </cell>
        </row>
        <row r="70">
          <cell r="G70" t="str">
            <v>https://www.xiaohongshu.com/user/profile/5c6cfb4c0000000010000bee?xhsshare=CopyLink&amp;appuid=5ccc2c9c000000001202056a&amp;apptime=1598978358</v>
          </cell>
          <cell r="H70" t="str">
            <v>待选</v>
          </cell>
        </row>
        <row r="71">
          <cell r="G71" t="str">
            <v>https://www.xiaohongshu.com/user/profile/5d6e7049000000000101a3be?xhsshare=CopyLink&amp;appuid=5d6e7049000000000101a3be&amp;apptime=1598936826</v>
          </cell>
        </row>
        <row r="72">
          <cell r="G72" t="str">
            <v>https://www.xiaohongshu.com/user/profile/5bd4463bd8734b00019332a4?xhsshare=CopyLink&amp;appuid=5bd4463bd8734b00019332a4&amp;apptime=157595520</v>
          </cell>
        </row>
        <row r="73">
          <cell r="G73" t="str">
            <v>https://www.xiaohongshu.com/user/profile/5bab974a8abbba0001941055?xhsshare=CopyLink&amp;appuid=5bab974a8abbba0001941055&amp;apptime=1552537339</v>
          </cell>
          <cell r="H73" t="str">
            <v>待选</v>
          </cell>
        </row>
        <row r="74">
          <cell r="G74" t="str">
            <v>https://www.xiaohongshu.com/user/profile/5eb2cb6e0000000001005ac8?xhsshare=CopyLink&amp;appuid=5eb2cb6e0000000001005ac8&amp;apptime=1598936348</v>
          </cell>
        </row>
        <row r="75">
          <cell r="G75" t="str">
            <v>小小爱发布了一篇小红书笔记，快来看吧！😆 p9v1Vd40f0EUxJS 😆 http://xhslink.com/E1YVA，复制本条信息，打开【小红书】App查看精彩内容！</v>
          </cell>
        </row>
        <row r="76">
          <cell r="G76" t="str">
            <v>https://www.xiaohongshu.com/user/profile/59ff33494eacab075c9d7715?xhsshare=CopyLink&amp;appuid=59ff33494eacab075c9d7715&amp;apptime=1598936847</v>
          </cell>
        </row>
        <row r="77">
          <cell r="G77" t="str">
            <v>https://www.xiaohongshu.com/user/profile/5bfbd7ace5efa7000151de99?xhsshare=CopyLink&amp;appuid=5b179a30e8ac2b198f78e4d2&amp;apptime=1598937195</v>
          </cell>
        </row>
        <row r="78">
          <cell r="G78" t="str">
            <v>https://www.xiaohongshu.com/user/profile/5ef83ec60000000001006211?xhsshare=CopyLink&amp;appuid=5ef83ec60000000001006211&amp;apptime=1598937377</v>
          </cell>
        </row>
        <row r="79">
          <cell r="G79" t="str">
            <v>https://www.xiaohongshu.com/user/profile/5c67bd130000000011000de8?xhsshare=CopyLink&amp;appuid=5c67bd130000000011000de8&amp;apptime=1598937479</v>
          </cell>
        </row>
        <row r="80">
          <cell r="G80" t="str">
            <v>https://www.xiaohongshu.com/user/profile/5c4141ea0000000007029d2e?xhsshare=CopyLink&amp;appuid=5c4141ea0000000007029d2e&amp;apptime=1598937288</v>
          </cell>
        </row>
        <row r="81">
          <cell r="G81" t="str">
            <v>https://www.xiaohongshu.com/user/profile/5ce14b54000000001602a9cb?xhsshare=CopyLink&amp;appuid=5ce14b54000000001602a9cb&amp;apptime=1598937726</v>
          </cell>
        </row>
        <row r="82">
          <cell r="G82" t="str">
            <v>https://www.xiaohongshu.com/user/profile/5da80b15000000000100b61e?xhsshare=CopyLink&amp;appuid=5da80b15000000000100b61e&amp;apptime=1598937819</v>
          </cell>
        </row>
        <row r="83">
          <cell r="G83" t="str">
            <v>https://www.xiaohongshu.com/user/profile/5d9718d5000000000100aef0?xhsshare=CopyLink&amp;appuid=5d972a040000000001008f19&amp;apptime=1598937895</v>
          </cell>
        </row>
        <row r="84">
          <cell r="G84" t="str">
            <v>https://www.xiaohongshu.com/user/profile/5ed11b3f000000000101f901?xhsshare=CopyLink&amp;appuid=5ed11b3f000000000101f901&amp;apptime=1598938322</v>
          </cell>
        </row>
        <row r="85">
          <cell r="G85" t="str">
            <v>https://www.xiaohongshu.com/user/profile/5edcc3fc0000000001000992?xhsshare=CopyLink&amp;appuid=5edcc3fc0000000001000992&amp;apptime=1598938701</v>
          </cell>
        </row>
        <row r="86">
          <cell r="G86" t="str">
            <v>https://www.xiaohongshu.com/user/profile/5e8c32450000000001002f4b?xhsshare=CopyLink&amp;appuid=5e8c32450000000001002f4b&amp;apptime=1598940129</v>
          </cell>
        </row>
        <row r="87">
          <cell r="G87" t="str">
            <v>https://www.xiaohongshu.com/user/profile/5b5b2b374eacab095d6717a0?xhsshare=CopyLink&amp;appuid=5b5b2b374eacab095d6717a0&amp;apptime=1598936539</v>
          </cell>
          <cell r="H87" t="str">
            <v>待选</v>
          </cell>
        </row>
        <row r="88">
          <cell r="G88" t="str">
            <v>https://www.xiaohongshu.com/user/profile/5d0289740000000017004c38?xhsshare=CopyLink&amp;appuid=5d0289740000000017004c38&amp;apptime=1598940501</v>
          </cell>
        </row>
        <row r="89">
          <cell r="G89" t="str">
            <v>https://www.xiaohongshu.com/user/profile/5e7601360000000001002253?xhsshare=CopyLink&amp;appuid=5e7601360000000001002253&amp;apptime=1593399634</v>
          </cell>
        </row>
        <row r="90">
          <cell r="G90" t="str">
            <v>https://www.xiaohongshu.com/user/profile/5ac7b1ef11be104fc982baa6?xhsshare=CopyLink&amp;appuid=5ac7b1ef11be104fc982baa6&amp;apptime=1598941561</v>
          </cell>
        </row>
        <row r="91">
          <cell r="G91" t="str">
            <v>https://www.xiaohongshu.com/user/profile/5aa2a86ee8ac2b280646ca78?xhsshare=CopyLink&amp;appuid=5aa2a86ee8ac2b280646ca78&amp;apptime=1586259481</v>
          </cell>
        </row>
        <row r="92">
          <cell r="G92" t="str">
            <v>https://www.xiaohongshu.com/user/profile/5bc46eb1dc0068000128c876?xhsshare=CopyLink&amp;appuid=5bc46eb1dc0068000128c876&amp;apptime=1551252747</v>
          </cell>
          <cell r="H92" t="str">
            <v>待选</v>
          </cell>
        </row>
        <row r="93">
          <cell r="G93" t="str">
            <v>https://www.xiaohongshu.com/user/profile/5c62d6580000000012021dc4?xhsshare=CopyLink&amp;appuid=5c62d6580000000012021dc4&amp;apptime=1598941229</v>
          </cell>
        </row>
        <row r="94">
          <cell r="G94" t="str">
            <v>https://www.xiaohongshu.com/user/profile/5e5db24d00000000010099f4?xhsshare=CopyLink&amp;appuid=5e5db24d00000000010099f4&amp;apptime=1598935512</v>
          </cell>
          <cell r="H94" t="str">
            <v>待选</v>
          </cell>
        </row>
        <row r="95">
          <cell r="G95" t="str">
            <v>https://www.xiaohongshu.com/user/profile/5e3c066900000000010033a7?xhsshare=CopyLink&amp;appuid=5e3c066900000000010033a7&amp;apptime=1598943445</v>
          </cell>
        </row>
        <row r="96">
          <cell r="G96" t="str">
            <v>https://www.xiaohongshu.com/user/profile/5762e3eb3460945c237f1482?xhsshare=CopyLink&amp;appuid=5762e3eb3460945c237f1482&amp;apptime=1599052792</v>
          </cell>
          <cell r="H96" t="str">
            <v>待选</v>
          </cell>
        </row>
        <row r="97">
          <cell r="G97" t="str">
            <v>https://www.xiaohongshu.com/user/profile/5cd00faa0000000016009305?xhsshare=CopyLink&amp;appuid=5cd00faa0000000016009305&amp;apptime=1598944256</v>
          </cell>
        </row>
        <row r="98">
          <cell r="G98" t="str">
            <v>https://www.xiaohongshu.com/user/profile/5c14ea21000000000701da0f?xhsshare=CopyLink&amp;appuid=5c9726a000000000160338f2&amp;apptime=1598944300</v>
          </cell>
        </row>
        <row r="99">
          <cell r="G99" t="str">
            <v>https://www.xiaohongshu.com/user/profile/5baf31c144deec0001b61c6b?xhsshare=CopyLink&amp;appuid=5baf31c144deec0001b61c6b&amp;apptime=1589166983</v>
          </cell>
          <cell r="H99" t="str">
            <v>待选</v>
          </cell>
        </row>
        <row r="100">
          <cell r="G100" t="str">
            <v>https://www.xiaohongshu.com/user/profile/5ed657d3000000000101f2a3?xhsshare=CopyLink&amp;appuid=5ed657d3000000000101f2a3&amp;apptime=1598946075</v>
          </cell>
        </row>
        <row r="101">
          <cell r="G101" t="str">
            <v>https://www.xiaohongshu.com/user/profile/5bade0a01a75320001cb7c38?xhsshare=CopyLink&amp;appuid=5bade0a01a75320001cb7c38&amp;apptime=1542600205</v>
          </cell>
          <cell r="H101" t="str">
            <v>待选</v>
          </cell>
        </row>
        <row r="102">
          <cell r="G102" t="str">
            <v>https://www.xiaohongshu.com/user/profile/599bcfa482ec390212a32890?xhsshare=CopyLink&amp;appuid=599bcfa482ec390212a32890&amp;apptime=1591068344</v>
          </cell>
          <cell r="H102" t="str">
            <v>待选</v>
          </cell>
        </row>
        <row r="103">
          <cell r="G103" t="str">
            <v>https://www.xiaohongshu.com/user/profile/5ed3b48c000000000101e0d5?xhsshare=CopyLink&amp;appuid=5ed3b48c000000000101e0d5&amp;apptime=1598948588</v>
          </cell>
          <cell r="H103" t="str">
            <v>待选</v>
          </cell>
        </row>
        <row r="104">
          <cell r="G104" t="str">
            <v>https://www.xiaohongshu.com/user/profile/5bdbfe81f60ac60001386029?xhsshare=CopyLink&amp;appuid=5bdbfe81f60ac60001386029&amp;apptime=1545038648</v>
          </cell>
          <cell r="H104" t="str">
            <v>待选</v>
          </cell>
        </row>
        <row r="105">
          <cell r="G105" t="str">
            <v>https://www.xiaohongshu.com/user/profile/5baddd0d8e36b50001ae16ac?xhsshare=CopyLink&amp;appuid=5baddd0d8e36b50001ae16ac&amp;apptime=1596160593</v>
          </cell>
          <cell r="H105" t="str">
            <v>待选</v>
          </cell>
        </row>
        <row r="106">
          <cell r="G106" t="str">
            <v>https://www.xiaohongshu.com/user/profile/5bb6f46b6ccde00001685797?xhsshare=CopyLink&amp;appuid=5bb6f46b6ccde00001685797&amp;apptime=15749</v>
          </cell>
          <cell r="H106" t="str">
            <v>待选</v>
          </cell>
        </row>
        <row r="107">
          <cell r="G107" t="str">
            <v>https://www.xiaohongshu.com/user/profile/58f4e9cd5e87e7457c35fc80?xhsshare=CopyLink&amp;appuid=5b4c50c24eacab7552bf4bfe&amp;apptime=1591423735</v>
          </cell>
        </row>
        <row r="108">
          <cell r="G108" t="str">
            <v>https://www.xiaohongshu.com/user/profile/5b4c50c24eacab7552bf4bfe?xhsshare=CopyLink&amp;appuid=5b4c50c24eacab7552bf4bfe&amp;apptime=1591423714</v>
          </cell>
        </row>
        <row r="109">
          <cell r="G109" t="str">
            <v>https://www.xiaohongshu.com/user/profile/5ed46237000000000101f05a?xhsshare=CopyLink&amp;appuid=5ed46237000000000101f05a&amp;apptime=1593673820</v>
          </cell>
          <cell r="H109" t="str">
            <v>待选</v>
          </cell>
        </row>
        <row r="110">
          <cell r="G110" t="str">
            <v>https://www.xiaohongshu.com/user/profile/5b08f4a2e8ac2b5e4bf63ff8?xhsshare=CopyLink&amp;appuid=55fa0555589446271683c6d0&amp;apptime=1598949138</v>
          </cell>
        </row>
        <row r="111">
          <cell r="G111" t="str">
            <v>https://www.xiaohongshu.com/user/profile/5935ec5d5e87e7595f03391f?xhsshare=CopyLink&amp;appuid=5a35ee0811be101ab23c5e8c&amp;apptime=1598943730</v>
          </cell>
          <cell r="H111" t="str">
            <v>待选</v>
          </cell>
        </row>
        <row r="112">
          <cell r="G112" t="str">
            <v>https://www.xiaohongshu.com/user/profile/5a093ae0e8ac2b5fcb2f4e43?xhsshare=CopyLink&amp;appuid=5a093ae0e8ac2b5fcb2f4e43&amp;apptime=1597910033</v>
          </cell>
        </row>
        <row r="113">
          <cell r="G113" t="str">
            <v>https://www.xiaohongshu.com/user/profile/5e9aefeb000000000100b1f5?xhsshare=CopyLink&amp;appuid=5e9aefeb000000000100b1f5&amp;apptime=1599058163</v>
          </cell>
          <cell r="H113" t="str">
            <v>待选</v>
          </cell>
        </row>
        <row r="114">
          <cell r="G114" t="str">
            <v>https://www.xiaohongshu.com/user/profile/5e6e6d310000000001003028?xhsshare=CopyLink&amp;appuid=5975c5d05e87e708b58e9c7a&amp;apptime=1598947529</v>
          </cell>
        </row>
        <row r="115">
          <cell r="G115" t="str">
            <v>https://www.xiaohongshu.com/user/profile/5dad43ab0000000001007332?xhsshare=CopyLink&amp;appuid=5dad43ab0000000001007332&amp;apptime=1598949146</v>
          </cell>
        </row>
        <row r="116">
          <cell r="G116" t="str">
            <v>https://www.xiaohongshu.com/user/profile/5bc9b394dbcfaf0001605159?xhsshare=CopyLink&amp;appuid=5bc9b394dbcfaf0001605159&amp;apptime=1595383844</v>
          </cell>
          <cell r="H116" t="str">
            <v>待选</v>
          </cell>
        </row>
        <row r="117">
          <cell r="G117" t="str">
            <v>https://www.xiaohongshu.com/user/profile/5bdac65cfa3e430001ae43dc?xhsshare=CopyLink&amp;appuid=5bdac65cfa3e430001ae43dc&amp;apptime=1576737167</v>
          </cell>
          <cell r="H117" t="str">
            <v>待选</v>
          </cell>
        </row>
        <row r="118">
          <cell r="G118" t="str">
            <v>https://www.xiaohongshu.com/user/profile/5a8391f811be1068400a68da?xhsshare=CopyLink&amp;appuid=5a8391f811be1068400a68da&amp;apptime=1598950614</v>
          </cell>
        </row>
        <row r="119">
          <cell r="G119" t="str">
            <v>https://www.xiaohongshu.com/user/profile/5e795fba000000000100543c?xhsshare=CopyLink&amp;appuid=5e795fba000000000100543c&amp;apptime=1598949811</v>
          </cell>
        </row>
        <row r="120">
          <cell r="G120" t="str">
            <v>https://www.xiaohongshu.com/user/profile/5b33ab8d11be1042bd66ed99?xhsshare=CopyLink&amp;appuid=5b33ab8d11be1042bd66ed99&amp;apptime=1581846622</v>
          </cell>
        </row>
        <row r="121">
          <cell r="G121" t="str">
            <v>https://www.xiaohongshu.com/user/profile/5abcd0f911be1033479eaf42?xhsshare=CopyLink&amp;appuid=5abcd0f911be1033479eaf42&amp;apptime=1561218951</v>
          </cell>
        </row>
        <row r="122">
          <cell r="G122" t="str">
            <v>https://www.xiaohongshu.com/user/profile/5ecbbe830000000001002159?xhsshare=CopyLink&amp;appuid=5ecbbe830000000001002159&amp;apptime=1597627977</v>
          </cell>
        </row>
        <row r="123">
          <cell r="G123" t="str">
            <v>https://www.xiaohongshu.com/user/profile/5f0570b90000000001003445?xhsshare=CopyLink&amp;appuid=5f0570b90000000001003445&amp;apptime=1599056044</v>
          </cell>
        </row>
        <row r="124">
          <cell r="G124" t="str">
            <v>https://www.xiaohongshu.com/user/profile/5b717c17f7e8b94c6db95689?xhsshare=CopyLink&amp;appuid=58e3bedb7fc5b83894ac879e&amp;apptime=1599049597</v>
          </cell>
        </row>
        <row r="125">
          <cell r="G125" t="str">
            <v>https://www.xiaohongshu.com/user/profile/5ebf98f2000000000101dcb3?xhsshare=CopyLink&amp;appuid=5ebf98f2000000000101dcb3&amp;apptime=1598955039</v>
          </cell>
        </row>
        <row r="126">
          <cell r="G126" t="str">
            <v>https://www.xiaohongshu.com/user/profile/59e463fa11be10656a788ab6?xhsshare=CopyLink&amp;appuid=59e463fa11be10656a788ab6&amp;apptime=1598957451</v>
          </cell>
        </row>
        <row r="127">
          <cell r="G127" t="str">
            <v>https://www.xiaohongshu.com/user/profile/5adfc89fe8ac2b69b2a20752?xhsshare=CopyLink&amp;appuid=5adfc89fe8ac2b69b2a20752&amp;apptime=1598957555</v>
          </cell>
        </row>
        <row r="128">
          <cell r="G128" t="str">
            <v>https://www.xiaohongshu.com/user/profile/5b0adee511be102513e85632?xhsshare=CopyLink&amp;appuid=5b0adee511be102513e85632&amp;apptime=1598874524</v>
          </cell>
        </row>
        <row r="129">
          <cell r="G129" t="str">
            <v>https://www.xiaohongshu.com/user/profile/5b40526e11be1017c6650af4?xhsshare=CopyLink&amp;appuid=5b40526e11be1017c6650af4&amp;apptime=1598963174</v>
          </cell>
        </row>
        <row r="130">
          <cell r="G130" t="str">
            <v>https://www.xiaohongshu.com/user/profile/5bb088171f30bf00013baa17?xhsshare=CopyLink&amp;appuid=5bb088171f30bf00013baa17&amp;apptime=1598964742</v>
          </cell>
        </row>
        <row r="131">
          <cell r="G131" t="str">
            <v>https://www.xiaohongshu.com/user/profile/5e50e9e000000000010065b4?xhsshare=CopyLink&amp;appuid=5e50e9e000000000010065b4&amp;apptime=1598964796</v>
          </cell>
        </row>
        <row r="132">
          <cell r="G132" t="str">
            <v>https://www.xiaohongshu.com/user/profile/58c3ef575e87e745623d6d0e?xhsshare=CopyLink&amp;appuid=58c3ef575e87e745623d6d0e&amp;apptime=1598966338</v>
          </cell>
        </row>
        <row r="133">
          <cell r="G133" t="str">
            <v>https://www.xiaohongshu.com/user/profile/5d1eaf0f00000000160122f8?xhsshare=CopyLink&amp;appuid=5d1eaf0f00000000160122f8&amp;apptime=1598969116</v>
          </cell>
        </row>
        <row r="134">
          <cell r="G134" t="str">
            <v>https://www.xiaohongshu.com/user/profile/5edb346200000000010048c8?xhsshare=CopyLink&amp;appuid=5edb346200000000010048c8&amp;apptime=1598971221</v>
          </cell>
        </row>
        <row r="135">
          <cell r="G135" t="str">
            <v>https://www.xiaohongshu.com/user/profile/5bd7e1f4115ad500015c1636?xhsshare=CopyLink&amp;appuid=5bcd85f8f846270001eb4214&amp;apptime=1554362557</v>
          </cell>
        </row>
        <row r="136">
          <cell r="G136" t="str">
            <v>https://www.xiaohongshu.com/user/profile/589c3f7050c4b42f0b245a7f?xhsshare=CopyLink&amp;appuid=5d4d1d520000000016017a5b&amp;apptime=1598974943</v>
          </cell>
        </row>
        <row r="137">
          <cell r="G137" t="str">
            <v>https://www.xiaohongshu.com/user/profile/5df24c0f00000000010017c3?xhsshare=CopyLink&amp;appuid=5df24c0f00000000010017c3&amp;apptime=1598974545</v>
          </cell>
        </row>
        <row r="138">
          <cell r="G138" t="str">
            <v>Ms董_发布了一篇小红书笔记，快来看吧！😆 f8khMWqLo0EzG68 😆 http://xhslink.com/TmAgB，复制本条信息，打开【小红书】App查看精彩内容！</v>
          </cell>
        </row>
        <row r="139">
          <cell r="G139" t="str">
            <v>https://www.xiaohongshu.com/user/profile/5ba34f3b2dfa220001ed0d39?xhsshare=CopyLink&amp;appuid=5ba34f3b2dfa220001ed0d39&amp;apptime=1598978435</v>
          </cell>
        </row>
        <row r="140">
          <cell r="G140" t="str">
            <v>https://www.xiaohongshu.com/user/profile/5d171e82000000001202b6b9?xhsshare=CopyLink&amp;appuid=5d171e82000000001202b6b9&amp;apptime=1596557662</v>
          </cell>
        </row>
        <row r="141">
          <cell r="G141" t="str">
            <v>https://www.xiaohongshu.com/user/profile/5dd290a60000000001002127?xhsshare=CopyLink&amp;appuid=5dd290a60000000001002127&amp;apptime=1580804707</v>
          </cell>
        </row>
        <row r="142">
          <cell r="G142" t="str">
            <v>https://www.xiaohongshu.com/user/profile/5cb1f9150000000017006115?xhsshare=CopyLink&amp;appuid=5cb1f9150000000017006115&amp;apptime=1598985182</v>
          </cell>
        </row>
        <row r="143">
          <cell r="G143" t="str">
            <v>https://www.xiaohongshu.com/user/profile/5a33f918e8ac2b18a2a4f59a?xhsshare=CopyLink&amp;appuid=5a33f918e8ac2b18a2a4f59a&amp;apptime=1598985448</v>
          </cell>
        </row>
        <row r="144">
          <cell r="G144" t="str">
            <v>https://www.xiaohongshu.com/user/profile/5c7622ad0000000010001442?xhsshare=CopyLink&amp;appuid=5cf881de00000000180000e8&amp;apptime=1599011671</v>
          </cell>
        </row>
        <row r="145">
          <cell r="G145" t="str">
            <v>https://www.xiaohongshu.com/user/profile/5abe51454eacab7da386d44f?xhsshare=CopyLink&amp;appuid=5abe51454eacab7da386d44f&amp;apptime=1598935588</v>
          </cell>
        </row>
        <row r="146">
          <cell r="G146" t="str">
            <v>https://www.xiaohongshu.com/user/profile/57366f8a6a6a69035501659f?xhsshare=CopyLink&amp;appuid=5db5c7c400000000010061aa&amp;apptime=1599016987</v>
          </cell>
        </row>
        <row r="147">
          <cell r="G147" t="str">
            <v>https://www.xiaohongshu.com/user/profile/5e0482100000000001001a9e?xhsshare=CopyLink&amp;appuid=5e0482100000000001001a9e&amp;apptime=1599018201</v>
          </cell>
        </row>
        <row r="148">
          <cell r="G148" t="str">
            <v>https://www.xiaohongshu.com/user/profile/5e9f069d0000000001004b1b?xhsshare=CopyLink&amp;appuid=5e9f069d0000000001004b1b&amp;apptime=1598004091</v>
          </cell>
        </row>
        <row r="149">
          <cell r="G149" t="str">
            <v>https://www.xiaohongshu.com/user/profile/5abe5467e8ac2b78adc4a15a?xhsshare=CopyLink&amp;appuid=5abe5467e8ac2b78adc4a15a&amp;apptime=1599015017</v>
          </cell>
        </row>
        <row r="150">
          <cell r="G150" t="str">
            <v>https://www.xiaohongshu.com/user/profile/5bfd70850d4a16000112183d?xhsshare=CopyLink&amp;appuid=5bfd70850d4a16000112183d&amp;apptime=1593971061</v>
          </cell>
        </row>
        <row r="151">
          <cell r="G151" t="str">
            <v>https://www.xiaohongshu.com/user/profile/5cbde088000000001701a214?xhsshare=CopyLink&amp;appuid=5b1488cae8ac2b3671a23f9a&amp;apptime=1596190693</v>
          </cell>
        </row>
        <row r="152">
          <cell r="G152" t="str">
            <v>https://www.xiaohongshu.com/user/profile/5dad912c0000000001002bb4?xhsshare=CopyLink&amp;appuid=5dad912c0000000001002bb4&amp;apptime=1599022639</v>
          </cell>
        </row>
        <row r="153">
          <cell r="G153" t="str">
            <v>https://www.xiaohongshu.com/user/profile/5b702a4265e8cd0001e1179b?xhsshare=CopyLink&amp;appuid=5b702a4265e8cd0001e1179b&amp;apptime=1599024910</v>
          </cell>
        </row>
        <row r="154">
          <cell r="G154" t="str">
            <v>https://www.xiaohongshu.com/user/profile/5ad1d381e8ac2b0a542c70d9?xhsshare=CopyLink&amp;appuid=5ad1d381e8ac2b0a542c70d9&amp;apptime=1599026835</v>
          </cell>
        </row>
        <row r="155">
          <cell r="G155" t="str">
            <v>https://www.xiaohongshu.com/user/profile/5dc27c4100000000010079ad?xhsshare=CopyLink&amp;appuid=5dc27c4100000000010079ad&amp;apptime=1599030836</v>
          </cell>
        </row>
        <row r="156">
          <cell r="G156" t="str">
            <v>https://www.xiaohongshu.com/user/profile/5ea54e54000000000100b11b?xhsshare=CopyLink&amp;appuid=5ea54e54000000000100b11b&amp;apptime=1596673848</v>
          </cell>
        </row>
        <row r="157">
          <cell r="G157" t="str">
            <v>https://www.xiaohongshu.com/user/profile/5d526adf00000000100138a9?xhsshare=CopyLink&amp;appuid=5d526adf00000000100138a9&amp;apptime=1599034295</v>
          </cell>
        </row>
        <row r="158">
          <cell r="G158" t="str">
            <v>https://www.xiaohongshu.com/user/profile/5ad0369511be103852d4ad25?xhsshare=CopyLink&amp;appuid=5ad0369511be103852d4ad25&amp;apptime=1599034335</v>
          </cell>
        </row>
        <row r="159">
          <cell r="G159" t="str">
            <v>https://www.xiaohongshu.com/user/profile/5c5020e2000000001803aa6d?xhsshare=CopyLink&amp;appuid=5c5020e2000000001803aa6d&amp;apptime=1599035165</v>
          </cell>
        </row>
        <row r="160">
          <cell r="G160" t="str">
            <v>https://www.xiaohongshu.com/user/profile/5cee59350000000016019d56?xhsshare=CopyLink&amp;appuid=5cee59350000000016019d56&amp;apptime=1598687233</v>
          </cell>
        </row>
        <row r="161">
          <cell r="G161" t="str">
            <v>https://www.xiaohongshu.com/user/profile/5c6153f3000000001b011cb5?xhsshare=CopyLink&amp;appuid=5c6153f3000000001b011cb5&amp;apptime=1599039886</v>
          </cell>
        </row>
        <row r="162">
          <cell r="G162" t="str">
            <v>https://www.xiaohongshu.com/user/profile/5a9d768211be103ba1a670da?xhsshare=CopyLink&amp;appuid=5a9d768211be103ba1a670da&amp;apptime=1599039376</v>
          </cell>
        </row>
        <row r="163">
          <cell r="G163" t="str">
            <v>https://www.xiaohongshu.com/user/profile/5ec107480000000001001f5b?xhsshare=CopyLink&amp;appuid=5ec107480000000001001f5b&amp;apptime=1599045942</v>
          </cell>
        </row>
        <row r="164">
          <cell r="G164" t="str">
            <v>https://www.xiaohongshu.com/user/profile/5eb4fe620000000001002ea0?xhsshare=CopyLink&amp;appuid=5eb4fe620000000001002ea0&amp;apptime=1599045977</v>
          </cell>
        </row>
        <row r="165">
          <cell r="G165" t="str">
            <v>https://www.xiaohongshu.com/user/profile/591678da82ec3921d44a5035?xhsshare=CopyLink&amp;appuid=591678da82ec3921d44a5035&amp;apptime=1599046108</v>
          </cell>
        </row>
        <row r="166">
          <cell r="G166" t="str">
            <v>https://www.xiaohongshu.com/user/profile/5ebd27f800000000010004ba?xhsshare=CopyLink&amp;appuid=5ebd27f800000000010004ba&amp;apptime=1599046289</v>
          </cell>
        </row>
        <row r="167">
          <cell r="G167" t="str">
            <v>https://www.xiaohongshu.com/user/profile/56a8e00c5e87e75f53591882?xhsshare=CopyLink&amp;appuid=56a8e00c5e87e75f53591882&amp;apptime=1599046338</v>
          </cell>
        </row>
        <row r="168">
          <cell r="G168" t="str">
            <v>https://www.xiaohongshu.com/user/profile/5dd4aa1400000000010015f7?xhsshare=CopyLink&amp;appuid=5dd4aa1400000000010015f7&amp;apptime=1599020839</v>
          </cell>
        </row>
        <row r="169">
          <cell r="G169" t="str">
            <v>https://www.xiaohongshu.com/user/profile/5bea7341bbdc4c000130e0db?xhsshare=CopyLink&amp;appuid=5bea7341bbdc4c000130e0db&amp;apptime=1596679229</v>
          </cell>
        </row>
        <row r="170">
          <cell r="G170" t="str">
            <v>https://www.xiaohongshu.com/user/profile/575ccdd56a6a69583d730c2f?xhsshare=CopyLink&amp;appuid=575ccdd56a6a69583d730c2f&amp;apptime=1599046714</v>
          </cell>
        </row>
        <row r="171">
          <cell r="G171" t="str">
            <v>https://www.xiaohongshu.com/user/profile/5dbaadf40000000001003658?xhsshare=CopyLink&amp;appuid=5dbaadf40000000001003658&amp;apptime=1598931910</v>
          </cell>
        </row>
        <row r="172">
          <cell r="G172" t="str">
            <v>https://www.xiaohongshu.com/user/profile/5a994f2ce8ac2b4d0228c6e2?xhsshare=CopyLink&amp;appuid=559bb483f5a2631722f381ea&amp;apptime=1599047270</v>
          </cell>
        </row>
        <row r="173">
          <cell r="G173" t="str">
            <v>https://www.xiaohongshu.com/user/profile/5a5b0fcb11be1050c303bc9c?xhsshare=CopyLink&amp;appuid=58e4925750c4b477fcf85669&amp;apptime=1599047383</v>
          </cell>
        </row>
        <row r="174">
          <cell r="G174" t="str">
            <v>https://www.xiaohongshu.com/discovery/item/5db680220000000001005132?xhsshare=CopyLink&amp;appuid=5e58eaee0000000001007cc5&amp;apptime=1598980050</v>
          </cell>
        </row>
        <row r="175">
          <cell r="G175" t="str">
            <v>https://www.xiaohongshu.com/user/profile/5ba9bf0af1329200011574a8?xhsshare=CopyLink&amp;appuid=5ba9bf0af1329200011574a8&amp;apptime=1599047415</v>
          </cell>
        </row>
        <row r="176">
          <cell r="G176" t="str">
            <v>https://www.xiaohongshu.com/user/profile/5ec0d2e5000000000101c57e?xhsshare=CopyLink&amp;appuid=5ec0d2e5000000000101c57e&amp;apptime=1599047831</v>
          </cell>
        </row>
        <row r="177">
          <cell r="G177" t="str">
            <v>https://www.xiaohongshu.com/user/profile/59f455f24eacab5f431ca3f2?xhsshare=CopyLink&amp;appuid=59f455f24eacab5f431ca3f2&amp;apptime=1576077035</v>
          </cell>
        </row>
        <row r="178">
          <cell r="G178" t="str">
            <v>https://www.xiaohongshu.com/user/profile/5b6c654711be103237987483?xhsshare=CopyLink&amp;appuid=5b6c654711be103237987483&amp;apptime=1599048489</v>
          </cell>
        </row>
        <row r="179">
          <cell r="G179" t="str">
            <v>https://www.xiaohongshu.com/user/profile/5ec114360000000001001ee2?xhsshare=CopyLink&amp;appuid=5ec114360000000001001ee2&amp;apptime=1599048389</v>
          </cell>
        </row>
        <row r="180">
          <cell r="G180" t="str">
            <v>https://www.xiaohongshu.com/user/profile/5e54d7c3000000000100b3f5?xhsshare=CopyLink&amp;appuid=5e54d7c3000000000100b3f5&amp;apptime=1599048517</v>
          </cell>
        </row>
        <row r="181">
          <cell r="G181" t="str">
            <v>https://www.xiaohongshu.com/user/profile/5b656d0ea0b651000146bf41?xhsshare=CopyLink&amp;appuid=5b656d0ea0b651000146bf41&amp;apptime=1599048631</v>
          </cell>
        </row>
        <row r="182">
          <cell r="G182" t="str">
            <v>https://www.xiaohongshu.com/user/profile/5ea0088b00000000010036d1?xhsshare=CopyLink&amp;appuid=5ea0088b00000000010036d1&amp;apptime=1592643359</v>
          </cell>
        </row>
        <row r="183">
          <cell r="G183" t="str">
            <v>https://www.xiaohongshu.com/user/profile/5eff2d7e000000000101d4dc?xhsshare=CopyLink&amp;appuid=5eff2d7e000000000101d4dc&amp;apptime=1599049000</v>
          </cell>
        </row>
        <row r="184">
          <cell r="G184" t="str">
            <v>https://www.xiaohongshu.com/user/profile/5ec11103000000000101f1de?xhsshare=CopyLink&amp;appuid=5ec11103000000000101f1de&amp;apptime=1599048662</v>
          </cell>
        </row>
        <row r="185">
          <cell r="G185" t="str">
            <v>https://www.xiaohongshu.com/user/profile/5bc094c04c79990001743469?xhsshare=CopyLink&amp;appuid=5bc094c04c79990001743469&amp;apptime=1599049112</v>
          </cell>
        </row>
        <row r="186">
          <cell r="G186" t="str">
            <v>https://www.xiaohongshu.com/user/profile/5ac8cdbe11be10588bd68a23?xhsshare=CopyLink&amp;appuid=5967688282ec3925be465ced&amp;apptime=1598929841</v>
          </cell>
        </row>
        <row r="187">
          <cell r="G187" t="str">
            <v>https://www.xiaohongshu.com/user/profile/5bea794204bbf000012a5087?xhsshare=CopyLink&amp;appuid=5bea794204bbf000012a5087&amp;apptime=1566978710</v>
          </cell>
        </row>
        <row r="188">
          <cell r="G188" t="str">
            <v>https://www.xiaohongshu.com/user/profile/565310cda75c955e59bf4cfa?xhsshare=CopyLink&amp;appuid=565310cda75c955e59bf4cfa&amp;apptime=1599058703</v>
          </cell>
        </row>
        <row r="189">
          <cell r="G189" t="str">
            <v>https://www.xiaohongshu.com/user/profile/5ee87d7f000000000101ed9c?xhsshare=CopyLink&amp;appuid=5ee87d7f000000000101ed9c&amp;apptime=1596624825</v>
          </cell>
        </row>
        <row r="190">
          <cell r="G190" t="str">
            <v>https://www.xiaohongshu.com/user/profile/5c8a674b000000001202164a?xhsshare=CopyLink&amp;appuid=5af445f14eacab653eb23237&amp;apptime=1599050908</v>
          </cell>
        </row>
        <row r="191">
          <cell r="G191" t="str">
            <v>https://www.xiaohongshu.com/user/profile/5b644f034eacab6a78c9576d?xhsshare=CopyLink&amp;appuid=5b644f034eacab6a78c9576d&amp;apptime=1599052697</v>
          </cell>
        </row>
        <row r="192">
          <cell r="G192" t="str">
            <v>https://www.xiaohongshu.com/user/profile/5ba83da765f02300013182ab?xhsshare=CopyLink&amp;appuid=5ba83da765f02300013182ab&amp;apptime=1599053576</v>
          </cell>
        </row>
        <row r="193">
          <cell r="G193" t="str">
            <v>https://www.xiaohongshu.com/user/profile/5cc4407a000000001101d69b?xhsshare=CopyLink&amp;appuid=5b17b7b4e8ac2b25aa06f3eb&amp;apptime=1599053355</v>
          </cell>
        </row>
        <row r="194">
          <cell r="G194" t="str">
            <v>https://www.xiaohongshu.com/user/profile/5bd79e9b6827a400012ce780?xhsshare=CopyLink&amp;appuid=5bd79e9b6827a400012ce780&amp;apptime=1599053607</v>
          </cell>
        </row>
        <row r="195">
          <cell r="G195" t="str">
            <v>https://www.xiaohongshu.com/user/profile/596b73815e87e7369c0147bc?xhsshare=CopyLink&amp;appuid=596b73815e87e7369c0147bc&amp;apptime=1599046393</v>
          </cell>
        </row>
        <row r="196">
          <cell r="G196" t="str">
            <v>https://www.xiaohongshu.com/user/profile/5dd2b8b10000000001001dea?xhsshare=CopyLink&amp;appuid=5dd2b8b10000000001001dea&amp;apptime=1597732582</v>
          </cell>
        </row>
        <row r="197">
          <cell r="G197" t="str">
            <v>https://www.xiaohongshu.com/user/profile/566ce694172fe70a2e3059b4?xhsshare=CopyLink&amp;appuid=5aa1275b11be106d04dde22f&amp;apptime=1599054466</v>
          </cell>
        </row>
        <row r="198">
          <cell r="G198" t="str">
            <v>https://www.xiaohongshu.com/user/profile/5bc83de1da37c6000156e85d?xhsshare=CopyLink&amp;appuid=5bc83de1da37c6000156e85d&amp;apptime=1599054934</v>
          </cell>
        </row>
        <row r="199">
          <cell r="G199" t="str">
            <v>https://www.xiaohongshu.com/user/profile/5c715a9400000000120102b2?xhsshare=CopyLink&amp;appuid=5966d65b82ec3960f20d5b89&amp;apptime=1598951699</v>
          </cell>
        </row>
        <row r="200">
          <cell r="G200" t="str">
            <v>https://www.xiaohongshu.com/user/profile/5bc8256170a0790001a89df3?xhsshare=CopyLink&amp;appuid=5b042137e8ac2b5fa164dec7&amp;apptime=1568792034</v>
          </cell>
        </row>
        <row r="201">
          <cell r="G201" t="str">
            <v>https://www.xiaohongshu.com/user/profile/5f07fbca000000000101f787?xhsshare=CopyLink&amp;appuid=5f07fbca000000000101f787&amp;apptime=1599058328</v>
          </cell>
        </row>
        <row r="202">
          <cell r="G202" t="str">
            <v>https://www.xiaohongshu.com/user/profile/5c25c7ef000000000602b8bf?xhsshare=CopyLink&amp;appuid=5c25c7ef000000000602b8bf&amp;apptime=1598949200</v>
          </cell>
        </row>
        <row r="203">
          <cell r="G203" t="str">
            <v>https://www.xiaohongshu.com/user/profile/5d10e44300000000100327e6?xhsshare=CopyLink&amp;appuid=5d10e44300000000100327e6&amp;apptime=1599059501</v>
          </cell>
        </row>
        <row r="204">
          <cell r="G204" t="str">
            <v>https://www.xiaohongshu.com/user/profile/5c219197000000000703b09f?xhsshare=CopyLink&amp;appuid=5cd5b7210000000017030a2b&amp;apptime=1598950099</v>
          </cell>
        </row>
        <row r="205">
          <cell r="G205" t="str">
            <v>https://www.xiaohongshu.com/user/profile/58fcf3386a6a6946267933da?xhsshare=CopyLink&amp;appuid=58fcf3386a6a6946267933da&amp;apptime=1598933503</v>
          </cell>
        </row>
        <row r="206">
          <cell r="G206" t="str">
            <v>https://www.xiaohongshu.com/user/profile/5ca0a621000000001601b0d8?xhsshare=CopyLink&amp;appuid=5ca0a621000000001601b0d8&amp;apptime=1590419728</v>
          </cell>
        </row>
        <row r="207">
          <cell r="G207" t="str">
            <v>https://www.xiaohongshu.com/user/profile/5cc2aca3000000001200e04c?xhsshare=CopyLink&amp;appuid=5d84c7b5000000000100895d&amp;apptime=1599059287</v>
          </cell>
        </row>
        <row r="208">
          <cell r="G208" t="str">
            <v>https://www.xiaohongshu.com/user/profile/5ae02bfb11be10161a55a113?xhsshare=CopyLink&amp;appuid=5ae02bfb11be10161a55a113&amp;apptime=1598929980</v>
          </cell>
        </row>
        <row r="209">
          <cell r="G209" t="str">
            <v>https://www.xiaohongshu.com/user/profile/574c40836a6a6952650ff38e?xhsshare=CopyLink&amp;appuid=5b0bd26011be1010bee81013&amp;apptime=1576130974</v>
          </cell>
        </row>
        <row r="210">
          <cell r="G210" t="str">
            <v>https://www.xiaohongshu.com/user/profile/56a3c698b8c8b462a5cc298e?xhsshare=CopyLink&amp;appuid=56a3c698b8c8b462a5cc298e&amp;apptime=1593567167</v>
          </cell>
        </row>
        <row r="211">
          <cell r="G211" t="str">
            <v>https://www.xiaohongshu.com/user/profile/5cdd9832000000001001f7ef?xhsshare=CopyLink&amp;appuid=5cdd9832000000001001f7ef&amp;apptime=1598930053</v>
          </cell>
        </row>
        <row r="212">
          <cell r="G212" t="str">
            <v>https://www.xiaohongshu.com/user/profile/5ed7a5100000000001001722?xhsshare=CopyLink&amp;appuid=5ed7a5100000000001001722&amp;apptime=1599060142</v>
          </cell>
        </row>
        <row r="213">
          <cell r="G213" t="str">
            <v>https://www.xiaohongshu.com/user/profile/5d697055000000000101b1c2?xhsshare=CopyLink&amp;appuid=5aab6544e8ac2b33bf73bf29&amp;apptime=1582801357</v>
          </cell>
        </row>
        <row r="214">
          <cell r="G214" t="str">
            <v>https://www.xiaohongshu.com/user/profile/5bbb9de9c5bcdf0001529a13?xhsshare=CopyLink&amp;appuid=5bbb9de9c5bcdf0001529a13&amp;apptime=1558327342</v>
          </cell>
        </row>
        <row r="215">
          <cell r="G215" t="str">
            <v>https://www.xiaohongshu.com/user/profile/5d2da8ff000000001102fa59?xhsshare=CopyLink&amp;appuid=53fec56db4c4d61528864349&amp;apptime=1599066688</v>
          </cell>
        </row>
        <row r="216">
          <cell r="G216" t="str">
            <v>https://www.xiaohongshu.com/user/profile/5bb5b37304ddb600013dcb92?xhsshare=CopyLink&amp;appuid=5c983eb6000000001101c40f&amp;apptime=1599068517</v>
          </cell>
        </row>
        <row r="217">
          <cell r="G217" t="str">
            <v>https://www.xiaohongshu.com/user/profile/5c541c2400000000180028d4?xhsshare=CopyLink&amp;appuid=5c541c2400000000180028d4&amp;apptime=1599068591</v>
          </cell>
        </row>
        <row r="218">
          <cell r="G218" t="str">
            <v>https://www.xiaohongshu.com/user/profile/593277eca9b2ed06c44f3f79?xhsshare=CopyLink&amp;appuid=593277eca9b2ed06c44f3f79&amp;apptime=1592473606</v>
          </cell>
        </row>
        <row r="219">
          <cell r="G219" t="str">
            <v>https://www.xiaohongshu.com/user/profile/5c7e0989000000001201c48f?xhsshare=CopyLink&amp;appuid=5c7e0989000000001201c48f&amp;apptime=1599093928</v>
          </cell>
        </row>
        <row r="220">
          <cell r="G220" t="str">
            <v>https://www.xiaohongshu.com/user/profile/5cea63f70000000016007132?xhsshare=CopyLink&amp;appuid=5afbb9484eacab482919dfa3&amp;apptime=1599095403</v>
          </cell>
        </row>
        <row r="221">
          <cell r="G221" t="str">
            <v>你是我的一米八https://www.xiaohongshu.com/user/profile/59f1597ae8ac2b0fe5e9c0b8?xhsshare=CopyLink&amp;appuid=59f1597ae8ac2b0fe5e9c0b8&amp;apptime=1589011493</v>
          </cell>
        </row>
        <row r="222">
          <cell r="G222" t="str">
            <v>https://www.xiaohongshu.com/user/profile/5edd0d130000000001002791?xhsshare=CopyLink&amp;appuid=5edd0d130000000001002791&amp;apptime=1599101092</v>
          </cell>
        </row>
        <row r="223">
          <cell r="G223" t="str">
            <v>https://www.xiaohongshu.com/user/profile/5bb82246ffd1e100010a234c?xhsshare=CopyLink&amp;appuid=5c6b921a000000001100c3bb&amp;apptime=1578554609</v>
          </cell>
        </row>
        <row r="224">
          <cell r="G224" t="str">
            <v>https://www.xiaohongshu.com/user/profile/5e76ecdd0000000001009108?xhsshare=CopyLink&amp;appuid=5e76ecdd0000000001009108&amp;apptime=1592304875</v>
          </cell>
        </row>
        <row r="225">
          <cell r="G225" t="str">
            <v>https://www.xiaohongshu.com/user/profile/5e58deba000000000100b809?xhsshare=CopyLink&amp;appuid=5e58deba000000000100b809&amp;apptime=1599102868</v>
          </cell>
        </row>
        <row r="226">
          <cell r="G226" t="str">
            <v>岛主https://www.xiaohongshu.com/user/profile/59db45bb6eea884a8e7bd46b?xhsshare=CopyLink&amp;appuid=59db45bb6eea884a8e7bd46b&amp;apptime=1526887024</v>
          </cell>
        </row>
        <row r="227">
          <cell r="G227" t="str">
            <v>https://www.xiaohongshu.com/user/profile/5ef09809000000000101e2c0?xhsshare=CopyLink&amp;appuid=5ef09809000000000101e2c0&amp;apptime=1599113658</v>
          </cell>
        </row>
        <row r="228">
          <cell r="G228" t="str">
            <v>https://www.xiaohongshu.com/user/profile/56585184b8ce1a219e6e6cc0?xhsshare=CopyLink&amp;appuid=5cea5f67000000001801ddb8&amp;apptime=1599116887</v>
          </cell>
        </row>
        <row r="229">
          <cell r="G229" t="str">
            <v>https://www.xiaohongshu.com/user/profile/5ec7680b000000000101e0b4?xhsshare=CopyLink&amp;appuid=5ec7680b000000000101e0b4&amp;apptime=1599117909</v>
          </cell>
        </row>
        <row r="230">
          <cell r="G230" t="str">
            <v>https://www.xiaohongshu.com/user/profile/5ed4ee5000000000010032c5?xhsshare=CopyLink&amp;appuid=5ed4ee5000000000010032c5&amp;apptime=1595922749</v>
          </cell>
        </row>
        <row r="231">
          <cell r="G231" t="str">
            <v>https://www.xiaohongshu.com/user/profile/5aa20f254eacab79051b248a?xhsshare=CopyLink&amp;appuid=5aa20f254eacab79051b248a&amp;apptime=1599119161</v>
          </cell>
        </row>
        <row r="232">
          <cell r="G232" t="str">
            <v>https://www.xiaohongshu.com/user/profile/5c931ef100000000100035ff?xhsshare=CopyLink&amp;appuid=5c931ef100000000100035ff&amp;apptime=1599120492</v>
          </cell>
        </row>
        <row r="233">
          <cell r="G233" t="str">
            <v>https://www.xiaohongshu.com/user/profile/5aaa94c311be10514d3dff29?xhsshare=CopyLink&amp;appuid=5c9a296300000000120295ff&amp;apptime=1599122688</v>
          </cell>
        </row>
        <row r="234">
          <cell r="G234" t="str">
            <v>https://www.xiaohongshu.com/user/profile/5c889f6f00000000160085f1?xhsshare=CopyLink&amp;appuid=5c889f6f00000000160085f1&amp;apptime=1599122638</v>
          </cell>
        </row>
        <row r="235">
          <cell r="G235" t="str">
            <v>https://www.xiaohongshu.com/user/profile/5e5e3653000000000100b117?xhsshare=CopyLink&amp;appuid=5a9a0ca011be101ec37d0087&amp;apptime=1598867856</v>
          </cell>
        </row>
        <row r="236">
          <cell r="G236" t="str">
            <v>https://www.xiaohongshu.com/user/profile/59f0708b4eacab6df4c48ca5?xhsshare=CopyLink&amp;appuid=59f0708b4eacab6df4c48ca5&amp;apptime=1599149567</v>
          </cell>
        </row>
        <row r="237">
          <cell r="G237" t="str">
            <v>https://www.xiaohongshu.com/user/profile/5f0ea1d5000000000100128b?xhsshare=CopyLink&amp;appuid=5f0ea1d5000000000100128b&amp;apptime=1598855224</v>
          </cell>
        </row>
        <row r="238">
          <cell r="G238" t="str">
            <v>https://www.xiaohongshu.com/user/profile/5f0c7c6f0000000001001696?xhsshare=CopyLink&amp;appuid=5f0c7c6f0000000001001696&amp;apptime=1599184735</v>
          </cell>
        </row>
        <row r="239">
          <cell r="G239" t="str">
            <v>https://www.xiaohongshu.com/user/profile/5bd59ee84c59c30001af2ae7?xhsshare=CopyLink&amp;appuid=5bd59ee84c59c30001af2ae7&amp;apptime=1599186375</v>
          </cell>
        </row>
        <row r="240">
          <cell r="G240" t="str">
            <v>https://www.xiaohongshu.com/user/profile/5e942067000000000100be22?xhsshare=CopyLink&amp;appuid=5e942067000000000100be22&amp;apptime=1599192061</v>
          </cell>
        </row>
        <row r="241">
          <cell r="G241" t="str">
            <v>https://www.xiaohongshu.com/user/profile/5eff2f72000000000101dd5b?xhsshare=CopyLink&amp;appuid=5eff2f72000000000101dd5b&amp;apptime=1599115187</v>
          </cell>
        </row>
      </sheetData>
      <sheetData sheetId="2"/>
      <sheetData sheetId="3"/>
      <sheetData sheetId="4">
        <row r="2">
          <cell r="E2" t="str">
            <v>https://www.xiaohongshu.com/user/profile/5e5e34dd0000000001000310?xhsshare=CopyLink&amp;appuid=5e5e34dd0000000001000310&amp;apptime=1597493268</v>
          </cell>
          <cell r="F2">
            <v>44044</v>
          </cell>
          <cell r="G2" t="str">
            <v>AQUILEA</v>
          </cell>
          <cell r="H2" t="str">
            <v>BEAUTY</v>
          </cell>
          <cell r="I2" t="str">
            <v>POST</v>
          </cell>
        </row>
        <row r="3">
          <cell r="E3" t="str">
            <v>https://www.xiaohongshu.com/user/profile/5da9b3d90000000001006465?xhsshare=CopyLink&amp;appuid=5da9b3d90000000001006465&amp;apptime=1582528314</v>
          </cell>
          <cell r="F3">
            <v>44044</v>
          </cell>
          <cell r="G3" t="str">
            <v>AQUILEA</v>
          </cell>
          <cell r="H3" t="str">
            <v>BEAUTY</v>
          </cell>
          <cell r="I3" t="str">
            <v>POST</v>
          </cell>
        </row>
        <row r="4">
          <cell r="E4" t="str">
            <v>https://www.xiaohongshu.com/user/profile/5e6c63b60000000001007765?xhsshare=CopyLink&amp;appuid=5e6c63b60000000001007765&amp;apptime=1597475338</v>
          </cell>
          <cell r="F4">
            <v>44044</v>
          </cell>
          <cell r="G4" t="str">
            <v>AQUILEA</v>
          </cell>
          <cell r="H4" t="str">
            <v>BEAUTY</v>
          </cell>
          <cell r="I4" t="str">
            <v>POST</v>
          </cell>
        </row>
        <row r="5">
          <cell r="E5" t="str">
            <v>https://www.xiaohongshu.com/user/profile/5e52be7b00000000010060a5?xhsshare=CopyLink&amp;appuid=5e52be7b00000000010060a5&amp;apptime=1597460213</v>
          </cell>
          <cell r="F5">
            <v>44044</v>
          </cell>
          <cell r="G5" t="str">
            <v>AQUILEA</v>
          </cell>
          <cell r="H5" t="str">
            <v>BEAUTY</v>
          </cell>
          <cell r="I5" t="str">
            <v>POST</v>
          </cell>
        </row>
        <row r="6">
          <cell r="E6" t="str">
            <v>https://www.xiaohongshu.com/user/profile/5e7c3fc60000000001002758?xhsshare=CopyLink&amp;appuid=5e7c3fc60000000001002758&amp;apptime=1591089189</v>
          </cell>
          <cell r="F6">
            <v>44044</v>
          </cell>
          <cell r="G6" t="str">
            <v>AQUILEA</v>
          </cell>
          <cell r="H6" t="str">
            <v>BEAUTY</v>
          </cell>
          <cell r="I6" t="str">
            <v>POST</v>
          </cell>
        </row>
        <row r="7">
          <cell r="E7" t="str">
            <v>https://www.xiaohongshu.com/user/profile/5b347ecae8ac2b47e537641b?xhsshare=CopyLink&amp;appuid=5b347ecae8ac2b47e537641b&amp;apptime=1597469672</v>
          </cell>
          <cell r="F7">
            <v>44044</v>
          </cell>
          <cell r="G7" t="str">
            <v>AQUILEA</v>
          </cell>
          <cell r="H7" t="str">
            <v>BEAUTY</v>
          </cell>
          <cell r="I7" t="str">
            <v>POST</v>
          </cell>
        </row>
        <row r="8">
          <cell r="E8" t="str">
            <v>https://www.xiaohongshu.com/user/profile/5d8eea8d0000000001009aa7?xhsshare=CopyLink&amp;appuid=5d8eea8d0000000001009aa7&amp;apptime=1593504369</v>
          </cell>
          <cell r="F8">
            <v>44044</v>
          </cell>
          <cell r="G8" t="str">
            <v>AQUILEA</v>
          </cell>
          <cell r="H8" t="str">
            <v>BEAUTY</v>
          </cell>
          <cell r="I8" t="str">
            <v>POST</v>
          </cell>
        </row>
        <row r="9">
          <cell r="E9" t="str">
            <v>https://www.xiaohongshu.com/user/profile/5bcf50c006f9880001aa1177?xhsshare=CopyLink&amp;appuid=5bcf50c006f9880001aa1177&amp;apptime=1597463471</v>
          </cell>
          <cell r="F9">
            <v>44044</v>
          </cell>
          <cell r="G9" t="str">
            <v>AQUILEA</v>
          </cell>
          <cell r="H9" t="str">
            <v>BEAUTY</v>
          </cell>
          <cell r="I9" t="str">
            <v>POST</v>
          </cell>
        </row>
        <row r="10">
          <cell r="E10" t="str">
            <v>https://www.xiaohongshu.com/user/profile/5b0a37f74eacab6a3e92fb46?xhsshare=CopyLink&amp;appuid=5b0a37f74eacab6a3e92fb46&amp;apptime=1597478591</v>
          </cell>
          <cell r="F10">
            <v>44044</v>
          </cell>
          <cell r="G10" t="str">
            <v>AQUILEA</v>
          </cell>
          <cell r="H10" t="str">
            <v>BEAUTY</v>
          </cell>
          <cell r="I10" t="str">
            <v>POST</v>
          </cell>
        </row>
        <row r="11">
          <cell r="E11" t="str">
            <v>https://www.xiaohongshu.com/user/profile/5c8ed76a000000001002b52d?xhsshare=CopyLink&amp;appuid=5c8ed76a000000001002b52d&amp;apptime=1589180896</v>
          </cell>
          <cell r="F11">
            <v>44044</v>
          </cell>
          <cell r="G11" t="str">
            <v>AQUILEA</v>
          </cell>
          <cell r="H11" t="str">
            <v>BEAUTY</v>
          </cell>
          <cell r="I11" t="str">
            <v>POST</v>
          </cell>
        </row>
        <row r="12">
          <cell r="E12" t="str">
            <v>https://www.xiaohongshu.com/user/profile/5e494aa00000000001009e09?xhsshare=CopyLink&amp;appuid=5e494aa00000000001009e09&amp;apptime=1596721312</v>
          </cell>
          <cell r="F12">
            <v>44044</v>
          </cell>
          <cell r="G12" t="str">
            <v>AQUILEA</v>
          </cell>
          <cell r="H12" t="str">
            <v>BEAUTY</v>
          </cell>
          <cell r="I12" t="str">
            <v>POST</v>
          </cell>
        </row>
        <row r="13">
          <cell r="E13" t="str">
            <v>https://www.xiaohongshu.com/user/profile/5ce626df0000000011033cfd?xhsshare=CopyLink&amp;appuid=5ce626df0000000011033cfd&amp;apptime=1592275820</v>
          </cell>
          <cell r="F13">
            <v>44044</v>
          </cell>
          <cell r="G13" t="str">
            <v>AQUILEA</v>
          </cell>
          <cell r="H13" t="str">
            <v>BEAUTY</v>
          </cell>
          <cell r="I13" t="str">
            <v>POST</v>
          </cell>
        </row>
        <row r="14">
          <cell r="E14" t="str">
            <v>https://www.xiaohongshu.com/user/profile/57330e201c07df311b696b3a?xhsshare=CopyLink&amp;appuid=57330e201c07df311b696b3a&amp;apptime=1594352062</v>
          </cell>
          <cell r="F14">
            <v>44044</v>
          </cell>
          <cell r="G14" t="str">
            <v>AQUILEA</v>
          </cell>
          <cell r="H14" t="str">
            <v>BEAUTY</v>
          </cell>
          <cell r="I14" t="str">
            <v>POST</v>
          </cell>
        </row>
        <row r="15">
          <cell r="E15" t="str">
            <v>https://www.xiaohongshu.com/user/profile/5dc8d3810000000001009b13?xhsshare=CopyLink&amp;appuid=5dc8d3810000000001009b13&amp;apptime=1574821751</v>
          </cell>
          <cell r="F15">
            <v>44044</v>
          </cell>
          <cell r="G15" t="str">
            <v>AQUILEA</v>
          </cell>
          <cell r="H15" t="str">
            <v>BEAUTY</v>
          </cell>
          <cell r="I15" t="str">
            <v>POST</v>
          </cell>
        </row>
        <row r="16">
          <cell r="E16" t="str">
            <v>https://www.xiaohongshu.com/user/profile/577a806c6a6a69391bcf8d65?xhsshare=CopyLink&amp;appuid=577a806c6a6a69391bcf8d65&amp;apptime=1588785511</v>
          </cell>
          <cell r="F16">
            <v>44044</v>
          </cell>
          <cell r="G16" t="str">
            <v>AQUILEA</v>
          </cell>
          <cell r="H16" t="str">
            <v>BEAUTY</v>
          </cell>
          <cell r="I16" t="str">
            <v>POST</v>
          </cell>
        </row>
        <row r="17">
          <cell r="E17" t="str">
            <v>https://www.xiaohongshu.com/user/profile/593277eca9b2ed06c44f3f79?xhsshare=CopyLink&amp;appuid=593277eca9b2ed06c44f3f79&amp;apptime=1592473606</v>
          </cell>
          <cell r="F17">
            <v>44044</v>
          </cell>
          <cell r="G17" t="str">
            <v>AQUILEA</v>
          </cell>
          <cell r="H17" t="str">
            <v>BEAUTY</v>
          </cell>
          <cell r="I17" t="str">
            <v>POST</v>
          </cell>
        </row>
        <row r="18">
          <cell r="E18" t="str">
            <v>https://www.xiaohongshu.com/user/profile/5658100782718c37c55e039c?xhsshare=CopyLink&amp;appuid=5658100782718c37c55e039c&amp;apptime=1597461113</v>
          </cell>
          <cell r="F18">
            <v>44044</v>
          </cell>
          <cell r="G18" t="str">
            <v>AQUILEA</v>
          </cell>
          <cell r="H18" t="str">
            <v>BEAUTY</v>
          </cell>
          <cell r="I18" t="str">
            <v>POST</v>
          </cell>
        </row>
        <row r="19">
          <cell r="E19" t="str">
            <v>https://www.xiaohongshu.com/user/profile/5bd45f3601fd9e0001418abf?xhsshare=CopyLink&amp;appuid=5bd45f3601fd9e0001418abf&amp;apptime=1597458000</v>
          </cell>
          <cell r="F19">
            <v>44044</v>
          </cell>
          <cell r="G19" t="str">
            <v>AQUILEA</v>
          </cell>
          <cell r="H19" t="str">
            <v>BEAUTY</v>
          </cell>
          <cell r="I19" t="str">
            <v>POST</v>
          </cell>
        </row>
        <row r="20">
          <cell r="E20" t="str">
            <v>https://www.xiaohongshu.com/user/profile/5edb4a8200000000010079c5?xhsshare=CopyLink&amp;appuid=5edb4a8200000000010079c5&amp;apptime=1597462332</v>
          </cell>
          <cell r="F20">
            <v>44044</v>
          </cell>
          <cell r="G20" t="str">
            <v>AQUILEA</v>
          </cell>
          <cell r="H20" t="str">
            <v>BEAUTY</v>
          </cell>
          <cell r="I20" t="str">
            <v>POST</v>
          </cell>
        </row>
        <row r="21">
          <cell r="E21" t="str">
            <v>https://www.xiaohongshu.com/user/profile/5bc57c4f9b75e3000176d7ed?xhsshare=CopyLink&amp;appuid=5bc57c4f9b75e3000176d7ed&amp;apptime=1597581314</v>
          </cell>
          <cell r="F21">
            <v>44044</v>
          </cell>
          <cell r="G21" t="str">
            <v>AQUILEA</v>
          </cell>
          <cell r="H21" t="str">
            <v>BEAUTY</v>
          </cell>
          <cell r="I21" t="str">
            <v>POST</v>
          </cell>
        </row>
        <row r="22">
          <cell r="E22" t="str">
            <v>https://www.xiaohongshu.com/user/profile/5b717c17f7e8b94c6db95689?xhsshare=CopyLink&amp;appuid=58e3bedb7fc5b83894ac879e&amp;apptime=1597457951</v>
          </cell>
          <cell r="F22">
            <v>44044</v>
          </cell>
          <cell r="G22" t="str">
            <v>AQUILEA</v>
          </cell>
          <cell r="H22" t="str">
            <v>BEAUTY</v>
          </cell>
          <cell r="I22" t="str">
            <v>POST</v>
          </cell>
        </row>
        <row r="23">
          <cell r="E23" t="str">
            <v>https://www.xiaohongshu.com/user/profile/5c9ef9250000000012026df2?xhsshare=CopyLink&amp;appuid=5c9ef9250000000012026df2&amp;apptime=1574393813</v>
          </cell>
          <cell r="F23">
            <v>44044</v>
          </cell>
          <cell r="G23" t="str">
            <v>AQUILEA</v>
          </cell>
          <cell r="H23" t="str">
            <v>BEAUTY</v>
          </cell>
          <cell r="I23" t="str">
            <v>POST</v>
          </cell>
        </row>
        <row r="24">
          <cell r="E24" t="str">
            <v>https://www.xiaohongshu.com/user/profile/5e5138460000000001006ce3?xhsshare=CopyLink&amp;appuid=5e5138460000000001006ce3&amp;apptime=1595680772</v>
          </cell>
          <cell r="F24">
            <v>44044</v>
          </cell>
          <cell r="G24" t="str">
            <v>AQUILEA</v>
          </cell>
          <cell r="H24" t="str">
            <v>BEAUTY</v>
          </cell>
          <cell r="I24" t="str">
            <v>POST</v>
          </cell>
        </row>
        <row r="25">
          <cell r="E25" t="str">
            <v>https://www.xiaohongshu.com/user/profile/5a9791bc11be107db524546e?xhsshare=CopyLink&amp;appuid=5a9791bc11be107db524546e&amp;apptime=1597464606</v>
          </cell>
          <cell r="F25">
            <v>44044</v>
          </cell>
          <cell r="G25" t="str">
            <v>AQUILEA</v>
          </cell>
          <cell r="H25" t="str">
            <v>BEAUTY</v>
          </cell>
          <cell r="I25" t="str">
            <v>POST</v>
          </cell>
        </row>
        <row r="26">
          <cell r="E26" t="str">
            <v>https://www.xiaohongshu.com/user/profile/5dbaadf40000000001003658?xhsshare=CopyLink&amp;appuid=5dbaadf40000000001003658&amp;apptime=1597465037</v>
          </cell>
          <cell r="F26">
            <v>44044</v>
          </cell>
          <cell r="G26" t="str">
            <v>AQUILEA</v>
          </cell>
          <cell r="H26" t="str">
            <v>BEAUTY</v>
          </cell>
          <cell r="I26" t="str">
            <v>POST</v>
          </cell>
        </row>
        <row r="27">
          <cell r="E27" t="str">
            <v>https://www.xiaohongshu.com/user/profile/5bacf3000336da000188371e?xhsshare=CopyLink&amp;appuid=5bacf3000336da000188371e&amp;apptime=1592632318</v>
          </cell>
          <cell r="F27">
            <v>44044</v>
          </cell>
          <cell r="G27" t="str">
            <v>AQUILEA</v>
          </cell>
          <cell r="H27" t="str">
            <v>BEAUTY</v>
          </cell>
          <cell r="I27" t="str">
            <v>POST</v>
          </cell>
        </row>
        <row r="28">
          <cell r="E28" t="str">
            <v>https://www.xiaohongshu.com/user/profile/5ce769a20000000010032cf4?xhsshare=CopyLink&amp;appuid=5ce769a20000000010032cf4&amp;apptime=1597382858</v>
          </cell>
          <cell r="F28">
            <v>44044</v>
          </cell>
          <cell r="G28" t="str">
            <v>AQUILEA</v>
          </cell>
          <cell r="H28" t="str">
            <v>BEAUTY</v>
          </cell>
          <cell r="I28" t="str">
            <v>POST</v>
          </cell>
        </row>
        <row r="29">
          <cell r="E29" t="str">
            <v>https://www.xiaohongshu.com/user/profile/5af5739511be105aadb98b5f?xhsshare=CopyLink&amp;appuid=5af5739511be105aadb98b5f&amp;apptime=1559874488</v>
          </cell>
          <cell r="F29">
            <v>44044</v>
          </cell>
          <cell r="G29" t="str">
            <v>AQUILEA</v>
          </cell>
          <cell r="H29" t="str">
            <v>BEAUTY</v>
          </cell>
          <cell r="I29" t="str">
            <v>POST</v>
          </cell>
        </row>
        <row r="30">
          <cell r="E30" t="str">
            <v>https://www.xiaohongshu.com/user/profile/59f00ca411be107a56ad7626?xhsshare=CopyLink&amp;appuid=59f00ca411be107a56ad7626&amp;apptime=1597384571</v>
          </cell>
          <cell r="F30">
            <v>44044</v>
          </cell>
          <cell r="G30" t="str">
            <v>AQUILEA</v>
          </cell>
          <cell r="H30" t="str">
            <v>BEAUTY</v>
          </cell>
          <cell r="I30" t="str">
            <v>POST</v>
          </cell>
        </row>
        <row r="31">
          <cell r="E31" t="str">
            <v>https://www.xiaohongshu.com/user/profile/5bfb74bee7444b0001768def?xhsshare=CopyLink&amp;appuid=5bfb74bee7444b0001768def&amp;apptime=1562558171</v>
          </cell>
          <cell r="F31">
            <v>44044</v>
          </cell>
          <cell r="G31" t="str">
            <v>AQUILEA</v>
          </cell>
          <cell r="H31" t="str">
            <v>BEAUTY</v>
          </cell>
          <cell r="I31" t="str">
            <v>POST</v>
          </cell>
        </row>
        <row r="32">
          <cell r="E32" t="str">
            <v>https://www.xiaohongshu.com/user/profile/5d0b398c0000000016014f25?xhsshare=CopyLink&amp;appuid=5d0b398c0000000016014f25&amp;apptime=1562812840</v>
          </cell>
          <cell r="F32">
            <v>44044</v>
          </cell>
          <cell r="G32" t="str">
            <v>AQUILEA</v>
          </cell>
          <cell r="H32" t="str">
            <v>BEAUTY</v>
          </cell>
          <cell r="I32" t="str">
            <v>POST</v>
          </cell>
        </row>
        <row r="33">
          <cell r="E33" t="str">
            <v>https://www.xiaohongshu.com/user/profile/5c658599000000001102dfce?xhsshare=CopyLink&amp;appuid=5c658599000000001102dfce&amp;apptime=1597384491</v>
          </cell>
          <cell r="F33">
            <v>44044</v>
          </cell>
          <cell r="G33" t="str">
            <v>AQUILEA</v>
          </cell>
          <cell r="H33" t="str">
            <v>BEAUTY</v>
          </cell>
          <cell r="I33" t="str">
            <v>POST</v>
          </cell>
        </row>
        <row r="34">
          <cell r="E34" t="str">
            <v>https://www.xiaohongshu.com/user/profile/5c18e522000000000700a888?xhsshare=CopyLink&amp;appuid=5c18e522000000000700a888&amp;apptime=1586874394</v>
          </cell>
          <cell r="F34">
            <v>44044</v>
          </cell>
          <cell r="G34" t="str">
            <v>AQUILEA</v>
          </cell>
          <cell r="H34" t="str">
            <v>BEAUTY</v>
          </cell>
          <cell r="I34" t="str">
            <v>POST</v>
          </cell>
        </row>
        <row r="35">
          <cell r="E35" t="str">
            <v>https://www.xiaohongshu.com/user/profile/5d5e74220000000001008dc9?xhsshare=CopyLink&amp;appuid=58f1713a50c4b40794749c0a&amp;apptime=1597379122</v>
          </cell>
          <cell r="F35">
            <v>44044</v>
          </cell>
          <cell r="G35" t="str">
            <v>AQUILEA</v>
          </cell>
          <cell r="H35" t="str">
            <v>BEAUTY</v>
          </cell>
          <cell r="I35" t="str">
            <v>POST</v>
          </cell>
        </row>
        <row r="36">
          <cell r="E36" t="str">
            <v>https://www.xiaohongshu.com/user/profile/56585184b8ce1a219e6e6cc0?xhsshare=CopyLink&amp;appuid=5cea5f67000000001801ddb8&amp;apptime=1597384678</v>
          </cell>
          <cell r="F36">
            <v>44044</v>
          </cell>
          <cell r="G36" t="str">
            <v>AQUILEA</v>
          </cell>
          <cell r="H36" t="str">
            <v>BEAUTY</v>
          </cell>
          <cell r="I36" t="str">
            <v>POST</v>
          </cell>
        </row>
        <row r="37">
          <cell r="E37" t="str">
            <v>https://www.xiaohongshu.com/user/profile/5e76ecdd0000000001009108?xhsshare=CopyLink&amp;appuid=5e76ecdd0000000001009108&amp;apptime=1592304875</v>
          </cell>
          <cell r="F37">
            <v>44044</v>
          </cell>
          <cell r="G37" t="str">
            <v>AQUILEA</v>
          </cell>
          <cell r="H37" t="str">
            <v>BEAUTY</v>
          </cell>
          <cell r="I37" t="str">
            <v>POST</v>
          </cell>
        </row>
        <row r="38">
          <cell r="E38" t="str">
            <v>https://www.xiaohongshu.com/user/profile/5d8e22d100000000010088b6?xhsshare=CopyLink&amp;appuid=5d8e22d100000000010088b6&amp;apptime=1582709487</v>
          </cell>
          <cell r="F38">
            <v>44044</v>
          </cell>
          <cell r="G38" t="str">
            <v>AQUILEA</v>
          </cell>
          <cell r="H38" t="str">
            <v>BEAUTY</v>
          </cell>
          <cell r="I38" t="str">
            <v>POST</v>
          </cell>
        </row>
        <row r="39">
          <cell r="E39" t="str">
            <v>https://www.xiaohongshu.com/user/profile/5dd0be3b00000000010031ae?xhsshare=CopyLink&amp;appuid=5dd0be3b00000000010031ae&amp;apptime=1585293850</v>
          </cell>
          <cell r="F39">
            <v>44044</v>
          </cell>
          <cell r="G39" t="str">
            <v>AQUILEA</v>
          </cell>
          <cell r="H39" t="str">
            <v>BEAUTY</v>
          </cell>
          <cell r="I39" t="str">
            <v>POST</v>
          </cell>
        </row>
        <row r="40">
          <cell r="E40" t="str">
            <v>https://www.xiaohongshu.com/user/profile/5e4a68b70000000001005480?xhsshare=CopyLink&amp;appuid=5e4a68b70000000001005480&amp;apptime=1596625399</v>
          </cell>
          <cell r="F40">
            <v>44044</v>
          </cell>
          <cell r="G40" t="str">
            <v>AQUILEA</v>
          </cell>
          <cell r="H40" t="str">
            <v>BEAUTY</v>
          </cell>
          <cell r="I40" t="str">
            <v>POST</v>
          </cell>
        </row>
        <row r="41">
          <cell r="E41" t="str">
            <v>https://www.xiaohongshu.com/user/profile/57861ddc6a6a69455cafb705?xhsshare=CopyLink&amp;appuid=57861ddc6a6a69455cafb705&amp;apptime=1560682998</v>
          </cell>
          <cell r="F41">
            <v>44044</v>
          </cell>
          <cell r="G41" t="str">
            <v>AQUILEA</v>
          </cell>
          <cell r="H41" t="str">
            <v>BEAUTY</v>
          </cell>
          <cell r="I41" t="str">
            <v>POST</v>
          </cell>
        </row>
        <row r="42">
          <cell r="E42" t="str">
            <v>https://www.xiaohongshu.com/user/profile/5bf413e3576d7b000161382f?xhsshare=CopyLink&amp;appuid=5bf413e3576d7b000161382f&amp;apptime=1595999554</v>
          </cell>
          <cell r="F42">
            <v>44044</v>
          </cell>
          <cell r="G42" t="str">
            <v>AQUILEA</v>
          </cell>
          <cell r="H42" t="str">
            <v>BEAUTY</v>
          </cell>
          <cell r="I42" t="str">
            <v>POST</v>
          </cell>
        </row>
        <row r="43">
          <cell r="E43" t="str">
            <v>https://www.xiaohongshu.com/user/profile/5a8cf7af4eacab59581efff9?xhsshare=CopyLink&amp;appuid=5a8cf7af4eacab59581efff9&amp;apptime=1573095366</v>
          </cell>
          <cell r="F43">
            <v>44044</v>
          </cell>
          <cell r="G43" t="str">
            <v>AQUILEA</v>
          </cell>
          <cell r="H43" t="str">
            <v>BEAUTY</v>
          </cell>
          <cell r="I43" t="str">
            <v>POST</v>
          </cell>
        </row>
        <row r="44">
          <cell r="E44" t="str">
            <v>https://www.xiaohongshu.com/user/profile/5d4945740000000016009cf8?xhsshare=CopyLink&amp;appuid=5d4945740000000016009cf8&amp;apptime=1597381867</v>
          </cell>
          <cell r="F44">
            <v>44044</v>
          </cell>
          <cell r="G44" t="str">
            <v>AQUILEA</v>
          </cell>
          <cell r="H44" t="str">
            <v>BEAUTY</v>
          </cell>
          <cell r="I44" t="str">
            <v>POST</v>
          </cell>
        </row>
        <row r="45">
          <cell r="E45" t="str">
            <v>https://www.xiaohongshu.com/user/profile/5da33cea00000000010087bc?xhsshare=CopyLink&amp;appuid=5da33cea00000000010087bc&amp;apptime=1597379622</v>
          </cell>
          <cell r="F45">
            <v>44044</v>
          </cell>
          <cell r="G45" t="str">
            <v>AQUILEA</v>
          </cell>
          <cell r="H45" t="str">
            <v>BEAUTY</v>
          </cell>
          <cell r="I45" t="str">
            <v>POST</v>
          </cell>
        </row>
        <row r="46">
          <cell r="E46" t="str">
            <v>https://www.xiaohongshu.com/user/profile/5c541c2400000000180028d4?xhsshare=CopyLink&amp;appuid=5c541c2400000000180028d4&amp;apptime=1597380756</v>
          </cell>
          <cell r="F46">
            <v>44044</v>
          </cell>
          <cell r="G46" t="str">
            <v>AQUILEA</v>
          </cell>
          <cell r="H46" t="str">
            <v>BEAUTY</v>
          </cell>
          <cell r="I46" t="str">
            <v>POST</v>
          </cell>
        </row>
        <row r="47">
          <cell r="E47" t="str">
            <v>https://www.xiaohongshu.com/user/profile/5e5205b80000000001001968?xhsshare=CopyLink&amp;appuid=5e5205b80000000001001968&amp;apptime=1597379028</v>
          </cell>
          <cell r="F47">
            <v>44044</v>
          </cell>
          <cell r="G47" t="str">
            <v>AQUILEA</v>
          </cell>
          <cell r="H47" t="str">
            <v>BEAUTY</v>
          </cell>
          <cell r="I47" t="str">
            <v>POST</v>
          </cell>
        </row>
        <row r="48">
          <cell r="E48" t="str">
            <v>https://www.xiaohongshu.com/user/profile/5bb875edef3da500011017d1?xhsshare=CopyLink&amp;appuid=5bb875edef3da500011017d1&amp;apptime=1597384926</v>
          </cell>
          <cell r="F48">
            <v>44044</v>
          </cell>
          <cell r="G48" t="str">
            <v>AQUILEA</v>
          </cell>
          <cell r="H48" t="str">
            <v>BEAUTY</v>
          </cell>
          <cell r="I48" t="str">
            <v>POST</v>
          </cell>
        </row>
        <row r="49">
          <cell r="E49" t="str">
            <v>https://www.xiaohongshu.com/user/profile/5b9fa5467201d90001272524?xhsshare=CopyLink&amp;appuid=5b9fa5467201d90001272524&amp;apptime=1597379977</v>
          </cell>
          <cell r="F49">
            <v>44044</v>
          </cell>
          <cell r="G49" t="str">
            <v>AQUILEA</v>
          </cell>
          <cell r="H49" t="str">
            <v>BEAUTY</v>
          </cell>
          <cell r="I49" t="str">
            <v>POST</v>
          </cell>
        </row>
        <row r="50">
          <cell r="E50" t="str">
            <v>https://www.xiaohongshu.com/user/profile/5bbf78e8101c7a0001b00197?xhsshare=CopyLink&amp;appuid=5bbf78e8101c7a0001b00197&amp;apptime=1585189734</v>
          </cell>
          <cell r="F50">
            <v>44044</v>
          </cell>
          <cell r="G50" t="str">
            <v>AQUILEA</v>
          </cell>
          <cell r="H50" t="str">
            <v>BEAUTY</v>
          </cell>
          <cell r="I50" t="str">
            <v>POST</v>
          </cell>
        </row>
        <row r="51">
          <cell r="E51" t="str">
            <v>https://www.xiaohongshu.com/user/profile/5daa54ff00000000010007c4?xhsshare=CopyLink&amp;appuid=5daa54ff00000000010007c4&amp;apptime=1596185449</v>
          </cell>
          <cell r="F51">
            <v>44044</v>
          </cell>
          <cell r="G51" t="str">
            <v>AQUILEA</v>
          </cell>
          <cell r="H51" t="str">
            <v>BEAUTY</v>
          </cell>
          <cell r="I51" t="str">
            <v>POST</v>
          </cell>
        </row>
        <row r="52">
          <cell r="E52" t="str">
            <v>https://www.xiaohongshu.com/user/profile/5e76d9590000000001006dfe?xhsshare=CopyLink&amp;appuid=5e76d9590000000001006dfe&amp;apptime=1597379536</v>
          </cell>
          <cell r="F52">
            <v>44044</v>
          </cell>
          <cell r="G52" t="str">
            <v>AQUILEA</v>
          </cell>
          <cell r="H52" t="str">
            <v>BEAUTY</v>
          </cell>
          <cell r="I52" t="str">
            <v>POST</v>
          </cell>
        </row>
        <row r="53">
          <cell r="E53" t="str">
            <v>https://www.xiaohongshu.com/user/profile/59f455f24eacab5f431ca3f2?xhsshare=CopyLink&amp;appuid=59f455f24eacab5f431ca3f2&amp;apptime=1576077035</v>
          </cell>
          <cell r="F53">
            <v>44044</v>
          </cell>
          <cell r="G53" t="str">
            <v>AQUILEA</v>
          </cell>
          <cell r="H53" t="str">
            <v>BEAUTY</v>
          </cell>
          <cell r="I53" t="str">
            <v>POST</v>
          </cell>
        </row>
        <row r="54">
          <cell r="E54" t="str">
            <v>https://www.xiaohongshu.com/user/profile/58f4cc1d50c4b4258f62e129?xhsshare=CopyLink&amp;appuid=58f4cc1d50c4b4258f62e129&amp;apptime=1577445477</v>
          </cell>
          <cell r="F54">
            <v>44044</v>
          </cell>
          <cell r="G54" t="str">
            <v>AQUILEA</v>
          </cell>
          <cell r="H54" t="str">
            <v>BEAUTY</v>
          </cell>
          <cell r="I54" t="str">
            <v>POST</v>
          </cell>
        </row>
        <row r="55">
          <cell r="E55" t="str">
            <v>https://www.xiaohongshu.com/user/profile/5d491c61000000001003708a?xhsshare=CopyLink&amp;appuid=5d491c61000000001003708a&amp;apptime=1597379988</v>
          </cell>
          <cell r="F55">
            <v>44044</v>
          </cell>
          <cell r="G55" t="str">
            <v>AQUILEA</v>
          </cell>
          <cell r="H55" t="str">
            <v>BEAUTY</v>
          </cell>
          <cell r="I55" t="str">
            <v>POST</v>
          </cell>
        </row>
        <row r="56">
          <cell r="E56" t="str">
            <v>https://www.xiaohongshu.com/user/profile/5d6a756b0000000001000f21?xhsshare=CopyLink&amp;appuid=5d6a756b0000000001000f21&amp;apptime=1597382464</v>
          </cell>
          <cell r="F56">
            <v>44044</v>
          </cell>
          <cell r="G56" t="str">
            <v>AQUILEA</v>
          </cell>
          <cell r="H56" t="str">
            <v>BEAUTY</v>
          </cell>
          <cell r="I56" t="str">
            <v>POST</v>
          </cell>
        </row>
        <row r="57">
          <cell r="E57" t="str">
            <v>https://www.xiaohongshu.com/user/profile/5b66e6f6423b0a0001882971?xhsshare=CopyLink&amp;appuid=5b66e6f6423b0a0001882971&amp;apptime=1597380211</v>
          </cell>
          <cell r="F57">
            <v>44044</v>
          </cell>
          <cell r="G57" t="str">
            <v>AQUILEA</v>
          </cell>
          <cell r="H57" t="str">
            <v>BEAUTY</v>
          </cell>
          <cell r="I57" t="str">
            <v>POST</v>
          </cell>
        </row>
        <row r="58">
          <cell r="E58" t="str">
            <v>https://www.xiaohongshu.com/user/profile/5da7fb2d0000000001008913?xhsshare=CopyLink&amp;appuid=5da7fb2d0000000001008913&amp;apptime=1582605497</v>
          </cell>
          <cell r="F58">
            <v>44044</v>
          </cell>
          <cell r="G58" t="str">
            <v>AQUILEA</v>
          </cell>
          <cell r="H58" t="str">
            <v>BEAUTY</v>
          </cell>
          <cell r="I58" t="str">
            <v>POST</v>
          </cell>
        </row>
        <row r="59">
          <cell r="E59" t="str">
            <v>https://www.xiaohongshu.com/user/profile/5eb01c9b0000000001001883?xhsshare=CopyLink&amp;appuid=5eb01c9b0000000001001883&amp;apptime=1597378993</v>
          </cell>
          <cell r="F59">
            <v>44044</v>
          </cell>
          <cell r="G59" t="str">
            <v>AQUILEA</v>
          </cell>
          <cell r="H59" t="str">
            <v>BEAUTY</v>
          </cell>
          <cell r="I59" t="str">
            <v>POST</v>
          </cell>
        </row>
        <row r="60">
          <cell r="E60" t="str">
            <v>https://www.xiaohongshu.com/user/profile/59a52f086a6a69358b171297?xhsshare=CopyLink&amp;appuid=59a52f086a6a69358b171297&amp;apptime=1596176173</v>
          </cell>
          <cell r="F60">
            <v>44044</v>
          </cell>
          <cell r="G60" t="str">
            <v>AQUILEA</v>
          </cell>
          <cell r="H60" t="str">
            <v>BEAUTY</v>
          </cell>
          <cell r="I60" t="str">
            <v>POST</v>
          </cell>
        </row>
        <row r="61">
          <cell r="E61" t="str">
            <v>https://www.xiaohongshu.com/user/profile/5e154f8300000000010079d3?xhsshare=CopyLink&amp;appuid=5e154f8300000000010079d3&amp;apptime=1592379545</v>
          </cell>
          <cell r="F61">
            <v>44044</v>
          </cell>
          <cell r="G61" t="str">
            <v>AQUILEA</v>
          </cell>
          <cell r="H61" t="str">
            <v>BEAUTY</v>
          </cell>
          <cell r="I61" t="str">
            <v>POST</v>
          </cell>
        </row>
        <row r="62">
          <cell r="E62" t="str">
            <v>https://www.xiaohongshu.com/user/profile/5daff97d000000000100453f?xhsshare=CopyLink&amp;appuid=5daff97d000000000100453f&amp;apptime=1597383027</v>
          </cell>
          <cell r="F62">
            <v>44044</v>
          </cell>
          <cell r="G62" t="str">
            <v>AQUILEA</v>
          </cell>
          <cell r="H62" t="str">
            <v>BEAUTY</v>
          </cell>
          <cell r="I62" t="str">
            <v>POST</v>
          </cell>
        </row>
        <row r="63">
          <cell r="E63" t="str">
            <v>https://www.xiaohongshu.com/user/profile/5b078b8c11be101a88b0dc87?xhsshare=CopyLink&amp;appuid=5b042137e8ac2b5fa164dec7&amp;apptime=1568779878</v>
          </cell>
          <cell r="F63">
            <v>44044</v>
          </cell>
          <cell r="G63" t="str">
            <v>AQUILEA</v>
          </cell>
          <cell r="H63" t="str">
            <v>BEAUTY</v>
          </cell>
          <cell r="I63" t="str">
            <v>POST</v>
          </cell>
        </row>
        <row r="64">
          <cell r="E64" t="str">
            <v>https://www.xiaohongshu.com/user/profile/5dadb545000000000100b3e6?xhsshare=CopyLink&amp;appuid=5dadb545000000000100b3e6&amp;apptime=1572984344</v>
          </cell>
          <cell r="F64">
            <v>44044</v>
          </cell>
          <cell r="G64" t="str">
            <v>AQUILEA</v>
          </cell>
          <cell r="H64" t="str">
            <v>BEAUTY</v>
          </cell>
          <cell r="I64" t="str">
            <v>POST</v>
          </cell>
        </row>
        <row r="65">
          <cell r="E65" t="str">
            <v>https://www.xiaohongshu.com/user/profile/5b40526e11be1017c6650af4?xhsshare=CopyLink&amp;appuid=5b40526e11be1017c6650af4&amp;apptime=1597381287</v>
          </cell>
          <cell r="F65">
            <v>44044</v>
          </cell>
          <cell r="G65" t="str">
            <v>AQUILEA</v>
          </cell>
          <cell r="H65" t="str">
            <v>BEAUTY</v>
          </cell>
          <cell r="I65" t="str">
            <v>POST</v>
          </cell>
        </row>
        <row r="66">
          <cell r="E66" t="str">
            <v>https://www.xiaohongshu.com/user/profile/5ba47536ead3580001358811?xhsshare=CopyLink&amp;appuid=5ba47536ead3580001358811&amp;apptime=1546518220</v>
          </cell>
          <cell r="F66">
            <v>44044</v>
          </cell>
          <cell r="G66" t="str">
            <v>AQUILEA</v>
          </cell>
          <cell r="H66" t="str">
            <v>BEAUTY</v>
          </cell>
          <cell r="I66" t="str">
            <v>POST</v>
          </cell>
        </row>
        <row r="67">
          <cell r="E67" t="str">
            <v>https://www.xiaohongshu.com/user/profile/5e7c567d000000000100bc03?xhsshare=CopyLink&amp;appuid=5e7c567d000000000100bc03&amp;apptime=1597379059</v>
          </cell>
          <cell r="F67">
            <v>44044</v>
          </cell>
          <cell r="G67" t="str">
            <v>AQUILEA</v>
          </cell>
          <cell r="H67" t="str">
            <v>BEAUTY</v>
          </cell>
          <cell r="I67" t="str">
            <v>POST</v>
          </cell>
        </row>
        <row r="68">
          <cell r="E68" t="str">
            <v>https://www.xiaohongshu.com/user/profile/5a64ac5b4eacab722011d1ff?xhsshare=CopyLink&amp;appuid=5a64ac5b4eacab722011d1ff&amp;apptime=1597396734</v>
          </cell>
          <cell r="F68">
            <v>44044</v>
          </cell>
          <cell r="G68" t="str">
            <v>AQUILEA</v>
          </cell>
          <cell r="H68" t="str">
            <v>BEAUTY</v>
          </cell>
          <cell r="I68" t="str">
            <v>POST</v>
          </cell>
        </row>
        <row r="69">
          <cell r="E69" t="str">
            <v>https://www.xiaohongshu.com/user/profile/5d5a65ed0000000001019928?xhsshare=CopyLink&amp;appuid=5d5a65ed0000000001019928&amp;apptime=1597381583</v>
          </cell>
          <cell r="F69">
            <v>44044</v>
          </cell>
          <cell r="G69" t="str">
            <v>AQUILEA</v>
          </cell>
          <cell r="H69" t="str">
            <v>BEAUTY</v>
          </cell>
          <cell r="I69" t="str">
            <v>POST</v>
          </cell>
        </row>
        <row r="70">
          <cell r="E70" t="str">
            <v>https://www.xiaohongshu.com/user/profile/5bbc8916995b09000120ace9?xhsshare=CopyLink&amp;appuid=5bbf04876cc8c10001959fea&amp;apptime=1572446218</v>
          </cell>
          <cell r="F70">
            <v>44044</v>
          </cell>
          <cell r="G70" t="str">
            <v>AQUILEA</v>
          </cell>
          <cell r="H70" t="str">
            <v>BEAUTY</v>
          </cell>
          <cell r="I70" t="str">
            <v>POST</v>
          </cell>
        </row>
        <row r="71">
          <cell r="E71" t="str">
            <v>https://www.xiaohongshu.com/user/profile/5ee87d7f000000000101ed9c?xhsshare=CopyLink&amp;appuid=5ee87d7f000000000101ed9c&amp;apptime=1596624825</v>
          </cell>
          <cell r="F71">
            <v>44044</v>
          </cell>
          <cell r="G71" t="str">
            <v>AQUILEA</v>
          </cell>
          <cell r="H71" t="str">
            <v>BEAUTY</v>
          </cell>
          <cell r="I71" t="str">
            <v>POST</v>
          </cell>
        </row>
        <row r="72">
          <cell r="E72" t="str">
            <v>https://www.xiaohongshu.com/user/profile/5c5bc481000000001001c924?xhsshare=CopyLink&amp;appuid=5bbc8916995b09000120ace9&amp;apptime=1583482347</v>
          </cell>
          <cell r="F72">
            <v>44044</v>
          </cell>
          <cell r="G72" t="str">
            <v>AQUILEA</v>
          </cell>
          <cell r="H72" t="str">
            <v>BEAUTY</v>
          </cell>
          <cell r="I72" t="str">
            <v>POST</v>
          </cell>
        </row>
        <row r="73">
          <cell r="E73" t="str">
            <v>https://www.xiaohongshu.com/user/profile/5b59b71e6b58b71092fd3333?xhsshare=CopyLink&amp;appuid=5b59b71e6b58b71092fd3333&amp;apptime=1564307156</v>
          </cell>
          <cell r="F73">
            <v>44044</v>
          </cell>
          <cell r="G73" t="str">
            <v>AQUILEA</v>
          </cell>
          <cell r="H73" t="str">
            <v>BEAUTY</v>
          </cell>
          <cell r="I73" t="str">
            <v>POST</v>
          </cell>
        </row>
        <row r="74">
          <cell r="E74" t="str">
            <v>https://www.xiaohongshu.com/user/profile/5bbb17956ccde0000120bcf7?xhsshare=CopyLink&amp;appuid=5bbb17956ccde0000120bcf7&amp;apptime=1597390471</v>
          </cell>
          <cell r="F74">
            <v>44044</v>
          </cell>
          <cell r="G74" t="str">
            <v>AQUILEA</v>
          </cell>
          <cell r="H74" t="str">
            <v>BEAUTY</v>
          </cell>
          <cell r="I74" t="str">
            <v>POST</v>
          </cell>
        </row>
        <row r="75">
          <cell r="E75" t="str">
            <v>https://www.xiaohongshu.com/user/profile/5cdbf69e0000000018008c7b?xhsshare=CopyLink&amp;appuid=5cdbf69e0000000018008c7b&amp;apptime=1595742850</v>
          </cell>
          <cell r="F75">
            <v>44044</v>
          </cell>
          <cell r="G75" t="str">
            <v>AQUILEA</v>
          </cell>
          <cell r="H75" t="str">
            <v>BEAUTY</v>
          </cell>
          <cell r="I75" t="str">
            <v>POST</v>
          </cell>
        </row>
        <row r="76">
          <cell r="E76" t="str">
            <v>https://www.xiaohongshu.com/user/profile/5e512f6200000000010037bd?xhsshare=CopyLink&amp;appuid=5e512f6200000000010037bd&amp;apptime=1597384468</v>
          </cell>
          <cell r="F76">
            <v>44044</v>
          </cell>
          <cell r="G76" t="str">
            <v>AQUILEA</v>
          </cell>
          <cell r="H76" t="str">
            <v>BEAUTY</v>
          </cell>
          <cell r="I76" t="str">
            <v>POST</v>
          </cell>
        </row>
        <row r="77">
          <cell r="E77" t="str">
            <v>https://www.xiaohongshu.com/user/profile/5da6d9760000000001000b0a?xhsshare=CopyLink&amp;appuid=5da6d9760000000001000b0a&amp;apptime=1597383369</v>
          </cell>
          <cell r="F77">
            <v>44044</v>
          </cell>
          <cell r="G77" t="str">
            <v>AQUILEA</v>
          </cell>
          <cell r="H77" t="str">
            <v>BEAUTY</v>
          </cell>
          <cell r="I77" t="str">
            <v>POST</v>
          </cell>
        </row>
        <row r="78">
          <cell r="E78" t="str">
            <v>https://www.xiaohongshu.com/user/profile/5b6002f64eacab5ac3477455?xhsshare=CopyLink&amp;appuid=5b6002f64eacab5ac3477455&amp;apptime=1592141286</v>
          </cell>
          <cell r="F78">
            <v>44044</v>
          </cell>
          <cell r="G78" t="str">
            <v>AQUILEA</v>
          </cell>
          <cell r="H78" t="str">
            <v>BEAUTY</v>
          </cell>
          <cell r="I78" t="str">
            <v>POST</v>
          </cell>
        </row>
        <row r="79">
          <cell r="E79" t="str">
            <v>https://www.xiaohongshu.com/user/profile/5e5a14f90000000001007a1f?xhsshare=CopyLink&amp;appuid=5e5a14f90000000001007a1f&amp;apptime=1596681881</v>
          </cell>
          <cell r="F79">
            <v>44044</v>
          </cell>
          <cell r="G79" t="str">
            <v>AQUILEA</v>
          </cell>
          <cell r="H79" t="str">
            <v>BEAUTY</v>
          </cell>
          <cell r="I79" t="str">
            <v>POST</v>
          </cell>
        </row>
        <row r="80">
          <cell r="E80" t="str">
            <v>https://www.xiaohongshu.com/user/profile/5bc54ec11cd0690001802cdc?xhsshare=CopyLink&amp;appuid=5bc54ec11cd0690001802cdc&amp;apptime=1597399802</v>
          </cell>
          <cell r="F80">
            <v>44044</v>
          </cell>
          <cell r="G80" t="str">
            <v>AQUILEA</v>
          </cell>
          <cell r="H80" t="str">
            <v>BEAUTY</v>
          </cell>
          <cell r="I80" t="str">
            <v>POST</v>
          </cell>
        </row>
        <row r="81">
          <cell r="E81" t="str">
            <v>昵称：我叫沈么 链接:https://www.xiaohongshu.com/user/profile/5c28bae0000000000602f154?xhsshare=CopyLink&amp;appuid=56c6847d1c07df21022ba284&amp;apptime=1596593951</v>
          </cell>
          <cell r="F81">
            <v>44044</v>
          </cell>
          <cell r="G81" t="str">
            <v>AQUILEA</v>
          </cell>
          <cell r="H81" t="str">
            <v>BEAUTY</v>
          </cell>
          <cell r="I81" t="str">
            <v>POST</v>
          </cell>
        </row>
        <row r="82">
          <cell r="E82" t="str">
            <v>https://www.xiaohongshu.com/user/profile/5d8d93400000000001005e92?xhsshare=CopyLink&amp;appuid=5d8d93400000000001005e92&amp;apptime=1597384360</v>
          </cell>
          <cell r="F82">
            <v>44044</v>
          </cell>
          <cell r="G82" t="str">
            <v>AQUILEA</v>
          </cell>
          <cell r="H82" t="str">
            <v>BEAUTY</v>
          </cell>
          <cell r="I82" t="str">
            <v>POST</v>
          </cell>
        </row>
        <row r="83">
          <cell r="E83" t="str">
            <v>https://www.xiaohongshu.com/user/profile/5a7b38c1e8ac2b0d4cdff560?xhsshare=CopyLink&amp;appuid=5a7b38c1e8ac2b0d4cdff560&amp;apptime=1561399802</v>
          </cell>
          <cell r="F83">
            <v>44044</v>
          </cell>
          <cell r="G83" t="str">
            <v>AQUILEA</v>
          </cell>
          <cell r="H83" t="str">
            <v>BEAUTY</v>
          </cell>
          <cell r="I83" t="str">
            <v>POST</v>
          </cell>
        </row>
        <row r="84">
          <cell r="E84" t="str">
            <v>https://www.xiaohongshu.com/user/profile/5ea400e5000000000100012b?xhsshare=CopyLink&amp;appuid=5ea400e5000000000100012b&amp;apptime=1597380191</v>
          </cell>
          <cell r="F84">
            <v>44044</v>
          </cell>
          <cell r="G84" t="str">
            <v>AQUILEA</v>
          </cell>
          <cell r="H84" t="str">
            <v>BEAUTY</v>
          </cell>
          <cell r="I84" t="str">
            <v>POST</v>
          </cell>
        </row>
        <row r="85">
          <cell r="E85" t="str">
            <v>https://www.xiaohongshu.com/user/profile/566ce694172fe70a2e3059b4?xhsshare=CopyLink&amp;appuid=5b178deedb2e606db2f66a4b&amp;apptime=1597380984</v>
          </cell>
          <cell r="F85">
            <v>44044</v>
          </cell>
          <cell r="G85" t="str">
            <v>AQUILEA</v>
          </cell>
          <cell r="H85" t="str">
            <v>BEAUTY</v>
          </cell>
          <cell r="I85" t="str">
            <v>POST</v>
          </cell>
        </row>
        <row r="86">
          <cell r="E86" t="str">
            <v>https://www.xiaohongshu.com/user/profile/56502726484fb6472b21a1cf?xhsshare=CopyLink&amp;appuid=56502726484fb6472b21a1cf&amp;apptime=1597380115</v>
          </cell>
          <cell r="F86">
            <v>44044</v>
          </cell>
          <cell r="G86" t="str">
            <v>AQUILEA</v>
          </cell>
          <cell r="H86" t="str">
            <v>BEAUTY</v>
          </cell>
          <cell r="I86" t="str">
            <v>POST</v>
          </cell>
        </row>
        <row r="87">
          <cell r="E87" t="str">
            <v>https://www.xiaohongshu.com/user/profile/5c9c536d000000001201ca97?xhsshare=CopyLink&amp;appuid=5c9c536d000000001201ca97&amp;apptime=1597391540</v>
          </cell>
          <cell r="F87">
            <v>44044</v>
          </cell>
          <cell r="G87" t="str">
            <v>AQUILEA</v>
          </cell>
          <cell r="H87" t="str">
            <v>BEAUTY</v>
          </cell>
          <cell r="I87" t="str">
            <v>POST</v>
          </cell>
        </row>
        <row r="88">
          <cell r="E88" t="str">
            <v>https://www.xiaohongshu.com/user/profile/575ccdd56a6a69583d730c2f?xhsshare=CopyLink&amp;appuid=575ccdd56a6a69583d730c2f&amp;apptime=1597378958</v>
          </cell>
          <cell r="F88">
            <v>44044</v>
          </cell>
          <cell r="G88" t="str">
            <v>AQUILEA</v>
          </cell>
          <cell r="H88" t="str">
            <v>BEAUTY</v>
          </cell>
          <cell r="I88" t="str">
            <v>POST</v>
          </cell>
        </row>
        <row r="89">
          <cell r="E89" t="str">
            <v>https://www.xiaohongshu.com/user/profile/5edafd9e000000000101ef1d?xhsshare=CopyLink&amp;appuid=5edafd9e000000000101ef1d&amp;apptime=1597377562</v>
          </cell>
          <cell r="F89">
            <v>44044</v>
          </cell>
          <cell r="G89" t="str">
            <v>AQUILEA</v>
          </cell>
          <cell r="H89" t="str">
            <v>BEAUTY</v>
          </cell>
          <cell r="I89" t="str">
            <v>POST</v>
          </cell>
        </row>
        <row r="90">
          <cell r="E90" t="str">
            <v>https://www.xiaohongshu.com/user/profile/5cd7adbf0000000017030a06?xhsshare=CopyLink&amp;appuid=5cd7adbf0000000017030a06&amp;apptime=1597388103</v>
          </cell>
          <cell r="F90">
            <v>44044</v>
          </cell>
          <cell r="G90" t="str">
            <v>AQUILEA</v>
          </cell>
          <cell r="H90" t="str">
            <v>BEAUTY</v>
          </cell>
          <cell r="I90" t="str">
            <v>POST</v>
          </cell>
        </row>
        <row r="91">
          <cell r="E91" t="str">
            <v>https://www.xiaohongshu.com/user/profile/5d5eb7120000000001003be5?xhsshare=CopyLink&amp;appuid=5d5eb7120000000001003be5&amp;apptime=1597379342</v>
          </cell>
          <cell r="F91">
            <v>44044</v>
          </cell>
          <cell r="G91" t="str">
            <v>AQUILEA</v>
          </cell>
          <cell r="H91" t="str">
            <v>BEAUTY</v>
          </cell>
          <cell r="I91" t="str">
            <v>POST</v>
          </cell>
        </row>
        <row r="92">
          <cell r="E92" t="str">
            <v>https://www.xiaohongshu.com/user/profile/5762e3eb3460945c237f1482?xhsshare=CopyLink&amp;appuid=5762e3eb3460945c237f1482&amp;apptime=1597379577</v>
          </cell>
          <cell r="F92">
            <v>44044</v>
          </cell>
          <cell r="G92" t="str">
            <v>AQUILEA</v>
          </cell>
          <cell r="H92" t="str">
            <v>BEAUTY</v>
          </cell>
          <cell r="I92" t="str">
            <v>POST</v>
          </cell>
        </row>
        <row r="93">
          <cell r="E93" t="str">
            <v>https://www.xiaohongshu.com/user/profile/5b725386822d940001fc8260?xhsshare=CopyLink&amp;appuid=5c1e30b3000000000503223d&amp;apptime=1597379562</v>
          </cell>
          <cell r="F93">
            <v>44044</v>
          </cell>
          <cell r="G93" t="str">
            <v>AQUILEA</v>
          </cell>
          <cell r="H93" t="str">
            <v>BEAUTY</v>
          </cell>
          <cell r="I93" t="str">
            <v>POST</v>
          </cell>
        </row>
        <row r="94">
          <cell r="E94" t="str">
            <v>https://www.xiaohongshu.com/user/profile/5c67bd130000000011000de8?xhsshare=CopyLink&amp;appuid=5c67bd130000000011000de8&amp;apptime=1597381241</v>
          </cell>
          <cell r="F94">
            <v>44044</v>
          </cell>
          <cell r="G94" t="str">
            <v>AQUILEA</v>
          </cell>
          <cell r="H94" t="str">
            <v>BEAUTY</v>
          </cell>
          <cell r="I94" t="str">
            <v>POST</v>
          </cell>
        </row>
        <row r="95">
          <cell r="E95" t="str">
            <v>https://www.xiaohongshu.com/user/profile/5782749c6a6a69172ec76601?xhsshare=CopyLink&amp;appuid=5782749c6a6a69172ec76601&amp;apptime=1597394575</v>
          </cell>
          <cell r="F95">
            <v>44044</v>
          </cell>
          <cell r="G95" t="str">
            <v>AQUILEA</v>
          </cell>
          <cell r="H95" t="str">
            <v>BEAUTY</v>
          </cell>
          <cell r="I95" t="str">
            <v>POST</v>
          </cell>
        </row>
        <row r="96">
          <cell r="E96" t="str">
            <v>https://www.xiaohongshu.com/user/profile/5beb7f47af45fc000109e816?xhsshare=CopyLink&amp;appuid=5beb7f47af45fc000109e816&amp;apptime=1595922348</v>
          </cell>
          <cell r="F96">
            <v>44044</v>
          </cell>
          <cell r="G96" t="str">
            <v>AQUILEA</v>
          </cell>
          <cell r="H96" t="str">
            <v>BEAUTY</v>
          </cell>
          <cell r="I96" t="str">
            <v>POST</v>
          </cell>
        </row>
        <row r="97">
          <cell r="E97" t="str">
            <v>https://www.xiaohongshu.com/user/profile/5a015a0311be1007512add18?xhsshare=CopyLink&amp;appuid=58d3bcbb82ec39563682feed&amp;apptime=1597378926</v>
          </cell>
          <cell r="F97">
            <v>44044</v>
          </cell>
          <cell r="G97" t="str">
            <v>AQUILEA</v>
          </cell>
          <cell r="H97" t="str">
            <v>BEAUTY</v>
          </cell>
          <cell r="I97" t="str">
            <v>POST</v>
          </cell>
        </row>
        <row r="98">
          <cell r="E98" t="str">
            <v>https://www.xiaohongshu.com/user/profile/5d4ec0b2000000001001496f?xhsshare=CopyLink&amp;appuid=5d4ec0b2000000001001496f&amp;apptime=1597383463</v>
          </cell>
          <cell r="F98">
            <v>44044</v>
          </cell>
          <cell r="G98" t="str">
            <v>AQUILEA</v>
          </cell>
          <cell r="H98" t="str">
            <v>BEAUTY</v>
          </cell>
          <cell r="I98" t="str">
            <v>POST</v>
          </cell>
        </row>
        <row r="99">
          <cell r="E99" t="str">
            <v>https://www.xiaohongshu.com/user/profile/5ca43234000000001603d954?xhsshare=CopyLink&amp;appuid=5ca43234000000001603d954&amp;apptime=1573706720</v>
          </cell>
          <cell r="F99">
            <v>44044</v>
          </cell>
          <cell r="G99" t="str">
            <v>AQUILEA</v>
          </cell>
          <cell r="H99" t="str">
            <v>BEAUTY</v>
          </cell>
          <cell r="I99" t="str">
            <v>POST</v>
          </cell>
        </row>
        <row r="100">
          <cell r="E100" t="str">
            <v>https://www.xiaohongshu.com/user/profile/5ed3b48c000000000101e0d5?xhsshare=CopyLink&amp;appuid=5ed3b48c000000000101e0d5&amp;apptime=1596773747</v>
          </cell>
          <cell r="F100">
            <v>44044</v>
          </cell>
          <cell r="G100" t="str">
            <v>AQUILEA</v>
          </cell>
          <cell r="H100" t="str">
            <v>BEAUTY</v>
          </cell>
          <cell r="I100" t="str">
            <v>POST</v>
          </cell>
        </row>
        <row r="101">
          <cell r="E101" t="str">
            <v>https://www.xiaohongshu.com/user/profile/5c7e1837000000001000dd7f?xhsshare=CopyLink&amp;appuid=5c7e1837000000001000dd7f&amp;apptime=1597380808</v>
          </cell>
          <cell r="F101">
            <v>44044</v>
          </cell>
          <cell r="G101" t="str">
            <v>AQUILEA</v>
          </cell>
          <cell r="H101" t="str">
            <v>BEAUTY</v>
          </cell>
          <cell r="I101" t="str">
            <v>POST</v>
          </cell>
        </row>
        <row r="102">
          <cell r="E102" t="str">
            <v>https://www.xiaohongshu.com/user/profile/5dff4866000000000100bb7b?xhsshare=CopyLink&amp;appuid=5dff4866000000000100bb7b&amp;apptime=1596077641</v>
          </cell>
          <cell r="F102">
            <v>44044</v>
          </cell>
          <cell r="G102" t="str">
            <v>AQUILEA</v>
          </cell>
          <cell r="H102" t="str">
            <v>BEAUTY</v>
          </cell>
          <cell r="I102" t="str">
            <v>POST</v>
          </cell>
        </row>
        <row r="103">
          <cell r="E103" t="str">
            <v>https://www.xiaohongshu.com/user/profile/5afd07ae11be10491d7460e8?xhsshare=CopyLink&amp;appuid=55a9f38958944675a5df9b5e&amp;apptime=1597378855</v>
          </cell>
          <cell r="F103">
            <v>44044</v>
          </cell>
          <cell r="G103" t="str">
            <v>AQUILEA</v>
          </cell>
          <cell r="H103" t="str">
            <v>BEAUTY</v>
          </cell>
          <cell r="I103" t="str">
            <v>POST</v>
          </cell>
        </row>
        <row r="104">
          <cell r="E104" t="str">
            <v>https://www.xiaohongshu.com/user/profile/5ea0e7f00000000001004f8a?xhsshare=CopyLink&amp;appuid=5ea0e7f00000000001004f8a&amp;apptime=1597384909</v>
          </cell>
          <cell r="F104">
            <v>44044</v>
          </cell>
          <cell r="G104" t="str">
            <v>AQUILEA</v>
          </cell>
          <cell r="H104" t="str">
            <v>BEAUTY</v>
          </cell>
          <cell r="I104" t="str">
            <v>POST</v>
          </cell>
        </row>
        <row r="105">
          <cell r="E105" t="str">
            <v>https://www.xiaohongshu.com/user/profile/5d8879ca0000000001001754?xhsshare=CopyLink&amp;appuid=5d8879ca0000000001001754&amp;apptime=1577071289</v>
          </cell>
          <cell r="F105">
            <v>44044</v>
          </cell>
          <cell r="G105" t="str">
            <v>AQUILEA</v>
          </cell>
          <cell r="H105" t="str">
            <v>BEAUTY</v>
          </cell>
          <cell r="I105" t="str">
            <v>POST</v>
          </cell>
        </row>
        <row r="106">
          <cell r="E106" t="str">
            <v>https://www.xiaohongshu.com/user/profile/5aa20f254eacab79051b248a?xhsshare=CopyLink&amp;appuid=5aa20f254eacab79051b248a&amp;apptime=1597389552</v>
          </cell>
          <cell r="F106">
            <v>44044</v>
          </cell>
          <cell r="G106" t="str">
            <v>AQUILEA</v>
          </cell>
          <cell r="H106" t="str">
            <v>BEAUTY</v>
          </cell>
          <cell r="I106" t="str">
            <v>POST</v>
          </cell>
        </row>
        <row r="107">
          <cell r="E107" t="str">
            <v>https://www.xiaohongshu.com/user/profile/5db94ab60000000001007506?xhsshare=CopyLink&amp;appuid=5db94ab60000000001007506&amp;apptime=1591606030</v>
          </cell>
          <cell r="F107">
            <v>44044</v>
          </cell>
          <cell r="G107" t="str">
            <v>AQUILEA</v>
          </cell>
          <cell r="H107" t="str">
            <v>BEAUTY</v>
          </cell>
          <cell r="I107" t="str">
            <v>POST</v>
          </cell>
        </row>
        <row r="108">
          <cell r="E108" t="str">
            <v>https://www.xiaohongshu.com/user/profile/5975c9a96a6a696e54ef03dc?xhsshare=CopyLink&amp;appuid=5975c9a96a6a696e54ef03dc&amp;apptime=1594741964</v>
          </cell>
          <cell r="F108">
            <v>44044</v>
          </cell>
          <cell r="G108" t="str">
            <v>AQUILEA</v>
          </cell>
          <cell r="H108" t="str">
            <v>BEAUTY</v>
          </cell>
          <cell r="I108" t="str">
            <v>POST</v>
          </cell>
        </row>
        <row r="109">
          <cell r="E109" t="str">
            <v>https://www.xiaohongshu.com/user/profile/599b108e50c4b42a37be4208?xhsshare=CopyLink&amp;appuid=599b108e50c4b42a37be4208&amp;apptime=1597378905</v>
          </cell>
          <cell r="F109">
            <v>44044</v>
          </cell>
          <cell r="G109" t="str">
            <v>AQUILEA</v>
          </cell>
          <cell r="H109" t="str">
            <v>BEAUTY</v>
          </cell>
          <cell r="I109" t="str">
            <v>POST</v>
          </cell>
        </row>
        <row r="110">
          <cell r="E110" t="str">
            <v>https://www.xiaohongshu.com/user/profile/5bdd114a40ada60001184893?xhsshare=CopyLink&amp;appuid=5bdd114a40ada60001184893&amp;apptime=1594004823</v>
          </cell>
          <cell r="F110">
            <v>44044</v>
          </cell>
          <cell r="G110" t="str">
            <v>AQUILEA</v>
          </cell>
          <cell r="H110" t="str">
            <v>BEAUTY</v>
          </cell>
          <cell r="I110" t="str">
            <v>POST</v>
          </cell>
        </row>
        <row r="111">
          <cell r="E111" t="str">
            <v>https://www.xiaohongshu.com/user/profile/5a68730e4eacab7e046c87b2?xhsshare=CopyLink&amp;appuid=5a68730e4eacab7e046c87b2&amp;apptime=1596188779</v>
          </cell>
          <cell r="F111">
            <v>44044</v>
          </cell>
          <cell r="G111" t="str">
            <v>AQUILEA</v>
          </cell>
          <cell r="H111" t="str">
            <v>BEAUTY</v>
          </cell>
          <cell r="I111" t="str">
            <v>POST</v>
          </cell>
        </row>
        <row r="112">
          <cell r="E112" t="str">
            <v>https://www.xiaohongshu.com/user/profile/5e99654f0000000001006cce?xhsshare=CopyLink&amp;appuid=5e99654f0000000001006cce&amp;apptime=1592973005</v>
          </cell>
          <cell r="F112">
            <v>44044</v>
          </cell>
          <cell r="G112" t="str">
            <v>AQUILEA</v>
          </cell>
          <cell r="H112" t="str">
            <v>BEAUTY</v>
          </cell>
          <cell r="I112" t="str">
            <v>POST</v>
          </cell>
        </row>
        <row r="113">
          <cell r="E113" t="str">
            <v>https://www.xiaohongshu.com/user/profile/5e86b550000000000100154a?xhsshare=CopyLink&amp;appuid=5e86b550000000000100154a&amp;apptime=1596601620</v>
          </cell>
          <cell r="F113">
            <v>44044</v>
          </cell>
          <cell r="G113" t="str">
            <v>AQUILEA</v>
          </cell>
          <cell r="H113" t="str">
            <v>BEAUTY</v>
          </cell>
          <cell r="I113" t="str">
            <v>POST</v>
          </cell>
        </row>
        <row r="114">
          <cell r="E114" t="str">
            <v>https://www.xiaohongshu.com/user/profile/5cf619a400000000120317a1?xhsshare=CopyLink&amp;appuid=5cf619a400000000120317a1&amp;apptime=1597395163</v>
          </cell>
          <cell r="F114">
            <v>44044</v>
          </cell>
          <cell r="G114" t="str">
            <v>AQUILEA</v>
          </cell>
          <cell r="H114" t="str">
            <v>BEAUTY</v>
          </cell>
          <cell r="I114" t="str">
            <v>POST</v>
          </cell>
        </row>
        <row r="115">
          <cell r="E115" t="str">
            <v>https://www.xiaohongshu.com/user/profile/5d9daeba00000000010044c2?xhsshare=CopyLink&amp;appuid=5d9daeba00000000010044c2&amp;apptime=1597379694</v>
          </cell>
          <cell r="F115">
            <v>44044</v>
          </cell>
          <cell r="G115" t="str">
            <v>AQUILEA</v>
          </cell>
          <cell r="H115" t="str">
            <v>BEAUTY</v>
          </cell>
          <cell r="I115" t="str">
            <v>POST</v>
          </cell>
        </row>
        <row r="116">
          <cell r="E116" t="str">
            <v>https://www.xiaohongshu.com/user/profile/5da80b15000000000100b61e?xhsshare=CopyLink&amp;appuid=5da80b15000000000100b61e&amp;apptime=1597379575</v>
          </cell>
          <cell r="F116">
            <v>44044</v>
          </cell>
          <cell r="G116" t="str">
            <v>AQUILEA</v>
          </cell>
          <cell r="H116" t="str">
            <v>BEAUTY</v>
          </cell>
          <cell r="I116" t="str">
            <v>POST</v>
          </cell>
        </row>
        <row r="117">
          <cell r="E117" t="str">
            <v>https://www.xiaohongshu.com/user/profile/5b050417f7e8b90c727c0f76?xhsshare=CopyLink&amp;appuid=5b050417f7e8b90c727c0f76&amp;apptime=1597385948</v>
          </cell>
          <cell r="F117">
            <v>44044</v>
          </cell>
          <cell r="G117" t="str">
            <v>AQUILEA</v>
          </cell>
          <cell r="H117" t="str">
            <v>BEAUTY</v>
          </cell>
          <cell r="I117" t="str">
            <v>POST</v>
          </cell>
        </row>
        <row r="118">
          <cell r="E118" t="str">
            <v>https://www.xiaohongshu.com/user/profile/5eb4fe620000000001002ea0?xhsshare=CopyLink&amp;appuid=5eb4fe620000000001002ea0&amp;apptime=1597379981</v>
          </cell>
          <cell r="F118">
            <v>44044</v>
          </cell>
          <cell r="G118" t="str">
            <v>AQUILEA</v>
          </cell>
          <cell r="H118" t="str">
            <v>BEAUTY</v>
          </cell>
          <cell r="I118" t="str">
            <v>POST</v>
          </cell>
        </row>
        <row r="119">
          <cell r="E119" t="str">
            <v>https://www.xiaohongshu.com/user/profile/5c9c9587000000001101cfcd?xhsshare=CopyLink&amp;appuid=5c9c9587000000001101cfcd&amp;apptime=1592192773</v>
          </cell>
          <cell r="F119">
            <v>44044</v>
          </cell>
          <cell r="G119" t="str">
            <v>AQUILEA</v>
          </cell>
          <cell r="H119" t="str">
            <v>BEAUTY</v>
          </cell>
          <cell r="I119" t="str">
            <v>POST</v>
          </cell>
        </row>
        <row r="120">
          <cell r="E120" t="str">
            <v>https://www.xiaohongshu.com/user/profile/5e4371860000000001004bf3?xhsshare=CopyLink&amp;appuid=5e4371860000000001004bf3&amp;apptime=1597387864</v>
          </cell>
          <cell r="F120">
            <v>44044</v>
          </cell>
          <cell r="G120" t="str">
            <v>AQUILEA</v>
          </cell>
          <cell r="H120" t="str">
            <v>BEAUTY</v>
          </cell>
          <cell r="I120" t="str">
            <v>POST</v>
          </cell>
        </row>
        <row r="121">
          <cell r="E121" t="str">
            <v>https://www.xiaohongshu.com/user/profile/5da6b71500000000010086d1?xhsshare=CopyLink&amp;appuid=5da6b71500000000010086d1&amp;apptime=1574581857</v>
          </cell>
          <cell r="F121">
            <v>44044</v>
          </cell>
          <cell r="G121" t="str">
            <v>AQUILEA</v>
          </cell>
          <cell r="H121" t="str">
            <v>BEAUTY</v>
          </cell>
          <cell r="I121" t="str">
            <v>POST</v>
          </cell>
        </row>
        <row r="122">
          <cell r="E122" t="str">
            <v>https://www.xiaohongshu.com/user/profile/5e8fd725000000000100ad9c?xhsshare=CopyLink&amp;appuid=5e8fd725000000000100ad9c&amp;apptime=1594361033</v>
          </cell>
          <cell r="F122">
            <v>44044</v>
          </cell>
          <cell r="G122" t="str">
            <v>AQUILEA</v>
          </cell>
          <cell r="H122" t="str">
            <v>BEAUTY</v>
          </cell>
          <cell r="I122" t="str">
            <v>POST</v>
          </cell>
        </row>
        <row r="123">
          <cell r="E123" t="str">
            <v>https://www.xiaohongshu.com/user/profile/5d2da8ff000000001102fa59?xhsshare=CopyLink&amp;appuid=5643e92e82718c42a9db6b83&amp;apptime=1597380499</v>
          </cell>
          <cell r="F123">
            <v>44044</v>
          </cell>
          <cell r="G123" t="str">
            <v>AQUILEA</v>
          </cell>
          <cell r="H123" t="str">
            <v>BEAUTY</v>
          </cell>
          <cell r="I123" t="str">
            <v>POST</v>
          </cell>
        </row>
        <row r="124">
          <cell r="E124" t="str">
            <v>https://www.xiaohongshu.com/user/profile/5cdea7f10000000010031c34?xhsshare=CopyLink&amp;appuid=5cdea7f10000000010031c34&amp;apptime=1597378810</v>
          </cell>
          <cell r="F124">
            <v>44044</v>
          </cell>
          <cell r="G124" t="str">
            <v>AQUILEA</v>
          </cell>
          <cell r="H124" t="str">
            <v>BEAUTY</v>
          </cell>
          <cell r="I124" t="str">
            <v>POST</v>
          </cell>
        </row>
        <row r="125">
          <cell r="E125" t="str">
            <v>https://www.xiaohongshu.com/user/profile/5ef83ec60000000001006211?xhsshare=CopyLink&amp;appuid=5ef83ec60000000001006211&amp;apptime=1597375427</v>
          </cell>
          <cell r="F125">
            <v>44044</v>
          </cell>
          <cell r="G125" t="str">
            <v>AQUILEA</v>
          </cell>
          <cell r="H125" t="str">
            <v>BEAUTY</v>
          </cell>
          <cell r="I125" t="str">
            <v>POST</v>
          </cell>
        </row>
        <row r="126">
          <cell r="E126" t="str">
            <v>https://www.xiaohongshu.com/user/profile/59e4706511be1065281378b0?xhsshare=CopyLink&amp;appuid=59e4706511be1065281378b0&amp;apptime=1597384721</v>
          </cell>
          <cell r="F126">
            <v>44044</v>
          </cell>
          <cell r="G126" t="str">
            <v>AQUILEA</v>
          </cell>
          <cell r="H126" t="str">
            <v>BEAUTY</v>
          </cell>
          <cell r="I126" t="str">
            <v>POST</v>
          </cell>
        </row>
        <row r="127">
          <cell r="E127" t="str">
            <v>https://www.xiaohongshu.com/user/profile/5e89d33a0000000001008291?xhsshare=CopyLink&amp;appuid=5e4007840000000001006494&amp;apptime=1597381073</v>
          </cell>
          <cell r="F127">
            <v>44044</v>
          </cell>
          <cell r="G127" t="str">
            <v>AQUILEA</v>
          </cell>
          <cell r="H127" t="str">
            <v>BEAUTY</v>
          </cell>
          <cell r="I127" t="str">
            <v>POST</v>
          </cell>
        </row>
        <row r="128">
          <cell r="E128" t="str">
            <v>https://www.xiaohongshu.com/user/profile/5b2e341211be10461e6727dc?xhsshare=CopyLink&amp;appuid=5603d9293f0f3c572b6af4f9&amp;apptime=1587988737</v>
          </cell>
          <cell r="F128">
            <v>44044</v>
          </cell>
          <cell r="G128" t="str">
            <v>AQUILEA</v>
          </cell>
          <cell r="H128" t="str">
            <v>BEAUTY</v>
          </cell>
          <cell r="I128" t="str">
            <v>POST</v>
          </cell>
        </row>
        <row r="129">
          <cell r="E129" t="str">
            <v>https://www.xiaohongshu.com/user/profile/5ae5f56c11be1047082a984a?xhsshare=CopyLink&amp;appuid=5a09df824eacab0ca76dab56&amp;apptime=1597379923</v>
          </cell>
          <cell r="F129">
            <v>44044</v>
          </cell>
          <cell r="G129" t="str">
            <v>AQUILEA</v>
          </cell>
          <cell r="H129" t="str">
            <v>BEAUTY</v>
          </cell>
          <cell r="I129" t="str">
            <v>POST</v>
          </cell>
        </row>
        <row r="130">
          <cell r="E130" t="str">
            <v>https://www.xiaohongshu.com/user/profile/5e536edb00000000010059ed?xhsshare=CopyLink&amp;appuid=5e536edb00000000010059ed&amp;apptime=1596633657</v>
          </cell>
          <cell r="F130">
            <v>44044</v>
          </cell>
          <cell r="G130" t="str">
            <v>AQUILEA</v>
          </cell>
          <cell r="H130" t="str">
            <v>BEAUTY</v>
          </cell>
          <cell r="I130" t="str">
            <v>POST</v>
          </cell>
        </row>
        <row r="131">
          <cell r="E131" t="str">
            <v>https://www.xiaohongshu.com/user/profile/59b3b3575e87e718f8e52843?xhsshare=CopyLink&amp;appuid=557276a0538c25111332ce88&amp;apptime=1597380475</v>
          </cell>
          <cell r="F131">
            <v>44044</v>
          </cell>
          <cell r="G131" t="str">
            <v>AQUILEA</v>
          </cell>
          <cell r="H131" t="str">
            <v>BEAUTY</v>
          </cell>
          <cell r="I131" t="str">
            <v>POST</v>
          </cell>
        </row>
        <row r="132">
          <cell r="E132" t="str">
            <v>https://www.xiaohongshu.com/user/profile/5d5575c10000000001019a26?xhsshare=CopyLink&amp;appuid=5d5575c10000000001019a26&amp;apptime=1597385200</v>
          </cell>
          <cell r="F132">
            <v>44044</v>
          </cell>
          <cell r="G132" t="str">
            <v>AQUILEA</v>
          </cell>
          <cell r="H132" t="str">
            <v>BEAUTY</v>
          </cell>
          <cell r="I132" t="str">
            <v>POST</v>
          </cell>
        </row>
        <row r="133">
          <cell r="E133" t="str">
            <v>https://www.xiaohongshu.com/user/profile/5cacad1500000000110337f8?xhsshare=CopyLink&amp;appuid=5cacad1500000000110337f8&amp;apptime=1597396542</v>
          </cell>
          <cell r="F133">
            <v>44044</v>
          </cell>
          <cell r="G133" t="str">
            <v>AQUILEA</v>
          </cell>
          <cell r="H133" t="str">
            <v>BEAUTY</v>
          </cell>
          <cell r="I133" t="str">
            <v>POST</v>
          </cell>
        </row>
        <row r="134">
          <cell r="E134" t="str">
            <v>https://www.xiaohongshu.com/user/profile/5d9deb430000000001007249?xhsshare=CopyLink&amp;appuid=5d9deb430000000001007249&amp;apptime=1583336536</v>
          </cell>
          <cell r="F134">
            <v>44044</v>
          </cell>
          <cell r="G134" t="str">
            <v>AQUILEA</v>
          </cell>
          <cell r="H134" t="str">
            <v>BEAUTY</v>
          </cell>
          <cell r="I134" t="str">
            <v>POST</v>
          </cell>
        </row>
        <row r="135">
          <cell r="E135" t="str">
            <v>https://www.xiaohongshu.com/user/profile/5d697055000000000101b1c2?xhsshare=CopyLink&amp;appuid=5aab6544e8ac2b33bf73bf29&amp;apptime=1582801357</v>
          </cell>
          <cell r="F135">
            <v>44044</v>
          </cell>
          <cell r="G135" t="str">
            <v>AQUILEA</v>
          </cell>
          <cell r="H135" t="str">
            <v>BEAUTY</v>
          </cell>
          <cell r="I135" t="str">
            <v>POST</v>
          </cell>
        </row>
        <row r="136">
          <cell r="E136" t="str">
            <v>https://www.xiaohongshu.com/user/profile/59c093b444363b58384335b7?xhsshare=CopyLink&amp;appuid=59c093b444363b58384335b7&amp;apptime=1597390856</v>
          </cell>
          <cell r="F136">
            <v>44044</v>
          </cell>
          <cell r="G136" t="str">
            <v>AQUILEA</v>
          </cell>
          <cell r="H136" t="str">
            <v>BEAUTY</v>
          </cell>
          <cell r="I136" t="str">
            <v>POST</v>
          </cell>
        </row>
        <row r="137">
          <cell r="E137" t="str">
            <v>https://www.xiaohongshu.com/user/profile/5d4a5a3f000000001002a70e?xhsshare=CopyLink&amp;appuid=5d4a5a3f000000001002a70e&amp;apptime=1597387002</v>
          </cell>
          <cell r="F137">
            <v>44044</v>
          </cell>
          <cell r="G137" t="str">
            <v>AQUILEA</v>
          </cell>
          <cell r="H137" t="str">
            <v>BEAUTY</v>
          </cell>
          <cell r="I137" t="str">
            <v>POST</v>
          </cell>
        </row>
        <row r="138">
          <cell r="E138" t="str">
            <v>https://www.xiaohongshu.com/user/profile/5b08f4a2e8ac2b5e4bf63ff8?xhsshare=CopyLink&amp;appuid=55fa0555589446271683c6d0&amp;apptime=1597382578</v>
          </cell>
          <cell r="F138">
            <v>44044</v>
          </cell>
          <cell r="G138" t="str">
            <v>AQUILEA</v>
          </cell>
          <cell r="H138" t="str">
            <v>BEAUTY</v>
          </cell>
          <cell r="I138" t="str">
            <v>POST</v>
          </cell>
        </row>
        <row r="139">
          <cell r="E139" t="str">
            <v>https://www.xiaohongshu.com/user/profile/5b547435e8ac2b07ccb4783f?xhsshare=CopyLink&amp;appuid=5b2e341211be10461e6727dc&amp;apptime=1597380685</v>
          </cell>
          <cell r="F139">
            <v>44044</v>
          </cell>
          <cell r="G139" t="str">
            <v>AQUILEA</v>
          </cell>
          <cell r="H139" t="str">
            <v>BEAUTY</v>
          </cell>
          <cell r="I139" t="str">
            <v>POST</v>
          </cell>
        </row>
        <row r="140">
          <cell r="E140" t="str">
            <v>https://www.xiaohongshu.com/user/profile/5e86d2f5000000000100bf84?xhsshare=CopyLink&amp;appuid=5e86d2f5000000000100bf84&amp;apptime=1597381536</v>
          </cell>
          <cell r="F140">
            <v>44044</v>
          </cell>
          <cell r="G140" t="str">
            <v>AQUILEA</v>
          </cell>
          <cell r="H140" t="str">
            <v>BEAUTY</v>
          </cell>
          <cell r="I140" t="str">
            <v>POST</v>
          </cell>
        </row>
        <row r="141">
          <cell r="E141" t="str">
            <v>https://www.xiaohongshu.com/user/profile/5b28a86611be103a86f612ab?xhsshare=CopyLink&amp;appuid=5b28a86611be103a86f612ab&amp;apptime=1595920112</v>
          </cell>
          <cell r="F141">
            <v>44044</v>
          </cell>
          <cell r="G141" t="str">
            <v>AQUILEA</v>
          </cell>
          <cell r="H141" t="str">
            <v>BEAUTY</v>
          </cell>
          <cell r="I141" t="str">
            <v>POST</v>
          </cell>
        </row>
        <row r="142">
          <cell r="E142" t="str">
            <v>https://www.xiaohongshu.com/user/profile/5cc81246000000001602c2dc?xhsshare=CopyLink&amp;appuid=5cc81246000000001602c2dc&amp;apptime=1597381496</v>
          </cell>
          <cell r="F142">
            <v>44044</v>
          </cell>
          <cell r="G142" t="str">
            <v>AQUILEA</v>
          </cell>
          <cell r="H142" t="str">
            <v>BEAUTY</v>
          </cell>
          <cell r="I142" t="str">
            <v>POST</v>
          </cell>
        </row>
        <row r="143">
          <cell r="E143" t="str">
            <v>https://www.xiaohongshu.com/user/profile/5c18a965000000000703ed83?xhsshare=CopyLink&amp;appuid=5c18a965000000000703ed83&amp;apptime=1596451509</v>
          </cell>
          <cell r="F143">
            <v>44044</v>
          </cell>
          <cell r="G143" t="str">
            <v>AQUILEA</v>
          </cell>
          <cell r="H143" t="str">
            <v>BEAUTY</v>
          </cell>
          <cell r="I143" t="str">
            <v>POST</v>
          </cell>
        </row>
        <row r="144">
          <cell r="E144" t="str">
            <v>https://www.xiaohongshu.com/user/profile/596b73815e87e7369c0147bc?xhsshare=CopyLink&amp;appuid=596b73815e87e7369c0147bc&amp;apptime=1597378943</v>
          </cell>
          <cell r="F144">
            <v>44044</v>
          </cell>
          <cell r="G144" t="str">
            <v>AQUILEA</v>
          </cell>
          <cell r="H144" t="str">
            <v>BEAUTY</v>
          </cell>
          <cell r="I144" t="str">
            <v>POST</v>
          </cell>
        </row>
        <row r="145">
          <cell r="E145" t="str">
            <v>https://www.xiaohongshu.com/user/profile/5bced347c478260001b331b3?xhsshare=CopyLink&amp;appuid=5bced347c478260001b331b3&amp;apptime=1597381440</v>
          </cell>
          <cell r="F145">
            <v>44044</v>
          </cell>
          <cell r="G145" t="str">
            <v>AQUILEA</v>
          </cell>
          <cell r="H145" t="str">
            <v>BEAUTY</v>
          </cell>
          <cell r="I145" t="str">
            <v>POST</v>
          </cell>
        </row>
        <row r="146">
          <cell r="E146" t="str">
            <v>https://www.xiaohongshu.com/user/profile/5e9d8b560000000001005635?xhsshare=CopyLink&amp;appuid=5e9d8b560000000001005635&amp;apptime=1597379011</v>
          </cell>
          <cell r="F146">
            <v>44044</v>
          </cell>
          <cell r="G146" t="str">
            <v>AQUILEA</v>
          </cell>
          <cell r="H146" t="str">
            <v>BEAUTY</v>
          </cell>
          <cell r="I146" t="str">
            <v>POST</v>
          </cell>
        </row>
        <row r="147">
          <cell r="E147" t="str">
            <v>https://www.xiaohongshu.com/user/profile/5e4e612a0000000001002ed5?xhsshare=CopyLink&amp;appuid=5e4e612a0000000001002ed5&amp;apptime=1597380946</v>
          </cell>
          <cell r="F147">
            <v>44044</v>
          </cell>
          <cell r="G147" t="str">
            <v>AQUILEA</v>
          </cell>
          <cell r="H147" t="str">
            <v>BEAUTY</v>
          </cell>
          <cell r="I147" t="str">
            <v>POST</v>
          </cell>
        </row>
        <row r="148">
          <cell r="E148" t="str">
            <v>https://www.xiaohongshu.com/user/profile/5bdfee946f013a0001ece0b7?xhsshare=CopyLink&amp;appuid=5bdfee946f013a0001ece0b7&amp;apptime=1597398033</v>
          </cell>
          <cell r="F148">
            <v>44044</v>
          </cell>
          <cell r="G148" t="str">
            <v>AQUILEA</v>
          </cell>
          <cell r="H148" t="str">
            <v>BEAUTY</v>
          </cell>
          <cell r="I148" t="str">
            <v>POST</v>
          </cell>
        </row>
        <row r="149">
          <cell r="E149" t="str">
            <v>https://www.xiaohongshu.com/user/profile/5cc2aca3000000001200e04c?xhsshare=CopyLink&amp;appuid=5d84c7b5000000000100895d&amp;apptime=1597382317</v>
          </cell>
          <cell r="F149">
            <v>44044</v>
          </cell>
          <cell r="G149" t="str">
            <v>AQUILEA</v>
          </cell>
          <cell r="H149" t="str">
            <v>BEAUTY</v>
          </cell>
          <cell r="I149" t="str">
            <v>POST</v>
          </cell>
        </row>
        <row r="150">
          <cell r="E150" t="str">
            <v>https://www.xiaohongshu.com/user/profile/5b06667de8ac2b3b89eee054?xhsshare=CopyLink&amp;appuid=5b06667de8ac2b3b89eee054&amp;apptime=1594973967</v>
          </cell>
          <cell r="F150">
            <v>44044</v>
          </cell>
          <cell r="G150" t="str">
            <v>AQUILEA</v>
          </cell>
          <cell r="H150" t="str">
            <v>BEAUTY</v>
          </cell>
          <cell r="I150" t="str">
            <v>POST</v>
          </cell>
        </row>
        <row r="151">
          <cell r="E151" t="str">
            <v>https://www.xiaohongshu.com/user/profile/5c8a0fb300000000110333d1?xhsshare=CopyLink&amp;appuid=5c8a0fb300000000110333d1&amp;apptime=1596682335</v>
          </cell>
          <cell r="F151">
            <v>44044</v>
          </cell>
          <cell r="G151" t="str">
            <v>AQUILEA</v>
          </cell>
          <cell r="H151" t="str">
            <v>BEAUTY</v>
          </cell>
          <cell r="I151" t="str">
            <v>POST</v>
          </cell>
        </row>
        <row r="152">
          <cell r="E152" t="str">
            <v>https://www.xiaohongshu.com/user/profile/5a5cce3b4eacab221ced33ce?xhsshare=CopyLink&amp;appuid=5d84c7b5000000000100895d&amp;apptime=1597380826</v>
          </cell>
          <cell r="F152">
            <v>44044</v>
          </cell>
          <cell r="G152" t="str">
            <v>AQUILEA</v>
          </cell>
          <cell r="H152" t="str">
            <v>BEAUTY</v>
          </cell>
          <cell r="I152" t="str">
            <v>POST</v>
          </cell>
        </row>
        <row r="153">
          <cell r="E153" t="str">
            <v>https://www.xiaohongshu.com/user/profile/5d58dcd1000000000100391e?xhsshare=CopyLink&amp;appuid=5d58dcd1000000000100391e&amp;apptime=1597379457</v>
          </cell>
          <cell r="F153">
            <v>44044</v>
          </cell>
          <cell r="G153" t="str">
            <v>AQUILEA</v>
          </cell>
          <cell r="H153" t="str">
            <v>BEAUTY</v>
          </cell>
          <cell r="I153" t="str">
            <v>VLOG</v>
          </cell>
        </row>
        <row r="154">
          <cell r="E154" t="str">
            <v>https://www.xiaohongshu.com/user/profile/5b6ec2152c1b7e0001fd3968?xhsshare=CopyLink&amp;appuid=5b6ec2152c1b7e0001fd3968&amp;apptime=1597380847</v>
          </cell>
          <cell r="F154">
            <v>44044</v>
          </cell>
          <cell r="G154" t="str">
            <v>AQUILEA</v>
          </cell>
          <cell r="H154" t="str">
            <v>BEAUTY</v>
          </cell>
          <cell r="I154" t="str">
            <v>VLOG</v>
          </cell>
        </row>
        <row r="155">
          <cell r="E155" t="str">
            <v>https://www.xiaohongshu.com/user/profile/5e5f500b0000000001008011?xhsshare=CopyLink&amp;appuid=5e5f500b0000000001008011&amp;apptime=1597379543</v>
          </cell>
          <cell r="F155">
            <v>44044</v>
          </cell>
          <cell r="G155" t="str">
            <v>AQUILEA</v>
          </cell>
          <cell r="H155" t="str">
            <v>BEAUTY</v>
          </cell>
          <cell r="I155" t="str">
            <v>VLOG</v>
          </cell>
        </row>
        <row r="156">
          <cell r="E156" t="str">
            <v>https://www.xiaohongshu.com/user/profile/5995400982ec39072380cf5e?xhsshare=CopyLink&amp;appuid=5995400982ec39072380cf5e&amp;apptime=1597201942</v>
          </cell>
          <cell r="F156">
            <v>44044</v>
          </cell>
          <cell r="G156" t="str">
            <v>AQUILEA</v>
          </cell>
          <cell r="H156" t="str">
            <v>EXPRES</v>
          </cell>
          <cell r="I156" t="str">
            <v>POST</v>
          </cell>
        </row>
        <row r="157">
          <cell r="E157" t="str">
            <v>https://www.xiaohongshu.com/user/profile/5afc493b4eacab09dda19e57?xhsshare=CopyLink&amp;appuid=5a9f9356e8ac2b33c7be28fa&amp;apptime=1597155656</v>
          </cell>
          <cell r="F157">
            <v>44044</v>
          </cell>
          <cell r="G157" t="str">
            <v>AQUILEA</v>
          </cell>
          <cell r="H157" t="str">
            <v>EXPRES</v>
          </cell>
          <cell r="I157" t="str">
            <v>POST</v>
          </cell>
        </row>
        <row r="158">
          <cell r="E158" t="str">
            <v>https://www.xiaohongshu.com/user/profile/574c40836a6a6952650ff38e?xhsshare=CopyLink&amp;appuid=5b0bd26011be1010bee81013&amp;apptime=1576130974</v>
          </cell>
          <cell r="F158">
            <v>44044</v>
          </cell>
          <cell r="G158" t="str">
            <v>AQUILEA</v>
          </cell>
          <cell r="H158" t="str">
            <v>EXPRES</v>
          </cell>
          <cell r="I158" t="str">
            <v>POST</v>
          </cell>
        </row>
        <row r="159">
          <cell r="E159" t="str">
            <v>https://www.xiaohongshu.com/user/profile/5d0522450000000010013ac5?xhsshare=CopyLink&amp;appuid=5d0522450000000010013ac5&amp;apptime=1597165317</v>
          </cell>
          <cell r="F159">
            <v>44044</v>
          </cell>
          <cell r="G159" t="str">
            <v>AQUILEA</v>
          </cell>
          <cell r="H159" t="str">
            <v>EXPRES</v>
          </cell>
          <cell r="I159" t="str">
            <v>POST</v>
          </cell>
        </row>
        <row r="160">
          <cell r="E160" t="str">
            <v>https://www.xiaohongshu.com/user/profile/5a953c3de8ac2b5702ed5195?xhsshare=CopyLink&amp;appuid=5a953c3de8ac2b5702ed5195&amp;apptime=1597220078</v>
          </cell>
          <cell r="F160">
            <v>44044</v>
          </cell>
          <cell r="G160" t="str">
            <v>AQUILEA</v>
          </cell>
          <cell r="H160" t="str">
            <v>EXPRES</v>
          </cell>
          <cell r="I160" t="str">
            <v>POST</v>
          </cell>
        </row>
        <row r="161">
          <cell r="E161" t="str">
            <v>https://www.xiaohongshu.com/user/profile/5d696eb70000000001008597?xhsshare=CopyLink&amp;appuid=5b9272d56b58b7773315e900&amp;apptime=1597140391</v>
          </cell>
          <cell r="F161">
            <v>44044</v>
          </cell>
          <cell r="G161" t="str">
            <v>AQUILEA</v>
          </cell>
          <cell r="H161" t="str">
            <v>EXPRES</v>
          </cell>
          <cell r="I161" t="str">
            <v>POST</v>
          </cell>
        </row>
        <row r="162">
          <cell r="E162" t="str">
            <v>https://www.xiaohongshu.com/user/profile/5b4c50c24eacab7552bf4bfe?xhsshare=CopyLink&amp;appuid=5b4c50c24eacab7552bf4bfe&amp;apptime=1591423714</v>
          </cell>
          <cell r="F162">
            <v>44044</v>
          </cell>
          <cell r="G162" t="str">
            <v>AQUILEA</v>
          </cell>
          <cell r="H162" t="str">
            <v>EXPRES</v>
          </cell>
          <cell r="I162" t="str">
            <v>POST</v>
          </cell>
        </row>
        <row r="163">
          <cell r="E163" t="str">
            <v>https://www.xiaohongshu.com/user/profile/5afad76c11be1049912b54bb?xhsshare=CopyLink&amp;appuid=5afad76c11be1049912b54bb&amp;apptime=1584429053</v>
          </cell>
          <cell r="F163">
            <v>44044</v>
          </cell>
          <cell r="G163" t="str">
            <v>AQUILEA</v>
          </cell>
          <cell r="H163" t="str">
            <v>EXPRES</v>
          </cell>
          <cell r="I163" t="str">
            <v>POST</v>
          </cell>
        </row>
        <row r="164">
          <cell r="E164" t="str">
            <v>https://www.xiaohongshu.com/user/profile/5d5e74220000000001008dc9?xhsshare=CopyLink&amp;appuid=5873123e50c4b479106460af&amp;apptime=1597158266</v>
          </cell>
          <cell r="F164">
            <v>44044</v>
          </cell>
          <cell r="G164" t="str">
            <v>AQUILEA</v>
          </cell>
          <cell r="H164" t="str">
            <v>EXPRES</v>
          </cell>
          <cell r="I164" t="str">
            <v>POST</v>
          </cell>
        </row>
        <row r="165">
          <cell r="F165">
            <v>44044</v>
          </cell>
          <cell r="G165" t="str">
            <v>AQUILEA</v>
          </cell>
          <cell r="H165" t="str">
            <v>EXPRES</v>
          </cell>
          <cell r="I165" t="str">
            <v>POST</v>
          </cell>
        </row>
        <row r="166">
          <cell r="E166" t="str">
            <v>https://www.xiaohongshu.com/user/profile/5bea794204bbf000012a5087?xhsshare=CopyLink&amp;appuid=5bea794204bbf000012a5087&amp;apptime=1566978710</v>
          </cell>
          <cell r="F166">
            <v>44044</v>
          </cell>
          <cell r="G166" t="str">
            <v>AQUILEA</v>
          </cell>
          <cell r="H166" t="str">
            <v>EXPRES</v>
          </cell>
          <cell r="I166" t="str">
            <v>POST</v>
          </cell>
        </row>
        <row r="167">
          <cell r="E167" t="str">
            <v>https://www.xiaohongshu.com/user/profile/5e5e34dd0000000001000310?xhsshare=CopyLink&amp;appuid=5e5e34dd0000000001000310&amp;apptime=1597160714</v>
          </cell>
          <cell r="F167">
            <v>44044</v>
          </cell>
          <cell r="G167" t="str">
            <v>AQUILEA</v>
          </cell>
          <cell r="H167" t="str">
            <v>EXPRES</v>
          </cell>
          <cell r="I167" t="str">
            <v>POST</v>
          </cell>
        </row>
        <row r="168">
          <cell r="E168" t="str">
            <v>https://www.xiaohongshu.com/user/profile/5db055e600000000010018d0?xhsshare=CopyLink&amp;appuid=5db055e600000000010018d0&amp;apptime=1586494165</v>
          </cell>
          <cell r="F168">
            <v>44044</v>
          </cell>
          <cell r="G168" t="str">
            <v>AQUILEA</v>
          </cell>
          <cell r="H168" t="str">
            <v>EXPRES</v>
          </cell>
          <cell r="I168" t="str">
            <v>POST</v>
          </cell>
        </row>
        <row r="169">
          <cell r="E169" t="str">
            <v>https://www.xiaohongshu.com/user/profile/5b2cf413f7e8b90ec8f69a26?xhsshare=CopyLink&amp;appuid=5b2cf413f7e8b90ec8f69a26&amp;apptime=1597138959</v>
          </cell>
          <cell r="F169">
            <v>44044</v>
          </cell>
          <cell r="G169" t="str">
            <v>AQUILEA</v>
          </cell>
          <cell r="H169" t="str">
            <v>EXPRES</v>
          </cell>
          <cell r="I169" t="str">
            <v>POST</v>
          </cell>
        </row>
        <row r="170">
          <cell r="E170" t="str">
            <v>https://www.xiaohongshu.com/user/profile/5b6ec2152c1b7e0001fd3968?xhsshare=CopyLink&amp;appuid=5b6ec2152c1b7e0001fd3968&amp;apptime=1597160582</v>
          </cell>
          <cell r="F170">
            <v>44044</v>
          </cell>
          <cell r="G170" t="str">
            <v>AQUILEA</v>
          </cell>
          <cell r="H170" t="str">
            <v>EXPRES</v>
          </cell>
          <cell r="I170" t="str">
            <v>POST</v>
          </cell>
        </row>
        <row r="171">
          <cell r="E171" t="str">
            <v>https://www.xiaohongshu.com/user/profile/5a4db56ce8ac2b48a2f624d8?xhsshare=CopyLink&amp;appuid=5c05d8ed000000000701033c&amp;apptime=1576597273</v>
          </cell>
          <cell r="F171">
            <v>44044</v>
          </cell>
          <cell r="G171" t="str">
            <v>AQUILEA</v>
          </cell>
          <cell r="H171" t="str">
            <v>EXPRES</v>
          </cell>
          <cell r="I171" t="str">
            <v>POST</v>
          </cell>
        </row>
        <row r="172">
          <cell r="E172" t="str">
            <v>https://www.xiaohongshu.com/user/profile/5bfb7477463f0d0001b71b91?xhsshare=CopyLink&amp;appuid=5bfb7477463f0d0001b71b91&amp;apptime=1589854359</v>
          </cell>
          <cell r="F172">
            <v>44044</v>
          </cell>
          <cell r="G172" t="str">
            <v>AQUILEA</v>
          </cell>
          <cell r="H172" t="str">
            <v>EXPRES</v>
          </cell>
          <cell r="I172" t="str">
            <v>POST</v>
          </cell>
        </row>
        <row r="173">
          <cell r="E173" t="str">
            <v>https://www.xiaohongshu.com/user/profile/5e4644310000000001005003?xhsshare=CopyLink&amp;appuid=5e4644310000000001005003&amp;apptime=1588765862</v>
          </cell>
          <cell r="F173">
            <v>44044</v>
          </cell>
          <cell r="G173" t="str">
            <v>AQUILEA</v>
          </cell>
          <cell r="H173" t="str">
            <v>EXPRES</v>
          </cell>
          <cell r="I173" t="str">
            <v>POST</v>
          </cell>
        </row>
        <row r="174">
          <cell r="E174" t="str">
            <v>https://www.xiaohongshu.com/user/profile/5d84d901000000000100a8d2?xhsshare=CopyLink&amp;appuid=5d84d901000000000100a8d2&amp;apptime=1597139585</v>
          </cell>
          <cell r="F174">
            <v>44044</v>
          </cell>
          <cell r="G174" t="str">
            <v>AQUILEA</v>
          </cell>
          <cell r="H174" t="str">
            <v>EXPRES</v>
          </cell>
          <cell r="I174" t="str">
            <v>POST</v>
          </cell>
        </row>
        <row r="175">
          <cell r="E175" t="str">
            <v>https://www.xiaohongshu.com/user/profile/56455597e4b1cf0476c65e1e?xhsshare=CopyLink&amp;appuid=56455597e4b1cf0476c65e1e&amp;apptime=1597215073</v>
          </cell>
          <cell r="F175">
            <v>44044</v>
          </cell>
          <cell r="G175" t="str">
            <v>AQUILEA</v>
          </cell>
          <cell r="H175" t="str">
            <v>EXPRES</v>
          </cell>
          <cell r="I175" t="str">
            <v>POST</v>
          </cell>
        </row>
        <row r="176">
          <cell r="E176" t="str">
            <v>https://www.xiaohongshu.com/user/profile/5c4141ea0000000007029d2e?xhsshare=CopyLink&amp;appuid=5c4141ea0000000007029d2e&amp;apptime=1597138784</v>
          </cell>
          <cell r="F176">
            <v>44044</v>
          </cell>
          <cell r="G176" t="str">
            <v>AQUILEA</v>
          </cell>
          <cell r="H176" t="str">
            <v>EXPRES</v>
          </cell>
          <cell r="I176" t="str">
            <v>POST</v>
          </cell>
        </row>
        <row r="177">
          <cell r="E177" t="str">
            <v>https://www.xiaohongshu.com/user/profile/5b5b2b374eacab095d6717a0?xhsshare=CopyLink&amp;appuid=5b5b2b374eacab095d6717a0&amp;apptime=1597139212</v>
          </cell>
          <cell r="F177">
            <v>44044</v>
          </cell>
          <cell r="G177" t="str">
            <v>AQUILEA</v>
          </cell>
          <cell r="H177" t="str">
            <v>EXPRES</v>
          </cell>
          <cell r="I177" t="str">
            <v>POST</v>
          </cell>
        </row>
        <row r="178">
          <cell r="E178" t="str">
            <v>https://www.xiaohongshu.com/user/profile/5b900865b0f75d00014df7e3?xhsshare=CopyLink&amp;appuid=5b900865b0f75d00014df7e3&amp;apptime=1586412581</v>
          </cell>
          <cell r="F178">
            <v>44044</v>
          </cell>
          <cell r="G178" t="str">
            <v>AQUILEA</v>
          </cell>
          <cell r="H178" t="str">
            <v>EXPRES</v>
          </cell>
          <cell r="I178" t="str">
            <v>POST</v>
          </cell>
        </row>
        <row r="179">
          <cell r="E179" t="str">
            <v>https://www.xiaohongshu.com/user/profile/59381f396a6a695291e30416?xhsshare=CopyLink&amp;appuid=5c89fe270000000011030955&amp;apptime=1558757869</v>
          </cell>
          <cell r="F179">
            <v>44044</v>
          </cell>
          <cell r="G179" t="str">
            <v>AQUILEA</v>
          </cell>
          <cell r="H179" t="str">
            <v>EXPRES</v>
          </cell>
          <cell r="I179" t="str">
            <v>POST</v>
          </cell>
        </row>
        <row r="180">
          <cell r="E180" t="str">
            <v>https://www.xiaohongshu.com/user/profile/5b644f034eacab6a78c9576d?xhsshare=CopyLink&amp;appuid=5b644f034eacab6a78c9576d&amp;apptime=1597158260</v>
          </cell>
          <cell r="F180">
            <v>44044</v>
          </cell>
          <cell r="G180" t="str">
            <v>AQUILEA</v>
          </cell>
          <cell r="H180" t="str">
            <v>EXPRES</v>
          </cell>
          <cell r="I180" t="str">
            <v>POST</v>
          </cell>
        </row>
        <row r="181">
          <cell r="E181" t="str">
            <v>https://www.xiaohongshu.com/user/profile/5bfbcef67bcc6a0001bc9c1f?xhsshare=CopyLink&amp;appuid=5bfbcef67bcc6a0001bc9c1f&amp;apptime=1590763077</v>
          </cell>
          <cell r="F181">
            <v>44044</v>
          </cell>
          <cell r="G181" t="str">
            <v>AQUILEA</v>
          </cell>
          <cell r="H181" t="str">
            <v>EXPRES</v>
          </cell>
          <cell r="I181" t="str">
            <v>POST</v>
          </cell>
        </row>
        <row r="182">
          <cell r="E182" t="str">
            <v>https://www.xiaohongshu.com/user/profile/5b6c654711be103237987483?xhsshare=CopyLink&amp;appuid=5b6c654711be103237987483&amp;apptime=1597201920</v>
          </cell>
          <cell r="F182">
            <v>44044</v>
          </cell>
          <cell r="G182" t="str">
            <v>AQUILEA</v>
          </cell>
          <cell r="H182" t="str">
            <v>EXPRES</v>
          </cell>
          <cell r="I182" t="str">
            <v>POST</v>
          </cell>
        </row>
        <row r="183">
          <cell r="E183" t="str">
            <v>https://www.xiaohongshu.com/user/profile/5a4e11d111be1048757ac2b0?xhsshare=CopyLink&amp;appuid=5a4e11d111be1048757ac2b0&amp;apptime=1597205920</v>
          </cell>
          <cell r="F183">
            <v>44044</v>
          </cell>
          <cell r="G183" t="str">
            <v>AQUILEA</v>
          </cell>
          <cell r="H183" t="str">
            <v>EXPRES</v>
          </cell>
          <cell r="I183" t="str">
            <v>POST</v>
          </cell>
        </row>
        <row r="184">
          <cell r="E184" t="str">
            <v>https://www.xiaohongshu.com/user/profile/5c2f0d6e000000000501a011?xhsshare=CopyLink&amp;appuid=5c2f0d6e000000000501a011&amp;apptime=1560402594</v>
          </cell>
          <cell r="F184">
            <v>44044</v>
          </cell>
          <cell r="G184" t="str">
            <v>AQUILEA</v>
          </cell>
          <cell r="H184" t="str">
            <v>EXPRES</v>
          </cell>
          <cell r="I184" t="str">
            <v>POST</v>
          </cell>
        </row>
        <row r="185">
          <cell r="E185" t="str">
            <v>https://www.xiaohongshu.com/user/profile/5e6e6d310000000001003028?xhsshare=CopyLink&amp;appuid=5da021090000000001000e6a&amp;apptime=1597159836</v>
          </cell>
          <cell r="F185">
            <v>44044</v>
          </cell>
          <cell r="G185" t="str">
            <v>AQUILEA</v>
          </cell>
          <cell r="H185" t="str">
            <v>EXPRES</v>
          </cell>
          <cell r="I185" t="str">
            <v>POST</v>
          </cell>
        </row>
        <row r="186">
          <cell r="E186" t="str">
            <v>https://www.xiaohongshu.com/user/profile/596ecdb56a6a695822232366?xhsshare=CopyLink&amp;appuid=596ecdb56a6a695822232366&amp;apptime=1572490677</v>
          </cell>
          <cell r="F186">
            <v>44044</v>
          </cell>
          <cell r="G186" t="str">
            <v>AQUILEA</v>
          </cell>
          <cell r="H186" t="str">
            <v>EXPRES</v>
          </cell>
          <cell r="I186" t="str">
            <v>POST</v>
          </cell>
        </row>
        <row r="187">
          <cell r="E187" t="str">
            <v>https://www.xiaohongshu.com/user/profile/5e5215c30000000001008565?xhsshare=CopyLink&amp;appuid=5e5215c30000000001008565&amp;apptime=1597162108</v>
          </cell>
          <cell r="F187">
            <v>44044</v>
          </cell>
          <cell r="G187" t="str">
            <v>AQUILEA</v>
          </cell>
          <cell r="H187" t="str">
            <v>EXPRES</v>
          </cell>
          <cell r="I187" t="str">
            <v>POST</v>
          </cell>
        </row>
        <row r="188">
          <cell r="E188" t="str">
            <v>https://www.xiaohongshu.com/user/profile/5d525cf1000000001601749e?xhsshare=CopyLink&amp;appuid=5d525cf1000000001601749e&amp;apptime=1597139736</v>
          </cell>
          <cell r="F188">
            <v>44044</v>
          </cell>
          <cell r="G188" t="str">
            <v>AQUILEA</v>
          </cell>
          <cell r="H188" t="str">
            <v>EXPRES</v>
          </cell>
          <cell r="I188" t="str">
            <v>POST</v>
          </cell>
        </row>
        <row r="189">
          <cell r="E189" t="str">
            <v>https://www.xiaohongshu.com/user/profile/5d0522450000000010013ac5?xhsshare=CopyLink&amp;appuid=5d0522450000000010013ac5&amp;apptime=1597165317</v>
          </cell>
          <cell r="F189">
            <v>44044</v>
          </cell>
          <cell r="G189" t="str">
            <v>AQUILEA</v>
          </cell>
          <cell r="H189" t="str">
            <v>EXPRES</v>
          </cell>
          <cell r="I189" t="str">
            <v>VLOG</v>
          </cell>
        </row>
        <row r="190">
          <cell r="E190" t="str">
            <v>https://www.xiaohongshu.com/user/profile/5afad76c11be1049912b54bb?xhsshare=CopyLink&amp;appuid=5afad76c11be1049912b54bb&amp;apptime=1584429053</v>
          </cell>
          <cell r="F190">
            <v>44044</v>
          </cell>
          <cell r="G190" t="str">
            <v>AQUILEA</v>
          </cell>
          <cell r="H190" t="str">
            <v>EXPRES</v>
          </cell>
          <cell r="I190" t="str">
            <v>VLOG</v>
          </cell>
        </row>
        <row r="191">
          <cell r="E191" t="str">
            <v>https://www.xiaohongshu.com/user/profile/5bea794204bbf000012a5087?xhsshare=CopyLink&amp;appuid=5bea794204bbf000012a5087&amp;apptime=1566978710</v>
          </cell>
          <cell r="F191">
            <v>44044</v>
          </cell>
          <cell r="G191" t="str">
            <v>AQUILEA</v>
          </cell>
          <cell r="H191" t="str">
            <v>EXPRES</v>
          </cell>
          <cell r="I191" t="str">
            <v>VLOG</v>
          </cell>
        </row>
        <row r="192">
          <cell r="E192" t="str">
            <v>https://www.xiaohongshu.com/user/profile/5e5e34dd0000000001000310?xhsshare=CopyLink&amp;appuid=5e5e34dd0000000001000310&amp;apptime=1597160714</v>
          </cell>
          <cell r="F192">
            <v>44044</v>
          </cell>
          <cell r="G192" t="str">
            <v>AQUILEA</v>
          </cell>
          <cell r="H192" t="str">
            <v>EXPRES</v>
          </cell>
          <cell r="I192" t="str">
            <v>VLOG</v>
          </cell>
        </row>
        <row r="193">
          <cell r="E193" t="str">
            <v>https://www.xiaohongshu.com/user/profile/5b6ec2152c1b7e0001fd3968?xhsshare=CopyLink&amp;appuid=5b6ec2152c1b7e0001fd3968&amp;apptime=1597160582</v>
          </cell>
          <cell r="F193">
            <v>44044</v>
          </cell>
          <cell r="G193" t="str">
            <v>AQUILEA</v>
          </cell>
          <cell r="H193" t="str">
            <v>EXPRES</v>
          </cell>
          <cell r="I193" t="str">
            <v>VLOG</v>
          </cell>
        </row>
        <row r="194">
          <cell r="E194" t="str">
            <v>https://www.xiaohongshu.com/user/profile/5bfb7477463f0d0001b71b91?xhsshare=CopyLink&amp;appuid=5bfb7477463f0d0001b71b91&amp;apptime=1589854359</v>
          </cell>
          <cell r="F194">
            <v>44044</v>
          </cell>
          <cell r="G194" t="str">
            <v>AQUILEA</v>
          </cell>
          <cell r="H194" t="str">
            <v>EXPRES</v>
          </cell>
          <cell r="I194" t="str">
            <v>VLOG</v>
          </cell>
        </row>
        <row r="195">
          <cell r="E195" t="str">
            <v>https://www.xiaohongshu.com/user/profile/5e4644310000000001005003?xhsshare=CopyLink&amp;appuid=5e4644310000000001005003&amp;apptime=1588765862</v>
          </cell>
          <cell r="F195">
            <v>44044</v>
          </cell>
          <cell r="G195" t="str">
            <v>AQUILEA</v>
          </cell>
          <cell r="H195" t="str">
            <v>EXPRES</v>
          </cell>
          <cell r="I195" t="str">
            <v>VLOG</v>
          </cell>
        </row>
        <row r="196">
          <cell r="E196" t="str">
            <v>https://www.xiaohongshu.com/user/profile/5d84d901000000000100a8d2?xhsshare=CopyLink&amp;appuid=5d84d901000000000100a8d2&amp;apptime=1597139585</v>
          </cell>
          <cell r="F196">
            <v>44044</v>
          </cell>
          <cell r="G196" t="str">
            <v>AQUILEA</v>
          </cell>
          <cell r="H196" t="str">
            <v>EXPRES</v>
          </cell>
          <cell r="I196" t="str">
            <v>VLOG</v>
          </cell>
        </row>
        <row r="197">
          <cell r="E197" t="str">
            <v>https://www.xiaohongshu.com/user/profile/56455597e4b1cf0476c65e1e?xhsshare=CopyLink&amp;appuid=56455597e4b1cf0476c65e1e&amp;apptime=1597215073</v>
          </cell>
          <cell r="F197">
            <v>44044</v>
          </cell>
          <cell r="G197" t="str">
            <v>AQUILEA</v>
          </cell>
          <cell r="H197" t="str">
            <v>EXPRES</v>
          </cell>
          <cell r="I197" t="str">
            <v>VLOG</v>
          </cell>
        </row>
        <row r="198">
          <cell r="E198" t="str">
            <v>https://www.xiaohongshu.com/user/profile/5d525cf1000000001601749e?xhsshare=CopyLink&amp;appuid=5d525cf1000000001601749e&amp;apptime=1597139736</v>
          </cell>
          <cell r="F198">
            <v>44044</v>
          </cell>
          <cell r="G198" t="str">
            <v>AQUILEA</v>
          </cell>
          <cell r="H198" t="str">
            <v>EXPRES</v>
          </cell>
          <cell r="I198" t="str">
            <v>VLOG</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邀请" displayName="tbl邀请" ref="D2:AG117" totalsRowCount="1">
  <tableColumns count="30">
    <tableColumn id="1" xr3:uid="{00000000-0010-0000-0000-000001000000}" name="微信昵称" totalsRowLabel="汇总" dataDxfId="53" totalsRowDxfId="29"/>
    <tableColumn id="2" xr3:uid="{00000000-0010-0000-0000-000002000000}" name="微信号" dataDxfId="52" totalsRowDxfId="28"/>
    <tableColumn id="3" xr3:uid="{00000000-0010-0000-0000-000003000000}" name="小红书昵称" totalsRowFunction="custom" totalsRowDxfId="27">
      <totalsRowFormula>COUNTA(合作跟踪表!$F$3:$F$116)</totalsRowFormula>
    </tableColumn>
    <tableColumn id="4" xr3:uid="{00000000-0010-0000-0000-000004000000}" name="小红书链接" totalsRowFunction="sum" dataDxfId="51" totalsRowDxfId="26"/>
    <tableColumn id="5" xr3:uid="{00000000-0010-0000-0000-000005000000}" name="粉丝数量" dataDxfId="50" totalsRowDxfId="25"/>
    <tableColumn id="6" xr3:uid="{00000000-0010-0000-0000-000006000000}" name="笔记报价" totalsRowFunction="custom" totalsRowDxfId="24">
      <totalsRowFormula>SUM(tbl邀请[笔记报价])</totalsRowFormula>
    </tableColumn>
    <tableColumn id="7" xr3:uid="{00000000-0010-0000-0000-000007000000}" name="手机号" dataDxfId="49" totalsRowDxfId="23"/>
    <tableColumn id="8" xr3:uid="{00000000-0010-0000-0000-000008000000}" name="收货后出稿时间" dataDxfId="48" totalsRowDxfId="22"/>
    <tableColumn id="9" xr3:uid="{00000000-0010-0000-0000-000009000000}" name="拍单日期" totalsRowFunction="custom" totalsRowDxfId="21">
      <totalsRowFormula>COUNTA(合作跟踪表!$L$3:$L$116)</totalsRowFormula>
    </tableColumn>
    <tableColumn id="10" xr3:uid="{00000000-0010-0000-0000-00000A000000}" name="订单号" dataDxfId="47" totalsRowDxfId="20"/>
    <tableColumn id="11" xr3:uid="{00000000-0010-0000-0000-00000B000000}" name="拍单金额" totalsRowFunction="custom" totalsRowDxfId="19">
      <totalsRowFormula>SUM(tbl邀请[拍单金额])</totalsRowFormula>
    </tableColumn>
    <tableColumn id="12" xr3:uid="{00000000-0010-0000-0000-00000C000000}" name="催稿日期" dataDxfId="46" totalsRowDxfId="18">
      <calculatedColumnFormula>tbl邀请[[#This Row],[拍单日期]]+5+tbl邀请[[#This Row],[收货后出稿时间]]</calculatedColumnFormula>
    </tableColumn>
    <tableColumn id="13" xr3:uid="{00000000-0010-0000-0000-00000D000000}" name="是否交稿" totalsRowFunction="custom" totalsRowDxfId="17">
      <totalsRowFormula>COUNTIF(合作跟踪表!$P$3:$P$116,"是")</totalsRowFormula>
    </tableColumn>
    <tableColumn id="14" xr3:uid="{00000000-0010-0000-0000-00000E000000}" name="交稿速度评分" dataDxfId="45" totalsRowDxfId="16"/>
    <tableColumn id="15" xr3:uid="{00000000-0010-0000-0000-00000F000000}" name="图文质量评分" dataDxfId="44" totalsRowDxfId="15"/>
    <tableColumn id="16" xr3:uid="{00000000-0010-0000-0000-000010000000}" name="是否发布" totalsRowFunction="custom" totalsRowDxfId="14">
      <totalsRowFormula>COUNTIF(合作跟踪表!$S$3:$S$116,"是")</totalsRowFormula>
    </tableColumn>
    <tableColumn id="17" xr3:uid="{00000000-0010-0000-0000-000011000000}" name="结算金额" totalsRowFunction="custom" totalsRowDxfId="13">
      <totalsRowFormula>SUM(tbl邀请[结算金额])</totalsRowFormula>
    </tableColumn>
    <tableColumn id="18" xr3:uid="{00000000-0010-0000-0000-000012000000}" name="链接" dataDxfId="43" totalsRowDxfId="12"/>
    <tableColumn id="19" xr3:uid="{00000000-0010-0000-0000-000013000000}" name="链接2" dataDxfId="42" totalsRowDxfId="11"/>
    <tableColumn id="20" xr3:uid="{00000000-0010-0000-0000-000014000000}" name="链接3" dataDxfId="41" totalsRowDxfId="10"/>
    <tableColumn id="21" xr3:uid="{00000000-0010-0000-0000-000015000000}" name="标题" dataDxfId="40" totalsRowDxfId="9"/>
    <tableColumn id="22" xr3:uid="{00000000-0010-0000-0000-000016000000}" name="发布日期" dataDxfId="39" totalsRowDxfId="8"/>
    <tableColumn id="23" xr3:uid="{00000000-0010-0000-0000-000017000000}" name="赞" dataDxfId="38" totalsRowDxfId="7"/>
    <tableColumn id="24" xr3:uid="{00000000-0010-0000-0000-000018000000}" name="藏" dataDxfId="37" totalsRowDxfId="6"/>
    <tableColumn id="25" xr3:uid="{00000000-0010-0000-0000-000019000000}" name="总评论" dataDxfId="36" totalsRowDxfId="5"/>
    <tableColumn id="26" xr3:uid="{00000000-0010-0000-0000-00001A000000}" name="博主回复" dataDxfId="35" totalsRowDxfId="4"/>
    <tableColumn id="27" xr3:uid="{00000000-0010-0000-0000-00001B000000}" name="原版视频" dataDxfId="34" totalsRowDxfId="3"/>
    <tableColumn id="28" xr3:uid="{00000000-0010-0000-0000-00001C000000}" name="授权" dataDxfId="33" totalsRowDxfId="2"/>
    <tableColumn id="29" xr3:uid="{00000000-0010-0000-0000-00001D000000}" name="是否收录" dataDxfId="32" totalsRowDxfId="1"/>
    <tableColumn id="30" xr3:uid="{00000000-0010-0000-0000-00001E000000}" name="合作形式" dataDxfId="31" totalsRowDxfId="0"/>
  </tableColumns>
  <tableStyleInfo name="Wedding Invite Tracker"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Custom 1">
      <a:majorFont>
        <a:latin typeface="Baskerville Old Face"/>
        <a:ea typeface=""/>
        <a:cs typeface=""/>
      </a:majorFont>
      <a:minorFont>
        <a:latin typeface="Baskerville Old Fac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weibo.cn/5678659943/4550477855330567" TargetMode="External"/><Relationship Id="rId117" Type="http://schemas.openxmlformats.org/officeDocument/2006/relationships/hyperlink" Target="https://www.xiaohongshu.com/discovery/item/5f70533c0000000001000515?xhsshare=CopyLink&amp;appuid=5cdea7f10000000010031c34&amp;apptime=1601271477" TargetMode="External"/><Relationship Id="rId21" Type="http://schemas.openxmlformats.org/officeDocument/2006/relationships/hyperlink" Target="https://www.xiaohongshu.com/discovery/item/5f61d05d000000000100350d?xhsshare=CopyLink&amp;appuid=5ec107480000000001001f5b&amp;apptime=1600246017" TargetMode="External"/><Relationship Id="rId42" Type="http://schemas.openxmlformats.org/officeDocument/2006/relationships/hyperlink" Target="https://m.oasis.weibo.cn/v1/h5/share?sid=4550536537320321" TargetMode="External"/><Relationship Id="rId47" Type="http://schemas.openxmlformats.org/officeDocument/2006/relationships/hyperlink" Target="https://show.meitu.com/detail?feed_id=6713285653428199433&amp;lang=cn&amp;stat_id=6713285653428199433&amp;stat_gid=2196189425&amp;stat_uid=1636212347" TargetMode="External"/><Relationship Id="rId63" Type="http://schemas.openxmlformats.org/officeDocument/2006/relationships/hyperlink" Target="https://www.xiaohongshu.com/discovery/item/5f65666800000000010040bd?xhsshare=CopyLink&amp;appuid=5e81e8060000000001005b23&amp;apptime=1600480985" TargetMode="External"/><Relationship Id="rId68" Type="http://schemas.openxmlformats.org/officeDocument/2006/relationships/hyperlink" Target="https://www.xiaohongshu.com/discovery/item/5f6c345d000000000101d7f2?xhsshare=SinaWeibo&amp;appuid=58c3ef575e87e745623d6d0e&amp;apptime=1600926911" TargetMode="External"/><Relationship Id="rId84" Type="http://schemas.openxmlformats.org/officeDocument/2006/relationships/hyperlink" Target="https://www.xiaohongshu.com/discovery/item/5f69c800000000000101f9c7?xhsshare=CopyLink&amp;appuid=5ee87d7f000000000101ed9c&amp;apptime=1600769628" TargetMode="External"/><Relationship Id="rId89" Type="http://schemas.openxmlformats.org/officeDocument/2006/relationships/hyperlink" Target="https://www.xiaohongshu.com/discovery/item/5f68abbf0000000001004b34?xhsshare=CopyLink&amp;appuid=5ec11103000000000101f1de&amp;apptime=1600695804" TargetMode="External"/><Relationship Id="rId112" Type="http://schemas.openxmlformats.org/officeDocument/2006/relationships/hyperlink" Target="https://www.xiaohongshu.com/discovery/item/5f671c1f0000000001002ef7?xhsshare=CopyLink&amp;appuid=5c7371eb000000001102af1e&amp;apptime=1601291710" TargetMode="External"/><Relationship Id="rId133" Type="http://schemas.openxmlformats.org/officeDocument/2006/relationships/hyperlink" Target="https://www.xiaohongshu.com/discovery/item/5f75ec4d000000000100b5f1?xhsshare=CopyLink&amp;appuid=5ca0a621000000001601b0d8&amp;apptime=1601563844" TargetMode="External"/><Relationship Id="rId138" Type="http://schemas.openxmlformats.org/officeDocument/2006/relationships/hyperlink" Target="https://www.xiaohongshu.com/discovery/item/5f734cc90000000001003781?xhsshare=CopyLink&amp;appuid=5ad0369511be103852d4ad25&amp;apptime=1602237692" TargetMode="External"/><Relationship Id="rId16" Type="http://schemas.openxmlformats.org/officeDocument/2006/relationships/hyperlink" Target="https://m.oasis.weibo.cn/v1/h5/share?sid=4549449756443579" TargetMode="External"/><Relationship Id="rId107" Type="http://schemas.openxmlformats.org/officeDocument/2006/relationships/hyperlink" Target="https://www.xiaohongshu.com/discovery/item/5f62b1f50000000001005b6c?xhsshare=CopyLink&amp;appuid=5b9db7f19a9c930001000720&amp;apptime=1601304670" TargetMode="External"/><Relationship Id="rId11" Type="http://schemas.openxmlformats.org/officeDocument/2006/relationships/hyperlink" Target="https://www.xiaohongshu.com/user/profile/5ed46237000000000101f05a?xhsshare=CopyLink&amp;appuid=5ed46237000000000101f05a&amp;apptime=1593673820" TargetMode="External"/><Relationship Id="rId32" Type="http://schemas.openxmlformats.org/officeDocument/2006/relationships/hyperlink" Target="https://www.xiaohongshu.com/user/profile/5a9d768211be103ba1a670da?xhsshare=CopyLink&amp;appuid=5a9d768211be103ba1a670da&amp;apptime=1599039376" TargetMode="External"/><Relationship Id="rId37" Type="http://schemas.openxmlformats.org/officeDocument/2006/relationships/hyperlink" Target="https://www.xiaohongshu.com/user/profile/5e54d7c3000000000100b3f5?xhsshare=CopyLink&amp;appuid=5e54d7c3000000000100b3f5&amp;apptime=1599048517" TargetMode="External"/><Relationship Id="rId53" Type="http://schemas.openxmlformats.org/officeDocument/2006/relationships/hyperlink" Target="https://www.xiaohongshu.com/discovery/item/5f65c3750000000001006140?xhsshare=CopyLink&amp;appuid=5bbb9de9c5bcdf0001529a13&amp;apptime=1600504702" TargetMode="External"/><Relationship Id="rId58" Type="http://schemas.openxmlformats.org/officeDocument/2006/relationships/hyperlink" Target="https://www.xiaohongshu.com/discovery/item/5f6586320000000001001eba?xhsshare=CopyLink&amp;appuid=5edd0d130000000001002791&amp;apptime=1600489036" TargetMode="External"/><Relationship Id="rId74" Type="http://schemas.openxmlformats.org/officeDocument/2006/relationships/hyperlink" Target="https://www.xiaohongshu.com/discovery/item/5f6c876f000000000101e5ea?xhsshare=CopyLink&amp;appuid=5e58deba000000000100b809&amp;apptime=1600948150" TargetMode="External"/><Relationship Id="rId79" Type="http://schemas.openxmlformats.org/officeDocument/2006/relationships/hyperlink" Target="https://show.meitu.com/detail?feed_id=6714392611107390808&amp;root_id=1592798301&amp;stat_gid=1747734763&amp;stat_uid=1592798301" TargetMode="External"/><Relationship Id="rId102" Type="http://schemas.openxmlformats.org/officeDocument/2006/relationships/hyperlink" Target="https://www.xiaohongshu.com/discovery/item/5f714c360000000001001e8f?xhsshare=CopyLink&amp;appuid=5bea7341bbdc4c000130e0db&amp;apptime=1601274439" TargetMode="External"/><Relationship Id="rId123" Type="http://schemas.openxmlformats.org/officeDocument/2006/relationships/hyperlink" Target="https://m.weibo.cn/6629862755/4545136408662310" TargetMode="External"/><Relationship Id="rId128" Type="http://schemas.openxmlformats.org/officeDocument/2006/relationships/hyperlink" Target="https://m.weibo.cn/7299010685/4554821649302536" TargetMode="External"/><Relationship Id="rId144" Type="http://schemas.openxmlformats.org/officeDocument/2006/relationships/hyperlink" Target="https://www.xiaohongshu.com/discovery/item/5f8192120000000001004ca5?xhsshare=CopyLink&amp;appuid=5bb6f46b6ccde00001685797&amp;apptime=1608706812" TargetMode="External"/><Relationship Id="rId5" Type="http://schemas.openxmlformats.org/officeDocument/2006/relationships/hyperlink" Target="https://www.xiaohongshu.com/user/profile/5bab95362d833c00015887a9?xhsshare=CopyLink&amp;appuid=5bab95362d833c00015887a9&amp;apptime=1542880311" TargetMode="External"/><Relationship Id="rId90" Type="http://schemas.openxmlformats.org/officeDocument/2006/relationships/hyperlink" Target="https://www.xiaohongshu.com/discovery/item/5f649334000000000101c544?xhsshare=CopyLink&amp;appuid=5a5b1d674eacab5d6567feed&amp;apptime=1600684947" TargetMode="External"/><Relationship Id="rId95" Type="http://schemas.openxmlformats.org/officeDocument/2006/relationships/hyperlink" Target="https://show.meitu.com/detail?feed_id=6715592873461435210&amp;root_id=1634254852&amp;stat_gid=1964476485&amp;stat_uid=1634254852" TargetMode="External"/><Relationship Id="rId22" Type="http://schemas.openxmlformats.org/officeDocument/2006/relationships/hyperlink" Target="https://www.xiaohongshu.com/discovery/item/5f61c5ab000000000100b9a5?xhsshare=CopyLink&amp;appuid=5dc27c4100000000010079ad&amp;apptime=1600243169" TargetMode="External"/><Relationship Id="rId27" Type="http://schemas.openxmlformats.org/officeDocument/2006/relationships/hyperlink" Target="https://www.xiaohongshu.com/discovery/item/5f643cb00000000001002497?xhsshare=SinaWeibo&amp;appuid=5e5db24d00000000010099f4&amp;apptime=1600405866" TargetMode="External"/><Relationship Id="rId43" Type="http://schemas.openxmlformats.org/officeDocument/2006/relationships/hyperlink" Target="https://www.xiaohongshu.com/discovery/item/5f6832190000000001004eb6?xhsshare=SinaWeibo&amp;appuid=5c7e0989000000001201c48f&amp;apptime=1600678796" TargetMode="External"/><Relationship Id="rId48" Type="http://schemas.openxmlformats.org/officeDocument/2006/relationships/hyperlink" Target="https://m.weibo.cn/5565510887/4551190857652110" TargetMode="External"/><Relationship Id="rId64" Type="http://schemas.openxmlformats.org/officeDocument/2006/relationships/hyperlink" Target="https://m.weibo.cn/6663502339/4550809306005515" TargetMode="External"/><Relationship Id="rId69" Type="http://schemas.openxmlformats.org/officeDocument/2006/relationships/hyperlink" Target="https://www.xiaohongshu.com/discovery/item/5f65f3c20000000001007e5b?xhsshare=CopyLink&amp;appuid=5ec7680b000000000101e0b4&amp;apptime=1600924121" TargetMode="External"/><Relationship Id="rId113" Type="http://schemas.openxmlformats.org/officeDocument/2006/relationships/hyperlink" Target="https://www.xiaohongshu.com/discovery/item/5f64ba970000000001001edf?xhsshare=CopyLink&amp;appuid=5ebd27f800000000010004ba&amp;apptime=1601350918" TargetMode="External"/><Relationship Id="rId118" Type="http://schemas.openxmlformats.org/officeDocument/2006/relationships/hyperlink" Target="https://www.xiaohongshu.com/discovery/item/5f7143a4000000000101fda3?xhsshare=CopyLink&amp;appuid=5eff2d7e000000000101d4dc&amp;apptime=1601362059" TargetMode="External"/><Relationship Id="rId134" Type="http://schemas.openxmlformats.org/officeDocument/2006/relationships/hyperlink" Target="https://www.xiaohongshu.com/discovery/item/5f7a7c780000000001007d0d?xhsshare=CopyLink&amp;appuid=5bb088171f30bf00013baa17&amp;apptime=1601866077" TargetMode="External"/><Relationship Id="rId139" Type="http://schemas.openxmlformats.org/officeDocument/2006/relationships/hyperlink" Target="https://www.xiaohongshu.com/discovery/item/5f6db378000000000100507e?xhsshare=CopyLink&amp;appuid=5dad912c0000000001002bb4&amp;apptime=1602424060" TargetMode="External"/><Relationship Id="rId80" Type="http://schemas.openxmlformats.org/officeDocument/2006/relationships/hyperlink" Target="https://m.oasis.weibo.cn/v1/h5/share?sid=4552297622018422%20https://m.oasis.weibo.cn/v1/h5/share?sid=4552297622018422" TargetMode="External"/><Relationship Id="rId85" Type="http://schemas.openxmlformats.org/officeDocument/2006/relationships/hyperlink" Target="https://www.xiaohongshu.com/discovery/item/5f687700000000000100a577?xhsshare=SinaWeibo&amp;appuid=5bd4463bd8734b00019332a4&amp;apptime=1600682103" TargetMode="External"/><Relationship Id="rId3" Type="http://schemas.openxmlformats.org/officeDocument/2006/relationships/hyperlink" Target="https://www.xiaohongshu.com/user/profile/58a299b782ec3972119a7d4b?xhsshare=CopyLink&amp;appuid=58a299b782ec3972119a7d4b&amp;apptime=1598930064" TargetMode="External"/><Relationship Id="rId12" Type="http://schemas.openxmlformats.org/officeDocument/2006/relationships/hyperlink" Target="https://www.xiaohongshu.com/user/profile/5e9aefeb000000000100b1f5?xhsshare=CopyLink&amp;appuid=5e9aefeb000000000100b1f5&amp;apptime=1599058163" TargetMode="External"/><Relationship Id="rId17" Type="http://schemas.openxmlformats.org/officeDocument/2006/relationships/hyperlink" Target="https://www.xiaohongshu.com/discovery/item/5f60754b000000000100afab?xhsshare=CopyLink&amp;appuid=59ff33494eacab075c9d7715&amp;apptime=1600157483" TargetMode="External"/><Relationship Id="rId25" Type="http://schemas.openxmlformats.org/officeDocument/2006/relationships/hyperlink" Target="https://www.xiaohongshu.com/discovery/item/5f642e8d0000000001005050?xhsshare=CopyLink&amp;appuid=575ccdd56a6a69583d730c2f&amp;apptime=1600401051" TargetMode="External"/><Relationship Id="rId33" Type="http://schemas.openxmlformats.org/officeDocument/2006/relationships/hyperlink" Target="https://www.xiaohongshu.com/user/profile/5b5d80b04eacab23700374df?xhsshare=CopyLink&amp;appuid=5b5d80b04eacab23700374df&amp;apptime=1598933420" TargetMode="External"/><Relationship Id="rId38" Type="http://schemas.openxmlformats.org/officeDocument/2006/relationships/hyperlink" Target="https://www.xiaohongshu.com/discovery/item/5f646b14000000000100bf49?xhsshare=CopyLink&amp;appuid=5dad43ab0000000001007332&amp;apptime=1600416634" TargetMode="External"/><Relationship Id="rId46" Type="http://schemas.openxmlformats.org/officeDocument/2006/relationships/hyperlink" Target="https://www.xiaohongshu.com/discovery/item/5f64c0a4000000000101d8c6?xhsshare=CopyLink&amp;appuid=5edafd9e000000000101ef1d&amp;apptime=1600572083" TargetMode="External"/><Relationship Id="rId59" Type="http://schemas.openxmlformats.org/officeDocument/2006/relationships/hyperlink" Target="https://www.xiaohongshu.com/discovery/item/5f6344ac0000000001003887?xhsshare=CopyLink&amp;appuid=5c541c2400000000180028d4&amp;apptime=1600342670" TargetMode="External"/><Relationship Id="rId67" Type="http://schemas.openxmlformats.org/officeDocument/2006/relationships/hyperlink" Target="https://m.weibo.cn/1926496783/4550602941542034" TargetMode="External"/><Relationship Id="rId103" Type="http://schemas.openxmlformats.org/officeDocument/2006/relationships/hyperlink" Target="https://www.xiaohongshu.com/discovery/item/5f6c0ca4000000000100942a?xhsshare=CopyLink&amp;appuid=5782749c6a6a69172ec76601&amp;apptime=1601252929" TargetMode="External"/><Relationship Id="rId108" Type="http://schemas.openxmlformats.org/officeDocument/2006/relationships/hyperlink" Target="https://m.weibo.cn/5311964120/4554214510178567" TargetMode="External"/><Relationship Id="rId116" Type="http://schemas.openxmlformats.org/officeDocument/2006/relationships/hyperlink" Target="https://m.weibo.cn/2736569312/4554124585080405" TargetMode="External"/><Relationship Id="rId124" Type="http://schemas.openxmlformats.org/officeDocument/2006/relationships/hyperlink" Target="https://www.xiaohongshu.com/discovery/item/5f65dafc0000000001002110?xhsshare=CopyLink&amp;appuid=5da80b15000000000100b61e&amp;apptime=1601384543" TargetMode="External"/><Relationship Id="rId129" Type="http://schemas.openxmlformats.org/officeDocument/2006/relationships/hyperlink" Target="https://www.xiaohongshu.com/user/profile/5c14ea21000000000701da0f?xhsshare=CopyLink&amp;appuid=5c9726a000000000160338f2&amp;apptime=1598944300" TargetMode="External"/><Relationship Id="rId137" Type="http://schemas.openxmlformats.org/officeDocument/2006/relationships/hyperlink" Target="https://www.xiaohongshu.com/discovery/item/5f78027b000000000101fb33?xhsshare=CopyLink&amp;appuid=5d526adf00000000100138a9&amp;apptime=1602239293" TargetMode="External"/><Relationship Id="rId20" Type="http://schemas.openxmlformats.org/officeDocument/2006/relationships/hyperlink" Target="https://show.meitu.com/detail?feed_id=6711927133382400028&amp;root_id=1640089301&amp;stat_gid=1157555440&amp;stat_uid=1640089301" TargetMode="External"/><Relationship Id="rId41" Type="http://schemas.openxmlformats.org/officeDocument/2006/relationships/hyperlink" Target="https://www.xiaohongshu.com/discovery/item/5f6467f4000000000101ffdd?xhsshare=CopyLink&amp;appuid=5bfd70850d4a16000112183d&amp;apptime=1600415792" TargetMode="External"/><Relationship Id="rId54" Type="http://schemas.openxmlformats.org/officeDocument/2006/relationships/hyperlink" Target="https://www.xiaohongshu.com/discovery/item/5f6596020000000001000b81?xhsshare=CopyLink&amp;appuid=5eb4fe620000000001002ea0&amp;apptime=1600493073" TargetMode="External"/><Relationship Id="rId62" Type="http://schemas.openxmlformats.org/officeDocument/2006/relationships/hyperlink" Target="https://www.xiaohongshu.com/discovery/item/5f61e06f000000000100908d?xhsshare=CopyLink&amp;appuid=5ed4ee5000000000010032c5&amp;apptime=1600250103" TargetMode="External"/><Relationship Id="rId70" Type="http://schemas.openxmlformats.org/officeDocument/2006/relationships/hyperlink" Target="https://m.weibo.cn/7404634640/4552668826048770" TargetMode="External"/><Relationship Id="rId75" Type="http://schemas.openxmlformats.org/officeDocument/2006/relationships/hyperlink" Target="https://www.xiaohongshu.com/discovery/item/5f6c81450000000001009d2b?xhsshare=CopyLink&amp;appuid=5c931ef100000000100035ff&amp;apptime=1600946586" TargetMode="External"/><Relationship Id="rId83" Type="http://schemas.openxmlformats.org/officeDocument/2006/relationships/hyperlink" Target="https://www.xiaohongshu.com/discovery/item/5f68b51e000000000100be2d?xhsshare=SinaWeibo&amp;appuid=5c3033c70000000007010fd7&amp;apptime=1600699527" TargetMode="External"/><Relationship Id="rId88" Type="http://schemas.openxmlformats.org/officeDocument/2006/relationships/hyperlink" Target="https://m.weibo.cn/5442857839/4551971106982934" TargetMode="External"/><Relationship Id="rId91" Type="http://schemas.openxmlformats.org/officeDocument/2006/relationships/hyperlink" Target="https://www.xiaohongshu.com/discovery/item/5f6f45e10000000001000fc0?xhsshare=CopyLink&amp;appuid=5c5020e2000000001803aa6d&amp;apptime=1601131254" TargetMode="External"/><Relationship Id="rId96" Type="http://schemas.openxmlformats.org/officeDocument/2006/relationships/hyperlink" Target="https://www.xiaohongshu.com/discovery/item/5f6f24660000000001006d22?xhsshare=CopyLink&amp;appuid=566ce694172fe70a2e3059b4&amp;apptime=1601119661" TargetMode="External"/><Relationship Id="rId111" Type="http://schemas.openxmlformats.org/officeDocument/2006/relationships/hyperlink" Target="https://m.oasis.weibo.cn/v1/h5/share?sid=4554186160607684" TargetMode="External"/><Relationship Id="rId132" Type="http://schemas.openxmlformats.org/officeDocument/2006/relationships/hyperlink" Target="https://www.xiaohongshu.com/discovery/item/5f7459c3000000000101eb10?xhsshare=CopyLink&amp;appuid=5d4945740000000016009cf8&amp;apptime=1601470346" TargetMode="External"/><Relationship Id="rId140" Type="http://schemas.openxmlformats.org/officeDocument/2006/relationships/hyperlink" Target="https://www.xiaohongshu.com/discovery/item/5f85a662000000000101db72?xhsshare=CopyLink&amp;appuid=5c14ea21000000000701da0f&amp;apptime=1602594488" TargetMode="External"/><Relationship Id="rId145" Type="http://schemas.openxmlformats.org/officeDocument/2006/relationships/hyperlink" Target="https://www.xiaohongshu.com/discovery/item/5f813d62000000000101c244?xhsshare=CopyLink&amp;appuid=5e83e8100000000001007574&amp;apptime=1608778415" TargetMode="External"/><Relationship Id="rId1" Type="http://schemas.openxmlformats.org/officeDocument/2006/relationships/hyperlink" Target="https://www.xiaohongshu.com/user/profile/5bd1b563e5d34700010656e0?xhsshare=CopyLink&amp;appuid=5bd1b563e5d34700010656e0&amp;apptime=1557300089" TargetMode="External"/><Relationship Id="rId6" Type="http://schemas.openxmlformats.org/officeDocument/2006/relationships/hyperlink" Target="https://www.xiaohongshu.com/user/profile/565310cda75c955e59bf4cfa?xhsshare=CopyLink&amp;appuid=5c7371eb000000001102af1e&amp;apptime=1596014880" TargetMode="External"/><Relationship Id="rId15" Type="http://schemas.openxmlformats.org/officeDocument/2006/relationships/hyperlink" Target="https://m.weibo.cn/7489987790/4549448305478964" TargetMode="External"/><Relationship Id="rId23" Type="http://schemas.openxmlformats.org/officeDocument/2006/relationships/hyperlink" Target="https://www.xiaohongshu.com/discovery/item/5f60752a00000000010054eb?xhsshare=CopyLink&amp;appuid=5a093ae0e8ac2b5fcb2f4e43&amp;apptime=1600156977" TargetMode="External"/><Relationship Id="rId28" Type="http://schemas.openxmlformats.org/officeDocument/2006/relationships/hyperlink" Target="https://www.xiaohongshu.com/user/profile/58c3ef575e87e745623d6d0e?xhsshare=CopyLink&amp;appuid=58c3ef575e87e745623d6d0e&amp;apptime=1598966338" TargetMode="External"/><Relationship Id="rId36" Type="http://schemas.openxmlformats.org/officeDocument/2006/relationships/hyperlink" Target="https://www.xiaohongshu.com/user/profile/5ed11b3f000000000101f901?xhsshare=CopyLink&amp;appuid=5ed11b3f000000000101f901&amp;apptime=1598938322" TargetMode="External"/><Relationship Id="rId49" Type="http://schemas.openxmlformats.org/officeDocument/2006/relationships/hyperlink" Target="https://www.xiaohongshu.com/discovery/item/5f653eb70000000001007bde?xhsshare=CopyLink&amp;appuid=5c67bd130000000011000de8&amp;apptime=1600470734" TargetMode="External"/><Relationship Id="rId57" Type="http://schemas.openxmlformats.org/officeDocument/2006/relationships/hyperlink" Target="https://m.weibo.cn/2403822157/4550844181907688" TargetMode="External"/><Relationship Id="rId106" Type="http://schemas.openxmlformats.org/officeDocument/2006/relationships/hyperlink" Target="https://m.oasis.weibo.cn/v1/h5/share?sid=4554338674934137" TargetMode="External"/><Relationship Id="rId114" Type="http://schemas.openxmlformats.org/officeDocument/2006/relationships/hyperlink" Target="https://www.xiaohongshu.com/discovery/item/5f72a7bf000000000100073f?xhsshare=CopyLink&amp;appuid=5cea63f70000000016007132&amp;apptime=1601350853" TargetMode="External"/><Relationship Id="rId119" Type="http://schemas.openxmlformats.org/officeDocument/2006/relationships/hyperlink" Target="https://www.xiaohongshu.com/discovery/item/5f715f9200000000010012d7?xhsshare=CopyLink&amp;appuid=5ab7112d4eacab27c0cdd9df&amp;apptime=1601362074" TargetMode="External"/><Relationship Id="rId127" Type="http://schemas.openxmlformats.org/officeDocument/2006/relationships/hyperlink" Target="https://m.weibo.cn/7501814629/4554821590319773%20&#24494;&#21338;&#21516;&#27493;&#38142;&#25509;" TargetMode="External"/><Relationship Id="rId10" Type="http://schemas.openxmlformats.org/officeDocument/2006/relationships/hyperlink" Target="https://www.xiaohongshu.com/user/profile/5bb6f46b6ccde00001685797?xhsshare=CopyLink&amp;appuid=5bb6f46b6ccde00001685797&amp;apptime=15749" TargetMode="External"/><Relationship Id="rId31" Type="http://schemas.openxmlformats.org/officeDocument/2006/relationships/hyperlink" Target="https://www.xiaohongshu.com/user/profile/5e6ca1ba0000000001002a6e?xhsshare=CopyLink&amp;appuid=5e6ca1ba0000000001002a6e&amp;apptime=1598933590" TargetMode="External"/><Relationship Id="rId44" Type="http://schemas.openxmlformats.org/officeDocument/2006/relationships/hyperlink" Target="https://www.xiaohongshu.com/discovery/item/5f646b87000000000101c9e2?xhsshare=SinaWeibo&amp;appuid=5dd921490000000001004272&amp;apptime=1600500410" TargetMode="External"/><Relationship Id="rId52" Type="http://schemas.openxmlformats.org/officeDocument/2006/relationships/hyperlink" Target="https://www.xiaohongshu.com/discovery/item/5f65db2b00000000010082df?xhsshare=CopyLink&amp;appuid=5b5d80b04eacab23700374df&amp;apptime=1600514815" TargetMode="External"/><Relationship Id="rId60" Type="http://schemas.openxmlformats.org/officeDocument/2006/relationships/hyperlink" Target="https://m.oasis.weibo.cn/v1/h5/share?sid=4550830243971120" TargetMode="External"/><Relationship Id="rId65" Type="http://schemas.openxmlformats.org/officeDocument/2006/relationships/hyperlink" Target="https://www.xiaohongshu.com/discovery/item/5f64ceb9000000000101c7ef?xhsshare=CopyLink&amp;appuid=5a953c3de8ac2b5702ed5195&amp;apptime=1600443875" TargetMode="External"/><Relationship Id="rId73" Type="http://schemas.openxmlformats.org/officeDocument/2006/relationships/hyperlink" Target="https://www.xiaohongshu.com/discovery/item/5f631ad5000000000101c2bd?xhsshare=CopyLink&amp;appuid=5cee59350000000016019d56&amp;apptime=1600959794" TargetMode="External"/><Relationship Id="rId78" Type="http://schemas.openxmlformats.org/officeDocument/2006/relationships/hyperlink" Target="https://www.xiaohongshu.com/discovery/item/5f6973ba00000000010078f2?xhsshare=SinaWeibo&amp;appuid=58e4925750c4b477fcf85669&amp;apptime=1600835645" TargetMode="External"/><Relationship Id="rId81" Type="http://schemas.openxmlformats.org/officeDocument/2006/relationships/hyperlink" Target="https://www.xiaohongshu.com/discovery/item/5f6a1cdd000000000100a4eb?xhsshare=CopyLink&amp;appuid=5ed11b3f000000000101f901&amp;apptime=1600789731" TargetMode="External"/><Relationship Id="rId86" Type="http://schemas.openxmlformats.org/officeDocument/2006/relationships/hyperlink" Target="https://m.weibo.cn/7298774437/4551888274719855" TargetMode="External"/><Relationship Id="rId94" Type="http://schemas.openxmlformats.org/officeDocument/2006/relationships/hyperlink" Target="https://www.xiaohongshu.com/discovery/item/5f6f1543000000000100ac18?xhsshare=CopyLink&amp;appuid=5ea54e54000000000100b11b&amp;apptime=1601122146" TargetMode="External"/><Relationship Id="rId99" Type="http://schemas.openxmlformats.org/officeDocument/2006/relationships/hyperlink" Target="https://www.xiaohongshu.com/discovery/item/5f6f010900000000010024d1?xhsshare=CopyLink&amp;appuid=5c1c90e700000000050227cf&amp;apptime=1601110296" TargetMode="External"/><Relationship Id="rId101" Type="http://schemas.openxmlformats.org/officeDocument/2006/relationships/hyperlink" Target="https://www.xiaohongshu.com/discovery/item/5f7049c3000000000100aee9?xhsshare=CopyLink&amp;appuid=5bdbfe81f60ac60001386029&amp;apptime=1601194444" TargetMode="External"/><Relationship Id="rId122" Type="http://schemas.openxmlformats.org/officeDocument/2006/relationships/hyperlink" Target="https://m.weibo.cn/6460651796/4554508049057164" TargetMode="External"/><Relationship Id="rId130" Type="http://schemas.openxmlformats.org/officeDocument/2006/relationships/hyperlink" Target="https://www.xiaohongshu.com/discovery/item/5f743146000000000100a8d2?xhsshare=CopyLink&amp;appuid=5bab95362d833c00015887a9&amp;apptime=1601450324" TargetMode="External"/><Relationship Id="rId135" Type="http://schemas.openxmlformats.org/officeDocument/2006/relationships/hyperlink" Target="https://www.xiaohongshu.com/discovery/item/5f7dd95200000000010014a1?xhsshare=CopyLink&amp;appuid=58a299b782ec3972119a7d4b&amp;apptime=1602236100" TargetMode="External"/><Relationship Id="rId143" Type="http://schemas.openxmlformats.org/officeDocument/2006/relationships/hyperlink" Target="https://www.xiaohongshu.com/discovery/item/5f731bc700000000010070f0?xhsshare=CopyLink&amp;appuid=5e9fcda10000000001008479&amp;apptime=1604401810" TargetMode="External"/><Relationship Id="rId4" Type="http://schemas.openxmlformats.org/officeDocument/2006/relationships/hyperlink" Target="https://www.xiaohongshu.com/user/profile/5d4945740000000016009cf8?xhsshare=CopyLink&amp;appuid=5d4945740000000016009cf8&amp;apptime=1598930062" TargetMode="External"/><Relationship Id="rId9" Type="http://schemas.openxmlformats.org/officeDocument/2006/relationships/hyperlink" Target="https://www.xiaohongshu.com/user/profile/5bdbfe81f60ac60001386029?xhsshare=CopyLink&amp;appuid=5bdbfe81f60ac60001386029&amp;apptime=1545038648" TargetMode="External"/><Relationship Id="rId13" Type="http://schemas.openxmlformats.org/officeDocument/2006/relationships/hyperlink" Target="https://www.xiaohongshu.com/user/profile/5bdac65cfa3e430001ae43dc?xhsshare=CopyLink&amp;appuid=5bdac65cfa3e430001ae43dc&amp;apptime=1576737167" TargetMode="External"/><Relationship Id="rId18" Type="http://schemas.openxmlformats.org/officeDocument/2006/relationships/hyperlink" Target="https://www.xiaohongshu.com/discovery/item/5f606cd80000000001007e7b?xhsshare=SinaWeibo&amp;appuid=59f1597ae8ac2b0fe5e9c0b8&amp;apptime=1600154877" TargetMode="External"/><Relationship Id="rId39" Type="http://schemas.openxmlformats.org/officeDocument/2006/relationships/hyperlink" Target="https://www.xiaohongshu.com/discovery/item/5f645cdd0000000001004d59?xhsshare=CopyLink&amp;appuid=5bcda127618f63000165e9eb&amp;apptime=1600412900" TargetMode="External"/><Relationship Id="rId109" Type="http://schemas.openxmlformats.org/officeDocument/2006/relationships/hyperlink" Target="https://www.xiaohongshu.com/discovery/item/5f67607a0000000001001551?xhsshare=CopyLink&amp;appuid=5e9f069d0000000001004b1b&amp;apptime=1601285526" TargetMode="External"/><Relationship Id="rId34" Type="http://schemas.openxmlformats.org/officeDocument/2006/relationships/hyperlink" Target="https://www.xiaohongshu.com/user/profile/5edd0d130000000001002791?xhsshare=CopyLink&amp;appuid=5edd0d130000000001002791&amp;apptime=1599101092" TargetMode="External"/><Relationship Id="rId50" Type="http://schemas.openxmlformats.org/officeDocument/2006/relationships/hyperlink" Target="https://m.weibo.cn/5149054404/4550766788871773" TargetMode="External"/><Relationship Id="rId55" Type="http://schemas.openxmlformats.org/officeDocument/2006/relationships/hyperlink" Target="https://www.xiaohongshu.com/discovery/item/5f6599e7000000000100ade8?xhsshare=CopyLink&amp;appuid=5d8e005b000000000100b9f6&amp;apptime=1600494091" TargetMode="External"/><Relationship Id="rId76" Type="http://schemas.openxmlformats.org/officeDocument/2006/relationships/hyperlink" Target="https://m.weibo.cn/7078194639/4552762363221508" TargetMode="External"/><Relationship Id="rId97" Type="http://schemas.openxmlformats.org/officeDocument/2006/relationships/hyperlink" Target="https://m.weibo.cn/5917268742/4553487101200353" TargetMode="External"/><Relationship Id="rId104" Type="http://schemas.openxmlformats.org/officeDocument/2006/relationships/hyperlink" Target="https://m.weibo.cn/6443647285/4554046814555003" TargetMode="External"/><Relationship Id="rId120" Type="http://schemas.openxmlformats.org/officeDocument/2006/relationships/hyperlink" Target="https://www.xiaohongshu.com/discovery/item/5f72dd3b0000000001001afa?xhsshare=CopyLink&amp;appuid=5bdac65cfa3e430001ae43dc&amp;apptime=1601363269" TargetMode="External"/><Relationship Id="rId125" Type="http://schemas.openxmlformats.org/officeDocument/2006/relationships/hyperlink" Target="https://www.xiaohongshu.com/discovery/item/5f72dd90000000000101c59d?xhsshare=CopyLink&amp;appuid=5e9aefeb000000000100b1f5&amp;apptime=1601372785" TargetMode="External"/><Relationship Id="rId141" Type="http://schemas.openxmlformats.org/officeDocument/2006/relationships/hyperlink" Target="https://www.xiaohongshu.com/user/profile/591678da82ec3921d44a5035?xhsshare=CopyLink&amp;appuid=591678da82ec3921d44a5035&amp;apptime=1599046108" TargetMode="External"/><Relationship Id="rId146" Type="http://schemas.openxmlformats.org/officeDocument/2006/relationships/hyperlink" Target="https://www.xiaohongshu.com/user/profile/59f1597ae8ac2b0fe5e9c0b8?xhsshare=CopyLink&amp;appuid=59f1597ae8ac2b0fe5e9c0b8&amp;apptime=1589011493" TargetMode="External"/><Relationship Id="rId7" Type="http://schemas.openxmlformats.org/officeDocument/2006/relationships/hyperlink" Target="https://www.xiaohongshu.com/user/profile/5c6cfb4c0000000010000bee?xhsshare=CopyLink&amp;appuid=5ccc2c9c000000001202056a&amp;apptime=1598978358" TargetMode="External"/><Relationship Id="rId71" Type="http://schemas.openxmlformats.org/officeDocument/2006/relationships/hyperlink" Target="https://www.xiaohongshu.com/discovery/item/5f69e9fa000000000101ee84?xhsshare=CopyLink&amp;appuid=5d171e82000000001202b6b9&amp;apptime=1600878823" TargetMode="External"/><Relationship Id="rId92" Type="http://schemas.openxmlformats.org/officeDocument/2006/relationships/hyperlink" Target="https://www.xiaohongshu.com/discovery/item/5f6f3d17000000000100b0cf?xhsshare=CopyLink&amp;appuid=5d0289740000000017004c38&amp;apptime=1601125693" TargetMode="External"/><Relationship Id="rId2" Type="http://schemas.openxmlformats.org/officeDocument/2006/relationships/hyperlink" Target="https://www.xiaohongshu.com/user/profile/5bcda127618f63000165e9eb?xhsshare=CopyLink&amp;appuid=5bcda127618f63000165e9eb&amp;apptime=1596783826" TargetMode="External"/><Relationship Id="rId29" Type="http://schemas.openxmlformats.org/officeDocument/2006/relationships/hyperlink" Target="https://www.xiaohongshu.com/user/profile/581c4eea7fc5b8169c0d587d?xhsshare=CopyLink&amp;appuid=5c3033c70000000007010fd7&amp;apptime=1599052759" TargetMode="External"/><Relationship Id="rId24" Type="http://schemas.openxmlformats.org/officeDocument/2006/relationships/hyperlink" Target="https://m.oasis.weibo.cn/v1/h5/share?sid=4550145356600259" TargetMode="External"/><Relationship Id="rId40" Type="http://schemas.openxmlformats.org/officeDocument/2006/relationships/hyperlink" Target="https://m.weibo.cn/7299140415/4550525415070298" TargetMode="External"/><Relationship Id="rId45" Type="http://schemas.openxmlformats.org/officeDocument/2006/relationships/hyperlink" Target="https://m.weibo.cn/3215931520/4550890671050582" TargetMode="External"/><Relationship Id="rId66" Type="http://schemas.openxmlformats.org/officeDocument/2006/relationships/hyperlink" Target="https://www.xiaohongshu.com/discovery/item/5f64a535000000000100b44b?xhsshare=SinaWeibo&amp;appuid=56a8e00c5e87e75f53591882&amp;apptime=1600431478" TargetMode="External"/><Relationship Id="rId87" Type="http://schemas.openxmlformats.org/officeDocument/2006/relationships/hyperlink" Target="https://www.xiaohongshu.com/discovery/item/5f68b6230000000001008268?xhsshare=CopyLink&amp;appuid=5a9d768211be103ba1a670da&amp;apptime=1600757798" TargetMode="External"/><Relationship Id="rId110" Type="http://schemas.openxmlformats.org/officeDocument/2006/relationships/hyperlink" Target="https://www.xiaohongshu.com/discovery/item/5f6f7ef6000000000100676d?xhsshare=CopyLink&amp;appuid=5ebbc5610000000001001ad6&amp;apptime=1601284886" TargetMode="External"/><Relationship Id="rId115" Type="http://schemas.openxmlformats.org/officeDocument/2006/relationships/hyperlink" Target="https://m.weibo.cn/7076731674/4554458417071492" TargetMode="External"/><Relationship Id="rId131" Type="http://schemas.openxmlformats.org/officeDocument/2006/relationships/hyperlink" Target="https://www.xiaohongshu.com/discovery/item/5f79ce5f000000000100bf3a?xhsshare=CopyLink&amp;appuid=5d9dc1a50000000001006145&amp;apptime=1601899874" TargetMode="External"/><Relationship Id="rId136" Type="http://schemas.openxmlformats.org/officeDocument/2006/relationships/hyperlink" Target="https://www.xiaohongshu.com/discovery/item/5f732e2f0000000001006d97?xhsshare=CopyLink&amp;appuid=5ed46237000000000101f05a&amp;apptime=1602250195" TargetMode="External"/><Relationship Id="rId61" Type="http://schemas.openxmlformats.org/officeDocument/2006/relationships/hyperlink" Target="https://m.oasis.weibo.cn/v1/h5/share?sid=4549892809165122" TargetMode="External"/><Relationship Id="rId82" Type="http://schemas.openxmlformats.org/officeDocument/2006/relationships/hyperlink" Target="https://www.xiaohongshu.com/discovery/item/5f6a02fc0000000001003c5d?xhsshare=CopyLink&amp;appuid=5e54d7c3000000000100b3f5&amp;apptime=1600783104" TargetMode="External"/><Relationship Id="rId19" Type="http://schemas.openxmlformats.org/officeDocument/2006/relationships/hyperlink" Target="https://www.xiaohongshu.com/discovery/item/5f61d877000000000101d905?xhsshare=CopyLink&amp;appuid=5ea400e5000000000100012b&amp;apptime=1600247985" TargetMode="External"/><Relationship Id="rId14" Type="http://schemas.openxmlformats.org/officeDocument/2006/relationships/hyperlink" Target="https://www.xiaohongshu.com/discovery/item/5f606f2b000000000101ee12?xhsshare=SinaWeibo&amp;appuid=5bc094c04c79990001743469&amp;apptime=1600156519" TargetMode="External"/><Relationship Id="rId30" Type="http://schemas.openxmlformats.org/officeDocument/2006/relationships/hyperlink" Target="https://www.xiaohongshu.com/user/profile/5d171e82000000001202b6b9?xhsshare=CopyLink&amp;appuid=5d171e82000000001202b6b9&amp;apptime=1596557662" TargetMode="External"/><Relationship Id="rId35" Type="http://schemas.openxmlformats.org/officeDocument/2006/relationships/hyperlink" Target="https://www.xiaohongshu.com/user/profile/5aa20f254eacab79051b248a?xhsshare=CopyLink&amp;appuid=5aa20f254eacab79051b248a&amp;apptime=1599119161" TargetMode="External"/><Relationship Id="rId56" Type="http://schemas.openxmlformats.org/officeDocument/2006/relationships/hyperlink" Target="https://www.xiaohongshu.com/discovery/item/5f6489360000000001003f90?xhsshare=CopyLink&amp;appuid=5e6ca1ba0000000001002a6e&amp;apptime=1600488877" TargetMode="External"/><Relationship Id="rId77" Type="http://schemas.openxmlformats.org/officeDocument/2006/relationships/hyperlink" Target="https://www.xiaohongshu.com/discovery/item/5f6aa7870000000001006c12?xhsshare=CopyLink&amp;appuid=5aa20f254eacab79051b248a&amp;apptime=1600836439" TargetMode="External"/><Relationship Id="rId100" Type="http://schemas.openxmlformats.org/officeDocument/2006/relationships/hyperlink" Target="https://www.xiaohongshu.com/user/profile/5e636494000000000100335d?xhsshare=CopyLink&amp;appuid=5ab7112d4eacab27c0cdd9df&amp;apptime=1597127748" TargetMode="External"/><Relationship Id="rId105" Type="http://schemas.openxmlformats.org/officeDocument/2006/relationships/hyperlink" Target="https://www.xiaohongshu.com/discovery/item/5f727104000000000101c5eb?xhsshare=CopyLink&amp;appuid=5c791c57000000001201bba4&amp;apptime=1601335564" TargetMode="External"/><Relationship Id="rId126" Type="http://schemas.openxmlformats.org/officeDocument/2006/relationships/hyperlink" Target="https://www.xiaohongshu.com/user/profile/589c3f7050c4b42f0b245a7f?xhsshare=CopyLink&amp;appuid=5d4d1d520000000016017a5b&amp;apptime=1598974943" TargetMode="External"/><Relationship Id="rId147" Type="http://schemas.openxmlformats.org/officeDocument/2006/relationships/table" Target="../tables/table1.xml"/><Relationship Id="rId8" Type="http://schemas.openxmlformats.org/officeDocument/2006/relationships/hyperlink" Target="https://www.xiaohongshu.com/user/profile/5e5db24d00000000010099f4?xhsshare=CopyLink&amp;appuid=5e5db24d00000000010099f4&amp;apptime=1598935512" TargetMode="External"/><Relationship Id="rId51" Type="http://schemas.openxmlformats.org/officeDocument/2006/relationships/hyperlink" Target="https://www.xiaohongshu.com/discovery/item/5f66b4c8000000000101c2fe?xhsshare=CopyLink&amp;appuid=5dd2b8b10000000001001dea&amp;apptime=1600567252" TargetMode="External"/><Relationship Id="rId72" Type="http://schemas.openxmlformats.org/officeDocument/2006/relationships/hyperlink" Target="https://www.xiaohongshu.com/discovery/item/5f65d6c80000000001006315?xhsshare=CopyLink&amp;appuid=5e6e6d310000000001003028&amp;apptime=1600510349" TargetMode="External"/><Relationship Id="rId93" Type="http://schemas.openxmlformats.org/officeDocument/2006/relationships/hyperlink" Target="https://www.xiaohongshu.com/discovery/item/5f6f304a00000000010004ff?xhsshare=CopyLink&amp;appuid=5bd1b563e5d34700010656e0&amp;apptime=1601122385" TargetMode="External"/><Relationship Id="rId98" Type="http://schemas.openxmlformats.org/officeDocument/2006/relationships/hyperlink" Target="https://www.xiaohongshu.com/discovery/item/5f6f17f7000000000100323a?xhsshare=CopyLink&amp;appuid=5cea5f67000000001801ddb8&amp;apptime=1601116207" TargetMode="External"/><Relationship Id="rId121" Type="http://schemas.openxmlformats.org/officeDocument/2006/relationships/hyperlink" Target="https://www.xiaohongshu.com/discovery/item/5f72dc0300000000010096e9?xhsshare=CopyLink&amp;appuid=5b042137e8ac2b5fa164dec7&amp;apptime=1601363064" TargetMode="External"/><Relationship Id="rId142" Type="http://schemas.openxmlformats.org/officeDocument/2006/relationships/hyperlink" Target="https://www.xiaohongshu.com/discovery/item/5f6f28a20000000001007a8e?xhsshare=CopyLink&amp;appuid=591678da82ec3921d44a5035&amp;apptime=1603187583"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xiaohongshu.com/user/profile/5d22e95f000000001103eae1?xhsshare=CopyLink&amp;appuid=59a7ccf450c4b44caa6871ee&amp;apptime=1598930959" TargetMode="External"/><Relationship Id="rId13" Type="http://schemas.openxmlformats.org/officeDocument/2006/relationships/hyperlink" Target="https://www.xiaohongshu.com/user/profile/5bab95362d833c00015887a9?xhsshare=CopyLink&amp;appuid=5bab95362d833c00015887a9&amp;apptime=1542880311" TargetMode="External"/><Relationship Id="rId18" Type="http://schemas.openxmlformats.org/officeDocument/2006/relationships/hyperlink" Target="https://www.xiaohongshu.com/user/profile/5bab974a8abbba0001941055?xhsshare=CopyLink&amp;appuid=5bab974a8abbba0001941055&amp;apptime=1552537339" TargetMode="External"/><Relationship Id="rId26" Type="http://schemas.openxmlformats.org/officeDocument/2006/relationships/hyperlink" Target="https://www.xiaohongshu.com/user/profile/5bdbfe81f60ac60001386029?xhsshare=CopyLink&amp;appuid=5bdbfe81f60ac60001386029&amp;apptime=1545038648" TargetMode="External"/><Relationship Id="rId3" Type="http://schemas.openxmlformats.org/officeDocument/2006/relationships/hyperlink" Target="https://www.xiaohongshu.com/user/profile/5d0522450000000010013ac5?xhsshare=CopyLink&amp;appuid=5d0522450000000010013ac5&amp;apptime=1598940073" TargetMode="External"/><Relationship Id="rId21" Type="http://schemas.openxmlformats.org/officeDocument/2006/relationships/hyperlink" Target="https://www.xiaohongshu.com/user/profile/5e5db24d00000000010099f4?xhsshare=CopyLink&amp;appuid=5e5db24d00000000010099f4&amp;apptime=1598935512" TargetMode="External"/><Relationship Id="rId7" Type="http://schemas.openxmlformats.org/officeDocument/2006/relationships/hyperlink" Target="https://www.xiaohongshu.com/user/profile/58a299b782ec3972119a7d4b?xhsshare=CopyLink&amp;appuid=58a299b782ec3972119a7d4b&amp;apptime=1598930064" TargetMode="External"/><Relationship Id="rId12" Type="http://schemas.openxmlformats.org/officeDocument/2006/relationships/hyperlink" Target="https://www.xiaohongshu.com/user/profile/5e6b3ee60000000001008fa7?xhsshare=CopyLink&amp;appuid=5e6b3ee60000000001008fa7&amp;apptime=1590240320" TargetMode="External"/><Relationship Id="rId17" Type="http://schemas.openxmlformats.org/officeDocument/2006/relationships/hyperlink" Target="https://www.xiaohongshu.com/user/profile/5c6cfb4c0000000010000bee?xhsshare=CopyLink&amp;appuid=5ccc2c9c000000001202056a&amp;apptime=1598978358" TargetMode="External"/><Relationship Id="rId25" Type="http://schemas.openxmlformats.org/officeDocument/2006/relationships/hyperlink" Target="https://www.xiaohongshu.com/user/profile/5ed3b48c000000000101e0d5?xhsshare=CopyLink&amp;appuid=5ed3b48c000000000101e0d5&amp;apptime=1598948588" TargetMode="External"/><Relationship Id="rId33" Type="http://schemas.openxmlformats.org/officeDocument/2006/relationships/hyperlink" Target="https://www.xiaohongshu.com/user/profile/5bdac65cfa3e430001ae43dc?xhsshare=CopyLink&amp;appuid=5bdac65cfa3e430001ae43dc&amp;apptime=1576737167" TargetMode="External"/><Relationship Id="rId2" Type="http://schemas.openxmlformats.org/officeDocument/2006/relationships/hyperlink" Target="https://www.xiaohongshu.com/user/profile/5bcda127618f63000165e9eb?xhsshare=CopyLink&amp;appuid=5bcda127618f63000165e9eb&amp;apptime=1596783826" TargetMode="External"/><Relationship Id="rId16" Type="http://schemas.openxmlformats.org/officeDocument/2006/relationships/hyperlink" Target="https://www.xiaohongshu.com/user/profile/5bcc276083f1170001689b55?xhsshare=CopyLink&amp;appuid=5bcc276083f1170001689b55&amp;apptime=1583306415" TargetMode="External"/><Relationship Id="rId20" Type="http://schemas.openxmlformats.org/officeDocument/2006/relationships/hyperlink" Target="https://www.xiaohongshu.com/user/profile/5bc46eb1dc0068000128c876?xhsshare=CopyLink&amp;appuid=5bc46eb1dc0068000128c876&amp;apptime=1551252747" TargetMode="External"/><Relationship Id="rId29" Type="http://schemas.openxmlformats.org/officeDocument/2006/relationships/hyperlink" Target="https://www.xiaohongshu.com/user/profile/5ed46237000000000101f05a?xhsshare=CopyLink&amp;appuid=5ed46237000000000101f05a&amp;apptime=1593673820" TargetMode="External"/><Relationship Id="rId1" Type="http://schemas.openxmlformats.org/officeDocument/2006/relationships/hyperlink" Target="https://www.xiaohongshu.com/user/profile/5bd1b563e5d34700010656e0?xhsshare=CopyLink&amp;appuid=5bd1b563e5d34700010656e0&amp;apptime=1557300089" TargetMode="External"/><Relationship Id="rId6" Type="http://schemas.openxmlformats.org/officeDocument/2006/relationships/hyperlink" Target="https://www.xiaohongshu.com/user/profile/5b1e2d7c11be1075a48ea7d7?xhsshare=CopyLink&amp;appuid=5927fb535e87e73932bd7066&amp;apptime=1596768686" TargetMode="External"/><Relationship Id="rId11" Type="http://schemas.openxmlformats.org/officeDocument/2006/relationships/hyperlink" Target="https://www.xiaohongshu.com/user/profile/5a93e93be8ac2b6eb0942769?xhsshare=CopyLink&amp;appuid=5a93e93be8ac2b6eb0942769&amp;apptime=1597928441" TargetMode="External"/><Relationship Id="rId24" Type="http://schemas.openxmlformats.org/officeDocument/2006/relationships/hyperlink" Target="https://www.xiaohongshu.com/user/profile/599bcfa482ec390212a32890?xhsshare=CopyLink&amp;appuid=599bcfa482ec390212a32890&amp;apptime=1591068344" TargetMode="External"/><Relationship Id="rId32" Type="http://schemas.openxmlformats.org/officeDocument/2006/relationships/hyperlink" Target="https://www.xiaohongshu.com/user/profile/5bc9b394dbcfaf0001605159?xhsshare=CopyLink&amp;appuid=5bc9b394dbcfaf0001605159&amp;apptime=1595383844" TargetMode="External"/><Relationship Id="rId5" Type="http://schemas.openxmlformats.org/officeDocument/2006/relationships/hyperlink" Target="https://www.xiaohongshu.com/user/profile/5bcf348d868e9b0001117395?xhsshare=CopyLink&amp;appuid=5bcf348d868e9b0001117395&amp;apptime=1598951828" TargetMode="External"/><Relationship Id="rId15" Type="http://schemas.openxmlformats.org/officeDocument/2006/relationships/hyperlink" Target="https://www.xiaohongshu.com/user/profile/565310cda75c955e59bf4cfa?xhsshare=CopyLink&amp;appuid=5c7371eb000000001102af1e&amp;apptime=1596014880" TargetMode="External"/><Relationship Id="rId23" Type="http://schemas.openxmlformats.org/officeDocument/2006/relationships/hyperlink" Target="https://www.xiaohongshu.com/user/profile/5bade0a01a75320001cb7c38?xhsshare=CopyLink&amp;appuid=5bade0a01a75320001cb7c38&amp;apptime=1542600205" TargetMode="External"/><Relationship Id="rId28" Type="http://schemas.openxmlformats.org/officeDocument/2006/relationships/hyperlink" Target="https://www.xiaohongshu.com/user/profile/5bb6f46b6ccde00001685797?xhsshare=CopyLink&amp;appuid=5bb6f46b6ccde00001685797&amp;apptime=15749" TargetMode="External"/><Relationship Id="rId10" Type="http://schemas.openxmlformats.org/officeDocument/2006/relationships/hyperlink" Target="https://www.xiaohongshu.com/user/profile/5b6ec2152c1b7e0001fd3968?xhsshare=CopyLink&amp;appuid=5b6ec2152c1b7e0001fd3968&amp;apptime=1598950438" TargetMode="External"/><Relationship Id="rId19" Type="http://schemas.openxmlformats.org/officeDocument/2006/relationships/hyperlink" Target="https://www.xiaohongshu.com/user/profile/5b5b2b374eacab095d6717a0?xhsshare=CopyLink&amp;appuid=5b5b2b374eacab095d6717a0&amp;apptime=1598936539" TargetMode="External"/><Relationship Id="rId31" Type="http://schemas.openxmlformats.org/officeDocument/2006/relationships/hyperlink" Target="https://www.xiaohongshu.com/user/profile/5e9aefeb000000000100b1f5?xhsshare=CopyLink&amp;appuid=5e9aefeb000000000100b1f5&amp;apptime=1599058163" TargetMode="External"/><Relationship Id="rId4" Type="http://schemas.openxmlformats.org/officeDocument/2006/relationships/hyperlink" Target="https://www.xiaohongshu.com/user/profile/5948befc50c4b41354cc7037?xhsshare=CopyLink&amp;appuid=5948befc50c4b41354cc7037&amp;apptime=1598605071" TargetMode="External"/><Relationship Id="rId9" Type="http://schemas.openxmlformats.org/officeDocument/2006/relationships/hyperlink" Target="https://www.xiaohongshu.com/user/profile/5d4945740000000016009cf8?xhsshare=CopyLink&amp;appuid=5d4945740000000016009cf8&amp;apptime=1598930062" TargetMode="External"/><Relationship Id="rId14" Type="http://schemas.openxmlformats.org/officeDocument/2006/relationships/hyperlink" Target="https://www.xiaohongshu.com/user/profile/5927fb535e87e73932bd7066?xhsshare=CopyLink&amp;appuid=5927fb535e87e73932bd7066&amp;apptime=1593521659" TargetMode="External"/><Relationship Id="rId22" Type="http://schemas.openxmlformats.org/officeDocument/2006/relationships/hyperlink" Target="https://www.xiaohongshu.com/user/profile/5762e3eb3460945c237f1482?xhsshare=CopyLink&amp;appuid=5762e3eb3460945c237f1482&amp;apptime=1599052792" TargetMode="External"/><Relationship Id="rId27" Type="http://schemas.openxmlformats.org/officeDocument/2006/relationships/hyperlink" Target="https://www.xiaohongshu.com/user/profile/5baddd0d8e36b50001ae16ac?xhsshare=CopyLink&amp;appuid=5baddd0d8e36b50001ae16ac&amp;apptime=1596160593" TargetMode="External"/><Relationship Id="rId30" Type="http://schemas.openxmlformats.org/officeDocument/2006/relationships/hyperlink" Target="https://www.xiaohongshu.com/user/profile/5935ec5d5e87e7595f03391f?xhsshare=CopyLink&amp;appuid=5a35ee0811be101ab23c5e8c&amp;apptime=15989437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79995117038483843"/>
    <pageSetUpPr fitToPage="1"/>
  </sheetPr>
  <dimension ref="A1:AG117"/>
  <sheetViews>
    <sheetView showGridLines="0" tabSelected="1" zoomScale="85" zoomScaleNormal="85" workbookViewId="0">
      <pane xSplit="15" ySplit="2" topLeftCell="P98" activePane="bottomRight" state="frozen"/>
      <selection pane="topRight"/>
      <selection pane="bottomLeft"/>
      <selection pane="bottomRight" activeCell="U107" sqref="U107"/>
    </sheetView>
  </sheetViews>
  <sheetFormatPr baseColWidth="10" defaultColWidth="9.33203125" defaultRowHeight="30.75" customHeight="1"/>
  <cols>
    <col min="1" max="1" width="1.77734375" style="45" customWidth="1"/>
    <col min="2" max="2" width="20.88671875" style="46" customWidth="1"/>
    <col min="3" max="3" width="1.77734375" style="47" customWidth="1"/>
    <col min="4" max="4" width="13.33203125" style="48" customWidth="1"/>
    <col min="5" max="7" width="13.33203125" style="49" customWidth="1"/>
    <col min="8" max="8" width="8.6640625" style="50" customWidth="1"/>
    <col min="9" max="9" width="14.21875" style="50" customWidth="1"/>
    <col min="10" max="10" width="13.33203125" style="49" customWidth="1"/>
    <col min="11" max="11" width="8.33203125" style="49" hidden="1" customWidth="1"/>
    <col min="12" max="12" width="13.33203125" style="51" hidden="1" customWidth="1"/>
    <col min="13" max="13" width="13.6640625" style="48" hidden="1" customWidth="1"/>
    <col min="14" max="14" width="8.6640625" style="52" hidden="1" customWidth="1"/>
    <col min="15" max="15" width="10.21875" style="52" hidden="1" customWidth="1"/>
    <col min="16" max="18" width="8.109375" style="48" customWidth="1"/>
    <col min="20" max="21" width="8.109375" style="53" customWidth="1"/>
    <col min="22" max="25" width="18.88671875" style="53" hidden="1" customWidth="1"/>
    <col min="26" max="26" width="18.88671875" style="54" customWidth="1"/>
    <col min="27" max="28" width="8.33203125" style="55" customWidth="1"/>
    <col min="29" max="29" width="8.33203125" style="56" customWidth="1"/>
    <col min="30" max="30" width="9.33203125" style="57"/>
    <col min="31" max="31" width="9.33203125" style="48"/>
    <col min="32" max="33" width="9.33203125" style="49"/>
    <col min="34" max="16384" width="9.33203125" style="48"/>
  </cols>
  <sheetData>
    <row r="1" spans="2:33" ht="51" customHeight="1">
      <c r="B1" s="58" t="s">
        <v>0</v>
      </c>
      <c r="D1" s="59" t="s">
        <v>1</v>
      </c>
      <c r="E1" s="59"/>
      <c r="F1" s="59"/>
      <c r="G1" s="59"/>
      <c r="H1" s="60"/>
      <c r="I1" s="60"/>
      <c r="J1" s="59"/>
      <c r="K1" s="59"/>
      <c r="L1" s="59"/>
      <c r="M1" s="59"/>
      <c r="N1" s="95"/>
      <c r="O1" s="95"/>
      <c r="P1" s="59"/>
      <c r="Q1" s="59"/>
      <c r="R1" s="59"/>
      <c r="S1" s="59"/>
      <c r="T1" s="59"/>
      <c r="U1" s="59"/>
      <c r="V1" s="59"/>
      <c r="W1" s="59"/>
      <c r="X1" s="59"/>
      <c r="Y1" s="59"/>
      <c r="Z1" s="170"/>
      <c r="AA1" s="170"/>
      <c r="AB1" s="170"/>
      <c r="AC1" s="48"/>
    </row>
    <row r="2" spans="2:33" ht="30.75" customHeight="1">
      <c r="B2" s="61">
        <v>44105</v>
      </c>
      <c r="D2" s="62" t="s">
        <v>2</v>
      </c>
      <c r="E2" s="62" t="s">
        <v>3</v>
      </c>
      <c r="F2" s="62" t="s">
        <v>4</v>
      </c>
      <c r="G2" s="62" t="s">
        <v>5</v>
      </c>
      <c r="H2" s="63" t="s">
        <v>6</v>
      </c>
      <c r="I2" s="63" t="s">
        <v>7</v>
      </c>
      <c r="J2" s="62" t="s">
        <v>8</v>
      </c>
      <c r="K2" s="62" t="s">
        <v>9</v>
      </c>
      <c r="L2" s="96" t="s">
        <v>10</v>
      </c>
      <c r="M2" s="97" t="s">
        <v>11</v>
      </c>
      <c r="N2" s="98" t="s">
        <v>12</v>
      </c>
      <c r="O2" s="99" t="s">
        <v>13</v>
      </c>
      <c r="P2" s="62" t="s">
        <v>14</v>
      </c>
      <c r="Q2" s="140" t="s">
        <v>15</v>
      </c>
      <c r="R2" s="140" t="s">
        <v>16</v>
      </c>
      <c r="S2" s="141" t="s">
        <v>17</v>
      </c>
      <c r="T2" s="141" t="s">
        <v>18</v>
      </c>
      <c r="U2" s="142" t="s">
        <v>19</v>
      </c>
      <c r="V2" s="142" t="s">
        <v>20</v>
      </c>
      <c r="W2" s="142" t="s">
        <v>21</v>
      </c>
      <c r="X2" s="143" t="s">
        <v>22</v>
      </c>
      <c r="Y2" s="143" t="s">
        <v>23</v>
      </c>
      <c r="Z2" s="171" t="s">
        <v>24</v>
      </c>
      <c r="AA2" s="171" t="s">
        <v>25</v>
      </c>
      <c r="AB2" s="171" t="s">
        <v>26</v>
      </c>
      <c r="AC2" s="172" t="s">
        <v>27</v>
      </c>
      <c r="AD2" s="173" t="s">
        <v>28</v>
      </c>
      <c r="AE2" s="174" t="s">
        <v>29</v>
      </c>
      <c r="AF2" s="174" t="s">
        <v>30</v>
      </c>
      <c r="AG2" s="49" t="s">
        <v>31</v>
      </c>
    </row>
    <row r="3" spans="2:33" ht="30.75" customHeight="1">
      <c r="B3" s="58" t="s">
        <v>32</v>
      </c>
      <c r="D3" s="64" t="s">
        <v>33</v>
      </c>
      <c r="E3" s="65">
        <v>13078893745</v>
      </c>
      <c r="F3" s="64" t="s">
        <v>33</v>
      </c>
      <c r="G3" s="66" t="s">
        <v>34</v>
      </c>
      <c r="H3" s="67">
        <v>11000</v>
      </c>
      <c r="I3" s="100">
        <v>300</v>
      </c>
      <c r="J3" s="64" t="s">
        <v>35</v>
      </c>
      <c r="K3" s="101">
        <v>5</v>
      </c>
      <c r="L3" s="102">
        <v>43794</v>
      </c>
      <c r="M3" s="103"/>
      <c r="N3" s="104"/>
      <c r="O3" s="105">
        <f>tbl邀请[[#This Row],[拍单日期]]+5+tbl邀请[[#This Row],[收货后出稿时间]]</f>
        <v>43804</v>
      </c>
      <c r="P3" s="106" t="s">
        <v>36</v>
      </c>
      <c r="Q3" s="106">
        <v>10</v>
      </c>
      <c r="R3" s="106">
        <v>8</v>
      </c>
      <c r="S3" s="106" t="s">
        <v>36</v>
      </c>
      <c r="T3" s="83">
        <v>300</v>
      </c>
      <c r="U3" s="144" t="s">
        <v>37</v>
      </c>
      <c r="V3" s="145" t="s">
        <v>38</v>
      </c>
      <c r="W3" s="146"/>
      <c r="X3" s="147" t="s">
        <v>39</v>
      </c>
      <c r="Y3" s="147" t="s">
        <v>40</v>
      </c>
      <c r="Z3" s="175">
        <v>21</v>
      </c>
      <c r="AA3" s="175">
        <v>10</v>
      </c>
      <c r="AB3" s="175">
        <v>11</v>
      </c>
      <c r="AC3" s="159"/>
      <c r="AD3" s="176" t="s">
        <v>41</v>
      </c>
      <c r="AE3" s="124"/>
      <c r="AF3" s="177" t="s">
        <v>36</v>
      </c>
      <c r="AG3" s="176" t="s">
        <v>42</v>
      </c>
    </row>
    <row r="4" spans="2:33" ht="30.75" customHeight="1">
      <c r="B4" s="68">
        <f ca="1">婚礼日期-TODAY()</f>
        <v>-175</v>
      </c>
      <c r="D4" s="64" t="s">
        <v>43</v>
      </c>
      <c r="E4" s="69" t="s">
        <v>44</v>
      </c>
      <c r="F4" s="64" t="s">
        <v>43</v>
      </c>
      <c r="G4" s="66" t="s">
        <v>45</v>
      </c>
      <c r="H4" s="67">
        <v>11000</v>
      </c>
      <c r="I4" s="100">
        <v>300</v>
      </c>
      <c r="J4" s="64" t="s">
        <v>46</v>
      </c>
      <c r="K4" s="101"/>
      <c r="L4" s="102"/>
      <c r="M4" s="103"/>
      <c r="N4" s="104"/>
      <c r="O4" s="105">
        <f>tbl邀请[[#This Row],[拍单日期]]+5+tbl邀请[[#This Row],[收货后出稿时间]]</f>
        <v>5</v>
      </c>
      <c r="P4" s="106" t="s">
        <v>36</v>
      </c>
      <c r="Q4" s="106">
        <v>10</v>
      </c>
      <c r="R4" s="106">
        <v>8</v>
      </c>
      <c r="S4" s="106" t="s">
        <v>36</v>
      </c>
      <c r="T4" s="83">
        <v>300</v>
      </c>
      <c r="U4" s="144" t="s">
        <v>47</v>
      </c>
      <c r="V4" s="145" t="s">
        <v>48</v>
      </c>
      <c r="W4" s="146"/>
      <c r="X4" s="147" t="s">
        <v>49</v>
      </c>
      <c r="Y4" s="147" t="s">
        <v>50</v>
      </c>
      <c r="Z4" s="175">
        <v>6</v>
      </c>
      <c r="AA4" s="175">
        <v>2</v>
      </c>
      <c r="AB4" s="175">
        <v>24</v>
      </c>
      <c r="AC4" s="159"/>
      <c r="AD4" s="176"/>
      <c r="AE4" s="124"/>
      <c r="AF4" s="177" t="s">
        <v>36</v>
      </c>
      <c r="AG4" s="176" t="s">
        <v>42</v>
      </c>
    </row>
    <row r="5" spans="2:33" ht="30.75" customHeight="1">
      <c r="B5" s="70" t="s">
        <v>51</v>
      </c>
      <c r="D5" s="64" t="s">
        <v>52</v>
      </c>
      <c r="E5" s="69" t="s">
        <v>53</v>
      </c>
      <c r="F5" s="64" t="s">
        <v>52</v>
      </c>
      <c r="G5" s="66" t="s">
        <v>54</v>
      </c>
      <c r="H5" s="67">
        <v>12000</v>
      </c>
      <c r="I5" s="100">
        <v>300</v>
      </c>
      <c r="J5" s="64" t="s">
        <v>55</v>
      </c>
      <c r="K5" s="101"/>
      <c r="L5" s="102"/>
      <c r="M5" s="103"/>
      <c r="N5" s="104"/>
      <c r="O5" s="105">
        <f>tbl邀请[[#This Row],[拍单日期]]+5+tbl邀请[[#This Row],[收货后出稿时间]]</f>
        <v>5</v>
      </c>
      <c r="P5" s="106" t="s">
        <v>36</v>
      </c>
      <c r="Q5" s="106">
        <v>10</v>
      </c>
      <c r="R5" s="106">
        <v>8</v>
      </c>
      <c r="S5" s="106" t="s">
        <v>36</v>
      </c>
      <c r="T5" s="83">
        <v>300</v>
      </c>
      <c r="U5" s="144" t="s">
        <v>56</v>
      </c>
      <c r="V5" s="146"/>
      <c r="W5" s="146"/>
      <c r="X5"/>
      <c r="Y5"/>
      <c r="Z5" s="178">
        <v>9</v>
      </c>
      <c r="AA5" s="178">
        <v>1</v>
      </c>
      <c r="AB5" s="178">
        <v>2</v>
      </c>
      <c r="AC5" s="159"/>
      <c r="AD5" s="176"/>
      <c r="AE5" s="124"/>
      <c r="AF5" s="177" t="s">
        <v>36</v>
      </c>
      <c r="AG5" s="176" t="s">
        <v>42</v>
      </c>
    </row>
    <row r="6" spans="2:33" ht="30.75" customHeight="1">
      <c r="B6" s="71">
        <f>tbl邀请[[#Totals],[小红书昵称]]</f>
        <v>109</v>
      </c>
      <c r="D6" s="64" t="s">
        <v>57</v>
      </c>
      <c r="E6" s="69" t="s">
        <v>58</v>
      </c>
      <c r="F6" s="64" t="s">
        <v>59</v>
      </c>
      <c r="G6" s="66" t="s">
        <v>60</v>
      </c>
      <c r="H6" s="67">
        <v>11000</v>
      </c>
      <c r="I6" s="100">
        <v>300</v>
      </c>
      <c r="J6" s="64" t="s">
        <v>61</v>
      </c>
      <c r="K6" s="107"/>
      <c r="L6" s="108"/>
      <c r="M6" s="109"/>
      <c r="N6" s="110"/>
      <c r="O6" s="111">
        <f>tbl邀请[[#This Row],[拍单日期]]+5+tbl邀请[[#This Row],[收货后出稿时间]]</f>
        <v>5</v>
      </c>
      <c r="P6" s="112" t="s">
        <v>36</v>
      </c>
      <c r="Q6" s="112">
        <v>10</v>
      </c>
      <c r="R6" s="112">
        <v>8</v>
      </c>
      <c r="S6" s="112" t="s">
        <v>36</v>
      </c>
      <c r="T6" s="148">
        <v>300</v>
      </c>
      <c r="U6" s="149" t="s">
        <v>62</v>
      </c>
      <c r="V6" s="150"/>
      <c r="W6" s="150"/>
      <c r="X6" s="151"/>
      <c r="Y6" s="151"/>
      <c r="Z6" s="176">
        <v>60</v>
      </c>
      <c r="AA6" s="176">
        <v>20</v>
      </c>
      <c r="AB6" s="176">
        <v>17</v>
      </c>
      <c r="AC6" s="151"/>
      <c r="AD6" s="176"/>
      <c r="AE6" s="179"/>
      <c r="AF6" s="176" t="s">
        <v>36</v>
      </c>
      <c r="AG6" s="176" t="s">
        <v>42</v>
      </c>
    </row>
    <row r="7" spans="2:33" ht="30.75" customHeight="1">
      <c r="B7" s="70" t="s">
        <v>63</v>
      </c>
      <c r="D7" s="64" t="s">
        <v>64</v>
      </c>
      <c r="E7" s="65">
        <v>18587356010</v>
      </c>
      <c r="F7" s="64" t="s">
        <v>65</v>
      </c>
      <c r="G7" s="66" t="s">
        <v>66</v>
      </c>
      <c r="H7" s="67">
        <v>69000</v>
      </c>
      <c r="I7" s="100">
        <v>500</v>
      </c>
      <c r="J7" s="64" t="s">
        <v>67</v>
      </c>
      <c r="K7" s="107"/>
      <c r="L7" s="108"/>
      <c r="M7" s="109"/>
      <c r="N7" s="110"/>
      <c r="O7" s="111">
        <f>tbl邀请[[#This Row],[拍单日期]]+5+tbl邀请[[#This Row],[收货后出稿时间]]</f>
        <v>5</v>
      </c>
      <c r="P7" s="112" t="s">
        <v>36</v>
      </c>
      <c r="Q7" s="112">
        <v>7</v>
      </c>
      <c r="R7" s="112">
        <v>7</v>
      </c>
      <c r="S7" s="112" t="s">
        <v>36</v>
      </c>
      <c r="T7" s="148">
        <v>500</v>
      </c>
      <c r="U7" s="149" t="s">
        <v>68</v>
      </c>
      <c r="V7" s="150"/>
      <c r="W7" s="150"/>
      <c r="X7" s="152" t="s">
        <v>69</v>
      </c>
      <c r="Y7" s="152" t="s">
        <v>70</v>
      </c>
      <c r="Z7" s="180">
        <v>137</v>
      </c>
      <c r="AA7" s="180">
        <v>8</v>
      </c>
      <c r="AB7" s="180">
        <v>5</v>
      </c>
      <c r="AC7" s="151"/>
      <c r="AD7" s="176"/>
      <c r="AE7" s="179"/>
      <c r="AF7" s="176" t="s">
        <v>36</v>
      </c>
      <c r="AG7" s="176" t="s">
        <v>42</v>
      </c>
    </row>
    <row r="8" spans="2:33" ht="31.5" customHeight="1">
      <c r="B8" s="71">
        <f>tbl邀请[[#Totals],[拍单日期]]</f>
        <v>1</v>
      </c>
      <c r="D8" s="64" t="s">
        <v>71</v>
      </c>
      <c r="E8" s="69" t="s">
        <v>72</v>
      </c>
      <c r="F8" s="64" t="s">
        <v>73</v>
      </c>
      <c r="G8" s="66" t="s">
        <v>74</v>
      </c>
      <c r="H8" s="67">
        <v>11000</v>
      </c>
      <c r="I8" s="100">
        <v>300</v>
      </c>
      <c r="J8" s="64" t="s">
        <v>75</v>
      </c>
      <c r="K8" s="107"/>
      <c r="L8" s="108"/>
      <c r="M8" s="109"/>
      <c r="N8" s="110"/>
      <c r="O8" s="111">
        <f>tbl邀请[[#This Row],[拍单日期]]+5+tbl邀请[[#This Row],[收货后出稿时间]]</f>
        <v>5</v>
      </c>
      <c r="P8" s="112" t="s">
        <v>36</v>
      </c>
      <c r="Q8" s="112">
        <v>10</v>
      </c>
      <c r="R8" s="112">
        <v>7</v>
      </c>
      <c r="S8" s="112" t="s">
        <v>36</v>
      </c>
      <c r="T8" s="148">
        <v>300</v>
      </c>
      <c r="U8" s="149" t="s">
        <v>76</v>
      </c>
      <c r="V8" s="150"/>
      <c r="W8" s="150"/>
      <c r="X8" s="152" t="s">
        <v>77</v>
      </c>
      <c r="Y8" s="152" t="s">
        <v>78</v>
      </c>
      <c r="Z8" s="180">
        <v>32</v>
      </c>
      <c r="AA8" s="180">
        <v>18</v>
      </c>
      <c r="AB8" s="180">
        <v>4</v>
      </c>
      <c r="AC8" s="151"/>
      <c r="AD8" s="176" t="s">
        <v>41</v>
      </c>
      <c r="AE8" s="179"/>
      <c r="AF8" s="176" t="s">
        <v>36</v>
      </c>
      <c r="AG8" s="176" t="s">
        <v>42</v>
      </c>
    </row>
    <row r="9" spans="2:33" ht="30.75" customHeight="1">
      <c r="B9" s="70" t="s">
        <v>79</v>
      </c>
      <c r="D9" s="72" t="s">
        <v>80</v>
      </c>
      <c r="E9" s="73" t="s">
        <v>81</v>
      </c>
      <c r="F9" s="72" t="s">
        <v>80</v>
      </c>
      <c r="G9" s="74" t="s">
        <v>82</v>
      </c>
      <c r="H9" s="75">
        <v>30555</v>
      </c>
      <c r="I9" s="113">
        <v>500</v>
      </c>
      <c r="J9" s="72" t="s">
        <v>83</v>
      </c>
      <c r="K9" s="114"/>
      <c r="L9" s="115"/>
      <c r="M9" s="116"/>
      <c r="N9" s="117"/>
      <c r="O9" s="118">
        <f>tbl邀请[[#This Row],[拍单日期]]+5+tbl邀请[[#This Row],[收货后出稿时间]]</f>
        <v>5</v>
      </c>
      <c r="P9" s="116"/>
      <c r="Q9" s="116"/>
      <c r="R9" s="116"/>
      <c r="S9" s="116"/>
      <c r="T9" s="117"/>
      <c r="U9" s="153"/>
      <c r="V9" s="153"/>
      <c r="W9" s="153"/>
      <c r="X9" s="154"/>
      <c r="Y9" s="154"/>
      <c r="Z9" s="181"/>
      <c r="AA9" s="181"/>
      <c r="AB9" s="181"/>
      <c r="AC9" s="154"/>
      <c r="AD9" s="182"/>
      <c r="AE9" s="114"/>
      <c r="AF9" s="183"/>
      <c r="AG9" s="182" t="s">
        <v>42</v>
      </c>
    </row>
    <row r="10" spans="2:33" ht="30.75" customHeight="1">
      <c r="B10" s="71">
        <f>tbl邀请[[#Totals],[是否交稿]]</f>
        <v>85</v>
      </c>
      <c r="D10" s="64" t="s">
        <v>84</v>
      </c>
      <c r="E10" s="69" t="s">
        <v>85</v>
      </c>
      <c r="F10" s="64" t="s">
        <v>86</v>
      </c>
      <c r="G10" s="66" t="s">
        <v>87</v>
      </c>
      <c r="H10" s="67">
        <v>34000</v>
      </c>
      <c r="I10" s="100">
        <v>500</v>
      </c>
      <c r="J10" s="64" t="s">
        <v>88</v>
      </c>
      <c r="K10" s="119"/>
      <c r="L10" s="120"/>
      <c r="M10" s="121"/>
      <c r="N10" s="122"/>
      <c r="O10" s="123">
        <f>tbl邀请[[#This Row],[拍单日期]]+5+tbl邀请[[#This Row],[收货后出稿时间]]</f>
        <v>5</v>
      </c>
      <c r="P10" s="106" t="s">
        <v>36</v>
      </c>
      <c r="Q10" s="106">
        <v>10</v>
      </c>
      <c r="R10" s="106">
        <v>8</v>
      </c>
      <c r="S10" s="106" t="s">
        <v>36</v>
      </c>
      <c r="T10" s="155">
        <v>500</v>
      </c>
      <c r="U10" s="144" t="s">
        <v>2364</v>
      </c>
      <c r="V10" s="156"/>
      <c r="W10" s="156"/>
      <c r="X10" s="157" t="s">
        <v>89</v>
      </c>
      <c r="Y10" s="157" t="s">
        <v>90</v>
      </c>
      <c r="Z10" s="175">
        <v>108</v>
      </c>
      <c r="AA10" s="175">
        <v>39</v>
      </c>
      <c r="AB10" s="175">
        <v>62</v>
      </c>
      <c r="AC10" s="159"/>
      <c r="AD10" s="176" t="s">
        <v>41</v>
      </c>
      <c r="AE10" s="124"/>
      <c r="AF10" s="177"/>
      <c r="AG10" s="176" t="s">
        <v>42</v>
      </c>
    </row>
    <row r="11" spans="2:33" ht="30.75" customHeight="1">
      <c r="B11" s="70" t="s">
        <v>91</v>
      </c>
      <c r="D11" s="64" t="s">
        <v>92</v>
      </c>
      <c r="E11" s="65">
        <v>18587252362</v>
      </c>
      <c r="F11" s="64" t="s">
        <v>93</v>
      </c>
      <c r="G11" s="66" t="s">
        <v>94</v>
      </c>
      <c r="H11" s="67">
        <v>56000</v>
      </c>
      <c r="I11" s="100">
        <v>500</v>
      </c>
      <c r="J11" s="64" t="s">
        <v>95</v>
      </c>
      <c r="K11" s="119"/>
      <c r="L11" s="120"/>
      <c r="M11" s="121"/>
      <c r="N11" s="122"/>
      <c r="O11" s="123">
        <f>tbl邀请[[#This Row],[拍单日期]]+5+tbl邀请[[#This Row],[收货后出稿时间]]</f>
        <v>5</v>
      </c>
      <c r="P11" s="106" t="s">
        <v>36</v>
      </c>
      <c r="Q11" s="106">
        <v>10</v>
      </c>
      <c r="R11" s="106">
        <v>8</v>
      </c>
      <c r="S11" s="106" t="s">
        <v>36</v>
      </c>
      <c r="T11" s="155">
        <v>500</v>
      </c>
      <c r="U11" s="158" t="s">
        <v>96</v>
      </c>
      <c r="V11" s="156"/>
      <c r="W11" s="156"/>
      <c r="X11" s="157" t="s">
        <v>97</v>
      </c>
      <c r="Y11" s="157" t="s">
        <v>98</v>
      </c>
      <c r="Z11" s="175">
        <v>49</v>
      </c>
      <c r="AA11" s="175">
        <v>4</v>
      </c>
      <c r="AB11" s="175">
        <v>9</v>
      </c>
      <c r="AC11" s="159"/>
      <c r="AD11" s="176"/>
      <c r="AE11" s="124"/>
      <c r="AF11" s="177"/>
      <c r="AG11" s="176" t="s">
        <v>42</v>
      </c>
    </row>
    <row r="12" spans="2:33" ht="30.75" customHeight="1">
      <c r="B12" s="71">
        <f>tbl邀请[[#Totals],[是否发布]]</f>
        <v>84</v>
      </c>
      <c r="D12" s="64" t="s">
        <v>99</v>
      </c>
      <c r="E12" s="65">
        <v>17846745098</v>
      </c>
      <c r="F12" s="64" t="s">
        <v>99</v>
      </c>
      <c r="G12" s="66" t="s">
        <v>100</v>
      </c>
      <c r="H12" s="67">
        <v>53000</v>
      </c>
      <c r="I12" s="100">
        <v>500</v>
      </c>
      <c r="J12" s="64" t="s">
        <v>101</v>
      </c>
      <c r="K12" s="124"/>
      <c r="L12" s="125"/>
      <c r="M12" s="106"/>
      <c r="N12" s="126"/>
      <c r="O12" s="127">
        <f>tbl邀请[[#This Row],[拍单日期]]+5+tbl邀请[[#This Row],[收货后出稿时间]]</f>
        <v>5</v>
      </c>
      <c r="P12" s="106" t="s">
        <v>36</v>
      </c>
      <c r="Q12" s="106">
        <v>9</v>
      </c>
      <c r="R12" s="106">
        <v>7</v>
      </c>
      <c r="S12" s="106" t="s">
        <v>36</v>
      </c>
      <c r="T12" s="126">
        <v>500</v>
      </c>
      <c r="U12" s="158" t="s">
        <v>102</v>
      </c>
      <c r="V12" s="156"/>
      <c r="W12" s="156"/>
      <c r="X12" s="159"/>
      <c r="Y12" s="159"/>
      <c r="Z12" s="178">
        <v>109</v>
      </c>
      <c r="AA12" s="178">
        <v>41</v>
      </c>
      <c r="AB12" s="178">
        <v>51</v>
      </c>
      <c r="AC12" s="159"/>
      <c r="AD12" s="176"/>
      <c r="AE12" s="124"/>
      <c r="AF12" s="177"/>
      <c r="AG12" s="176" t="s">
        <v>42</v>
      </c>
    </row>
    <row r="13" spans="2:33" ht="30.75" customHeight="1">
      <c r="B13" s="70" t="s">
        <v>103</v>
      </c>
      <c r="D13" s="64" t="s">
        <v>104</v>
      </c>
      <c r="E13" s="65">
        <v>18928452932</v>
      </c>
      <c r="F13" s="64" t="s">
        <v>105</v>
      </c>
      <c r="G13" s="66" t="s">
        <v>106</v>
      </c>
      <c r="H13" s="67">
        <v>52000</v>
      </c>
      <c r="I13" s="100">
        <v>500</v>
      </c>
      <c r="J13" s="64" t="s">
        <v>107</v>
      </c>
      <c r="K13" s="119"/>
      <c r="L13" s="120"/>
      <c r="M13" s="121"/>
      <c r="N13" s="122"/>
      <c r="O13" s="123">
        <f>tbl邀请[[#This Row],[拍单日期]]+5+tbl邀请[[#This Row],[收货后出稿时间]]</f>
        <v>5</v>
      </c>
      <c r="P13" s="106" t="s">
        <v>36</v>
      </c>
      <c r="Q13" s="106">
        <v>10</v>
      </c>
      <c r="R13" s="106">
        <v>8</v>
      </c>
      <c r="S13" s="106" t="s">
        <v>36</v>
      </c>
      <c r="T13" s="155">
        <v>500</v>
      </c>
      <c r="U13" s="144" t="s">
        <v>108</v>
      </c>
      <c r="V13" s="156"/>
      <c r="W13" s="156"/>
      <c r="X13" s="159"/>
      <c r="Y13" s="159"/>
      <c r="Z13" s="178">
        <v>113</v>
      </c>
      <c r="AA13" s="178">
        <v>32</v>
      </c>
      <c r="AB13" s="178">
        <v>37</v>
      </c>
      <c r="AC13" s="159"/>
      <c r="AD13" s="176"/>
      <c r="AE13" s="124"/>
      <c r="AF13" s="177"/>
      <c r="AG13" s="176" t="s">
        <v>42</v>
      </c>
    </row>
    <row r="14" spans="2:33" ht="30.75" customHeight="1">
      <c r="B14" s="76">
        <f>tbl邀请[[#Totals],[拍单金额]]</f>
        <v>0</v>
      </c>
      <c r="D14" s="64" t="s">
        <v>109</v>
      </c>
      <c r="E14" s="65">
        <v>15583410703</v>
      </c>
      <c r="F14" s="64" t="s">
        <v>109</v>
      </c>
      <c r="G14" s="66" t="s">
        <v>110</v>
      </c>
      <c r="H14" s="67">
        <v>30000</v>
      </c>
      <c r="I14" s="100">
        <v>500</v>
      </c>
      <c r="J14" s="64" t="s">
        <v>111</v>
      </c>
      <c r="K14" s="119"/>
      <c r="L14" s="120"/>
      <c r="M14" s="121"/>
      <c r="N14" s="122"/>
      <c r="O14" s="123">
        <f>tbl邀请[[#This Row],[拍单日期]]+5+tbl邀请[[#This Row],[收货后出稿时间]]</f>
        <v>5</v>
      </c>
      <c r="P14" s="106" t="s">
        <v>36</v>
      </c>
      <c r="Q14" s="106">
        <v>10</v>
      </c>
      <c r="R14" s="106">
        <v>8</v>
      </c>
      <c r="S14" s="106" t="s">
        <v>36</v>
      </c>
      <c r="T14" s="155">
        <v>500</v>
      </c>
      <c r="U14" s="144" t="s">
        <v>112</v>
      </c>
      <c r="V14" s="156"/>
      <c r="W14" s="156"/>
      <c r="X14" s="157" t="s">
        <v>113</v>
      </c>
      <c r="Y14" s="157" t="s">
        <v>114</v>
      </c>
      <c r="Z14" s="175">
        <v>61</v>
      </c>
      <c r="AA14" s="175">
        <v>53</v>
      </c>
      <c r="AB14" s="175">
        <v>3</v>
      </c>
      <c r="AC14" s="159"/>
      <c r="AD14" s="176"/>
      <c r="AE14" s="124"/>
      <c r="AF14" s="177" t="s">
        <v>36</v>
      </c>
      <c r="AG14" s="176" t="s">
        <v>42</v>
      </c>
    </row>
    <row r="15" spans="2:33" ht="30.75" customHeight="1">
      <c r="B15" s="70" t="s">
        <v>115</v>
      </c>
      <c r="D15" s="64" t="s">
        <v>116</v>
      </c>
      <c r="E15" s="65">
        <v>15915810397</v>
      </c>
      <c r="F15" s="64" t="s">
        <v>117</v>
      </c>
      <c r="G15" s="66" t="s">
        <v>118</v>
      </c>
      <c r="H15" s="67">
        <v>66000</v>
      </c>
      <c r="I15" s="100">
        <v>500</v>
      </c>
      <c r="J15" s="64" t="s">
        <v>119</v>
      </c>
      <c r="K15" s="101"/>
      <c r="L15" s="102"/>
      <c r="M15" s="103"/>
      <c r="N15" s="104"/>
      <c r="O15" s="105">
        <f>tbl邀请[[#This Row],[拍单日期]]+5+tbl邀请[[#This Row],[收货后出稿时间]]</f>
        <v>5</v>
      </c>
      <c r="P15" s="106" t="s">
        <v>36</v>
      </c>
      <c r="Q15" s="106">
        <v>10</v>
      </c>
      <c r="R15" s="106">
        <v>7</v>
      </c>
      <c r="S15" s="106" t="s">
        <v>36</v>
      </c>
      <c r="T15" s="83">
        <v>500</v>
      </c>
      <c r="U15" s="144" t="s">
        <v>120</v>
      </c>
      <c r="V15" s="146"/>
      <c r="W15" s="146"/>
      <c r="X15" s="147" t="s">
        <v>121</v>
      </c>
      <c r="Y15" s="147" t="s">
        <v>122</v>
      </c>
      <c r="Z15" s="175">
        <v>38</v>
      </c>
      <c r="AA15" s="175">
        <v>25</v>
      </c>
      <c r="AB15" s="175">
        <v>11</v>
      </c>
      <c r="AC15" s="159"/>
      <c r="AD15" s="176" t="s">
        <v>41</v>
      </c>
      <c r="AE15" s="124"/>
      <c r="AF15" s="177"/>
      <c r="AG15" s="176" t="s">
        <v>42</v>
      </c>
    </row>
    <row r="16" spans="2:33" ht="30.75" customHeight="1">
      <c r="B16" s="76">
        <f>tbl邀请[[#Totals],[结算金额]]</f>
        <v>18920</v>
      </c>
      <c r="D16" s="77" t="s">
        <v>123</v>
      </c>
      <c r="E16" s="78">
        <v>13129624915</v>
      </c>
      <c r="F16" s="77" t="s">
        <v>124</v>
      </c>
      <c r="G16" s="77" t="s">
        <v>125</v>
      </c>
      <c r="H16" s="79" t="s">
        <v>126</v>
      </c>
      <c r="I16" s="79">
        <v>200</v>
      </c>
      <c r="J16" s="77" t="s">
        <v>127</v>
      </c>
      <c r="K16" s="101"/>
      <c r="L16" s="102"/>
      <c r="M16" s="103"/>
      <c r="N16" s="104"/>
      <c r="O16" s="105">
        <f>tbl邀请[[#This Row],[拍单日期]]+5+tbl邀请[[#This Row],[收货后出稿时间]]</f>
        <v>5</v>
      </c>
      <c r="P16" s="116"/>
      <c r="Q16" s="116"/>
      <c r="R16" s="116"/>
      <c r="S16" s="116"/>
      <c r="T16" s="117"/>
      <c r="U16" s="153"/>
      <c r="V16" s="153"/>
      <c r="W16" s="153"/>
      <c r="X16" s="154"/>
      <c r="Y16" s="154"/>
      <c r="Z16" s="181"/>
      <c r="AA16" s="181"/>
      <c r="AB16" s="181"/>
      <c r="AC16" s="154"/>
      <c r="AD16" s="182"/>
      <c r="AE16" s="114"/>
      <c r="AF16" s="183"/>
      <c r="AG16" s="183" t="s">
        <v>128</v>
      </c>
    </row>
    <row r="17" spans="2:33" ht="30.75" customHeight="1">
      <c r="B17" s="70" t="s">
        <v>129</v>
      </c>
      <c r="D17" s="80" t="s">
        <v>130</v>
      </c>
      <c r="E17" s="81">
        <v>13823492850</v>
      </c>
      <c r="F17" s="80" t="s">
        <v>131</v>
      </c>
      <c r="G17" s="80" t="s">
        <v>132</v>
      </c>
      <c r="H17" s="82" t="s">
        <v>133</v>
      </c>
      <c r="I17" s="82">
        <v>200</v>
      </c>
      <c r="J17" s="80" t="s">
        <v>134</v>
      </c>
      <c r="K17" s="119"/>
      <c r="L17" s="120"/>
      <c r="M17" s="121"/>
      <c r="N17" s="122"/>
      <c r="O17" s="123">
        <f>tbl邀请[[#This Row],[拍单日期]]+5+tbl邀请[[#This Row],[收货后出稿时间]]</f>
        <v>5</v>
      </c>
      <c r="P17" s="106" t="s">
        <v>36</v>
      </c>
      <c r="Q17" s="106">
        <v>10</v>
      </c>
      <c r="R17" s="106">
        <v>8</v>
      </c>
      <c r="S17" s="106" t="s">
        <v>36</v>
      </c>
      <c r="T17" s="155">
        <v>200</v>
      </c>
      <c r="U17" s="158" t="s">
        <v>135</v>
      </c>
      <c r="V17" s="158" t="s">
        <v>136</v>
      </c>
      <c r="W17" s="156"/>
      <c r="X17" s="157" t="s">
        <v>137</v>
      </c>
      <c r="Y17" s="157" t="s">
        <v>138</v>
      </c>
      <c r="Z17" s="175">
        <v>62</v>
      </c>
      <c r="AA17" s="175">
        <v>34</v>
      </c>
      <c r="AB17" s="175">
        <v>10</v>
      </c>
      <c r="AC17" s="159"/>
      <c r="AD17" s="176"/>
      <c r="AE17" s="124"/>
      <c r="AF17" s="177" t="s">
        <v>36</v>
      </c>
      <c r="AG17" s="177" t="s">
        <v>128</v>
      </c>
    </row>
    <row r="18" spans="2:33" ht="30.75" customHeight="1">
      <c r="B18" s="76">
        <f>tbl邀请[[#Totals],[笔记报价]]-B16</f>
        <v>5300</v>
      </c>
      <c r="D18" s="81">
        <v>6</v>
      </c>
      <c r="E18" s="81">
        <v>969862776</v>
      </c>
      <c r="F18" s="80" t="s">
        <v>139</v>
      </c>
      <c r="G18" s="80" t="s">
        <v>140</v>
      </c>
      <c r="H18" s="83">
        <v>11000</v>
      </c>
      <c r="I18" s="82">
        <v>200</v>
      </c>
      <c r="J18" s="128">
        <v>18420339836</v>
      </c>
      <c r="K18" s="119"/>
      <c r="L18" s="120"/>
      <c r="M18" s="121"/>
      <c r="N18" s="122"/>
      <c r="O18" s="123">
        <f>tbl邀请[[#This Row],[拍单日期]]+5+tbl邀请[[#This Row],[收货后出稿时间]]</f>
        <v>5</v>
      </c>
      <c r="P18" s="106" t="s">
        <v>36</v>
      </c>
      <c r="Q18" s="106">
        <v>10</v>
      </c>
      <c r="R18" s="106">
        <v>8</v>
      </c>
      <c r="S18" s="106" t="s">
        <v>36</v>
      </c>
      <c r="T18" s="155">
        <v>200</v>
      </c>
      <c r="U18" s="158" t="s">
        <v>141</v>
      </c>
      <c r="V18" s="158" t="s">
        <v>142</v>
      </c>
      <c r="W18" s="156"/>
      <c r="X18" s="157" t="s">
        <v>143</v>
      </c>
      <c r="Y18" s="157" t="s">
        <v>144</v>
      </c>
      <c r="Z18" s="175">
        <v>123</v>
      </c>
      <c r="AA18" s="175">
        <v>34</v>
      </c>
      <c r="AB18" s="175">
        <v>72</v>
      </c>
      <c r="AC18" s="159"/>
      <c r="AD18" s="176"/>
      <c r="AE18" s="124"/>
      <c r="AF18" s="177" t="s">
        <v>36</v>
      </c>
      <c r="AG18" s="177" t="s">
        <v>128</v>
      </c>
    </row>
    <row r="19" spans="2:33" ht="30.75" customHeight="1">
      <c r="D19" s="80" t="s">
        <v>145</v>
      </c>
      <c r="E19" s="84" t="s">
        <v>146</v>
      </c>
      <c r="F19" s="80" t="s">
        <v>147</v>
      </c>
      <c r="G19" s="80" t="s">
        <v>148</v>
      </c>
      <c r="H19" s="82" t="s">
        <v>126</v>
      </c>
      <c r="I19" s="82">
        <v>200</v>
      </c>
      <c r="J19" s="80" t="s">
        <v>149</v>
      </c>
      <c r="K19" s="101"/>
      <c r="L19" s="102"/>
      <c r="M19" s="103"/>
      <c r="N19" s="104"/>
      <c r="O19" s="105">
        <f>tbl邀请[[#This Row],[拍单日期]]+5+tbl邀请[[#This Row],[收货后出稿时间]]</f>
        <v>5</v>
      </c>
      <c r="P19" s="106" t="s">
        <v>36</v>
      </c>
      <c r="Q19" s="106">
        <v>7</v>
      </c>
      <c r="R19" s="106">
        <v>4</v>
      </c>
      <c r="S19" s="106" t="s">
        <v>36</v>
      </c>
      <c r="T19" s="83">
        <v>200</v>
      </c>
      <c r="U19" s="144" t="s">
        <v>150</v>
      </c>
      <c r="V19" s="146"/>
      <c r="W19" s="146"/>
      <c r="X19"/>
      <c r="Y19"/>
      <c r="Z19" s="178">
        <v>43</v>
      </c>
      <c r="AA19" s="178">
        <v>18</v>
      </c>
      <c r="AB19" s="178">
        <v>19</v>
      </c>
      <c r="AC19" s="159"/>
      <c r="AD19" s="176"/>
      <c r="AE19" s="124"/>
      <c r="AF19" s="177"/>
      <c r="AG19" s="177" t="s">
        <v>128</v>
      </c>
    </row>
    <row r="20" spans="2:33" ht="30.75" customHeight="1">
      <c r="B20" s="46" t="s">
        <v>151</v>
      </c>
      <c r="D20" s="80" t="s">
        <v>152</v>
      </c>
      <c r="E20" s="84" t="s">
        <v>153</v>
      </c>
      <c r="F20" s="80" t="s">
        <v>154</v>
      </c>
      <c r="G20" s="80" t="s">
        <v>155</v>
      </c>
      <c r="H20" s="82" t="s">
        <v>156</v>
      </c>
      <c r="I20" s="82">
        <v>200</v>
      </c>
      <c r="J20" s="80" t="s">
        <v>157</v>
      </c>
      <c r="K20" s="119"/>
      <c r="L20" s="120"/>
      <c r="M20" s="121"/>
      <c r="N20" s="122"/>
      <c r="O20" s="123">
        <f>tbl邀请[[#This Row],[拍单日期]]+5+tbl邀请[[#This Row],[收货后出稿时间]]</f>
        <v>5</v>
      </c>
      <c r="P20" s="106" t="s">
        <v>36</v>
      </c>
      <c r="Q20" s="106">
        <v>7</v>
      </c>
      <c r="R20" s="106">
        <v>7</v>
      </c>
      <c r="S20" s="106" t="s">
        <v>36</v>
      </c>
      <c r="T20" s="155">
        <v>200</v>
      </c>
      <c r="U20" s="144" t="s">
        <v>158</v>
      </c>
      <c r="V20" s="156"/>
      <c r="W20" s="156"/>
      <c r="X20" s="159"/>
      <c r="Y20" s="159"/>
      <c r="Z20" s="178">
        <v>58</v>
      </c>
      <c r="AA20" s="178">
        <v>32</v>
      </c>
      <c r="AB20" s="178">
        <v>17</v>
      </c>
      <c r="AC20" s="159"/>
      <c r="AD20" s="176"/>
      <c r="AE20" s="124"/>
      <c r="AF20" s="177" t="s">
        <v>36</v>
      </c>
      <c r="AG20" s="177" t="s">
        <v>128</v>
      </c>
    </row>
    <row r="21" spans="2:33" ht="30.75" customHeight="1">
      <c r="B21" s="85">
        <f ca="1">TODAY()</f>
        <v>44280</v>
      </c>
      <c r="D21" s="80" t="s">
        <v>159</v>
      </c>
      <c r="E21" s="84" t="s">
        <v>160</v>
      </c>
      <c r="F21" s="80" t="s">
        <v>161</v>
      </c>
      <c r="G21" s="80" t="s">
        <v>162</v>
      </c>
      <c r="H21" s="82" t="s">
        <v>163</v>
      </c>
      <c r="I21" s="82">
        <v>200</v>
      </c>
      <c r="J21" s="80" t="s">
        <v>164</v>
      </c>
      <c r="K21" s="119"/>
      <c r="L21" s="120"/>
      <c r="M21" s="121"/>
      <c r="N21" s="122"/>
      <c r="O21" s="123">
        <f>tbl邀请[[#This Row],[拍单日期]]+5+tbl邀请[[#This Row],[收货后出稿时间]]</f>
        <v>5</v>
      </c>
      <c r="P21" s="106" t="s">
        <v>36</v>
      </c>
      <c r="Q21" s="106">
        <v>9</v>
      </c>
      <c r="R21" s="106">
        <v>7</v>
      </c>
      <c r="S21" s="106" t="s">
        <v>36</v>
      </c>
      <c r="T21" s="155">
        <v>200</v>
      </c>
      <c r="U21" s="158" t="s">
        <v>165</v>
      </c>
      <c r="V21" s="156"/>
      <c r="W21" s="156"/>
      <c r="X21" s="157" t="s">
        <v>166</v>
      </c>
      <c r="Y21" s="157" t="s">
        <v>167</v>
      </c>
      <c r="Z21" s="175">
        <v>61</v>
      </c>
      <c r="AA21" s="175">
        <v>29</v>
      </c>
      <c r="AB21" s="175">
        <v>19</v>
      </c>
      <c r="AC21" s="159"/>
      <c r="AD21" s="176"/>
      <c r="AE21" s="124"/>
      <c r="AF21" s="177" t="s">
        <v>36</v>
      </c>
      <c r="AG21" s="177" t="s">
        <v>128</v>
      </c>
    </row>
    <row r="22" spans="2:33" ht="30.75" customHeight="1">
      <c r="D22" s="80" t="s">
        <v>168</v>
      </c>
      <c r="E22" s="84" t="s">
        <v>169</v>
      </c>
      <c r="F22" s="80" t="s">
        <v>170</v>
      </c>
      <c r="G22" s="80" t="s">
        <v>171</v>
      </c>
      <c r="H22" s="82" t="s">
        <v>172</v>
      </c>
      <c r="I22" s="82">
        <v>200</v>
      </c>
      <c r="J22" s="80" t="s">
        <v>173</v>
      </c>
      <c r="K22" s="101"/>
      <c r="L22" s="102"/>
      <c r="M22" s="103"/>
      <c r="N22" s="104"/>
      <c r="O22" s="105">
        <f>tbl邀请[[#This Row],[拍单日期]]+5+tbl邀请[[#This Row],[收货后出稿时间]]</f>
        <v>5</v>
      </c>
      <c r="P22" s="106" t="s">
        <v>36</v>
      </c>
      <c r="Q22" s="106">
        <v>10</v>
      </c>
      <c r="R22" s="106">
        <v>7</v>
      </c>
      <c r="S22" s="106" t="s">
        <v>36</v>
      </c>
      <c r="T22" s="83">
        <v>200</v>
      </c>
      <c r="U22" s="144" t="s">
        <v>174</v>
      </c>
      <c r="V22" s="146"/>
      <c r="W22" s="146"/>
      <c r="X22" s="147" t="s">
        <v>175</v>
      </c>
      <c r="Y22" s="147" t="s">
        <v>176</v>
      </c>
      <c r="Z22" s="175">
        <v>32</v>
      </c>
      <c r="AA22" s="175">
        <v>28</v>
      </c>
      <c r="AB22" s="175">
        <v>28</v>
      </c>
      <c r="AC22" s="159"/>
      <c r="AD22" s="176"/>
      <c r="AE22" s="124"/>
      <c r="AF22" s="177"/>
      <c r="AG22" s="177" t="s">
        <v>128</v>
      </c>
    </row>
    <row r="23" spans="2:33" ht="30.75" customHeight="1">
      <c r="D23" s="80" t="s">
        <v>177</v>
      </c>
      <c r="E23" s="84" t="s">
        <v>178</v>
      </c>
      <c r="F23" s="80" t="s">
        <v>179</v>
      </c>
      <c r="G23" s="80" t="s">
        <v>180</v>
      </c>
      <c r="H23" s="82" t="s">
        <v>181</v>
      </c>
      <c r="I23" s="82">
        <v>200</v>
      </c>
      <c r="J23" s="80" t="s">
        <v>182</v>
      </c>
      <c r="K23" s="119"/>
      <c r="L23" s="120"/>
      <c r="M23" s="121"/>
      <c r="N23" s="122"/>
      <c r="O23" s="123">
        <f>tbl邀请[[#This Row],[拍单日期]]+5+tbl邀请[[#This Row],[收货后出稿时间]]</f>
        <v>5</v>
      </c>
      <c r="P23" s="106" t="s">
        <v>36</v>
      </c>
      <c r="Q23" s="106">
        <v>10</v>
      </c>
      <c r="R23" s="106">
        <v>7</v>
      </c>
      <c r="S23" s="106" t="s">
        <v>36</v>
      </c>
      <c r="T23" s="155">
        <v>200</v>
      </c>
      <c r="U23" s="144" t="s">
        <v>183</v>
      </c>
      <c r="V23" s="158" t="s">
        <v>184</v>
      </c>
      <c r="W23" s="156"/>
      <c r="X23" s="157" t="s">
        <v>185</v>
      </c>
      <c r="Y23" s="157" t="s">
        <v>186</v>
      </c>
      <c r="Z23" s="175">
        <v>49</v>
      </c>
      <c r="AA23" s="175">
        <v>37</v>
      </c>
      <c r="AB23" s="175">
        <v>10</v>
      </c>
      <c r="AC23" s="159"/>
      <c r="AD23" s="176"/>
      <c r="AE23" s="124"/>
      <c r="AF23" s="177" t="s">
        <v>36</v>
      </c>
      <c r="AG23" s="177" t="s">
        <v>128</v>
      </c>
    </row>
    <row r="24" spans="2:33" ht="30.75" customHeight="1">
      <c r="D24" s="86" t="s">
        <v>187</v>
      </c>
      <c r="E24" s="87" t="s">
        <v>188</v>
      </c>
      <c r="F24" s="77" t="s">
        <v>189</v>
      </c>
      <c r="G24" s="77" t="s">
        <v>190</v>
      </c>
      <c r="H24" s="79" t="s">
        <v>191</v>
      </c>
      <c r="I24" s="79">
        <v>200</v>
      </c>
      <c r="J24" s="77" t="s">
        <v>192</v>
      </c>
      <c r="K24" s="114"/>
      <c r="L24" s="115"/>
      <c r="M24" s="116"/>
      <c r="N24" s="117"/>
      <c r="O24" s="118">
        <f>tbl邀请[[#This Row],[拍单日期]]+5+tbl邀请[[#This Row],[收货后出稿时间]]</f>
        <v>5</v>
      </c>
      <c r="P24" s="116"/>
      <c r="Q24" s="116"/>
      <c r="R24" s="116"/>
      <c r="S24" s="116"/>
      <c r="T24" s="117"/>
      <c r="U24" s="153"/>
      <c r="V24" s="153"/>
      <c r="W24" s="153"/>
      <c r="X24" s="154"/>
      <c r="Y24" s="154"/>
      <c r="Z24" s="181"/>
      <c r="AA24" s="181"/>
      <c r="AB24" s="181"/>
      <c r="AC24" s="154"/>
      <c r="AD24" s="182"/>
      <c r="AE24" s="114"/>
      <c r="AF24" s="183"/>
      <c r="AG24" s="183" t="s">
        <v>128</v>
      </c>
    </row>
    <row r="25" spans="2:33" ht="30.75" customHeight="1">
      <c r="D25" s="80" t="s">
        <v>193</v>
      </c>
      <c r="E25" s="81">
        <v>13049108854</v>
      </c>
      <c r="F25" s="80" t="s">
        <v>194</v>
      </c>
      <c r="G25" s="80" t="s">
        <v>195</v>
      </c>
      <c r="H25" s="82" t="s">
        <v>156</v>
      </c>
      <c r="I25" s="82">
        <v>200</v>
      </c>
      <c r="J25" s="80" t="s">
        <v>196</v>
      </c>
      <c r="K25" s="119"/>
      <c r="L25" s="120"/>
      <c r="M25" s="121"/>
      <c r="N25" s="122"/>
      <c r="O25" s="123">
        <f>tbl邀请[[#This Row],[拍单日期]]+5+tbl邀请[[#This Row],[收货后出稿时间]]</f>
        <v>5</v>
      </c>
      <c r="P25" s="106" t="s">
        <v>36</v>
      </c>
      <c r="Q25" s="106">
        <v>10</v>
      </c>
      <c r="R25" s="106">
        <v>8</v>
      </c>
      <c r="S25" s="106" t="s">
        <v>36</v>
      </c>
      <c r="T25" s="155">
        <v>200</v>
      </c>
      <c r="U25" s="158" t="s">
        <v>197</v>
      </c>
      <c r="V25" s="156"/>
      <c r="W25" s="156"/>
      <c r="X25" s="157" t="s">
        <v>198</v>
      </c>
      <c r="Y25" s="157" t="s">
        <v>199</v>
      </c>
      <c r="Z25" s="175">
        <v>45</v>
      </c>
      <c r="AA25" s="175">
        <v>21</v>
      </c>
      <c r="AB25" s="175">
        <v>3</v>
      </c>
      <c r="AC25" s="159"/>
      <c r="AD25" s="176"/>
      <c r="AE25" s="124"/>
      <c r="AF25" s="177"/>
      <c r="AG25" s="177" t="s">
        <v>128</v>
      </c>
    </row>
    <row r="26" spans="2:33" ht="30.75" customHeight="1">
      <c r="D26" s="80" t="s">
        <v>200</v>
      </c>
      <c r="E26" s="84" t="s">
        <v>201</v>
      </c>
      <c r="F26" s="80" t="s">
        <v>202</v>
      </c>
      <c r="G26" s="80" t="s">
        <v>203</v>
      </c>
      <c r="H26" s="82" t="s">
        <v>133</v>
      </c>
      <c r="I26" s="82">
        <v>200</v>
      </c>
      <c r="J26" s="80" t="s">
        <v>204</v>
      </c>
      <c r="K26" s="119"/>
      <c r="L26" s="120"/>
      <c r="M26" s="121"/>
      <c r="N26" s="122"/>
      <c r="O26" s="123">
        <f>tbl邀请[[#This Row],[拍单日期]]+5+tbl邀请[[#This Row],[收货后出稿时间]]</f>
        <v>5</v>
      </c>
      <c r="P26" s="106" t="s">
        <v>36</v>
      </c>
      <c r="Q26" s="106">
        <v>10</v>
      </c>
      <c r="R26" s="106">
        <v>8</v>
      </c>
      <c r="S26" s="106" t="s">
        <v>36</v>
      </c>
      <c r="T26" s="155">
        <v>200</v>
      </c>
      <c r="U26" s="158" t="s">
        <v>205</v>
      </c>
      <c r="V26" s="158" t="s">
        <v>206</v>
      </c>
      <c r="W26" s="156"/>
      <c r="X26" s="157" t="s">
        <v>207</v>
      </c>
      <c r="Y26" s="157" t="s">
        <v>208</v>
      </c>
      <c r="Z26" s="175">
        <v>116</v>
      </c>
      <c r="AA26" s="175">
        <v>76</v>
      </c>
      <c r="AB26" s="175">
        <v>15</v>
      </c>
      <c r="AC26" s="159"/>
      <c r="AD26" s="176"/>
      <c r="AE26" s="124"/>
      <c r="AF26" s="177"/>
      <c r="AG26" s="177" t="s">
        <v>128</v>
      </c>
    </row>
    <row r="27" spans="2:33" ht="30.75" customHeight="1">
      <c r="D27" s="77" t="s">
        <v>209</v>
      </c>
      <c r="E27" s="87" t="s">
        <v>210</v>
      </c>
      <c r="F27" s="77" t="s">
        <v>211</v>
      </c>
      <c r="G27" s="77" t="s">
        <v>212</v>
      </c>
      <c r="H27" s="79" t="s">
        <v>213</v>
      </c>
      <c r="I27" s="79">
        <v>200</v>
      </c>
      <c r="J27" s="77" t="s">
        <v>214</v>
      </c>
      <c r="K27" s="101"/>
      <c r="L27" s="102"/>
      <c r="M27" s="103"/>
      <c r="N27" s="104"/>
      <c r="O27" s="105">
        <f>tbl邀请[[#This Row],[拍单日期]]+5+tbl邀请[[#This Row],[收货后出稿时间]]</f>
        <v>5</v>
      </c>
      <c r="P27" s="116"/>
      <c r="Q27" s="116"/>
      <c r="R27" s="116"/>
      <c r="S27" s="116"/>
      <c r="T27" s="117"/>
      <c r="U27" s="153"/>
      <c r="V27" s="153"/>
      <c r="W27" s="153"/>
      <c r="X27" s="154"/>
      <c r="Y27" s="154"/>
      <c r="Z27" s="181"/>
      <c r="AA27" s="181"/>
      <c r="AB27" s="181"/>
      <c r="AC27" s="154"/>
      <c r="AD27" s="182"/>
      <c r="AE27" s="114"/>
      <c r="AF27" s="183"/>
      <c r="AG27" s="183" t="s">
        <v>128</v>
      </c>
    </row>
    <row r="28" spans="2:33" ht="30.75" customHeight="1">
      <c r="D28" s="77" t="s">
        <v>215</v>
      </c>
      <c r="E28" s="78">
        <v>289781260</v>
      </c>
      <c r="F28" s="77" t="s">
        <v>215</v>
      </c>
      <c r="G28" s="77" t="s">
        <v>216</v>
      </c>
      <c r="H28" s="79" t="s">
        <v>191</v>
      </c>
      <c r="I28" s="79">
        <v>200</v>
      </c>
      <c r="J28" s="77" t="s">
        <v>217</v>
      </c>
      <c r="K28" s="101"/>
      <c r="L28" s="102"/>
      <c r="M28" s="103"/>
      <c r="N28" s="104"/>
      <c r="O28" s="105">
        <f>tbl邀请[[#This Row],[拍单日期]]+5+tbl邀请[[#This Row],[收货后出稿时间]]</f>
        <v>5</v>
      </c>
      <c r="P28" s="116"/>
      <c r="Q28" s="116"/>
      <c r="R28" s="116"/>
      <c r="S28" s="116"/>
      <c r="T28" s="117"/>
      <c r="U28" s="153"/>
      <c r="V28" s="153"/>
      <c r="W28" s="153"/>
      <c r="X28" s="154"/>
      <c r="Y28" s="154"/>
      <c r="Z28" s="181"/>
      <c r="AA28" s="181"/>
      <c r="AB28" s="181"/>
      <c r="AC28" s="154"/>
      <c r="AD28" s="182"/>
      <c r="AE28" s="114"/>
      <c r="AF28" s="183"/>
      <c r="AG28" s="183" t="s">
        <v>128</v>
      </c>
    </row>
    <row r="29" spans="2:33" ht="30.75" customHeight="1">
      <c r="D29" s="77" t="s">
        <v>218</v>
      </c>
      <c r="E29" s="87" t="s">
        <v>219</v>
      </c>
      <c r="F29" s="77" t="s">
        <v>218</v>
      </c>
      <c r="G29" s="77" t="s">
        <v>220</v>
      </c>
      <c r="H29" s="79" t="s">
        <v>133</v>
      </c>
      <c r="I29" s="79">
        <v>200</v>
      </c>
      <c r="J29" s="77" t="s">
        <v>221</v>
      </c>
      <c r="K29" s="101"/>
      <c r="L29" s="102"/>
      <c r="M29" s="103"/>
      <c r="N29" s="104"/>
      <c r="O29" s="105">
        <f>tbl邀请[[#This Row],[拍单日期]]+5+tbl邀请[[#This Row],[收货后出稿时间]]</f>
        <v>5</v>
      </c>
      <c r="P29" s="116"/>
      <c r="Q29" s="116"/>
      <c r="R29" s="116"/>
      <c r="S29" s="116"/>
      <c r="T29" s="117"/>
      <c r="U29" s="153"/>
      <c r="V29" s="153"/>
      <c r="W29" s="153"/>
      <c r="X29" s="154"/>
      <c r="Y29" s="154"/>
      <c r="Z29" s="181"/>
      <c r="AA29" s="181"/>
      <c r="AB29" s="181"/>
      <c r="AC29" s="154"/>
      <c r="AD29" s="182"/>
      <c r="AE29" s="114"/>
      <c r="AF29" s="183"/>
      <c r="AG29" s="183" t="s">
        <v>128</v>
      </c>
    </row>
    <row r="30" spans="2:33" ht="30.75" customHeight="1">
      <c r="D30" s="80" t="s">
        <v>222</v>
      </c>
      <c r="E30" s="84" t="s">
        <v>223</v>
      </c>
      <c r="F30" s="80" t="s">
        <v>224</v>
      </c>
      <c r="G30" s="80" t="s">
        <v>225</v>
      </c>
      <c r="H30" s="82" t="s">
        <v>133</v>
      </c>
      <c r="I30" s="82">
        <v>200</v>
      </c>
      <c r="J30" s="80" t="s">
        <v>226</v>
      </c>
      <c r="K30" s="119"/>
      <c r="L30" s="120"/>
      <c r="M30" s="121"/>
      <c r="N30" s="122"/>
      <c r="O30" s="123">
        <f>tbl邀请[[#This Row],[拍单日期]]+5+tbl邀请[[#This Row],[收货后出稿时间]]</f>
        <v>5</v>
      </c>
      <c r="P30" s="106" t="s">
        <v>36</v>
      </c>
      <c r="Q30" s="106">
        <v>9</v>
      </c>
      <c r="R30" s="106">
        <v>7</v>
      </c>
      <c r="S30" s="106" t="s">
        <v>36</v>
      </c>
      <c r="T30" s="155">
        <v>200</v>
      </c>
      <c r="U30" s="158" t="s">
        <v>227</v>
      </c>
      <c r="V30" s="158" t="s">
        <v>228</v>
      </c>
      <c r="W30" s="156"/>
      <c r="X30" s="157" t="s">
        <v>229</v>
      </c>
      <c r="Y30" s="157" t="s">
        <v>230</v>
      </c>
      <c r="Z30" s="175">
        <v>141</v>
      </c>
      <c r="AA30" s="175">
        <v>90</v>
      </c>
      <c r="AB30" s="175">
        <v>12</v>
      </c>
      <c r="AC30" s="159"/>
      <c r="AD30" s="176"/>
      <c r="AE30" s="124"/>
      <c r="AF30" s="177" t="s">
        <v>36</v>
      </c>
      <c r="AG30" s="177" t="s">
        <v>128</v>
      </c>
    </row>
    <row r="31" spans="2:33" ht="30.75" customHeight="1">
      <c r="D31" s="80" t="s">
        <v>231</v>
      </c>
      <c r="E31" s="81">
        <v>13060524643</v>
      </c>
      <c r="F31" s="80" t="s">
        <v>232</v>
      </c>
      <c r="G31" s="80" t="s">
        <v>233</v>
      </c>
      <c r="H31" s="82" t="s">
        <v>191</v>
      </c>
      <c r="I31" s="82">
        <v>200</v>
      </c>
      <c r="J31" s="80" t="s">
        <v>234</v>
      </c>
      <c r="K31" s="119"/>
      <c r="L31" s="120"/>
      <c r="M31" s="121"/>
      <c r="N31" s="122"/>
      <c r="O31" s="123">
        <f>tbl邀请[[#This Row],[拍单日期]]+5+tbl邀请[[#This Row],[收货后出稿时间]]</f>
        <v>5</v>
      </c>
      <c r="P31" s="106" t="s">
        <v>36</v>
      </c>
      <c r="Q31" s="106">
        <v>10</v>
      </c>
      <c r="R31" s="106">
        <v>6</v>
      </c>
      <c r="S31" s="106" t="s">
        <v>36</v>
      </c>
      <c r="T31" s="155">
        <v>200</v>
      </c>
      <c r="U31" s="158" t="s">
        <v>235</v>
      </c>
      <c r="V31" s="156"/>
      <c r="W31" s="156"/>
      <c r="X31" s="157" t="s">
        <v>236</v>
      </c>
      <c r="Y31" s="157" t="s">
        <v>237</v>
      </c>
      <c r="Z31" s="175">
        <v>163</v>
      </c>
      <c r="AA31" s="175">
        <v>84</v>
      </c>
      <c r="AB31" s="175">
        <v>96</v>
      </c>
      <c r="AC31" s="159"/>
      <c r="AD31" s="176"/>
      <c r="AE31" s="124"/>
      <c r="AF31" s="177" t="s">
        <v>36</v>
      </c>
      <c r="AG31" s="177" t="s">
        <v>128</v>
      </c>
    </row>
    <row r="32" spans="2:33" ht="30.75" customHeight="1">
      <c r="D32" s="80" t="s">
        <v>238</v>
      </c>
      <c r="E32" s="81">
        <v>18948332646</v>
      </c>
      <c r="F32" s="80" t="s">
        <v>239</v>
      </c>
      <c r="G32" s="80" t="s">
        <v>240</v>
      </c>
      <c r="H32" s="82" t="s">
        <v>156</v>
      </c>
      <c r="I32" s="82">
        <v>200</v>
      </c>
      <c r="J32" s="80" t="s">
        <v>241</v>
      </c>
      <c r="K32" s="119"/>
      <c r="L32" s="120"/>
      <c r="M32" s="121"/>
      <c r="N32" s="122"/>
      <c r="O32" s="123">
        <f>tbl邀请[[#This Row],[拍单日期]]+5+tbl邀请[[#This Row],[收货后出稿时间]]</f>
        <v>5</v>
      </c>
      <c r="P32" s="106" t="s">
        <v>36</v>
      </c>
      <c r="Q32" s="106">
        <v>10</v>
      </c>
      <c r="R32" s="106">
        <v>5</v>
      </c>
      <c r="S32" s="106" t="s">
        <v>36</v>
      </c>
      <c r="T32" s="155">
        <v>200</v>
      </c>
      <c r="U32" s="158" t="s">
        <v>242</v>
      </c>
      <c r="V32" s="158" t="s">
        <v>243</v>
      </c>
      <c r="W32" s="156"/>
      <c r="X32" s="157" t="s">
        <v>244</v>
      </c>
      <c r="Y32" s="157" t="s">
        <v>245</v>
      </c>
      <c r="Z32" s="175">
        <v>99</v>
      </c>
      <c r="AA32" s="175">
        <v>20</v>
      </c>
      <c r="AB32" s="175">
        <v>1</v>
      </c>
      <c r="AC32" s="159"/>
      <c r="AD32" s="176"/>
      <c r="AE32" s="124"/>
      <c r="AF32" s="177" t="s">
        <v>36</v>
      </c>
      <c r="AG32" s="177" t="s">
        <v>128</v>
      </c>
    </row>
    <row r="33" spans="4:33" ht="30.75" customHeight="1">
      <c r="D33" s="80" t="s">
        <v>246</v>
      </c>
      <c r="E33" s="84" t="s">
        <v>247</v>
      </c>
      <c r="F33" s="80" t="s">
        <v>248</v>
      </c>
      <c r="G33" s="88" t="s">
        <v>249</v>
      </c>
      <c r="H33" s="82" t="s">
        <v>163</v>
      </c>
      <c r="I33" s="82">
        <v>200</v>
      </c>
      <c r="J33" s="80" t="s">
        <v>250</v>
      </c>
      <c r="K33" s="101"/>
      <c r="L33" s="102"/>
      <c r="M33" s="103"/>
      <c r="N33" s="104"/>
      <c r="O33" s="105">
        <f>tbl邀请[[#This Row],[拍单日期]]+5+tbl邀请[[#This Row],[收货后出稿时间]]</f>
        <v>5</v>
      </c>
      <c r="P33" s="106" t="s">
        <v>36</v>
      </c>
      <c r="Q33" s="106">
        <v>10</v>
      </c>
      <c r="R33" s="106">
        <v>8</v>
      </c>
      <c r="S33" s="106" t="s">
        <v>36</v>
      </c>
      <c r="T33" s="83">
        <v>200</v>
      </c>
      <c r="U33" s="144" t="s">
        <v>251</v>
      </c>
      <c r="V33" s="145" t="s">
        <v>252</v>
      </c>
      <c r="W33" s="146"/>
      <c r="X33" s="147" t="s">
        <v>253</v>
      </c>
      <c r="Y33" s="147" t="s">
        <v>254</v>
      </c>
      <c r="Z33" s="175">
        <v>22</v>
      </c>
      <c r="AA33" s="175">
        <v>15</v>
      </c>
      <c r="AB33" s="175">
        <v>20</v>
      </c>
      <c r="AC33" s="159"/>
      <c r="AD33" s="176"/>
      <c r="AE33" s="124"/>
      <c r="AF33" s="177" t="s">
        <v>36</v>
      </c>
      <c r="AG33" s="177" t="s">
        <v>128</v>
      </c>
    </row>
    <row r="34" spans="4:33" ht="30.75" customHeight="1">
      <c r="D34" s="89" t="s">
        <v>255</v>
      </c>
      <c r="E34" s="84" t="s">
        <v>256</v>
      </c>
      <c r="F34" s="80" t="s">
        <v>256</v>
      </c>
      <c r="G34" s="80" t="s">
        <v>257</v>
      </c>
      <c r="H34" s="82" t="s">
        <v>258</v>
      </c>
      <c r="I34" s="82">
        <v>80</v>
      </c>
      <c r="J34" s="80" t="s">
        <v>259</v>
      </c>
      <c r="K34" s="101"/>
      <c r="L34" s="102"/>
      <c r="M34" s="103"/>
      <c r="N34" s="104"/>
      <c r="O34" s="105">
        <f>tbl邀请[[#This Row],[拍单日期]]+5+tbl邀请[[#This Row],[收货后出稿时间]]</f>
        <v>5</v>
      </c>
      <c r="P34" s="106" t="s">
        <v>36</v>
      </c>
      <c r="Q34" s="106">
        <v>10</v>
      </c>
      <c r="R34" s="106">
        <v>7</v>
      </c>
      <c r="S34" s="106" t="s">
        <v>36</v>
      </c>
      <c r="T34" s="83">
        <v>80</v>
      </c>
      <c r="U34" s="144" t="s">
        <v>260</v>
      </c>
      <c r="V34" s="146"/>
      <c r="W34" s="146"/>
      <c r="X34"/>
      <c r="Y34"/>
      <c r="Z34" s="178">
        <v>37</v>
      </c>
      <c r="AA34" s="178">
        <v>23</v>
      </c>
      <c r="AB34" s="178">
        <v>8</v>
      </c>
      <c r="AC34" s="159"/>
      <c r="AD34" s="176"/>
      <c r="AE34" s="124"/>
      <c r="AF34" s="177"/>
      <c r="AG34" s="177" t="s">
        <v>128</v>
      </c>
    </row>
    <row r="35" spans="4:33" ht="30.75" customHeight="1">
      <c r="D35" s="80" t="s">
        <v>261</v>
      </c>
      <c r="E35" s="84" t="s">
        <v>262</v>
      </c>
      <c r="F35" s="80" t="s">
        <v>263</v>
      </c>
      <c r="G35" s="88" t="s">
        <v>264</v>
      </c>
      <c r="H35" s="82" t="s">
        <v>265</v>
      </c>
      <c r="I35" s="82">
        <v>80</v>
      </c>
      <c r="J35" s="80" t="s">
        <v>266</v>
      </c>
      <c r="K35" s="124"/>
      <c r="L35" s="125"/>
      <c r="M35" s="106"/>
      <c r="N35" s="126"/>
      <c r="O35" s="127">
        <f>tbl邀请[[#This Row],[拍单日期]]+5+tbl邀请[[#This Row],[收货后出稿时间]]</f>
        <v>5</v>
      </c>
      <c r="P35" s="106" t="s">
        <v>36</v>
      </c>
      <c r="Q35" s="106">
        <v>10</v>
      </c>
      <c r="R35" s="106">
        <v>4</v>
      </c>
      <c r="S35" s="106" t="s">
        <v>36</v>
      </c>
      <c r="T35" s="126">
        <v>80</v>
      </c>
      <c r="U35" s="144" t="s">
        <v>267</v>
      </c>
      <c r="V35" s="156"/>
      <c r="W35" s="156"/>
      <c r="X35" s="157" t="s">
        <v>268</v>
      </c>
      <c r="Y35" s="157" t="s">
        <v>269</v>
      </c>
      <c r="Z35" s="175">
        <v>11</v>
      </c>
      <c r="AA35" s="175">
        <v>9</v>
      </c>
      <c r="AB35" s="175">
        <v>0</v>
      </c>
      <c r="AC35" s="159"/>
      <c r="AD35" s="176"/>
      <c r="AE35" s="124"/>
      <c r="AF35" s="177"/>
      <c r="AG35" s="177" t="s">
        <v>128</v>
      </c>
    </row>
    <row r="36" spans="4:33" ht="30.75" customHeight="1">
      <c r="D36" s="80" t="s">
        <v>270</v>
      </c>
      <c r="E36" s="81">
        <v>592258414</v>
      </c>
      <c r="F36" s="80" t="s">
        <v>271</v>
      </c>
      <c r="G36" s="80" t="s">
        <v>272</v>
      </c>
      <c r="H36" s="82" t="s">
        <v>156</v>
      </c>
      <c r="I36" s="82">
        <v>200</v>
      </c>
      <c r="J36" s="80" t="s">
        <v>273</v>
      </c>
      <c r="K36" s="101"/>
      <c r="L36" s="102"/>
      <c r="M36" s="103"/>
      <c r="N36" s="104"/>
      <c r="O36" s="105">
        <f>tbl邀请[[#This Row],[拍单日期]]+5+tbl邀请[[#This Row],[收货后出稿时间]]</f>
        <v>5</v>
      </c>
      <c r="P36" s="106" t="s">
        <v>36</v>
      </c>
      <c r="Q36" s="106">
        <v>10</v>
      </c>
      <c r="R36" s="106">
        <v>8</v>
      </c>
      <c r="S36" s="106" t="s">
        <v>36</v>
      </c>
      <c r="T36" s="83">
        <v>200</v>
      </c>
      <c r="U36" s="144" t="s">
        <v>274</v>
      </c>
      <c r="V36" s="146"/>
      <c r="W36" s="146"/>
      <c r="X36" s="147" t="s">
        <v>275</v>
      </c>
      <c r="Y36" s="147" t="s">
        <v>276</v>
      </c>
      <c r="Z36" s="175">
        <v>33</v>
      </c>
      <c r="AA36" s="175">
        <v>14</v>
      </c>
      <c r="AB36" s="175">
        <v>17</v>
      </c>
      <c r="AC36" s="159"/>
      <c r="AD36" s="176"/>
      <c r="AE36" s="124"/>
      <c r="AF36" s="177"/>
      <c r="AG36" s="177" t="s">
        <v>128</v>
      </c>
    </row>
    <row r="37" spans="4:33" ht="30.75" customHeight="1">
      <c r="D37" s="77" t="s">
        <v>277</v>
      </c>
      <c r="E37" s="87" t="s">
        <v>278</v>
      </c>
      <c r="F37" s="77" t="s">
        <v>279</v>
      </c>
      <c r="G37" s="77" t="s">
        <v>280</v>
      </c>
      <c r="H37" s="79" t="s">
        <v>156</v>
      </c>
      <c r="I37" s="79">
        <v>200</v>
      </c>
      <c r="J37" s="77" t="s">
        <v>281</v>
      </c>
      <c r="K37" s="101"/>
      <c r="L37" s="102"/>
      <c r="M37" s="103"/>
      <c r="N37" s="104"/>
      <c r="O37" s="105">
        <f>tbl邀请[[#This Row],[拍单日期]]+5+tbl邀请[[#This Row],[收货后出稿时间]]</f>
        <v>5</v>
      </c>
      <c r="P37" s="116"/>
      <c r="Q37" s="116"/>
      <c r="R37" s="116"/>
      <c r="S37" s="116"/>
      <c r="T37" s="117"/>
      <c r="U37" s="153"/>
      <c r="V37" s="153"/>
      <c r="W37" s="153"/>
      <c r="X37" s="154"/>
      <c r="Y37" s="154"/>
      <c r="Z37" s="181"/>
      <c r="AA37" s="181"/>
      <c r="AB37" s="181"/>
      <c r="AC37" s="154"/>
      <c r="AD37" s="182"/>
      <c r="AE37" s="114"/>
      <c r="AF37" s="183"/>
      <c r="AG37" s="183" t="s">
        <v>128</v>
      </c>
    </row>
    <row r="38" spans="4:33" ht="30.75" customHeight="1">
      <c r="D38" s="77" t="s">
        <v>282</v>
      </c>
      <c r="E38" s="78">
        <v>706900538</v>
      </c>
      <c r="F38" s="77" t="s">
        <v>283</v>
      </c>
      <c r="G38" s="77" t="s">
        <v>284</v>
      </c>
      <c r="H38" s="79" t="s">
        <v>285</v>
      </c>
      <c r="I38" s="79">
        <v>200</v>
      </c>
      <c r="J38" s="77" t="s">
        <v>286</v>
      </c>
      <c r="K38" s="101"/>
      <c r="L38" s="102"/>
      <c r="M38" s="103"/>
      <c r="N38" s="104"/>
      <c r="O38" s="105"/>
      <c r="P38" s="116"/>
      <c r="Q38" s="116"/>
      <c r="R38" s="116"/>
      <c r="S38" s="116"/>
      <c r="T38" s="117"/>
      <c r="U38" s="153"/>
      <c r="V38" s="153"/>
      <c r="W38" s="153"/>
      <c r="X38" s="154"/>
      <c r="Y38" s="154"/>
      <c r="Z38" s="181"/>
      <c r="AA38" s="181"/>
      <c r="AB38" s="181"/>
      <c r="AC38" s="154"/>
      <c r="AD38" s="182"/>
      <c r="AE38" s="114"/>
      <c r="AF38" s="183"/>
      <c r="AG38" s="183" t="s">
        <v>128</v>
      </c>
    </row>
    <row r="39" spans="4:33" ht="30.75" customHeight="1">
      <c r="D39" s="89" t="s">
        <v>287</v>
      </c>
      <c r="E39" s="81">
        <v>13415437312</v>
      </c>
      <c r="F39" s="80" t="s">
        <v>288</v>
      </c>
      <c r="G39" s="80" t="s">
        <v>289</v>
      </c>
      <c r="H39" s="82" t="s">
        <v>213</v>
      </c>
      <c r="I39" s="82">
        <v>200</v>
      </c>
      <c r="J39" s="80" t="s">
        <v>290</v>
      </c>
      <c r="K39" s="101"/>
      <c r="L39" s="102"/>
      <c r="M39" s="103"/>
      <c r="N39" s="104"/>
      <c r="O39" s="105"/>
      <c r="P39" s="106" t="s">
        <v>36</v>
      </c>
      <c r="Q39" s="106">
        <v>10</v>
      </c>
      <c r="R39" s="106">
        <v>1</v>
      </c>
      <c r="S39" s="106" t="s">
        <v>36</v>
      </c>
      <c r="T39" s="160">
        <v>200</v>
      </c>
      <c r="U39" s="161" t="s">
        <v>291</v>
      </c>
      <c r="V39" s="146"/>
      <c r="W39" s="146"/>
      <c r="X39"/>
      <c r="Y39"/>
      <c r="Z39" s="178">
        <v>9</v>
      </c>
      <c r="AA39" s="178">
        <v>4</v>
      </c>
      <c r="AB39" s="178">
        <v>2</v>
      </c>
      <c r="AC39" s="159"/>
      <c r="AD39" s="176"/>
      <c r="AE39" s="124"/>
      <c r="AF39" s="177" t="s">
        <v>36</v>
      </c>
      <c r="AG39" s="177" t="s">
        <v>128</v>
      </c>
    </row>
    <row r="40" spans="4:33" ht="30.75" customHeight="1">
      <c r="D40" s="80" t="s">
        <v>292</v>
      </c>
      <c r="E40" s="84" t="s">
        <v>293</v>
      </c>
      <c r="F40" s="80" t="s">
        <v>294</v>
      </c>
      <c r="G40" s="80" t="s">
        <v>295</v>
      </c>
      <c r="H40" s="82" t="s">
        <v>156</v>
      </c>
      <c r="I40" s="82">
        <v>200</v>
      </c>
      <c r="J40" s="80" t="s">
        <v>296</v>
      </c>
      <c r="K40" s="119"/>
      <c r="L40" s="120"/>
      <c r="M40" s="121"/>
      <c r="N40" s="122"/>
      <c r="O40" s="123"/>
      <c r="P40" s="106" t="s">
        <v>36</v>
      </c>
      <c r="Q40" s="106">
        <v>10</v>
      </c>
      <c r="R40" s="106">
        <v>7</v>
      </c>
      <c r="S40" s="106" t="s">
        <v>36</v>
      </c>
      <c r="T40" s="155">
        <v>200</v>
      </c>
      <c r="U40" s="158" t="s">
        <v>297</v>
      </c>
      <c r="V40" s="156"/>
      <c r="W40" s="156"/>
      <c r="X40" s="157" t="s">
        <v>298</v>
      </c>
      <c r="Y40" s="157" t="s">
        <v>299</v>
      </c>
      <c r="Z40" s="175">
        <v>63</v>
      </c>
      <c r="AA40" s="175">
        <v>36</v>
      </c>
      <c r="AB40" s="175">
        <v>24</v>
      </c>
      <c r="AC40" s="159"/>
      <c r="AD40" s="176"/>
      <c r="AE40" s="124"/>
      <c r="AF40" s="177" t="s">
        <v>36</v>
      </c>
      <c r="AG40" s="177" t="s">
        <v>128</v>
      </c>
    </row>
    <row r="41" spans="4:33" ht="30.75" customHeight="1">
      <c r="D41" s="80" t="s">
        <v>300</v>
      </c>
      <c r="E41" s="84" t="s">
        <v>301</v>
      </c>
      <c r="F41" s="80" t="s">
        <v>302</v>
      </c>
      <c r="G41" s="80" t="s">
        <v>303</v>
      </c>
      <c r="H41" s="82" t="s">
        <v>156</v>
      </c>
      <c r="I41" s="82">
        <v>200</v>
      </c>
      <c r="J41" s="80" t="s">
        <v>304</v>
      </c>
      <c r="K41" s="119"/>
      <c r="L41" s="120"/>
      <c r="M41" s="121"/>
      <c r="N41" s="122"/>
      <c r="O41" s="123"/>
      <c r="P41" s="106" t="s">
        <v>36</v>
      </c>
      <c r="Q41" s="106">
        <v>10</v>
      </c>
      <c r="R41" s="106">
        <v>7</v>
      </c>
      <c r="S41" s="106" t="s">
        <v>36</v>
      </c>
      <c r="T41" s="155">
        <v>200</v>
      </c>
      <c r="U41" s="158" t="s">
        <v>305</v>
      </c>
      <c r="V41" s="158" t="s">
        <v>306</v>
      </c>
      <c r="W41" s="156"/>
      <c r="X41" s="157" t="s">
        <v>307</v>
      </c>
      <c r="Y41" s="157" t="s">
        <v>308</v>
      </c>
      <c r="Z41" s="175">
        <v>55</v>
      </c>
      <c r="AA41" s="175">
        <v>40</v>
      </c>
      <c r="AB41" s="175">
        <v>48</v>
      </c>
      <c r="AC41" s="159"/>
      <c r="AD41" s="176"/>
      <c r="AE41" s="124"/>
      <c r="AF41" s="177" t="s">
        <v>36</v>
      </c>
      <c r="AG41" s="177" t="s">
        <v>128</v>
      </c>
    </row>
    <row r="42" spans="4:33" ht="30.75" customHeight="1">
      <c r="D42" s="80" t="s">
        <v>309</v>
      </c>
      <c r="E42" s="84" t="s">
        <v>310</v>
      </c>
      <c r="F42" s="80" t="s">
        <v>311</v>
      </c>
      <c r="G42" s="80" t="s">
        <v>312</v>
      </c>
      <c r="H42" s="82" t="s">
        <v>191</v>
      </c>
      <c r="I42" s="82">
        <v>200</v>
      </c>
      <c r="J42" s="80" t="s">
        <v>313</v>
      </c>
      <c r="K42" s="129"/>
      <c r="L42" s="130"/>
      <c r="M42" s="131"/>
      <c r="N42" s="132"/>
      <c r="O42" s="133"/>
      <c r="P42" s="106" t="s">
        <v>36</v>
      </c>
      <c r="Q42" s="106">
        <v>10</v>
      </c>
      <c r="R42" s="106">
        <v>8</v>
      </c>
      <c r="S42" s="106" t="s">
        <v>36</v>
      </c>
      <c r="T42" s="83">
        <v>200</v>
      </c>
      <c r="U42" s="144" t="s">
        <v>314</v>
      </c>
      <c r="V42" s="162"/>
      <c r="W42" s="162"/>
      <c r="X42" s="163" t="s">
        <v>315</v>
      </c>
      <c r="Y42" s="163" t="s">
        <v>316</v>
      </c>
      <c r="Z42" s="175">
        <v>45</v>
      </c>
      <c r="AA42" s="175">
        <v>25</v>
      </c>
      <c r="AB42" s="175">
        <v>21</v>
      </c>
      <c r="AC42" s="159"/>
      <c r="AD42" s="176"/>
      <c r="AE42" s="124"/>
      <c r="AF42" s="177" t="s">
        <v>36</v>
      </c>
      <c r="AG42" s="177" t="s">
        <v>128</v>
      </c>
    </row>
    <row r="43" spans="4:33" ht="30.75" customHeight="1">
      <c r="D43" s="77" t="s">
        <v>317</v>
      </c>
      <c r="E43" s="87" t="s">
        <v>318</v>
      </c>
      <c r="F43" s="77" t="s">
        <v>318</v>
      </c>
      <c r="G43" s="77" t="s">
        <v>319</v>
      </c>
      <c r="H43" s="79" t="s">
        <v>163</v>
      </c>
      <c r="I43" s="79">
        <v>200</v>
      </c>
      <c r="J43" s="77" t="s">
        <v>320</v>
      </c>
      <c r="K43" s="114"/>
      <c r="L43" s="115"/>
      <c r="M43" s="116"/>
      <c r="N43" s="117"/>
      <c r="O43" s="118"/>
      <c r="P43" s="116"/>
      <c r="Q43" s="116"/>
      <c r="R43" s="116"/>
      <c r="S43" s="116"/>
      <c r="T43" s="117"/>
      <c r="U43" s="153"/>
      <c r="V43" s="153"/>
      <c r="W43" s="153"/>
      <c r="X43" s="154"/>
      <c r="Y43" s="154"/>
      <c r="Z43" s="181"/>
      <c r="AA43" s="181"/>
      <c r="AB43" s="181"/>
      <c r="AC43" s="154"/>
      <c r="AD43" s="182"/>
      <c r="AE43" s="114"/>
      <c r="AF43" s="183"/>
      <c r="AG43" s="183" t="s">
        <v>128</v>
      </c>
    </row>
    <row r="44" spans="4:33" ht="30.75" customHeight="1">
      <c r="D44" s="77" t="s">
        <v>321</v>
      </c>
      <c r="E44" s="78">
        <v>13464150664</v>
      </c>
      <c r="F44" s="77" t="s">
        <v>321</v>
      </c>
      <c r="G44" s="77" t="s">
        <v>322</v>
      </c>
      <c r="H44" s="79" t="s">
        <v>156</v>
      </c>
      <c r="I44" s="79">
        <v>200</v>
      </c>
      <c r="J44" s="77" t="s">
        <v>323</v>
      </c>
      <c r="K44" s="114"/>
      <c r="L44" s="115"/>
      <c r="M44" s="116"/>
      <c r="N44" s="117"/>
      <c r="O44" s="118"/>
      <c r="P44" s="116"/>
      <c r="Q44" s="116"/>
      <c r="R44" s="116"/>
      <c r="S44" s="116"/>
      <c r="T44" s="117"/>
      <c r="U44" s="153"/>
      <c r="V44" s="153"/>
      <c r="W44" s="153"/>
      <c r="X44" s="154"/>
      <c r="Y44" s="154"/>
      <c r="Z44" s="181"/>
      <c r="AA44" s="181"/>
      <c r="AB44" s="181"/>
      <c r="AC44" s="154"/>
      <c r="AD44" s="182"/>
      <c r="AE44" s="114"/>
      <c r="AF44" s="183"/>
      <c r="AG44" s="183" t="s">
        <v>128</v>
      </c>
    </row>
    <row r="45" spans="4:33" ht="30.75" customHeight="1">
      <c r="D45" s="77" t="s">
        <v>324</v>
      </c>
      <c r="E45" s="87" t="s">
        <v>325</v>
      </c>
      <c r="F45" s="77" t="s">
        <v>326</v>
      </c>
      <c r="G45" s="77" t="s">
        <v>327</v>
      </c>
      <c r="H45" s="79" t="s">
        <v>126</v>
      </c>
      <c r="I45" s="79">
        <v>200</v>
      </c>
      <c r="J45" s="77" t="s">
        <v>328</v>
      </c>
      <c r="K45" s="114"/>
      <c r="L45" s="115"/>
      <c r="M45" s="116"/>
      <c r="N45" s="117"/>
      <c r="O45" s="118"/>
      <c r="P45" s="116"/>
      <c r="Q45" s="116"/>
      <c r="R45" s="116"/>
      <c r="S45" s="116"/>
      <c r="T45" s="117"/>
      <c r="U45" s="153"/>
      <c r="V45" s="153"/>
      <c r="W45" s="153"/>
      <c r="X45" s="154"/>
      <c r="Y45" s="154"/>
      <c r="Z45" s="181"/>
      <c r="AA45" s="181"/>
      <c r="AB45" s="181"/>
      <c r="AC45" s="154"/>
      <c r="AD45" s="182"/>
      <c r="AE45" s="114"/>
      <c r="AF45" s="183"/>
      <c r="AG45" s="183" t="s">
        <v>128</v>
      </c>
    </row>
    <row r="46" spans="4:33" ht="30.75" customHeight="1">
      <c r="D46" s="80" t="s">
        <v>329</v>
      </c>
      <c r="E46" s="84" t="s">
        <v>330</v>
      </c>
      <c r="F46" s="80" t="s">
        <v>329</v>
      </c>
      <c r="G46" s="80" t="s">
        <v>331</v>
      </c>
      <c r="H46" s="82" t="s">
        <v>156</v>
      </c>
      <c r="I46" s="82">
        <v>200</v>
      </c>
      <c r="J46" s="80" t="s">
        <v>332</v>
      </c>
      <c r="K46" s="101"/>
      <c r="L46" s="102"/>
      <c r="M46" s="103"/>
      <c r="N46" s="104"/>
      <c r="O46" s="105"/>
      <c r="P46" s="106" t="s">
        <v>36</v>
      </c>
      <c r="Q46" s="106">
        <v>10</v>
      </c>
      <c r="R46" s="106">
        <v>6</v>
      </c>
      <c r="S46" s="106" t="s">
        <v>36</v>
      </c>
      <c r="T46" s="83">
        <v>200</v>
      </c>
      <c r="U46" s="144" t="s">
        <v>333</v>
      </c>
      <c r="V46" s="145" t="s">
        <v>334</v>
      </c>
      <c r="W46" s="146"/>
      <c r="X46" s="147" t="s">
        <v>335</v>
      </c>
      <c r="Y46" s="147" t="s">
        <v>336</v>
      </c>
      <c r="Z46" s="175">
        <v>25</v>
      </c>
      <c r="AA46" s="175">
        <v>11</v>
      </c>
      <c r="AB46" s="175">
        <v>31</v>
      </c>
      <c r="AC46" s="159"/>
      <c r="AD46" s="176"/>
      <c r="AE46" s="124"/>
      <c r="AF46" s="177"/>
      <c r="AG46" s="177" t="s">
        <v>128</v>
      </c>
    </row>
    <row r="47" spans="4:33" ht="30.75" customHeight="1">
      <c r="D47" s="90" t="s">
        <v>337</v>
      </c>
      <c r="E47" s="91" t="s">
        <v>338</v>
      </c>
      <c r="F47" s="90" t="s">
        <v>339</v>
      </c>
      <c r="G47" s="90" t="s">
        <v>340</v>
      </c>
      <c r="H47" s="92" t="s">
        <v>133</v>
      </c>
      <c r="I47" s="92">
        <v>200</v>
      </c>
      <c r="J47" s="90" t="s">
        <v>341</v>
      </c>
      <c r="K47" s="134"/>
      <c r="L47" s="135"/>
      <c r="M47" s="136"/>
      <c r="N47" s="137"/>
      <c r="O47" s="138"/>
      <c r="P47" s="139" t="s">
        <v>36</v>
      </c>
      <c r="Q47" s="139">
        <v>10</v>
      </c>
      <c r="R47" s="139">
        <v>8</v>
      </c>
      <c r="S47" s="139" t="s">
        <v>36</v>
      </c>
      <c r="T47" s="164">
        <v>200</v>
      </c>
      <c r="U47" s="165" t="s">
        <v>342</v>
      </c>
      <c r="V47" s="165" t="s">
        <v>343</v>
      </c>
      <c r="W47" s="166"/>
      <c r="X47" s="167" t="s">
        <v>344</v>
      </c>
      <c r="Y47" s="167" t="s">
        <v>345</v>
      </c>
      <c r="Z47" s="184">
        <v>75</v>
      </c>
      <c r="AA47" s="184">
        <v>32</v>
      </c>
      <c r="AB47" s="184">
        <v>17</v>
      </c>
      <c r="AC47" s="185"/>
      <c r="AD47" s="186"/>
      <c r="AE47" s="187"/>
      <c r="AF47" s="186" t="s">
        <v>36</v>
      </c>
      <c r="AG47" s="186" t="s">
        <v>128</v>
      </c>
    </row>
    <row r="48" spans="4:33" ht="30.75" customHeight="1">
      <c r="D48" s="90" t="s">
        <v>346</v>
      </c>
      <c r="E48" s="93">
        <v>18378105192</v>
      </c>
      <c r="F48" s="90" t="s">
        <v>347</v>
      </c>
      <c r="G48" s="94" t="s">
        <v>348</v>
      </c>
      <c r="H48" s="92" t="s">
        <v>133</v>
      </c>
      <c r="I48" s="92">
        <v>200</v>
      </c>
      <c r="J48" s="90" t="s">
        <v>349</v>
      </c>
      <c r="K48" s="134"/>
      <c r="L48" s="135"/>
      <c r="M48" s="136"/>
      <c r="N48" s="137"/>
      <c r="O48" s="138"/>
      <c r="P48" s="139" t="s">
        <v>36</v>
      </c>
      <c r="Q48" s="139">
        <v>10</v>
      </c>
      <c r="R48" s="139">
        <v>4</v>
      </c>
      <c r="S48" s="139" t="s">
        <v>36</v>
      </c>
      <c r="T48" s="164">
        <v>200</v>
      </c>
      <c r="U48" s="165" t="s">
        <v>350</v>
      </c>
      <c r="V48" s="165" t="s">
        <v>351</v>
      </c>
      <c r="W48" s="166"/>
      <c r="X48" s="167" t="s">
        <v>352</v>
      </c>
      <c r="Y48" s="167" t="s">
        <v>353</v>
      </c>
      <c r="Z48" s="184">
        <v>68</v>
      </c>
      <c r="AA48" s="184">
        <v>24</v>
      </c>
      <c r="AB48" s="184">
        <v>6</v>
      </c>
      <c r="AC48" s="185"/>
      <c r="AD48" s="186"/>
      <c r="AE48" s="187"/>
      <c r="AF48" s="186" t="s">
        <v>36</v>
      </c>
      <c r="AG48" s="186" t="s">
        <v>128</v>
      </c>
    </row>
    <row r="49" spans="4:33" ht="30.75" customHeight="1">
      <c r="D49" s="90" t="s">
        <v>354</v>
      </c>
      <c r="E49" s="93">
        <v>19876200566</v>
      </c>
      <c r="F49" s="90" t="s">
        <v>355</v>
      </c>
      <c r="G49" s="94" t="s">
        <v>356</v>
      </c>
      <c r="H49" s="92" t="s">
        <v>133</v>
      </c>
      <c r="I49" s="92">
        <v>200</v>
      </c>
      <c r="J49" s="90" t="s">
        <v>357</v>
      </c>
      <c r="K49" s="134"/>
      <c r="L49" s="135"/>
      <c r="M49" s="136"/>
      <c r="N49" s="137"/>
      <c r="O49" s="138"/>
      <c r="P49" s="139" t="s">
        <v>36</v>
      </c>
      <c r="Q49" s="139">
        <v>10</v>
      </c>
      <c r="R49" s="139">
        <v>8</v>
      </c>
      <c r="S49" s="139" t="s">
        <v>36</v>
      </c>
      <c r="T49" s="164">
        <v>200</v>
      </c>
      <c r="U49" s="165" t="s">
        <v>358</v>
      </c>
      <c r="V49" s="166"/>
      <c r="W49" s="166"/>
      <c r="X49" s="167" t="s">
        <v>359</v>
      </c>
      <c r="Y49" s="167" t="s">
        <v>360</v>
      </c>
      <c r="Z49" s="184">
        <v>149</v>
      </c>
      <c r="AA49" s="184">
        <v>83</v>
      </c>
      <c r="AB49" s="184">
        <v>11</v>
      </c>
      <c r="AC49" s="185"/>
      <c r="AD49" s="186"/>
      <c r="AE49" s="187"/>
      <c r="AF49" s="186" t="s">
        <v>36</v>
      </c>
      <c r="AG49" s="186" t="s">
        <v>128</v>
      </c>
    </row>
    <row r="50" spans="4:33" ht="30.75" customHeight="1">
      <c r="D50" s="77" t="s">
        <v>361</v>
      </c>
      <c r="E50" s="87" t="s">
        <v>362</v>
      </c>
      <c r="F50" s="77" t="s">
        <v>363</v>
      </c>
      <c r="G50" s="77" t="s">
        <v>364</v>
      </c>
      <c r="H50" s="79" t="s">
        <v>156</v>
      </c>
      <c r="I50" s="79">
        <v>200</v>
      </c>
      <c r="J50" s="77" t="s">
        <v>365</v>
      </c>
      <c r="K50" s="101"/>
      <c r="L50" s="102"/>
      <c r="M50" s="103"/>
      <c r="N50" s="104"/>
      <c r="O50" s="105"/>
      <c r="P50" s="116"/>
      <c r="Q50" s="116"/>
      <c r="R50" s="116"/>
      <c r="S50" s="116"/>
      <c r="T50" s="117"/>
      <c r="U50" s="153"/>
      <c r="V50" s="153"/>
      <c r="W50" s="153"/>
      <c r="X50" s="154"/>
      <c r="Y50" s="154"/>
      <c r="Z50" s="181"/>
      <c r="AA50" s="181"/>
      <c r="AB50" s="181"/>
      <c r="AC50" s="154"/>
      <c r="AD50" s="182"/>
      <c r="AE50" s="114"/>
      <c r="AF50" s="183"/>
      <c r="AG50" s="183" t="s">
        <v>128</v>
      </c>
    </row>
    <row r="51" spans="4:33" ht="30.75" customHeight="1">
      <c r="D51" s="80" t="s">
        <v>366</v>
      </c>
      <c r="E51" s="84" t="s">
        <v>367</v>
      </c>
      <c r="F51" s="80" t="s">
        <v>368</v>
      </c>
      <c r="G51" s="80" t="s">
        <v>369</v>
      </c>
      <c r="H51" s="82" t="s">
        <v>156</v>
      </c>
      <c r="I51" s="82">
        <v>200</v>
      </c>
      <c r="J51" s="80" t="s">
        <v>370</v>
      </c>
      <c r="K51" s="119"/>
      <c r="L51" s="120"/>
      <c r="M51" s="121"/>
      <c r="N51" s="122"/>
      <c r="O51" s="123"/>
      <c r="P51" s="106" t="s">
        <v>36</v>
      </c>
      <c r="Q51" s="106">
        <v>10</v>
      </c>
      <c r="R51" s="106">
        <v>8</v>
      </c>
      <c r="S51" s="106" t="s">
        <v>36</v>
      </c>
      <c r="T51" s="155">
        <v>200</v>
      </c>
      <c r="U51" s="158" t="s">
        <v>371</v>
      </c>
      <c r="V51" s="158" t="s">
        <v>372</v>
      </c>
      <c r="W51" s="156"/>
      <c r="X51" s="157" t="s">
        <v>373</v>
      </c>
      <c r="Y51" s="157" t="s">
        <v>374</v>
      </c>
      <c r="Z51" s="175">
        <v>105</v>
      </c>
      <c r="AA51" s="175">
        <v>32</v>
      </c>
      <c r="AB51" s="175">
        <v>4</v>
      </c>
      <c r="AC51" s="159"/>
      <c r="AD51" s="176"/>
      <c r="AE51" s="124"/>
      <c r="AF51" s="177" t="s">
        <v>36</v>
      </c>
      <c r="AG51" s="177" t="s">
        <v>128</v>
      </c>
    </row>
    <row r="52" spans="4:33" ht="30.75" customHeight="1">
      <c r="D52" s="77" t="s">
        <v>375</v>
      </c>
      <c r="E52" s="78">
        <v>15347414271</v>
      </c>
      <c r="F52" s="77" t="s">
        <v>376</v>
      </c>
      <c r="G52" s="77" t="s">
        <v>377</v>
      </c>
      <c r="H52" s="79" t="s">
        <v>378</v>
      </c>
      <c r="I52" s="79">
        <v>200</v>
      </c>
      <c r="J52" s="77" t="s">
        <v>379</v>
      </c>
      <c r="K52" s="101"/>
      <c r="L52" s="102"/>
      <c r="M52" s="103"/>
      <c r="N52" s="104"/>
      <c r="O52" s="105"/>
      <c r="P52" s="116"/>
      <c r="Q52" s="116"/>
      <c r="R52" s="116"/>
      <c r="S52" s="116"/>
      <c r="T52" s="117"/>
      <c r="U52" s="153"/>
      <c r="V52" s="153"/>
      <c r="W52" s="153"/>
      <c r="X52" s="154"/>
      <c r="Y52" s="154"/>
      <c r="Z52" s="181"/>
      <c r="AA52" s="181"/>
      <c r="AB52" s="181"/>
      <c r="AC52" s="154"/>
      <c r="AD52" s="182"/>
      <c r="AE52" s="114"/>
      <c r="AF52" s="183"/>
      <c r="AG52" s="183" t="s">
        <v>128</v>
      </c>
    </row>
    <row r="53" spans="4:33" ht="30.75" customHeight="1">
      <c r="D53" s="80" t="s">
        <v>380</v>
      </c>
      <c r="E53" s="84" t="s">
        <v>381</v>
      </c>
      <c r="F53" s="80" t="s">
        <v>382</v>
      </c>
      <c r="G53" s="80" t="s">
        <v>383</v>
      </c>
      <c r="H53" s="82" t="s">
        <v>163</v>
      </c>
      <c r="I53" s="82">
        <v>200</v>
      </c>
      <c r="J53" s="80" t="s">
        <v>384</v>
      </c>
      <c r="K53" s="119"/>
      <c r="L53" s="120"/>
      <c r="M53" s="121"/>
      <c r="N53" s="122"/>
      <c r="O53" s="123"/>
      <c r="P53" s="106" t="s">
        <v>36</v>
      </c>
      <c r="Q53" s="106">
        <v>10</v>
      </c>
      <c r="R53" s="106">
        <v>6</v>
      </c>
      <c r="S53" s="106" t="s">
        <v>36</v>
      </c>
      <c r="T53" s="155">
        <v>200</v>
      </c>
      <c r="U53" s="158" t="s">
        <v>385</v>
      </c>
      <c r="V53" s="158" t="s">
        <v>386</v>
      </c>
      <c r="W53" s="158" t="s">
        <v>387</v>
      </c>
      <c r="X53" s="157" t="s">
        <v>388</v>
      </c>
      <c r="Y53" s="157" t="s">
        <v>389</v>
      </c>
      <c r="Z53" s="175">
        <v>80</v>
      </c>
      <c r="AA53" s="175">
        <v>66</v>
      </c>
      <c r="AB53" s="175">
        <v>33</v>
      </c>
      <c r="AC53" s="159"/>
      <c r="AD53" s="176"/>
      <c r="AE53" s="124"/>
      <c r="AF53" s="177" t="s">
        <v>36</v>
      </c>
      <c r="AG53" s="177" t="s">
        <v>128</v>
      </c>
    </row>
    <row r="54" spans="4:33" ht="30.75" customHeight="1">
      <c r="D54" s="80" t="s">
        <v>390</v>
      </c>
      <c r="E54" s="81">
        <v>15055580685</v>
      </c>
      <c r="F54" s="80" t="s">
        <v>391</v>
      </c>
      <c r="G54" s="88" t="s">
        <v>392</v>
      </c>
      <c r="H54" s="82" t="s">
        <v>213</v>
      </c>
      <c r="I54" s="82">
        <v>200</v>
      </c>
      <c r="J54" s="80" t="s">
        <v>393</v>
      </c>
      <c r="K54" s="119"/>
      <c r="L54" s="120"/>
      <c r="M54" s="121"/>
      <c r="N54" s="122"/>
      <c r="O54" s="123"/>
      <c r="P54" s="106" t="s">
        <v>36</v>
      </c>
      <c r="Q54" s="106">
        <v>10</v>
      </c>
      <c r="R54" s="106">
        <v>4</v>
      </c>
      <c r="S54" s="106" t="s">
        <v>36</v>
      </c>
      <c r="T54" s="155">
        <v>200</v>
      </c>
      <c r="U54" s="158" t="s">
        <v>394</v>
      </c>
      <c r="V54" s="156"/>
      <c r="W54" s="156"/>
      <c r="X54" s="157" t="s">
        <v>395</v>
      </c>
      <c r="Y54" s="157" t="s">
        <v>396</v>
      </c>
      <c r="Z54" s="175">
        <v>102</v>
      </c>
      <c r="AA54" s="175">
        <v>73</v>
      </c>
      <c r="AB54" s="175">
        <v>5</v>
      </c>
      <c r="AC54" s="159"/>
      <c r="AD54" s="176"/>
      <c r="AE54" s="124"/>
      <c r="AF54" s="177" t="s">
        <v>36</v>
      </c>
      <c r="AG54" s="177" t="s">
        <v>128</v>
      </c>
    </row>
    <row r="55" spans="4:33" ht="30.75" customHeight="1">
      <c r="D55" s="80" t="s">
        <v>397</v>
      </c>
      <c r="E55" s="84" t="s">
        <v>398</v>
      </c>
      <c r="F55" s="80" t="s">
        <v>397</v>
      </c>
      <c r="G55" s="88" t="s">
        <v>399</v>
      </c>
      <c r="H55" s="82" t="s">
        <v>156</v>
      </c>
      <c r="I55" s="82">
        <v>200</v>
      </c>
      <c r="J55" s="80" t="s">
        <v>320</v>
      </c>
      <c r="K55" s="119"/>
      <c r="L55" s="120"/>
      <c r="M55" s="121"/>
      <c r="N55" s="122"/>
      <c r="O55" s="123"/>
      <c r="P55" s="106" t="s">
        <v>36</v>
      </c>
      <c r="Q55" s="106">
        <v>10</v>
      </c>
      <c r="R55" s="106">
        <v>5</v>
      </c>
      <c r="S55" s="106" t="s">
        <v>36</v>
      </c>
      <c r="T55" s="155">
        <v>200</v>
      </c>
      <c r="U55" s="158" t="s">
        <v>400</v>
      </c>
      <c r="V55" s="156"/>
      <c r="W55" s="156"/>
      <c r="X55" s="157" t="s">
        <v>401</v>
      </c>
      <c r="Y55" s="157" t="s">
        <v>402</v>
      </c>
      <c r="Z55" s="175">
        <v>208</v>
      </c>
      <c r="AA55" s="175">
        <v>208</v>
      </c>
      <c r="AB55" s="175">
        <v>0</v>
      </c>
      <c r="AC55" s="159"/>
      <c r="AD55" s="176"/>
      <c r="AE55" s="124"/>
      <c r="AF55" s="177" t="s">
        <v>36</v>
      </c>
      <c r="AG55" s="177" t="s">
        <v>128</v>
      </c>
    </row>
    <row r="56" spans="4:33" ht="30.75" customHeight="1">
      <c r="D56" s="80" t="s">
        <v>403</v>
      </c>
      <c r="E56" s="81">
        <v>1666263579</v>
      </c>
      <c r="F56" s="80" t="s">
        <v>404</v>
      </c>
      <c r="G56" s="80" t="s">
        <v>405</v>
      </c>
      <c r="H56" s="82" t="s">
        <v>406</v>
      </c>
      <c r="I56" s="82">
        <v>200</v>
      </c>
      <c r="J56" s="80" t="s">
        <v>407</v>
      </c>
      <c r="K56" s="101"/>
      <c r="L56" s="102"/>
      <c r="M56" s="103"/>
      <c r="N56" s="104"/>
      <c r="O56" s="105"/>
      <c r="P56" s="106" t="s">
        <v>36</v>
      </c>
      <c r="Q56" s="106">
        <v>10</v>
      </c>
      <c r="R56" s="106">
        <v>7</v>
      </c>
      <c r="S56" s="106" t="s">
        <v>36</v>
      </c>
      <c r="T56" s="83">
        <v>200</v>
      </c>
      <c r="U56" s="144" t="s">
        <v>408</v>
      </c>
      <c r="V56" s="146"/>
      <c r="W56" s="146"/>
      <c r="X56" s="147" t="s">
        <v>409</v>
      </c>
      <c r="Y56" s="147" t="s">
        <v>410</v>
      </c>
      <c r="Z56" s="175">
        <v>103</v>
      </c>
      <c r="AA56" s="175">
        <v>41</v>
      </c>
      <c r="AB56" s="175">
        <v>22</v>
      </c>
      <c r="AC56" s="159"/>
      <c r="AD56" s="176"/>
      <c r="AE56" s="124"/>
      <c r="AF56" s="177" t="s">
        <v>36</v>
      </c>
      <c r="AG56" s="177" t="s">
        <v>128</v>
      </c>
    </row>
    <row r="57" spans="4:33" ht="30.75" customHeight="1">
      <c r="D57" s="77" t="s">
        <v>411</v>
      </c>
      <c r="E57" s="87" t="s">
        <v>412</v>
      </c>
      <c r="F57" s="77" t="s">
        <v>411</v>
      </c>
      <c r="G57" s="77" t="s">
        <v>413</v>
      </c>
      <c r="H57" s="79" t="s">
        <v>414</v>
      </c>
      <c r="I57" s="79">
        <v>200</v>
      </c>
      <c r="J57" s="77" t="s">
        <v>415</v>
      </c>
      <c r="K57" s="101"/>
      <c r="L57" s="102"/>
      <c r="M57" s="103"/>
      <c r="N57" s="104"/>
      <c r="O57" s="105"/>
      <c r="P57" s="116"/>
      <c r="Q57" s="116"/>
      <c r="R57" s="116"/>
      <c r="S57" s="116"/>
      <c r="T57" s="117"/>
      <c r="U57" s="153"/>
      <c r="V57" s="153"/>
      <c r="W57" s="153"/>
      <c r="X57" s="154"/>
      <c r="Y57" s="154"/>
      <c r="Z57" s="181"/>
      <c r="AA57" s="181"/>
      <c r="AB57" s="181"/>
      <c r="AC57" s="154"/>
      <c r="AD57" s="182"/>
      <c r="AE57" s="114"/>
      <c r="AF57" s="183"/>
      <c r="AG57" s="183" t="s">
        <v>128</v>
      </c>
    </row>
    <row r="58" spans="4:33" ht="30.75" customHeight="1">
      <c r="D58" s="80" t="s">
        <v>416</v>
      </c>
      <c r="E58" s="81">
        <v>13717253959</v>
      </c>
      <c r="F58" s="80" t="s">
        <v>417</v>
      </c>
      <c r="G58" s="80" t="s">
        <v>418</v>
      </c>
      <c r="H58" s="82" t="s">
        <v>191</v>
      </c>
      <c r="I58" s="82">
        <v>200</v>
      </c>
      <c r="J58" s="80" t="s">
        <v>419</v>
      </c>
      <c r="K58" s="101"/>
      <c r="L58" s="102"/>
      <c r="M58" s="103"/>
      <c r="N58" s="104"/>
      <c r="O58" s="105"/>
      <c r="P58" s="106" t="s">
        <v>36</v>
      </c>
      <c r="Q58" s="106">
        <v>10</v>
      </c>
      <c r="R58" s="106">
        <v>7</v>
      </c>
      <c r="S58" s="106" t="s">
        <v>36</v>
      </c>
      <c r="T58" s="83">
        <v>200</v>
      </c>
      <c r="U58" s="144" t="s">
        <v>420</v>
      </c>
      <c r="V58" s="145" t="s">
        <v>421</v>
      </c>
      <c r="W58" s="146"/>
      <c r="X58" s="147" t="s">
        <v>422</v>
      </c>
      <c r="Y58" s="147" t="s">
        <v>423</v>
      </c>
      <c r="Z58" s="175">
        <v>26</v>
      </c>
      <c r="AA58" s="175">
        <v>22</v>
      </c>
      <c r="AB58" s="175">
        <v>17</v>
      </c>
      <c r="AC58" s="159"/>
      <c r="AD58" s="176"/>
      <c r="AE58" s="124"/>
      <c r="AF58" s="177" t="s">
        <v>36</v>
      </c>
      <c r="AG58" s="177" t="s">
        <v>128</v>
      </c>
    </row>
    <row r="59" spans="4:33" ht="30.75" customHeight="1">
      <c r="D59" s="86" t="s">
        <v>424</v>
      </c>
      <c r="E59" s="87" t="s">
        <v>425</v>
      </c>
      <c r="F59" s="77" t="s">
        <v>426</v>
      </c>
      <c r="G59" s="77" t="s">
        <v>427</v>
      </c>
      <c r="H59" s="79" t="s">
        <v>428</v>
      </c>
      <c r="I59" s="79">
        <v>200</v>
      </c>
      <c r="J59" s="77" t="s">
        <v>429</v>
      </c>
      <c r="K59" s="101"/>
      <c r="L59" s="102"/>
      <c r="M59" s="103"/>
      <c r="N59" s="104"/>
      <c r="O59" s="105"/>
      <c r="P59" s="116"/>
      <c r="Q59" s="116"/>
      <c r="R59" s="116"/>
      <c r="S59" s="116"/>
      <c r="T59" s="117"/>
      <c r="U59" s="153"/>
      <c r="V59" s="153"/>
      <c r="W59" s="153"/>
      <c r="X59" s="154"/>
      <c r="Y59" s="154"/>
      <c r="Z59" s="181"/>
      <c r="AA59" s="181"/>
      <c r="AB59" s="181"/>
      <c r="AC59" s="154"/>
      <c r="AD59" s="182"/>
      <c r="AE59" s="114"/>
      <c r="AF59" s="183"/>
      <c r="AG59" s="183" t="s">
        <v>128</v>
      </c>
    </row>
    <row r="60" spans="4:33" ht="30.75" customHeight="1">
      <c r="D60" s="80" t="s">
        <v>430</v>
      </c>
      <c r="E60" s="84" t="s">
        <v>431</v>
      </c>
      <c r="F60" s="80" t="s">
        <v>432</v>
      </c>
      <c r="G60" s="80" t="s">
        <v>433</v>
      </c>
      <c r="H60" s="82" t="s">
        <v>414</v>
      </c>
      <c r="I60" s="82">
        <v>200</v>
      </c>
      <c r="J60" s="80" t="s">
        <v>434</v>
      </c>
      <c r="K60" s="119"/>
      <c r="L60" s="120"/>
      <c r="M60" s="121"/>
      <c r="N60" s="122"/>
      <c r="O60" s="123"/>
      <c r="P60" s="106" t="s">
        <v>36</v>
      </c>
      <c r="Q60" s="106">
        <v>10</v>
      </c>
      <c r="R60" s="106">
        <v>7</v>
      </c>
      <c r="S60" s="106" t="s">
        <v>36</v>
      </c>
      <c r="T60" s="155">
        <v>200</v>
      </c>
      <c r="U60" s="158" t="s">
        <v>435</v>
      </c>
      <c r="V60" s="156"/>
      <c r="W60" s="156"/>
      <c r="X60" s="157" t="s">
        <v>436</v>
      </c>
      <c r="Y60" s="157" t="s">
        <v>437</v>
      </c>
      <c r="Z60" s="175">
        <v>72</v>
      </c>
      <c r="AA60" s="175">
        <v>35</v>
      </c>
      <c r="AB60" s="175">
        <v>32</v>
      </c>
      <c r="AC60" s="159"/>
      <c r="AD60" s="176"/>
      <c r="AE60" s="124"/>
      <c r="AF60" s="177" t="s">
        <v>36</v>
      </c>
      <c r="AG60" s="177" t="s">
        <v>128</v>
      </c>
    </row>
    <row r="61" spans="4:33" ht="30.75" customHeight="1">
      <c r="D61" s="80" t="s">
        <v>438</v>
      </c>
      <c r="E61" s="84" t="s">
        <v>439</v>
      </c>
      <c r="F61" s="80" t="s">
        <v>440</v>
      </c>
      <c r="G61" s="80" t="s">
        <v>441</v>
      </c>
      <c r="H61" s="82" t="s">
        <v>156</v>
      </c>
      <c r="I61" s="82">
        <v>200</v>
      </c>
      <c r="J61" s="80" t="s">
        <v>442</v>
      </c>
      <c r="K61" s="101"/>
      <c r="L61" s="102"/>
      <c r="M61" s="103"/>
      <c r="N61" s="104"/>
      <c r="O61" s="105"/>
      <c r="P61" s="106" t="s">
        <v>36</v>
      </c>
      <c r="Q61" s="106">
        <v>10</v>
      </c>
      <c r="R61" s="106">
        <v>5</v>
      </c>
      <c r="S61" s="106" t="s">
        <v>36</v>
      </c>
      <c r="T61" s="83">
        <v>200</v>
      </c>
      <c r="U61" s="144" t="s">
        <v>443</v>
      </c>
      <c r="V61" s="145" t="s">
        <v>444</v>
      </c>
      <c r="W61" s="146"/>
      <c r="X61" s="147" t="s">
        <v>445</v>
      </c>
      <c r="Y61" s="147" t="s">
        <v>446</v>
      </c>
      <c r="Z61" s="175">
        <v>24</v>
      </c>
      <c r="AA61" s="175">
        <v>22</v>
      </c>
      <c r="AB61" s="175">
        <v>6</v>
      </c>
      <c r="AC61" s="159"/>
      <c r="AD61" s="176"/>
      <c r="AE61" s="124"/>
      <c r="AF61" s="177"/>
      <c r="AG61" s="177" t="s">
        <v>128</v>
      </c>
    </row>
    <row r="62" spans="4:33" ht="30.75" customHeight="1">
      <c r="D62" s="80" t="s">
        <v>447</v>
      </c>
      <c r="E62" s="84" t="s">
        <v>448</v>
      </c>
      <c r="F62" s="80" t="s">
        <v>449</v>
      </c>
      <c r="G62" s="80" t="s">
        <v>450</v>
      </c>
      <c r="H62" s="82" t="s">
        <v>451</v>
      </c>
      <c r="I62" s="82">
        <v>200</v>
      </c>
      <c r="J62" s="80" t="s">
        <v>452</v>
      </c>
      <c r="K62" s="124"/>
      <c r="L62" s="125"/>
      <c r="M62" s="106"/>
      <c r="N62" s="126"/>
      <c r="O62" s="127"/>
      <c r="P62" s="106" t="s">
        <v>36</v>
      </c>
      <c r="Q62" s="106">
        <v>1</v>
      </c>
      <c r="R62" s="106">
        <v>7</v>
      </c>
      <c r="S62" s="106" t="s">
        <v>36</v>
      </c>
      <c r="T62" s="168">
        <v>200</v>
      </c>
      <c r="U62" s="158" t="s">
        <v>453</v>
      </c>
      <c r="V62" s="156"/>
      <c r="W62" s="156"/>
      <c r="X62" s="159"/>
      <c r="Y62" s="159"/>
      <c r="Z62" s="178">
        <v>76</v>
      </c>
      <c r="AA62" s="178">
        <v>29</v>
      </c>
      <c r="AB62" s="178">
        <v>27</v>
      </c>
      <c r="AC62" s="159"/>
      <c r="AD62" s="176"/>
      <c r="AE62" s="124"/>
      <c r="AF62" s="177"/>
      <c r="AG62" s="177" t="s">
        <v>128</v>
      </c>
    </row>
    <row r="63" spans="4:33" ht="30.75" customHeight="1">
      <c r="D63" s="80" t="s">
        <v>454</v>
      </c>
      <c r="E63" s="84" t="s">
        <v>455</v>
      </c>
      <c r="F63" s="80" t="s">
        <v>456</v>
      </c>
      <c r="G63" s="80" t="s">
        <v>457</v>
      </c>
      <c r="H63" s="82" t="s">
        <v>458</v>
      </c>
      <c r="I63" s="82">
        <v>200</v>
      </c>
      <c r="J63" s="80" t="s">
        <v>459</v>
      </c>
      <c r="K63" s="129"/>
      <c r="L63" s="130"/>
      <c r="M63" s="131"/>
      <c r="N63" s="132"/>
      <c r="O63" s="133"/>
      <c r="P63" s="106" t="s">
        <v>36</v>
      </c>
      <c r="Q63" s="106">
        <v>10</v>
      </c>
      <c r="R63" s="106">
        <v>7</v>
      </c>
      <c r="S63" s="106" t="s">
        <v>36</v>
      </c>
      <c r="T63" s="83">
        <v>200</v>
      </c>
      <c r="U63" s="144" t="s">
        <v>460</v>
      </c>
      <c r="V63" s="162"/>
      <c r="W63" s="162"/>
      <c r="X63" s="169"/>
      <c r="Y63" s="169"/>
      <c r="Z63" s="178">
        <v>83</v>
      </c>
      <c r="AA63" s="178">
        <v>25</v>
      </c>
      <c r="AB63" s="178">
        <v>19</v>
      </c>
      <c r="AC63" s="159"/>
      <c r="AD63" s="176"/>
      <c r="AE63" s="124"/>
      <c r="AF63" s="177"/>
      <c r="AG63" s="177" t="s">
        <v>128</v>
      </c>
    </row>
    <row r="64" spans="4:33" ht="30.75" customHeight="1">
      <c r="D64" s="80" t="s">
        <v>461</v>
      </c>
      <c r="E64" s="84" t="s">
        <v>462</v>
      </c>
      <c r="F64" s="80" t="s">
        <v>463</v>
      </c>
      <c r="G64" s="80" t="s">
        <v>464</v>
      </c>
      <c r="H64" s="82" t="s">
        <v>465</v>
      </c>
      <c r="I64" s="82">
        <v>200</v>
      </c>
      <c r="J64" s="80" t="s">
        <v>466</v>
      </c>
      <c r="K64" s="119"/>
      <c r="L64" s="120"/>
      <c r="M64" s="121"/>
      <c r="N64" s="122"/>
      <c r="O64" s="123"/>
      <c r="P64" s="106" t="s">
        <v>36</v>
      </c>
      <c r="Q64" s="106">
        <v>10</v>
      </c>
      <c r="R64" s="106">
        <v>7</v>
      </c>
      <c r="S64" s="106" t="s">
        <v>36</v>
      </c>
      <c r="T64" s="155">
        <v>200</v>
      </c>
      <c r="U64" s="158" t="s">
        <v>467</v>
      </c>
      <c r="V64" s="156"/>
      <c r="W64" s="156"/>
      <c r="X64" s="157" t="s">
        <v>468</v>
      </c>
      <c r="Y64" s="157" t="s">
        <v>469</v>
      </c>
      <c r="Z64" s="175">
        <v>136</v>
      </c>
      <c r="AA64" s="175">
        <v>58</v>
      </c>
      <c r="AB64" s="175">
        <v>50</v>
      </c>
      <c r="AC64" s="159"/>
      <c r="AD64" s="176"/>
      <c r="AE64" s="124"/>
      <c r="AF64" s="177" t="s">
        <v>36</v>
      </c>
      <c r="AG64" s="177" t="s">
        <v>128</v>
      </c>
    </row>
    <row r="65" spans="4:33" ht="30.75" customHeight="1">
      <c r="D65" s="80" t="s">
        <v>470</v>
      </c>
      <c r="E65" s="84" t="s">
        <v>471</v>
      </c>
      <c r="F65" s="80" t="s">
        <v>472</v>
      </c>
      <c r="G65" s="80" t="s">
        <v>473</v>
      </c>
      <c r="H65" s="82" t="s">
        <v>163</v>
      </c>
      <c r="I65" s="82">
        <v>200</v>
      </c>
      <c r="J65" s="80" t="s">
        <v>474</v>
      </c>
      <c r="K65" s="119"/>
      <c r="L65" s="120"/>
      <c r="M65" s="121"/>
      <c r="N65" s="122"/>
      <c r="O65" s="123"/>
      <c r="P65" s="106" t="s">
        <v>36</v>
      </c>
      <c r="Q65" s="106">
        <v>8</v>
      </c>
      <c r="R65" s="106">
        <v>7</v>
      </c>
      <c r="S65" s="106" t="s">
        <v>36</v>
      </c>
      <c r="T65" s="155">
        <v>200</v>
      </c>
      <c r="U65" s="158" t="s">
        <v>475</v>
      </c>
      <c r="V65" s="158" t="s">
        <v>476</v>
      </c>
      <c r="W65" s="156"/>
      <c r="X65" s="157" t="s">
        <v>477</v>
      </c>
      <c r="Y65" s="157" t="s">
        <v>478</v>
      </c>
      <c r="Z65" s="175">
        <v>98</v>
      </c>
      <c r="AA65" s="175">
        <v>51</v>
      </c>
      <c r="AB65" s="175">
        <v>26</v>
      </c>
      <c r="AC65" s="159"/>
      <c r="AD65" s="176"/>
      <c r="AE65" s="124"/>
      <c r="AF65" s="177" t="s">
        <v>36</v>
      </c>
      <c r="AG65" s="177" t="s">
        <v>128</v>
      </c>
    </row>
    <row r="66" spans="4:33" ht="30.75" customHeight="1">
      <c r="D66" s="80" t="s">
        <v>479</v>
      </c>
      <c r="E66" s="84" t="s">
        <v>480</v>
      </c>
      <c r="F66" s="80" t="s">
        <v>481</v>
      </c>
      <c r="G66" s="80" t="s">
        <v>482</v>
      </c>
      <c r="H66" s="82" t="s">
        <v>465</v>
      </c>
      <c r="I66" s="82">
        <v>200</v>
      </c>
      <c r="J66" s="80" t="s">
        <v>483</v>
      </c>
      <c r="K66" s="119"/>
      <c r="L66" s="120"/>
      <c r="M66" s="121"/>
      <c r="N66" s="122"/>
      <c r="O66" s="123"/>
      <c r="P66" s="106" t="s">
        <v>36</v>
      </c>
      <c r="Q66" s="106">
        <v>8</v>
      </c>
      <c r="R66" s="106">
        <v>7</v>
      </c>
      <c r="S66" s="106" t="s">
        <v>36</v>
      </c>
      <c r="T66" s="155">
        <v>200</v>
      </c>
      <c r="U66" s="144" t="s">
        <v>484</v>
      </c>
      <c r="V66" s="156"/>
      <c r="W66" s="156"/>
      <c r="X66" s="159"/>
      <c r="Y66" s="159"/>
      <c r="Z66" s="178">
        <v>133</v>
      </c>
      <c r="AA66" s="178">
        <v>109</v>
      </c>
      <c r="AB66" s="178">
        <v>0</v>
      </c>
      <c r="AC66" s="159"/>
      <c r="AD66" s="176"/>
      <c r="AE66" s="124"/>
      <c r="AF66" s="177"/>
      <c r="AG66" s="177" t="s">
        <v>128</v>
      </c>
    </row>
    <row r="67" spans="4:33" ht="30.75" customHeight="1">
      <c r="D67" s="80" t="s">
        <v>485</v>
      </c>
      <c r="E67" s="84" t="s">
        <v>486</v>
      </c>
      <c r="F67" s="80" t="s">
        <v>487</v>
      </c>
      <c r="G67" s="80" t="s">
        <v>488</v>
      </c>
      <c r="H67" s="82" t="s">
        <v>489</v>
      </c>
      <c r="I67" s="82">
        <v>200</v>
      </c>
      <c r="J67" s="80" t="s">
        <v>490</v>
      </c>
      <c r="K67" s="119"/>
      <c r="L67" s="120"/>
      <c r="M67" s="121"/>
      <c r="N67" s="122"/>
      <c r="O67" s="123"/>
      <c r="P67" s="106" t="s">
        <v>36</v>
      </c>
      <c r="Q67" s="106">
        <v>10</v>
      </c>
      <c r="R67" s="106">
        <v>8</v>
      </c>
      <c r="S67" s="106" t="s">
        <v>36</v>
      </c>
      <c r="T67" s="155">
        <v>200</v>
      </c>
      <c r="U67" s="158" t="s">
        <v>491</v>
      </c>
      <c r="V67" s="156"/>
      <c r="W67" s="156"/>
      <c r="X67" s="157" t="s">
        <v>492</v>
      </c>
      <c r="Y67" s="157" t="s">
        <v>493</v>
      </c>
      <c r="Z67" s="175">
        <v>174</v>
      </c>
      <c r="AA67" s="175">
        <v>107</v>
      </c>
      <c r="AB67" s="175">
        <v>46</v>
      </c>
      <c r="AC67" s="159"/>
      <c r="AD67" s="176"/>
      <c r="AE67" s="124"/>
      <c r="AF67" s="177" t="s">
        <v>36</v>
      </c>
      <c r="AG67" s="177" t="s">
        <v>128</v>
      </c>
    </row>
    <row r="68" spans="4:33" ht="30.75" customHeight="1">
      <c r="D68" s="80" t="s">
        <v>494</v>
      </c>
      <c r="E68" s="84" t="s">
        <v>495</v>
      </c>
      <c r="F68" s="80" t="s">
        <v>496</v>
      </c>
      <c r="G68" s="80" t="s">
        <v>497</v>
      </c>
      <c r="H68" s="82" t="s">
        <v>133</v>
      </c>
      <c r="I68" s="82">
        <v>200</v>
      </c>
      <c r="J68" s="80" t="s">
        <v>498</v>
      </c>
      <c r="K68" s="119"/>
      <c r="L68" s="120"/>
      <c r="M68" s="121"/>
      <c r="N68" s="122"/>
      <c r="O68" s="123">
        <f>tbl邀请[[#This Row],[拍单日期]]+5+tbl邀请[[#This Row],[收货后出稿时间]]</f>
        <v>5</v>
      </c>
      <c r="P68" s="106" t="s">
        <v>36</v>
      </c>
      <c r="Q68" s="106">
        <v>10</v>
      </c>
      <c r="R68" s="106">
        <v>9</v>
      </c>
      <c r="S68" s="106" t="s">
        <v>36</v>
      </c>
      <c r="T68" s="155">
        <v>200</v>
      </c>
      <c r="U68" s="158" t="s">
        <v>499</v>
      </c>
      <c r="V68" s="156"/>
      <c r="W68" s="156"/>
      <c r="X68" s="157" t="s">
        <v>500</v>
      </c>
      <c r="Y68" s="157" t="s">
        <v>501</v>
      </c>
      <c r="Z68" s="175">
        <v>62</v>
      </c>
      <c r="AA68" s="175">
        <v>38</v>
      </c>
      <c r="AB68" s="175">
        <v>64</v>
      </c>
      <c r="AC68" s="159"/>
      <c r="AD68" s="176"/>
      <c r="AE68" s="124"/>
      <c r="AF68" s="177" t="s">
        <v>36</v>
      </c>
      <c r="AG68" s="177" t="s">
        <v>128</v>
      </c>
    </row>
    <row r="69" spans="4:33" ht="30.75" customHeight="1">
      <c r="D69" s="77" t="s">
        <v>502</v>
      </c>
      <c r="E69" s="78">
        <v>1091171311</v>
      </c>
      <c r="F69" s="77" t="s">
        <v>503</v>
      </c>
      <c r="G69" s="77" t="s">
        <v>504</v>
      </c>
      <c r="H69" s="79" t="s">
        <v>505</v>
      </c>
      <c r="I69" s="79">
        <v>200</v>
      </c>
      <c r="J69" s="77" t="s">
        <v>506</v>
      </c>
      <c r="K69" s="101"/>
      <c r="L69" s="102"/>
      <c r="M69" s="103"/>
      <c r="N69" s="104"/>
      <c r="O69" s="105">
        <f>tbl邀请[[#This Row],[拍单日期]]+5+tbl邀请[[#This Row],[收货后出稿时间]]</f>
        <v>5</v>
      </c>
      <c r="P69" s="116"/>
      <c r="Q69" s="116"/>
      <c r="R69" s="116"/>
      <c r="S69" s="116"/>
      <c r="T69" s="117"/>
      <c r="U69" s="153"/>
      <c r="V69" s="153"/>
      <c r="W69" s="153"/>
      <c r="X69" s="154"/>
      <c r="Y69" s="154"/>
      <c r="Z69" s="181"/>
      <c r="AA69" s="181"/>
      <c r="AB69" s="181"/>
      <c r="AC69" s="154"/>
      <c r="AD69" s="182"/>
      <c r="AE69" s="114"/>
      <c r="AF69" s="183"/>
      <c r="AG69" s="183" t="s">
        <v>128</v>
      </c>
    </row>
    <row r="70" spans="4:33" ht="30.75" customHeight="1">
      <c r="D70" s="80" t="s">
        <v>507</v>
      </c>
      <c r="E70" s="84" t="s">
        <v>508</v>
      </c>
      <c r="F70" s="80" t="s">
        <v>509</v>
      </c>
      <c r="G70" s="80" t="s">
        <v>510</v>
      </c>
      <c r="H70" s="82" t="s">
        <v>511</v>
      </c>
      <c r="I70" s="82">
        <v>200</v>
      </c>
      <c r="J70" s="80" t="s">
        <v>512</v>
      </c>
      <c r="K70" s="119"/>
      <c r="L70" s="120"/>
      <c r="M70" s="121"/>
      <c r="N70" s="122"/>
      <c r="O70" s="123">
        <f>tbl邀请[[#This Row],[拍单日期]]+5+tbl邀请[[#This Row],[收货后出稿时间]]</f>
        <v>5</v>
      </c>
      <c r="P70" s="106" t="s">
        <v>36</v>
      </c>
      <c r="Q70" s="106">
        <v>10</v>
      </c>
      <c r="R70" s="106">
        <v>6</v>
      </c>
      <c r="S70" s="106" t="s">
        <v>36</v>
      </c>
      <c r="T70" s="155">
        <v>200</v>
      </c>
      <c r="U70" s="158" t="s">
        <v>513</v>
      </c>
      <c r="V70" s="156"/>
      <c r="W70" s="156"/>
      <c r="X70" s="157" t="s">
        <v>514</v>
      </c>
      <c r="Y70" s="157" t="s">
        <v>515</v>
      </c>
      <c r="Z70" s="175">
        <v>84</v>
      </c>
      <c r="AA70" s="175">
        <v>36</v>
      </c>
      <c r="AB70" s="175">
        <v>76</v>
      </c>
      <c r="AC70" s="159"/>
      <c r="AD70" s="176"/>
      <c r="AE70" s="124"/>
      <c r="AF70" s="177" t="s">
        <v>36</v>
      </c>
      <c r="AG70" s="177" t="s">
        <v>128</v>
      </c>
    </row>
    <row r="71" spans="4:33" ht="30.75" customHeight="1">
      <c r="D71" s="77" t="s">
        <v>516</v>
      </c>
      <c r="E71" s="87" t="s">
        <v>517</v>
      </c>
      <c r="F71" s="77" t="s">
        <v>518</v>
      </c>
      <c r="G71" s="77" t="s">
        <v>519</v>
      </c>
      <c r="H71" s="79" t="s">
        <v>156</v>
      </c>
      <c r="I71" s="79">
        <v>200</v>
      </c>
      <c r="J71" s="77" t="s">
        <v>520</v>
      </c>
      <c r="K71" s="101"/>
      <c r="L71" s="102"/>
      <c r="M71" s="103"/>
      <c r="N71" s="104"/>
      <c r="O71" s="105">
        <f>tbl邀请[[#This Row],[拍单日期]]+5+tbl邀请[[#This Row],[收货后出稿时间]]</f>
        <v>5</v>
      </c>
      <c r="P71" s="116"/>
      <c r="Q71" s="116"/>
      <c r="R71" s="116"/>
      <c r="S71" s="116"/>
      <c r="T71" s="117"/>
      <c r="U71" s="153"/>
      <c r="V71" s="153"/>
      <c r="W71" s="153"/>
      <c r="X71" s="154"/>
      <c r="Y71" s="154"/>
      <c r="Z71" s="181"/>
      <c r="AA71" s="181"/>
      <c r="AB71" s="181"/>
      <c r="AC71" s="154"/>
      <c r="AD71" s="182"/>
      <c r="AE71" s="114"/>
      <c r="AF71" s="183"/>
      <c r="AG71" s="183" t="s">
        <v>128</v>
      </c>
    </row>
    <row r="72" spans="4:33" ht="30.75" customHeight="1">
      <c r="D72" s="80" t="s">
        <v>521</v>
      </c>
      <c r="E72" s="84" t="s">
        <v>522</v>
      </c>
      <c r="F72" s="80" t="s">
        <v>523</v>
      </c>
      <c r="G72" s="80" t="s">
        <v>524</v>
      </c>
      <c r="H72" s="82" t="s">
        <v>133</v>
      </c>
      <c r="I72" s="82">
        <v>200</v>
      </c>
      <c r="J72" s="80" t="s">
        <v>525</v>
      </c>
      <c r="K72" s="119"/>
      <c r="L72" s="120"/>
      <c r="M72" s="121"/>
      <c r="N72" s="122"/>
      <c r="O72" s="123">
        <f>tbl邀请[[#This Row],[拍单日期]]+5+tbl邀请[[#This Row],[收货后出稿时间]]</f>
        <v>5</v>
      </c>
      <c r="P72" s="106" t="s">
        <v>36</v>
      </c>
      <c r="Q72" s="106">
        <v>10</v>
      </c>
      <c r="R72" s="106">
        <v>4</v>
      </c>
      <c r="S72" s="106" t="s">
        <v>36</v>
      </c>
      <c r="T72" s="155">
        <v>200</v>
      </c>
      <c r="U72" s="158" t="s">
        <v>526</v>
      </c>
      <c r="V72" s="156"/>
      <c r="W72" s="156"/>
      <c r="X72" s="157" t="s">
        <v>527</v>
      </c>
      <c r="Y72" s="157" t="s">
        <v>528</v>
      </c>
      <c r="Z72" s="175">
        <v>82</v>
      </c>
      <c r="AA72" s="175">
        <v>80</v>
      </c>
      <c r="AB72" s="175">
        <v>4</v>
      </c>
      <c r="AC72" s="159"/>
      <c r="AD72" s="176"/>
      <c r="AE72" s="124"/>
      <c r="AF72" s="177" t="s">
        <v>36</v>
      </c>
      <c r="AG72" s="177" t="s">
        <v>128</v>
      </c>
    </row>
    <row r="73" spans="4:33" ht="30.75" customHeight="1">
      <c r="D73" s="80" t="s">
        <v>529</v>
      </c>
      <c r="E73" s="84" t="s">
        <v>530</v>
      </c>
      <c r="F73" s="80" t="s">
        <v>529</v>
      </c>
      <c r="G73" s="88" t="s">
        <v>531</v>
      </c>
      <c r="H73" s="82" t="s">
        <v>532</v>
      </c>
      <c r="I73" s="82">
        <v>200</v>
      </c>
      <c r="J73" s="80" t="s">
        <v>533</v>
      </c>
      <c r="K73" s="101"/>
      <c r="L73" s="102"/>
      <c r="M73" s="103"/>
      <c r="N73" s="104"/>
      <c r="O73" s="105">
        <f>tbl邀请[[#This Row],[拍单日期]]+5+tbl邀请[[#This Row],[收货后出稿时间]]</f>
        <v>5</v>
      </c>
      <c r="P73" s="106" t="s">
        <v>36</v>
      </c>
      <c r="Q73" s="106">
        <v>10</v>
      </c>
      <c r="R73" s="106">
        <v>7</v>
      </c>
      <c r="S73" s="106" t="s">
        <v>36</v>
      </c>
      <c r="T73" s="83">
        <v>200</v>
      </c>
      <c r="U73" s="144" t="s">
        <v>534</v>
      </c>
      <c r="V73" s="145" t="s">
        <v>535</v>
      </c>
      <c r="W73" s="146"/>
      <c r="X73" s="147" t="s">
        <v>536</v>
      </c>
      <c r="Y73" s="147" t="s">
        <v>537</v>
      </c>
      <c r="Z73" s="175">
        <v>42</v>
      </c>
      <c r="AA73" s="175">
        <v>57</v>
      </c>
      <c r="AB73" s="175">
        <v>16</v>
      </c>
      <c r="AC73" s="159"/>
      <c r="AD73" s="176"/>
      <c r="AE73" s="124"/>
      <c r="AF73" s="177" t="s">
        <v>36</v>
      </c>
      <c r="AG73" s="177" t="s">
        <v>128</v>
      </c>
    </row>
    <row r="74" spans="4:33" ht="30.75" customHeight="1">
      <c r="D74" s="80" t="s">
        <v>538</v>
      </c>
      <c r="E74" s="81">
        <v>13022093910</v>
      </c>
      <c r="F74" s="80" t="s">
        <v>539</v>
      </c>
      <c r="G74" s="80" t="s">
        <v>540</v>
      </c>
      <c r="H74" s="82" t="s">
        <v>126</v>
      </c>
      <c r="I74" s="82">
        <v>200</v>
      </c>
      <c r="J74" s="80" t="s">
        <v>541</v>
      </c>
      <c r="K74" s="119"/>
      <c r="L74" s="120"/>
      <c r="M74" s="121"/>
      <c r="N74" s="122"/>
      <c r="O74" s="123">
        <f>tbl邀请[[#This Row],[拍单日期]]+5+tbl邀请[[#This Row],[收货后出稿时间]]</f>
        <v>5</v>
      </c>
      <c r="P74" s="106" t="s">
        <v>36</v>
      </c>
      <c r="Q74" s="106">
        <v>10</v>
      </c>
      <c r="R74" s="106">
        <v>8</v>
      </c>
      <c r="S74" s="106" t="s">
        <v>36</v>
      </c>
      <c r="T74" s="155">
        <v>200</v>
      </c>
      <c r="U74" s="158" t="s">
        <v>542</v>
      </c>
      <c r="V74" s="156"/>
      <c r="W74" s="156"/>
      <c r="X74" s="157" t="s">
        <v>543</v>
      </c>
      <c r="Y74" s="157" t="s">
        <v>544</v>
      </c>
      <c r="Z74" s="175">
        <v>102</v>
      </c>
      <c r="AA74" s="175">
        <v>31</v>
      </c>
      <c r="AB74" s="175">
        <v>30</v>
      </c>
      <c r="AC74" s="159"/>
      <c r="AD74" s="176"/>
      <c r="AE74" s="124"/>
      <c r="AF74" s="177" t="s">
        <v>36</v>
      </c>
      <c r="AG74" s="177" t="s">
        <v>128</v>
      </c>
    </row>
    <row r="75" spans="4:33" ht="30.75" customHeight="1">
      <c r="D75" s="80" t="s">
        <v>545</v>
      </c>
      <c r="E75" s="84" t="s">
        <v>546</v>
      </c>
      <c r="F75" s="80" t="s">
        <v>547</v>
      </c>
      <c r="G75" s="80" t="s">
        <v>548</v>
      </c>
      <c r="H75" s="82" t="s">
        <v>133</v>
      </c>
      <c r="I75" s="82">
        <v>200</v>
      </c>
      <c r="J75" s="80" t="s">
        <v>549</v>
      </c>
      <c r="K75" s="101"/>
      <c r="L75" s="102"/>
      <c r="M75" s="103"/>
      <c r="N75" s="104"/>
      <c r="O75" s="105">
        <f>tbl邀请[[#This Row],[拍单日期]]+5+tbl邀请[[#This Row],[收货后出稿时间]]</f>
        <v>5</v>
      </c>
      <c r="P75" s="106" t="s">
        <v>36</v>
      </c>
      <c r="Q75" s="106">
        <v>10</v>
      </c>
      <c r="R75" s="106">
        <v>7</v>
      </c>
      <c r="S75" s="106" t="s">
        <v>36</v>
      </c>
      <c r="T75" s="83">
        <v>200</v>
      </c>
      <c r="U75" s="144" t="s">
        <v>550</v>
      </c>
      <c r="V75" s="145" t="s">
        <v>551</v>
      </c>
      <c r="W75" s="146"/>
      <c r="X75" s="147" t="s">
        <v>552</v>
      </c>
      <c r="Y75" s="147" t="s">
        <v>553</v>
      </c>
      <c r="Z75" s="175">
        <v>15</v>
      </c>
      <c r="AA75" s="175">
        <v>31</v>
      </c>
      <c r="AB75" s="175">
        <v>2</v>
      </c>
      <c r="AC75" s="159"/>
      <c r="AD75" s="176"/>
      <c r="AE75" s="124"/>
      <c r="AF75" s="177" t="s">
        <v>36</v>
      </c>
      <c r="AG75" s="177" t="s">
        <v>128</v>
      </c>
    </row>
    <row r="76" spans="4:33" ht="30.75" customHeight="1">
      <c r="D76" s="80" t="s">
        <v>554</v>
      </c>
      <c r="E76" s="84" t="s">
        <v>555</v>
      </c>
      <c r="F76" s="80" t="s">
        <v>556</v>
      </c>
      <c r="G76" s="80" t="s">
        <v>557</v>
      </c>
      <c r="H76" s="82" t="s">
        <v>558</v>
      </c>
      <c r="I76" s="82">
        <v>200</v>
      </c>
      <c r="J76" s="80" t="s">
        <v>559</v>
      </c>
      <c r="K76" s="119"/>
      <c r="L76" s="120"/>
      <c r="M76" s="121"/>
      <c r="N76" s="122"/>
      <c r="O76" s="123">
        <f>tbl邀请[[#This Row],[拍单日期]]+5+tbl邀请[[#This Row],[收货后出稿时间]]</f>
        <v>5</v>
      </c>
      <c r="P76" s="106" t="s">
        <v>36</v>
      </c>
      <c r="Q76" s="106">
        <v>10</v>
      </c>
      <c r="R76" s="106">
        <v>7</v>
      </c>
      <c r="S76" s="106" t="s">
        <v>36</v>
      </c>
      <c r="T76" s="155">
        <v>200</v>
      </c>
      <c r="U76" s="158" t="s">
        <v>560</v>
      </c>
      <c r="V76" s="156"/>
      <c r="W76" s="156"/>
      <c r="X76" s="157" t="s">
        <v>561</v>
      </c>
      <c r="Y76" s="157" t="s">
        <v>562</v>
      </c>
      <c r="Z76" s="175">
        <v>90</v>
      </c>
      <c r="AA76" s="175">
        <v>48</v>
      </c>
      <c r="AB76" s="175">
        <v>39</v>
      </c>
      <c r="AC76" s="159"/>
      <c r="AD76" s="176"/>
      <c r="AE76" s="124"/>
      <c r="AF76" s="177"/>
      <c r="AG76" s="177" t="s">
        <v>128</v>
      </c>
    </row>
    <row r="77" spans="4:33" ht="30.75" customHeight="1">
      <c r="D77" s="80" t="s">
        <v>563</v>
      </c>
      <c r="E77" s="84" t="s">
        <v>564</v>
      </c>
      <c r="F77" s="80" t="s">
        <v>565</v>
      </c>
      <c r="G77" s="80" t="s">
        <v>566</v>
      </c>
      <c r="H77" s="82" t="s">
        <v>133</v>
      </c>
      <c r="I77" s="82">
        <v>200</v>
      </c>
      <c r="J77" s="80" t="s">
        <v>567</v>
      </c>
      <c r="K77" s="119"/>
      <c r="L77" s="120"/>
      <c r="M77" s="121"/>
      <c r="N77" s="122"/>
      <c r="O77" s="123">
        <f>tbl邀请[[#This Row],[拍单日期]]+5+tbl邀请[[#This Row],[收货后出稿时间]]</f>
        <v>5</v>
      </c>
      <c r="P77" s="106" t="s">
        <v>36</v>
      </c>
      <c r="Q77" s="106">
        <v>10</v>
      </c>
      <c r="R77" s="106">
        <v>7</v>
      </c>
      <c r="S77" s="106" t="s">
        <v>36</v>
      </c>
      <c r="T77" s="155">
        <v>200</v>
      </c>
      <c r="U77" s="158" t="s">
        <v>568</v>
      </c>
      <c r="V77" s="156"/>
      <c r="W77" s="156"/>
      <c r="X77" s="157" t="s">
        <v>569</v>
      </c>
      <c r="Y77" s="157" t="s">
        <v>570</v>
      </c>
      <c r="Z77" s="175">
        <v>72</v>
      </c>
      <c r="AA77" s="175">
        <v>43</v>
      </c>
      <c r="AB77" s="175">
        <v>15</v>
      </c>
      <c r="AC77" s="159"/>
      <c r="AD77" s="176"/>
      <c r="AE77" s="124"/>
      <c r="AF77" s="177"/>
      <c r="AG77" s="177" t="s">
        <v>128</v>
      </c>
    </row>
    <row r="78" spans="4:33" ht="30.75" customHeight="1">
      <c r="D78" s="80" t="s">
        <v>571</v>
      </c>
      <c r="E78" s="84" t="s">
        <v>572</v>
      </c>
      <c r="F78" s="80" t="s">
        <v>573</v>
      </c>
      <c r="G78" s="80" t="s">
        <v>574</v>
      </c>
      <c r="H78" s="82" t="s">
        <v>378</v>
      </c>
      <c r="I78" s="82">
        <v>200</v>
      </c>
      <c r="J78" s="80" t="s">
        <v>575</v>
      </c>
      <c r="K78" s="119"/>
      <c r="L78" s="120"/>
      <c r="M78" s="121"/>
      <c r="N78" s="122"/>
      <c r="O78" s="123">
        <f>tbl邀请[[#This Row],[拍单日期]]+5+tbl邀请[[#This Row],[收货后出稿时间]]</f>
        <v>5</v>
      </c>
      <c r="P78" s="106" t="s">
        <v>36</v>
      </c>
      <c r="Q78" s="106">
        <v>10</v>
      </c>
      <c r="R78" s="106">
        <v>5</v>
      </c>
      <c r="S78" s="106" t="s">
        <v>36</v>
      </c>
      <c r="T78" s="155">
        <v>200</v>
      </c>
      <c r="U78" s="158" t="s">
        <v>576</v>
      </c>
      <c r="V78" s="158" t="s">
        <v>577</v>
      </c>
      <c r="W78" s="156"/>
      <c r="X78" s="157" t="s">
        <v>578</v>
      </c>
      <c r="Y78" s="157" t="s">
        <v>579</v>
      </c>
      <c r="Z78" s="175">
        <v>108</v>
      </c>
      <c r="AA78" s="175">
        <v>27</v>
      </c>
      <c r="AB78" s="175">
        <v>75</v>
      </c>
      <c r="AC78" s="159"/>
      <c r="AD78" s="176"/>
      <c r="AE78" s="124"/>
      <c r="AF78" s="177" t="s">
        <v>36</v>
      </c>
      <c r="AG78" s="177" t="s">
        <v>128</v>
      </c>
    </row>
    <row r="79" spans="4:33" ht="30.75" customHeight="1">
      <c r="D79" s="80" t="s">
        <v>580</v>
      </c>
      <c r="E79" s="81">
        <v>13226301996</v>
      </c>
      <c r="F79" s="80" t="s">
        <v>580</v>
      </c>
      <c r="G79" s="80" t="s">
        <v>581</v>
      </c>
      <c r="H79" s="82" t="s">
        <v>582</v>
      </c>
      <c r="I79" s="82">
        <v>200</v>
      </c>
      <c r="J79" s="80" t="s">
        <v>583</v>
      </c>
      <c r="K79" s="119"/>
      <c r="L79" s="120"/>
      <c r="M79" s="121"/>
      <c r="N79" s="122"/>
      <c r="O79" s="123">
        <f>tbl邀请[[#This Row],[拍单日期]]+5+tbl邀请[[#This Row],[收货后出稿时间]]</f>
        <v>5</v>
      </c>
      <c r="P79" s="106" t="s">
        <v>36</v>
      </c>
      <c r="Q79" s="106">
        <v>10</v>
      </c>
      <c r="R79" s="106">
        <v>6</v>
      </c>
      <c r="S79" s="106" t="s">
        <v>36</v>
      </c>
      <c r="T79" s="155">
        <v>200</v>
      </c>
      <c r="U79" s="158" t="s">
        <v>584</v>
      </c>
      <c r="V79" s="156"/>
      <c r="W79" s="156"/>
      <c r="X79" s="157" t="s">
        <v>585</v>
      </c>
      <c r="Y79" s="157" t="s">
        <v>586</v>
      </c>
      <c r="Z79" s="175">
        <v>69</v>
      </c>
      <c r="AA79" s="175">
        <v>18</v>
      </c>
      <c r="AB79" s="175">
        <v>34</v>
      </c>
      <c r="AC79" s="159"/>
      <c r="AD79" s="176"/>
      <c r="AE79" s="124"/>
      <c r="AF79" s="177"/>
      <c r="AG79" s="177" t="s">
        <v>128</v>
      </c>
    </row>
    <row r="80" spans="4:33" ht="30.75" customHeight="1">
      <c r="D80" s="89" t="s">
        <v>587</v>
      </c>
      <c r="E80" s="81">
        <v>15013272403</v>
      </c>
      <c r="F80" s="80" t="s">
        <v>588</v>
      </c>
      <c r="G80" s="88" t="s">
        <v>589</v>
      </c>
      <c r="H80" s="82" t="s">
        <v>590</v>
      </c>
      <c r="I80" s="82">
        <v>200</v>
      </c>
      <c r="J80" s="80" t="s">
        <v>591</v>
      </c>
      <c r="K80" s="119"/>
      <c r="L80" s="120"/>
      <c r="M80" s="121"/>
      <c r="N80" s="122"/>
      <c r="O80" s="123">
        <f>tbl邀请[[#This Row],[拍单日期]]+5+tbl邀请[[#This Row],[收货后出稿时间]]</f>
        <v>5</v>
      </c>
      <c r="P80" s="106" t="s">
        <v>36</v>
      </c>
      <c r="Q80" s="106">
        <v>10</v>
      </c>
      <c r="R80" s="106">
        <v>7</v>
      </c>
      <c r="S80" s="106" t="s">
        <v>36</v>
      </c>
      <c r="T80" s="155">
        <v>200</v>
      </c>
      <c r="U80" s="158" t="s">
        <v>592</v>
      </c>
      <c r="V80" s="156"/>
      <c r="W80" s="156"/>
      <c r="X80" s="157" t="s">
        <v>593</v>
      </c>
      <c r="Y80" s="157" t="s">
        <v>594</v>
      </c>
      <c r="Z80" s="175">
        <v>47</v>
      </c>
      <c r="AA80" s="175">
        <v>21</v>
      </c>
      <c r="AB80" s="175">
        <v>21</v>
      </c>
      <c r="AC80" s="159"/>
      <c r="AD80" s="176"/>
      <c r="AE80" s="124"/>
      <c r="AF80" s="177" t="s">
        <v>36</v>
      </c>
      <c r="AG80" s="177" t="s">
        <v>128</v>
      </c>
    </row>
    <row r="81" spans="4:33" ht="30.75" customHeight="1">
      <c r="D81" s="80" t="s">
        <v>595</v>
      </c>
      <c r="E81" s="84" t="s">
        <v>596</v>
      </c>
      <c r="F81" s="80" t="s">
        <v>597</v>
      </c>
      <c r="G81" s="80" t="s">
        <v>598</v>
      </c>
      <c r="H81" s="82" t="s">
        <v>133</v>
      </c>
      <c r="I81" s="82">
        <v>200</v>
      </c>
      <c r="J81" s="80" t="s">
        <v>599</v>
      </c>
      <c r="K81" s="124"/>
      <c r="L81" s="125"/>
      <c r="M81" s="106"/>
      <c r="N81" s="126"/>
      <c r="O81" s="127">
        <f>tbl邀请[[#This Row],[拍单日期]]+5+tbl邀请[[#This Row],[收货后出稿时间]]</f>
        <v>5</v>
      </c>
      <c r="P81" s="106" t="s">
        <v>36</v>
      </c>
      <c r="Q81" s="106">
        <v>8</v>
      </c>
      <c r="R81" s="106">
        <v>7</v>
      </c>
      <c r="S81" s="106" t="s">
        <v>36</v>
      </c>
      <c r="T81" s="126">
        <v>200</v>
      </c>
      <c r="U81" s="158" t="s">
        <v>600</v>
      </c>
      <c r="V81" s="156"/>
      <c r="W81" s="156"/>
      <c r="X81" s="159"/>
      <c r="Y81" s="159"/>
      <c r="Z81" s="178">
        <v>113</v>
      </c>
      <c r="AA81" s="178">
        <v>83</v>
      </c>
      <c r="AB81" s="178">
        <v>20</v>
      </c>
      <c r="AC81" s="159"/>
      <c r="AD81" s="176"/>
      <c r="AE81" s="124"/>
      <c r="AF81" s="177"/>
      <c r="AG81" s="177" t="s">
        <v>128</v>
      </c>
    </row>
    <row r="82" spans="4:33" ht="30.75" customHeight="1">
      <c r="D82" s="80" t="s">
        <v>601</v>
      </c>
      <c r="E82" s="84" t="s">
        <v>602</v>
      </c>
      <c r="F82" s="80" t="s">
        <v>601</v>
      </c>
      <c r="G82" s="80" t="s">
        <v>603</v>
      </c>
      <c r="H82" s="82" t="s">
        <v>604</v>
      </c>
      <c r="I82" s="82">
        <v>200</v>
      </c>
      <c r="J82" s="80" t="s">
        <v>605</v>
      </c>
      <c r="K82" s="119"/>
      <c r="L82" s="120"/>
      <c r="M82" s="121"/>
      <c r="N82" s="122"/>
      <c r="O82" s="123">
        <f>tbl邀请[[#This Row],[拍单日期]]+5+tbl邀请[[#This Row],[收货后出稿时间]]</f>
        <v>5</v>
      </c>
      <c r="P82" s="106" t="s">
        <v>36</v>
      </c>
      <c r="Q82" s="106">
        <v>10</v>
      </c>
      <c r="R82" s="106">
        <v>8</v>
      </c>
      <c r="S82" s="106" t="s">
        <v>36</v>
      </c>
      <c r="T82" s="155">
        <v>200</v>
      </c>
      <c r="U82" s="158" t="s">
        <v>606</v>
      </c>
      <c r="V82" s="156"/>
      <c r="W82" s="156"/>
      <c r="X82" s="157" t="s">
        <v>607</v>
      </c>
      <c r="Y82" s="157" t="s">
        <v>608</v>
      </c>
      <c r="Z82" s="175">
        <v>95</v>
      </c>
      <c r="AA82" s="175">
        <v>94</v>
      </c>
      <c r="AB82" s="175">
        <v>11</v>
      </c>
      <c r="AC82" s="159"/>
      <c r="AD82" s="176"/>
      <c r="AE82" s="124"/>
      <c r="AF82" s="177" t="s">
        <v>36</v>
      </c>
      <c r="AG82" s="177" t="s">
        <v>128</v>
      </c>
    </row>
    <row r="83" spans="4:33" ht="30.75" customHeight="1">
      <c r="D83" s="80" t="s">
        <v>609</v>
      </c>
      <c r="E83" s="81">
        <v>15941024943</v>
      </c>
      <c r="F83" s="80" t="s">
        <v>610</v>
      </c>
      <c r="G83" s="88" t="s">
        <v>611</v>
      </c>
      <c r="H83" s="82" t="s">
        <v>612</v>
      </c>
      <c r="I83" s="82">
        <v>200</v>
      </c>
      <c r="J83" s="80" t="s">
        <v>613</v>
      </c>
      <c r="K83" s="101"/>
      <c r="L83" s="102"/>
      <c r="M83" s="103"/>
      <c r="N83" s="104"/>
      <c r="O83" s="105">
        <f>tbl邀请[[#This Row],[拍单日期]]+5+tbl邀请[[#This Row],[收货后出稿时间]]</f>
        <v>5</v>
      </c>
      <c r="P83" s="106" t="s">
        <v>36</v>
      </c>
      <c r="Q83" s="106">
        <v>10</v>
      </c>
      <c r="R83" s="106">
        <v>8</v>
      </c>
      <c r="S83" s="106" t="s">
        <v>36</v>
      </c>
      <c r="T83" s="83">
        <v>200</v>
      </c>
      <c r="U83" s="144" t="s">
        <v>614</v>
      </c>
      <c r="V83" s="146"/>
      <c r="W83" s="146"/>
      <c r="X83"/>
      <c r="Y83"/>
      <c r="Z83" s="178">
        <v>22</v>
      </c>
      <c r="AA83" s="178">
        <v>7</v>
      </c>
      <c r="AB83" s="178">
        <v>17</v>
      </c>
      <c r="AC83" s="159"/>
      <c r="AD83" s="176"/>
      <c r="AE83" s="124"/>
      <c r="AF83" s="177"/>
      <c r="AG83" s="177" t="s">
        <v>128</v>
      </c>
    </row>
    <row r="84" spans="4:33" ht="30.75" customHeight="1">
      <c r="D84" s="77" t="s">
        <v>615</v>
      </c>
      <c r="E84" s="87" t="s">
        <v>616</v>
      </c>
      <c r="F84" s="77" t="s">
        <v>617</v>
      </c>
      <c r="G84" s="77" t="s">
        <v>618</v>
      </c>
      <c r="H84" s="79" t="s">
        <v>532</v>
      </c>
      <c r="I84" s="79">
        <v>200</v>
      </c>
      <c r="J84" s="77" t="s">
        <v>619</v>
      </c>
      <c r="K84" s="101"/>
      <c r="L84" s="102"/>
      <c r="M84" s="103"/>
      <c r="N84" s="104"/>
      <c r="O84" s="105">
        <f>tbl邀请[[#This Row],[拍单日期]]+5+tbl邀请[[#This Row],[收货后出稿时间]]</f>
        <v>5</v>
      </c>
      <c r="P84" s="116"/>
      <c r="Q84" s="116"/>
      <c r="R84" s="116"/>
      <c r="S84" s="116"/>
      <c r="T84" s="117"/>
      <c r="U84" s="153"/>
      <c r="V84" s="153"/>
      <c r="W84" s="153"/>
      <c r="X84" s="154"/>
      <c r="Y84" s="154"/>
      <c r="Z84" s="181"/>
      <c r="AA84" s="181"/>
      <c r="AB84" s="181"/>
      <c r="AC84" s="154"/>
      <c r="AD84" s="182"/>
      <c r="AE84" s="114"/>
      <c r="AF84" s="183"/>
      <c r="AG84" s="183" t="s">
        <v>128</v>
      </c>
    </row>
    <row r="85" spans="4:33" ht="30.75" customHeight="1">
      <c r="D85" s="80" t="s">
        <v>620</v>
      </c>
      <c r="E85" s="84" t="s">
        <v>621</v>
      </c>
      <c r="F85" s="80" t="s">
        <v>622</v>
      </c>
      <c r="G85" s="80" t="s">
        <v>623</v>
      </c>
      <c r="H85" s="82" t="s">
        <v>133</v>
      </c>
      <c r="I85" s="82">
        <v>200</v>
      </c>
      <c r="J85" s="80" t="s">
        <v>624</v>
      </c>
      <c r="K85" s="119"/>
      <c r="L85" s="120"/>
      <c r="M85" s="121"/>
      <c r="N85" s="122"/>
      <c r="O85" s="123">
        <f>tbl邀请[[#This Row],[拍单日期]]+5+tbl邀请[[#This Row],[收货后出稿时间]]</f>
        <v>5</v>
      </c>
      <c r="P85" s="106" t="s">
        <v>36</v>
      </c>
      <c r="Q85" s="106">
        <v>10</v>
      </c>
      <c r="R85" s="106">
        <v>7</v>
      </c>
      <c r="S85" s="106" t="s">
        <v>36</v>
      </c>
      <c r="T85" s="155">
        <v>200</v>
      </c>
      <c r="U85" s="158" t="s">
        <v>625</v>
      </c>
      <c r="V85" s="158" t="s">
        <v>626</v>
      </c>
      <c r="W85" s="158" t="s">
        <v>627</v>
      </c>
      <c r="X85" s="157" t="s">
        <v>628</v>
      </c>
      <c r="Y85" s="157" t="s">
        <v>629</v>
      </c>
      <c r="Z85" s="175">
        <v>145</v>
      </c>
      <c r="AA85" s="175">
        <v>67</v>
      </c>
      <c r="AB85" s="175">
        <v>115</v>
      </c>
      <c r="AC85" s="159"/>
      <c r="AD85" s="176"/>
      <c r="AE85" s="124"/>
      <c r="AF85" s="177" t="s">
        <v>36</v>
      </c>
      <c r="AG85" s="177" t="s">
        <v>128</v>
      </c>
    </row>
    <row r="86" spans="4:33" ht="30.75" customHeight="1">
      <c r="D86" s="77" t="s">
        <v>630</v>
      </c>
      <c r="E86" s="87" t="s">
        <v>631</v>
      </c>
      <c r="F86" s="77" t="s">
        <v>632</v>
      </c>
      <c r="G86" s="77" t="s">
        <v>633</v>
      </c>
      <c r="H86" s="79" t="s">
        <v>634</v>
      </c>
      <c r="I86" s="79">
        <v>200</v>
      </c>
      <c r="J86" s="77" t="s">
        <v>635</v>
      </c>
      <c r="K86" s="101"/>
      <c r="L86" s="102"/>
      <c r="M86" s="103"/>
      <c r="N86" s="104"/>
      <c r="O86" s="105">
        <f>tbl邀请[[#This Row],[拍单日期]]+5+tbl邀请[[#This Row],[收货后出稿时间]]</f>
        <v>5</v>
      </c>
      <c r="P86" s="116"/>
      <c r="Q86" s="116"/>
      <c r="R86" s="116"/>
      <c r="S86" s="116"/>
      <c r="T86" s="117"/>
      <c r="U86" s="153"/>
      <c r="V86" s="153"/>
      <c r="W86" s="153"/>
      <c r="X86" s="154"/>
      <c r="Y86" s="154"/>
      <c r="Z86" s="181"/>
      <c r="AA86" s="181"/>
      <c r="AB86" s="181"/>
      <c r="AC86" s="154"/>
      <c r="AD86" s="182"/>
      <c r="AE86" s="114"/>
      <c r="AF86" s="183"/>
      <c r="AG86" s="183" t="s">
        <v>128</v>
      </c>
    </row>
    <row r="87" spans="4:33" ht="30.75" customHeight="1">
      <c r="D87" s="80" t="s">
        <v>636</v>
      </c>
      <c r="E87" s="84" t="s">
        <v>637</v>
      </c>
      <c r="F87" s="80" t="s">
        <v>638</v>
      </c>
      <c r="G87" s="80" t="s">
        <v>639</v>
      </c>
      <c r="H87" s="82" t="s">
        <v>191</v>
      </c>
      <c r="I87" s="82">
        <v>200</v>
      </c>
      <c r="J87" s="80" t="s">
        <v>640</v>
      </c>
      <c r="K87" s="119"/>
      <c r="L87" s="120"/>
      <c r="M87" s="121"/>
      <c r="N87" s="122"/>
      <c r="O87" s="123">
        <f>tbl邀请[[#This Row],[拍单日期]]+5+tbl邀请[[#This Row],[收货后出稿时间]]</f>
        <v>5</v>
      </c>
      <c r="P87" s="106" t="s">
        <v>36</v>
      </c>
      <c r="Q87" s="106">
        <v>10</v>
      </c>
      <c r="R87" s="106">
        <v>7</v>
      </c>
      <c r="S87" s="106" t="s">
        <v>36</v>
      </c>
      <c r="T87" s="155">
        <v>200</v>
      </c>
      <c r="U87" s="158" t="s">
        <v>641</v>
      </c>
      <c r="V87" s="158" t="s">
        <v>642</v>
      </c>
      <c r="W87" s="156"/>
      <c r="X87" s="157" t="s">
        <v>643</v>
      </c>
      <c r="Y87" s="157" t="s">
        <v>644</v>
      </c>
      <c r="Z87" s="175">
        <v>94</v>
      </c>
      <c r="AA87" s="175">
        <v>64</v>
      </c>
      <c r="AB87" s="175">
        <v>37</v>
      </c>
      <c r="AC87" s="159"/>
      <c r="AD87" s="176"/>
      <c r="AE87" s="124"/>
      <c r="AF87" s="177" t="s">
        <v>36</v>
      </c>
      <c r="AG87" s="177" t="s">
        <v>128</v>
      </c>
    </row>
    <row r="88" spans="4:33" ht="30.75" customHeight="1">
      <c r="D88" s="80" t="s">
        <v>645</v>
      </c>
      <c r="E88" s="84" t="s">
        <v>646</v>
      </c>
      <c r="F88" s="80" t="s">
        <v>647</v>
      </c>
      <c r="G88" s="80" t="s">
        <v>648</v>
      </c>
      <c r="H88" s="82" t="s">
        <v>649</v>
      </c>
      <c r="I88" s="82">
        <v>80</v>
      </c>
      <c r="J88" s="80" t="s">
        <v>650</v>
      </c>
      <c r="K88" s="101"/>
      <c r="L88" s="102"/>
      <c r="M88" s="103"/>
      <c r="N88" s="104"/>
      <c r="O88" s="105">
        <f>tbl邀请[[#This Row],[拍单日期]]+5+tbl邀请[[#This Row],[收货后出稿时间]]</f>
        <v>5</v>
      </c>
      <c r="P88" s="106" t="s">
        <v>36</v>
      </c>
      <c r="Q88" s="106">
        <v>10</v>
      </c>
      <c r="R88" s="106">
        <v>4</v>
      </c>
      <c r="S88" s="106" t="s">
        <v>36</v>
      </c>
      <c r="T88" s="83">
        <v>80</v>
      </c>
      <c r="U88" s="144" t="s">
        <v>651</v>
      </c>
      <c r="V88" s="145" t="s">
        <v>652</v>
      </c>
      <c r="W88" s="146"/>
      <c r="X88" s="147" t="s">
        <v>653</v>
      </c>
      <c r="Y88" s="147" t="s">
        <v>654</v>
      </c>
      <c r="Z88" s="175">
        <v>14</v>
      </c>
      <c r="AA88" s="175">
        <v>14</v>
      </c>
      <c r="AB88" s="175">
        <v>14</v>
      </c>
      <c r="AC88" s="159"/>
      <c r="AD88" s="176"/>
      <c r="AE88" s="124"/>
      <c r="AF88" s="177"/>
      <c r="AG88" s="177" t="s">
        <v>128</v>
      </c>
    </row>
    <row r="89" spans="4:33" ht="30.75" customHeight="1">
      <c r="D89" s="80" t="s">
        <v>655</v>
      </c>
      <c r="E89" s="84" t="s">
        <v>656</v>
      </c>
      <c r="F89" s="80" t="s">
        <v>655</v>
      </c>
      <c r="G89" s="80" t="s">
        <v>657</v>
      </c>
      <c r="H89" s="82" t="s">
        <v>156</v>
      </c>
      <c r="I89" s="82">
        <v>200</v>
      </c>
      <c r="J89" s="80" t="s">
        <v>658</v>
      </c>
      <c r="K89" s="101"/>
      <c r="L89" s="102"/>
      <c r="M89" s="103"/>
      <c r="N89" s="104"/>
      <c r="O89" s="105">
        <f>tbl邀请[[#This Row],[拍单日期]]+5+tbl邀请[[#This Row],[收货后出稿时间]]</f>
        <v>5</v>
      </c>
      <c r="P89" s="106" t="s">
        <v>36</v>
      </c>
      <c r="Q89" s="106">
        <v>10</v>
      </c>
      <c r="R89" s="106">
        <v>8</v>
      </c>
      <c r="S89" s="106" t="s">
        <v>36</v>
      </c>
      <c r="T89" s="83">
        <v>200</v>
      </c>
      <c r="U89" s="144" t="s">
        <v>659</v>
      </c>
      <c r="V89" s="145" t="s">
        <v>660</v>
      </c>
      <c r="W89" s="146"/>
      <c r="X89" s="147" t="s">
        <v>661</v>
      </c>
      <c r="Y89" s="147" t="s">
        <v>662</v>
      </c>
      <c r="Z89" s="175">
        <v>36</v>
      </c>
      <c r="AA89" s="175">
        <v>14</v>
      </c>
      <c r="AB89" s="175">
        <v>10</v>
      </c>
      <c r="AC89" s="159"/>
      <c r="AD89" s="176"/>
      <c r="AE89" s="124"/>
      <c r="AF89" s="177"/>
      <c r="AG89" s="177" t="s">
        <v>128</v>
      </c>
    </row>
    <row r="90" spans="4:33" ht="30.75" customHeight="1">
      <c r="D90" s="80" t="s">
        <v>663</v>
      </c>
      <c r="E90" s="84" t="s">
        <v>664</v>
      </c>
      <c r="F90" s="80" t="s">
        <v>663</v>
      </c>
      <c r="G90" s="88" t="s">
        <v>665</v>
      </c>
      <c r="H90" s="82" t="s">
        <v>582</v>
      </c>
      <c r="I90" s="82">
        <v>200</v>
      </c>
      <c r="J90" s="80" t="s">
        <v>666</v>
      </c>
      <c r="K90" s="119"/>
      <c r="L90" s="120"/>
      <c r="M90" s="121"/>
      <c r="N90" s="122"/>
      <c r="O90" s="123">
        <f>tbl邀请[[#This Row],[拍单日期]]+5+tbl邀请[[#This Row],[收货后出稿时间]]</f>
        <v>5</v>
      </c>
      <c r="P90" s="106" t="s">
        <v>36</v>
      </c>
      <c r="Q90" s="106">
        <v>10</v>
      </c>
      <c r="R90" s="106">
        <v>4</v>
      </c>
      <c r="S90" s="106" t="s">
        <v>36</v>
      </c>
      <c r="T90" s="155">
        <v>200</v>
      </c>
      <c r="U90" s="158" t="s">
        <v>667</v>
      </c>
      <c r="V90" s="158" t="s">
        <v>668</v>
      </c>
      <c r="W90" s="156"/>
      <c r="X90" s="157" t="s">
        <v>669</v>
      </c>
      <c r="Y90" s="157" t="s">
        <v>670</v>
      </c>
      <c r="Z90" s="175">
        <v>82</v>
      </c>
      <c r="AA90" s="175">
        <v>31</v>
      </c>
      <c r="AB90" s="175">
        <v>48</v>
      </c>
      <c r="AC90" s="159"/>
      <c r="AD90" s="176"/>
      <c r="AE90" s="124"/>
      <c r="AF90" s="177" t="s">
        <v>36</v>
      </c>
      <c r="AG90" s="177" t="s">
        <v>128</v>
      </c>
    </row>
    <row r="91" spans="4:33" ht="30.75" customHeight="1">
      <c r="D91" s="77" t="s">
        <v>671</v>
      </c>
      <c r="E91" s="87" t="s">
        <v>672</v>
      </c>
      <c r="F91" s="77" t="s">
        <v>673</v>
      </c>
      <c r="G91" s="188" t="s">
        <v>674</v>
      </c>
      <c r="H91" s="79" t="s">
        <v>133</v>
      </c>
      <c r="I91" s="79">
        <v>200</v>
      </c>
      <c r="J91" s="77" t="s">
        <v>675</v>
      </c>
      <c r="K91" s="101"/>
      <c r="L91" s="102"/>
      <c r="M91" s="103"/>
      <c r="N91" s="104"/>
      <c r="O91" s="105">
        <f>tbl邀请[[#This Row],[拍单日期]]+5+tbl邀请[[#This Row],[收货后出稿时间]]</f>
        <v>5</v>
      </c>
      <c r="P91" s="116" t="s">
        <v>36</v>
      </c>
      <c r="Q91" s="116">
        <v>7</v>
      </c>
      <c r="R91" s="116">
        <v>7</v>
      </c>
      <c r="S91" s="116"/>
      <c r="T91" s="117"/>
      <c r="U91" s="153"/>
      <c r="V91" s="146"/>
      <c r="W91" s="146"/>
      <c r="X91"/>
      <c r="Y91"/>
      <c r="Z91" s="181"/>
      <c r="AA91" s="181"/>
      <c r="AB91" s="181"/>
      <c r="AC91" s="154"/>
      <c r="AD91" s="182"/>
      <c r="AE91" s="114"/>
      <c r="AF91" s="183"/>
      <c r="AG91" s="183" t="s">
        <v>128</v>
      </c>
    </row>
    <row r="92" spans="4:33" ht="30.75" customHeight="1">
      <c r="D92" s="77" t="s">
        <v>676</v>
      </c>
      <c r="E92" s="87" t="s">
        <v>677</v>
      </c>
      <c r="F92" s="77" t="s">
        <v>678</v>
      </c>
      <c r="G92" s="77" t="s">
        <v>679</v>
      </c>
      <c r="H92" s="79" t="s">
        <v>133</v>
      </c>
      <c r="I92" s="79">
        <v>200</v>
      </c>
      <c r="J92" s="77" t="s">
        <v>680</v>
      </c>
      <c r="K92" s="101"/>
      <c r="L92" s="102"/>
      <c r="M92" s="103"/>
      <c r="N92" s="104"/>
      <c r="O92" s="105">
        <f>tbl邀请[[#This Row],[拍单日期]]+5+tbl邀请[[#This Row],[收货后出稿时间]]</f>
        <v>5</v>
      </c>
      <c r="P92" s="116"/>
      <c r="Q92" s="116"/>
      <c r="R92" s="116"/>
      <c r="S92" s="116"/>
      <c r="T92" s="117"/>
      <c r="U92" s="153"/>
      <c r="V92" s="153"/>
      <c r="W92" s="153"/>
      <c r="X92" s="154"/>
      <c r="Y92" s="154"/>
      <c r="Z92" s="181"/>
      <c r="AA92" s="181"/>
      <c r="AB92" s="181"/>
      <c r="AC92" s="154"/>
      <c r="AD92" s="182"/>
      <c r="AE92" s="114"/>
      <c r="AF92" s="183"/>
      <c r="AG92" s="183" t="s">
        <v>128</v>
      </c>
    </row>
    <row r="93" spans="4:33" ht="30.75" customHeight="1">
      <c r="D93" s="80" t="s">
        <v>681</v>
      </c>
      <c r="E93" s="81">
        <v>935746207</v>
      </c>
      <c r="F93" s="80" t="s">
        <v>682</v>
      </c>
      <c r="G93" s="80" t="s">
        <v>683</v>
      </c>
      <c r="H93" s="82" t="s">
        <v>156</v>
      </c>
      <c r="I93" s="82">
        <v>200</v>
      </c>
      <c r="J93" s="80" t="s">
        <v>684</v>
      </c>
      <c r="K93" s="119"/>
      <c r="L93" s="120"/>
      <c r="M93" s="121"/>
      <c r="N93" s="122"/>
      <c r="O93" s="123">
        <f>tbl邀请[[#This Row],[拍单日期]]+5+tbl邀请[[#This Row],[收货后出稿时间]]</f>
        <v>5</v>
      </c>
      <c r="P93" s="106" t="s">
        <v>36</v>
      </c>
      <c r="Q93" s="106">
        <v>10</v>
      </c>
      <c r="R93" s="106">
        <v>4</v>
      </c>
      <c r="S93" s="106" t="s">
        <v>36</v>
      </c>
      <c r="T93" s="155">
        <v>200</v>
      </c>
      <c r="U93" s="158" t="s">
        <v>685</v>
      </c>
      <c r="V93" s="158" t="s">
        <v>686</v>
      </c>
      <c r="W93" s="156"/>
      <c r="X93" s="157" t="s">
        <v>687</v>
      </c>
      <c r="Y93" s="157" t="s">
        <v>688</v>
      </c>
      <c r="Z93" s="175">
        <v>43</v>
      </c>
      <c r="AA93" s="175">
        <v>21</v>
      </c>
      <c r="AB93" s="175">
        <v>26</v>
      </c>
      <c r="AC93" s="159"/>
      <c r="AD93" s="176"/>
      <c r="AE93" s="124"/>
      <c r="AF93" s="177" t="s">
        <v>36</v>
      </c>
      <c r="AG93" s="177" t="s">
        <v>128</v>
      </c>
    </row>
    <row r="94" spans="4:33" ht="30.75" customHeight="1">
      <c r="D94" s="80" t="s">
        <v>689</v>
      </c>
      <c r="E94" s="84" t="s">
        <v>690</v>
      </c>
      <c r="F94" s="80" t="s">
        <v>689</v>
      </c>
      <c r="G94" s="80" t="s">
        <v>691</v>
      </c>
      <c r="H94" s="82" t="s">
        <v>692</v>
      </c>
      <c r="I94" s="82">
        <v>80</v>
      </c>
      <c r="J94" s="80" t="s">
        <v>693</v>
      </c>
      <c r="K94" s="101"/>
      <c r="L94" s="102"/>
      <c r="M94" s="103"/>
      <c r="N94" s="104"/>
      <c r="O94" s="105">
        <f>tbl邀请[[#This Row],[拍单日期]]+5+tbl邀请[[#This Row],[收货后出稿时间]]</f>
        <v>5</v>
      </c>
      <c r="P94" s="106" t="s">
        <v>36</v>
      </c>
      <c r="Q94" s="106">
        <v>10</v>
      </c>
      <c r="R94" s="106">
        <v>6</v>
      </c>
      <c r="S94" s="106" t="s">
        <v>36</v>
      </c>
      <c r="T94" s="83">
        <v>80</v>
      </c>
      <c r="U94" s="144" t="s">
        <v>694</v>
      </c>
      <c r="V94" s="145" t="s">
        <v>695</v>
      </c>
      <c r="W94" s="146"/>
      <c r="X94" s="147" t="s">
        <v>653</v>
      </c>
      <c r="Y94" s="147" t="s">
        <v>696</v>
      </c>
      <c r="Z94" s="175">
        <v>25</v>
      </c>
      <c r="AA94" s="175">
        <v>20</v>
      </c>
      <c r="AB94" s="175">
        <v>8</v>
      </c>
      <c r="AC94" s="159"/>
      <c r="AD94" s="176"/>
      <c r="AE94" s="124"/>
      <c r="AF94" s="177"/>
      <c r="AG94" s="177" t="s">
        <v>128</v>
      </c>
    </row>
    <row r="95" spans="4:33" ht="30.75" customHeight="1">
      <c r="D95" s="77" t="s">
        <v>697</v>
      </c>
      <c r="E95" s="87" t="s">
        <v>698</v>
      </c>
      <c r="F95" s="77" t="s">
        <v>699</v>
      </c>
      <c r="G95" s="77" t="s">
        <v>700</v>
      </c>
      <c r="H95" s="79" t="s">
        <v>285</v>
      </c>
      <c r="I95" s="79">
        <v>200</v>
      </c>
      <c r="J95" s="77" t="s">
        <v>701</v>
      </c>
      <c r="K95" s="101"/>
      <c r="L95" s="102"/>
      <c r="M95" s="103"/>
      <c r="N95" s="104"/>
      <c r="O95" s="105">
        <f>tbl邀请[[#This Row],[拍单日期]]+5+tbl邀请[[#This Row],[收货后出稿时间]]</f>
        <v>5</v>
      </c>
      <c r="P95" s="116"/>
      <c r="Q95" s="116"/>
      <c r="R95" s="116"/>
      <c r="S95" s="116"/>
      <c r="T95" s="117"/>
      <c r="U95" s="153"/>
      <c r="V95" s="153"/>
      <c r="W95" s="153"/>
      <c r="X95" s="154"/>
      <c r="Y95" s="154"/>
      <c r="Z95" s="181"/>
      <c r="AA95" s="181"/>
      <c r="AB95" s="181"/>
      <c r="AC95" s="154"/>
      <c r="AD95" s="182"/>
      <c r="AE95" s="114"/>
      <c r="AF95" s="183"/>
      <c r="AG95" s="183" t="s">
        <v>128</v>
      </c>
    </row>
    <row r="96" spans="4:33" ht="30.75" customHeight="1">
      <c r="D96" s="80" t="s">
        <v>702</v>
      </c>
      <c r="E96" s="81">
        <v>751210280</v>
      </c>
      <c r="F96" s="80" t="s">
        <v>702</v>
      </c>
      <c r="G96" s="88" t="s">
        <v>703</v>
      </c>
      <c r="H96" s="82" t="s">
        <v>378</v>
      </c>
      <c r="I96" s="82">
        <v>200</v>
      </c>
      <c r="J96" s="80" t="s">
        <v>704</v>
      </c>
      <c r="K96" s="119"/>
      <c r="L96" s="120"/>
      <c r="M96" s="121"/>
      <c r="N96" s="122"/>
      <c r="O96" s="123">
        <f>tbl邀请[[#This Row],[拍单日期]]+5+tbl邀请[[#This Row],[收货后出稿时间]]</f>
        <v>5</v>
      </c>
      <c r="P96" s="106" t="s">
        <v>36</v>
      </c>
      <c r="Q96" s="106">
        <v>10</v>
      </c>
      <c r="R96" s="106">
        <v>8</v>
      </c>
      <c r="S96" s="106" t="s">
        <v>36</v>
      </c>
      <c r="T96" s="155">
        <v>200</v>
      </c>
      <c r="U96" s="144" t="s">
        <v>705</v>
      </c>
      <c r="V96" s="156"/>
      <c r="W96" s="156"/>
      <c r="X96" s="157" t="s">
        <v>706</v>
      </c>
      <c r="Y96" s="157" t="s">
        <v>707</v>
      </c>
      <c r="Z96" s="175">
        <v>94</v>
      </c>
      <c r="AA96" s="175">
        <v>34</v>
      </c>
      <c r="AB96" s="175">
        <v>35</v>
      </c>
      <c r="AC96" s="159"/>
      <c r="AD96" s="176"/>
      <c r="AE96" s="124"/>
      <c r="AF96" s="177"/>
      <c r="AG96" s="177" t="s">
        <v>128</v>
      </c>
    </row>
    <row r="97" spans="4:33" ht="30.75" customHeight="1">
      <c r="D97" s="80" t="s">
        <v>708</v>
      </c>
      <c r="E97" s="84" t="s">
        <v>709</v>
      </c>
      <c r="F97" s="80" t="s">
        <v>710</v>
      </c>
      <c r="G97" s="80" t="s">
        <v>711</v>
      </c>
      <c r="H97" s="82" t="s">
        <v>172</v>
      </c>
      <c r="I97" s="82">
        <v>200</v>
      </c>
      <c r="J97" s="80" t="s">
        <v>712</v>
      </c>
      <c r="K97" s="119"/>
      <c r="L97" s="120"/>
      <c r="M97" s="121"/>
      <c r="N97" s="122"/>
      <c r="O97" s="123">
        <f>tbl邀请[[#This Row],[拍单日期]]+5+tbl邀请[[#This Row],[收货后出稿时间]]</f>
        <v>5</v>
      </c>
      <c r="P97" s="106" t="s">
        <v>36</v>
      </c>
      <c r="Q97" s="106">
        <v>9</v>
      </c>
      <c r="R97" s="106">
        <v>7</v>
      </c>
      <c r="S97" s="106" t="s">
        <v>36</v>
      </c>
      <c r="T97" s="155">
        <v>200</v>
      </c>
      <c r="U97" s="144" t="s">
        <v>713</v>
      </c>
      <c r="V97" s="156"/>
      <c r="W97" s="156"/>
      <c r="X97" s="159"/>
      <c r="Y97" s="159"/>
      <c r="Z97" s="178">
        <v>45</v>
      </c>
      <c r="AA97" s="178">
        <v>26</v>
      </c>
      <c r="AB97" s="178">
        <v>16</v>
      </c>
      <c r="AC97" s="159"/>
      <c r="AD97" s="176"/>
      <c r="AE97" s="124"/>
      <c r="AF97" s="177" t="s">
        <v>36</v>
      </c>
      <c r="AG97" s="177" t="s">
        <v>128</v>
      </c>
    </row>
    <row r="98" spans="4:33" ht="30.75" customHeight="1">
      <c r="D98" s="77" t="s">
        <v>714</v>
      </c>
      <c r="E98" s="87" t="s">
        <v>715</v>
      </c>
      <c r="F98" s="77" t="s">
        <v>716</v>
      </c>
      <c r="G98" s="77" t="s">
        <v>717</v>
      </c>
      <c r="H98" s="79" t="s">
        <v>133</v>
      </c>
      <c r="I98" s="79">
        <v>200</v>
      </c>
      <c r="J98" s="77" t="s">
        <v>718</v>
      </c>
      <c r="K98" s="101"/>
      <c r="L98" s="102"/>
      <c r="M98" s="103"/>
      <c r="N98" s="104"/>
      <c r="O98" s="105">
        <f>tbl邀请[[#This Row],[拍单日期]]+5+tbl邀请[[#This Row],[收货后出稿时间]]</f>
        <v>5</v>
      </c>
      <c r="P98" s="116"/>
      <c r="Q98" s="116"/>
      <c r="R98" s="116"/>
      <c r="S98" s="116"/>
      <c r="T98" s="117"/>
      <c r="U98" s="153"/>
      <c r="V98" s="153"/>
      <c r="W98" s="153"/>
      <c r="X98" s="154"/>
      <c r="Y98" s="154"/>
      <c r="Z98" s="181"/>
      <c r="AA98" s="181"/>
      <c r="AB98" s="181"/>
      <c r="AC98" s="154"/>
      <c r="AD98" s="182"/>
      <c r="AE98" s="114"/>
      <c r="AF98" s="183"/>
      <c r="AG98" s="183" t="s">
        <v>128</v>
      </c>
    </row>
    <row r="99" spans="4:33" ht="30.75" customHeight="1">
      <c r="D99" s="80" t="s">
        <v>719</v>
      </c>
      <c r="E99" s="84" t="s">
        <v>720</v>
      </c>
      <c r="F99" s="80" t="s">
        <v>719</v>
      </c>
      <c r="G99" s="80" t="s">
        <v>721</v>
      </c>
      <c r="H99" s="82" t="s">
        <v>414</v>
      </c>
      <c r="I99" s="82">
        <v>200</v>
      </c>
      <c r="J99" s="80" t="s">
        <v>722</v>
      </c>
      <c r="K99" s="119"/>
      <c r="L99" s="120"/>
      <c r="M99" s="121"/>
      <c r="N99" s="122"/>
      <c r="O99" s="123">
        <f>tbl邀请[[#This Row],[拍单日期]]+5+tbl邀请[[#This Row],[收货后出稿时间]]</f>
        <v>5</v>
      </c>
      <c r="P99" s="106" t="s">
        <v>36</v>
      </c>
      <c r="Q99" s="106">
        <v>10</v>
      </c>
      <c r="R99" s="106">
        <v>8</v>
      </c>
      <c r="S99" s="106" t="s">
        <v>36</v>
      </c>
      <c r="T99" s="155">
        <v>200</v>
      </c>
      <c r="U99" s="158" t="s">
        <v>723</v>
      </c>
      <c r="V99" s="156"/>
      <c r="W99" s="156"/>
      <c r="X99" s="157" t="s">
        <v>724</v>
      </c>
      <c r="Y99" s="157" t="s">
        <v>725</v>
      </c>
      <c r="Z99" s="175">
        <v>122</v>
      </c>
      <c r="AA99" s="175">
        <v>83</v>
      </c>
      <c r="AB99" s="175">
        <v>29</v>
      </c>
      <c r="AC99" s="159"/>
      <c r="AD99" s="176"/>
      <c r="AE99" s="124"/>
      <c r="AF99" s="177"/>
      <c r="AG99" s="177" t="s">
        <v>128</v>
      </c>
    </row>
    <row r="100" spans="4:33" ht="30.75" customHeight="1">
      <c r="D100" s="77" t="s">
        <v>726</v>
      </c>
      <c r="E100" s="78">
        <v>18502081347</v>
      </c>
      <c r="F100" s="77" t="s">
        <v>104</v>
      </c>
      <c r="G100" s="77" t="s">
        <v>727</v>
      </c>
      <c r="H100" s="79" t="s">
        <v>191</v>
      </c>
      <c r="I100" s="79">
        <v>200</v>
      </c>
      <c r="J100" s="77" t="s">
        <v>728</v>
      </c>
      <c r="K100" s="101"/>
      <c r="L100" s="102"/>
      <c r="M100" s="103"/>
      <c r="N100" s="104"/>
      <c r="O100" s="105">
        <f>tbl邀请[[#This Row],[拍单日期]]+5+tbl邀请[[#This Row],[收货后出稿时间]]</f>
        <v>5</v>
      </c>
      <c r="P100" s="116"/>
      <c r="Q100" s="116"/>
      <c r="R100" s="116"/>
      <c r="S100" s="116"/>
      <c r="T100" s="117"/>
      <c r="U100" s="153"/>
      <c r="V100" s="153"/>
      <c r="W100" s="153"/>
      <c r="X100" s="154"/>
      <c r="Y100" s="154"/>
      <c r="Z100" s="181"/>
      <c r="AA100" s="181"/>
      <c r="AB100" s="181"/>
      <c r="AC100" s="154"/>
      <c r="AD100" s="182"/>
      <c r="AE100" s="114"/>
      <c r="AF100" s="183"/>
      <c r="AG100" s="183" t="s">
        <v>128</v>
      </c>
    </row>
    <row r="101" spans="4:33" ht="30.75" customHeight="1">
      <c r="D101" s="77" t="s">
        <v>729</v>
      </c>
      <c r="E101" s="78">
        <v>18656105591</v>
      </c>
      <c r="F101" s="77" t="s">
        <v>730</v>
      </c>
      <c r="G101" s="77" t="s">
        <v>731</v>
      </c>
      <c r="H101" s="79" t="s">
        <v>732</v>
      </c>
      <c r="I101" s="79">
        <v>200</v>
      </c>
      <c r="J101" s="77" t="s">
        <v>733</v>
      </c>
      <c r="K101" s="101"/>
      <c r="L101" s="102"/>
      <c r="M101" s="103"/>
      <c r="N101" s="104"/>
      <c r="O101" s="105">
        <f>tbl邀请[[#This Row],[拍单日期]]+5+tbl邀请[[#This Row],[收货后出稿时间]]</f>
        <v>5</v>
      </c>
      <c r="P101" s="116"/>
      <c r="Q101" s="116"/>
      <c r="R101" s="116"/>
      <c r="S101" s="116"/>
      <c r="T101" s="117"/>
      <c r="U101" s="153"/>
      <c r="V101" s="153"/>
      <c r="W101" s="153"/>
      <c r="X101" s="154"/>
      <c r="Y101" s="154"/>
      <c r="Z101" s="181"/>
      <c r="AA101" s="181"/>
      <c r="AB101" s="181"/>
      <c r="AC101" s="154"/>
      <c r="AD101" s="182"/>
      <c r="AE101" s="114"/>
      <c r="AF101" s="183"/>
      <c r="AG101" s="183" t="s">
        <v>128</v>
      </c>
    </row>
    <row r="102" spans="4:33" ht="30.75" customHeight="1">
      <c r="D102" s="80" t="s">
        <v>734</v>
      </c>
      <c r="E102" s="84" t="s">
        <v>735</v>
      </c>
      <c r="F102" s="80" t="s">
        <v>734</v>
      </c>
      <c r="G102" s="88" t="s">
        <v>736</v>
      </c>
      <c r="H102" s="82" t="s">
        <v>163</v>
      </c>
      <c r="I102" s="82">
        <v>200</v>
      </c>
      <c r="J102" s="80" t="s">
        <v>737</v>
      </c>
      <c r="K102" s="119"/>
      <c r="L102" s="120"/>
      <c r="M102" s="121"/>
      <c r="N102" s="122"/>
      <c r="O102" s="123">
        <f>tbl邀请[[#This Row],[拍单日期]]+5+tbl邀请[[#This Row],[收货后出稿时间]]</f>
        <v>5</v>
      </c>
      <c r="P102" s="106" t="s">
        <v>36</v>
      </c>
      <c r="Q102" s="106">
        <v>10</v>
      </c>
      <c r="R102" s="106">
        <v>1</v>
      </c>
      <c r="S102" s="106" t="s">
        <v>36</v>
      </c>
      <c r="T102" s="155">
        <v>200</v>
      </c>
      <c r="U102" s="158" t="s">
        <v>738</v>
      </c>
      <c r="V102" s="156"/>
      <c r="W102" s="156"/>
      <c r="X102" s="157" t="s">
        <v>739</v>
      </c>
      <c r="Y102" s="157" t="s">
        <v>740</v>
      </c>
      <c r="Z102" s="175">
        <v>142</v>
      </c>
      <c r="AA102" s="175">
        <v>138</v>
      </c>
      <c r="AB102" s="175">
        <v>0</v>
      </c>
      <c r="AC102" s="159"/>
      <c r="AD102" s="176"/>
      <c r="AE102" s="124"/>
      <c r="AF102" s="177" t="s">
        <v>36</v>
      </c>
      <c r="AG102" s="177" t="s">
        <v>128</v>
      </c>
    </row>
    <row r="103" spans="4:33" ht="30.75" customHeight="1">
      <c r="D103" s="80" t="s">
        <v>741</v>
      </c>
      <c r="E103" s="84" t="s">
        <v>742</v>
      </c>
      <c r="F103" s="80" t="s">
        <v>743</v>
      </c>
      <c r="G103" s="80" t="s">
        <v>744</v>
      </c>
      <c r="H103" s="82" t="s">
        <v>133</v>
      </c>
      <c r="I103" s="82">
        <v>200</v>
      </c>
      <c r="J103" s="80" t="s">
        <v>745</v>
      </c>
      <c r="K103" s="119"/>
      <c r="L103" s="120"/>
      <c r="M103" s="121"/>
      <c r="N103" s="122"/>
      <c r="O103" s="123">
        <f>tbl邀请[[#This Row],[拍单日期]]+5+tbl邀请[[#This Row],[收货后出稿时间]]</f>
        <v>5</v>
      </c>
      <c r="P103" s="106" t="s">
        <v>36</v>
      </c>
      <c r="Q103" s="106">
        <v>10</v>
      </c>
      <c r="R103" s="106">
        <v>7</v>
      </c>
      <c r="S103" s="106" t="s">
        <v>36</v>
      </c>
      <c r="T103" s="155">
        <v>200</v>
      </c>
      <c r="U103" s="158" t="s">
        <v>746</v>
      </c>
      <c r="V103" s="156"/>
      <c r="W103" s="156"/>
      <c r="X103" s="157" t="s">
        <v>747</v>
      </c>
      <c r="Y103" s="157" t="s">
        <v>748</v>
      </c>
      <c r="Z103" s="175">
        <v>149</v>
      </c>
      <c r="AA103" s="175">
        <v>47</v>
      </c>
      <c r="AB103" s="175">
        <v>91</v>
      </c>
      <c r="AC103" s="159"/>
      <c r="AD103" s="176"/>
      <c r="AE103" s="124"/>
      <c r="AF103" s="177" t="s">
        <v>36</v>
      </c>
      <c r="AG103" s="177" t="s">
        <v>128</v>
      </c>
    </row>
    <row r="104" spans="4:33" ht="30.75" customHeight="1">
      <c r="D104" s="80" t="s">
        <v>749</v>
      </c>
      <c r="E104" s="84" t="s">
        <v>750</v>
      </c>
      <c r="F104" s="80" t="s">
        <v>751</v>
      </c>
      <c r="G104" s="88" t="s">
        <v>752</v>
      </c>
      <c r="H104" s="82" t="s">
        <v>133</v>
      </c>
      <c r="I104" s="82">
        <v>200</v>
      </c>
      <c r="J104" s="80" t="s">
        <v>753</v>
      </c>
      <c r="K104" s="101"/>
      <c r="L104" s="102"/>
      <c r="M104" s="103"/>
      <c r="N104" s="104"/>
      <c r="O104" s="105">
        <f>tbl邀请[[#This Row],[拍单日期]]+5+tbl邀请[[#This Row],[收货后出稿时间]]</f>
        <v>5</v>
      </c>
      <c r="P104" s="106" t="s">
        <v>36</v>
      </c>
      <c r="Q104" s="106">
        <v>10</v>
      </c>
      <c r="R104" s="106">
        <v>7</v>
      </c>
      <c r="S104" s="106" t="s">
        <v>36</v>
      </c>
      <c r="T104" s="83">
        <v>200</v>
      </c>
      <c r="U104" s="144" t="s">
        <v>754</v>
      </c>
      <c r="V104" s="146"/>
      <c r="W104" s="146"/>
      <c r="X104" s="147" t="s">
        <v>755</v>
      </c>
      <c r="Y104" s="147" t="s">
        <v>756</v>
      </c>
      <c r="Z104" s="175">
        <v>13</v>
      </c>
      <c r="AA104" s="175">
        <v>2</v>
      </c>
      <c r="AB104" s="175">
        <v>13</v>
      </c>
      <c r="AC104" s="159"/>
      <c r="AD104" s="176"/>
      <c r="AE104" s="124"/>
      <c r="AF104" s="177"/>
      <c r="AG104" s="177" t="s">
        <v>128</v>
      </c>
    </row>
    <row r="105" spans="4:33" ht="30.75" customHeight="1">
      <c r="D105" s="80" t="s">
        <v>757</v>
      </c>
      <c r="E105" s="84" t="s">
        <v>758</v>
      </c>
      <c r="F105" s="80" t="s">
        <v>758</v>
      </c>
      <c r="G105" s="80" t="s">
        <v>759</v>
      </c>
      <c r="H105" s="82" t="s">
        <v>760</v>
      </c>
      <c r="I105" s="82">
        <v>200</v>
      </c>
      <c r="J105" s="80" t="s">
        <v>761</v>
      </c>
      <c r="K105" s="119"/>
      <c r="L105" s="120"/>
      <c r="M105" s="121"/>
      <c r="N105" s="122"/>
      <c r="O105" s="123">
        <f>tbl邀请[[#This Row],[拍单日期]]+5+tbl邀请[[#This Row],[收货后出稿时间]]</f>
        <v>5</v>
      </c>
      <c r="P105" s="106" t="s">
        <v>36</v>
      </c>
      <c r="Q105" s="106">
        <v>10</v>
      </c>
      <c r="R105" s="106">
        <v>7</v>
      </c>
      <c r="S105" s="106" t="s">
        <v>36</v>
      </c>
      <c r="T105" s="155">
        <v>200</v>
      </c>
      <c r="U105" s="158" t="s">
        <v>762</v>
      </c>
      <c r="V105" s="156"/>
      <c r="W105" s="156"/>
      <c r="X105" s="157" t="s">
        <v>763</v>
      </c>
      <c r="Y105" s="157" t="s">
        <v>764</v>
      </c>
      <c r="Z105" s="175">
        <v>54</v>
      </c>
      <c r="AA105" s="175">
        <v>27</v>
      </c>
      <c r="AB105" s="175">
        <v>15</v>
      </c>
      <c r="AC105" s="159"/>
      <c r="AD105" s="176"/>
      <c r="AE105" s="124"/>
      <c r="AF105" s="177" t="s">
        <v>36</v>
      </c>
      <c r="AG105" s="177" t="s">
        <v>128</v>
      </c>
    </row>
    <row r="106" spans="4:33" ht="30.75" customHeight="1">
      <c r="D106" s="80" t="s">
        <v>765</v>
      </c>
      <c r="E106" s="84" t="s">
        <v>766</v>
      </c>
      <c r="F106" s="80" t="s">
        <v>767</v>
      </c>
      <c r="G106" s="200" t="s">
        <v>2363</v>
      </c>
      <c r="H106" s="82" t="s">
        <v>172</v>
      </c>
      <c r="I106" s="82">
        <v>200</v>
      </c>
      <c r="J106" s="80" t="s">
        <v>769</v>
      </c>
      <c r="K106" s="119"/>
      <c r="L106" s="120"/>
      <c r="M106" s="121"/>
      <c r="N106" s="122"/>
      <c r="O106" s="123"/>
      <c r="P106" s="106" t="s">
        <v>36</v>
      </c>
      <c r="Q106" s="106">
        <v>10</v>
      </c>
      <c r="R106" s="106">
        <v>4</v>
      </c>
      <c r="S106" s="106" t="s">
        <v>36</v>
      </c>
      <c r="T106" s="155">
        <v>200</v>
      </c>
      <c r="U106" s="158" t="s">
        <v>770</v>
      </c>
      <c r="V106" s="156"/>
      <c r="W106" s="156"/>
      <c r="X106" s="157" t="s">
        <v>771</v>
      </c>
      <c r="Y106" s="157" t="s">
        <v>772</v>
      </c>
      <c r="Z106" s="175">
        <v>63</v>
      </c>
      <c r="AA106" s="175">
        <v>63</v>
      </c>
      <c r="AB106" s="175">
        <v>0</v>
      </c>
      <c r="AC106" s="159"/>
      <c r="AD106" s="176"/>
      <c r="AE106" s="124"/>
      <c r="AF106" s="177"/>
      <c r="AG106" s="177" t="s">
        <v>128</v>
      </c>
    </row>
    <row r="107" spans="4:33" ht="30.75" customHeight="1">
      <c r="D107" s="80" t="s">
        <v>773</v>
      </c>
      <c r="E107" s="84" t="s">
        <v>774</v>
      </c>
      <c r="F107" s="80" t="s">
        <v>775</v>
      </c>
      <c r="G107" s="80" t="s">
        <v>776</v>
      </c>
      <c r="H107" s="82" t="s">
        <v>777</v>
      </c>
      <c r="I107" s="82">
        <v>200</v>
      </c>
      <c r="J107" s="80" t="s">
        <v>778</v>
      </c>
      <c r="K107" s="101"/>
      <c r="L107" s="102"/>
      <c r="M107" s="103"/>
      <c r="N107" s="104"/>
      <c r="O107" s="105"/>
      <c r="P107" s="106" t="s">
        <v>36</v>
      </c>
      <c r="Q107" s="106">
        <v>10</v>
      </c>
      <c r="R107" s="106">
        <v>6</v>
      </c>
      <c r="S107" s="106" t="s">
        <v>36</v>
      </c>
      <c r="T107" s="83">
        <v>200</v>
      </c>
      <c r="U107" s="158" t="s">
        <v>2365</v>
      </c>
      <c r="V107" s="145" t="s">
        <v>779</v>
      </c>
      <c r="W107" s="146"/>
      <c r="X107" s="147" t="s">
        <v>780</v>
      </c>
      <c r="Y107" s="147" t="s">
        <v>781</v>
      </c>
      <c r="Z107" s="175">
        <v>31</v>
      </c>
      <c r="AA107" s="175">
        <v>21</v>
      </c>
      <c r="AB107" s="175">
        <v>6</v>
      </c>
      <c r="AC107" s="159"/>
      <c r="AD107" s="176"/>
      <c r="AE107" s="124"/>
      <c r="AF107" s="177" t="s">
        <v>36</v>
      </c>
      <c r="AG107" s="177" t="s">
        <v>128</v>
      </c>
    </row>
    <row r="108" spans="4:33" ht="30.75" customHeight="1">
      <c r="D108" s="80" t="s">
        <v>782</v>
      </c>
      <c r="E108" s="84" t="s">
        <v>783</v>
      </c>
      <c r="F108" s="80" t="s">
        <v>784</v>
      </c>
      <c r="G108" s="80" t="s">
        <v>785</v>
      </c>
      <c r="H108" s="82" t="s">
        <v>133</v>
      </c>
      <c r="I108" s="82">
        <v>200</v>
      </c>
      <c r="J108" s="80" t="s">
        <v>786</v>
      </c>
      <c r="K108" s="119"/>
      <c r="L108" s="120"/>
      <c r="M108" s="121"/>
      <c r="N108" s="122"/>
      <c r="O108" s="123"/>
      <c r="P108" s="106" t="s">
        <v>36</v>
      </c>
      <c r="Q108" s="106">
        <v>10</v>
      </c>
      <c r="R108" s="106">
        <v>7</v>
      </c>
      <c r="S108" s="106" t="s">
        <v>36</v>
      </c>
      <c r="T108" s="155">
        <v>200</v>
      </c>
      <c r="U108" s="158" t="s">
        <v>787</v>
      </c>
      <c r="V108" s="158" t="s">
        <v>788</v>
      </c>
      <c r="W108" s="156"/>
      <c r="X108" s="157" t="s">
        <v>789</v>
      </c>
      <c r="Y108" s="157" t="s">
        <v>790</v>
      </c>
      <c r="Z108" s="175">
        <v>95</v>
      </c>
      <c r="AA108" s="175">
        <v>42</v>
      </c>
      <c r="AB108" s="175">
        <v>26</v>
      </c>
      <c r="AC108" s="159"/>
      <c r="AD108" s="176"/>
      <c r="AE108" s="124"/>
      <c r="AF108" s="177"/>
      <c r="AG108" s="177" t="s">
        <v>128</v>
      </c>
    </row>
    <row r="109" spans="4:33" ht="30.75" customHeight="1">
      <c r="D109" s="80" t="s">
        <v>791</v>
      </c>
      <c r="E109" s="84" t="s">
        <v>792</v>
      </c>
      <c r="F109" s="80" t="s">
        <v>793</v>
      </c>
      <c r="G109" s="80" t="s">
        <v>794</v>
      </c>
      <c r="H109" s="82" t="s">
        <v>191</v>
      </c>
      <c r="I109" s="82">
        <v>200</v>
      </c>
      <c r="J109" s="80" t="s">
        <v>795</v>
      </c>
      <c r="K109" s="101"/>
      <c r="L109" s="102"/>
      <c r="M109" s="103"/>
      <c r="N109" s="104"/>
      <c r="O109" s="105"/>
      <c r="P109" s="106" t="s">
        <v>36</v>
      </c>
      <c r="Q109" s="106">
        <v>10</v>
      </c>
      <c r="R109" s="106">
        <v>5</v>
      </c>
      <c r="S109" s="106" t="s">
        <v>36</v>
      </c>
      <c r="T109" s="83">
        <v>200</v>
      </c>
      <c r="U109" s="144" t="s">
        <v>796</v>
      </c>
      <c r="V109" s="145" t="s">
        <v>797</v>
      </c>
      <c r="W109" s="145" t="s">
        <v>798</v>
      </c>
      <c r="X109" s="147" t="s">
        <v>799</v>
      </c>
      <c r="Y109" s="147" t="s">
        <v>800</v>
      </c>
      <c r="Z109" s="175">
        <v>34</v>
      </c>
      <c r="AA109" s="175">
        <v>34</v>
      </c>
      <c r="AB109" s="175">
        <v>24</v>
      </c>
      <c r="AC109" s="159"/>
      <c r="AD109" s="176"/>
      <c r="AE109" s="124"/>
      <c r="AF109" s="177" t="s">
        <v>36</v>
      </c>
      <c r="AG109" s="177" t="s">
        <v>128</v>
      </c>
    </row>
    <row r="110" spans="4:33" ht="30.75" customHeight="1">
      <c r="D110" s="80" t="s">
        <v>801</v>
      </c>
      <c r="E110" s="81">
        <v>15917142990</v>
      </c>
      <c r="F110" s="80" t="s">
        <v>802</v>
      </c>
      <c r="G110" s="80" t="s">
        <v>803</v>
      </c>
      <c r="H110" s="82" t="s">
        <v>213</v>
      </c>
      <c r="I110" s="82">
        <v>200</v>
      </c>
      <c r="J110" s="80" t="s">
        <v>804</v>
      </c>
      <c r="K110" s="101"/>
      <c r="L110" s="102"/>
      <c r="M110" s="103"/>
      <c r="N110" s="104"/>
      <c r="O110" s="105"/>
      <c r="P110" s="106" t="s">
        <v>36</v>
      </c>
      <c r="Q110" s="106">
        <v>9</v>
      </c>
      <c r="R110" s="106">
        <v>7</v>
      </c>
      <c r="S110" s="106" t="s">
        <v>36</v>
      </c>
      <c r="T110" s="83">
        <v>200</v>
      </c>
      <c r="U110" s="144" t="s">
        <v>805</v>
      </c>
      <c r="V110" s="146"/>
      <c r="W110" s="146"/>
      <c r="X110" s="147" t="s">
        <v>806</v>
      </c>
      <c r="Y110" s="147" t="s">
        <v>807</v>
      </c>
      <c r="Z110" s="175">
        <v>54</v>
      </c>
      <c r="AA110" s="175">
        <v>21</v>
      </c>
      <c r="AB110" s="175">
        <v>15</v>
      </c>
      <c r="AC110" s="159"/>
      <c r="AD110" s="176"/>
      <c r="AE110" s="124"/>
      <c r="AF110" s="177"/>
      <c r="AG110" s="177" t="s">
        <v>128</v>
      </c>
    </row>
    <row r="111" spans="4:33" ht="30.75" customHeight="1">
      <c r="D111" s="80" t="s">
        <v>808</v>
      </c>
      <c r="E111" s="81">
        <v>1158518121</v>
      </c>
      <c r="F111" s="80" t="s">
        <v>809</v>
      </c>
      <c r="G111" s="80" t="s">
        <v>810</v>
      </c>
      <c r="H111" s="82" t="s">
        <v>465</v>
      </c>
      <c r="I111" s="82">
        <v>200</v>
      </c>
      <c r="J111" s="80" t="s">
        <v>811</v>
      </c>
      <c r="K111" s="101"/>
      <c r="L111" s="102"/>
      <c r="M111" s="103"/>
      <c r="N111" s="104"/>
      <c r="O111" s="105"/>
      <c r="P111" s="106" t="s">
        <v>36</v>
      </c>
      <c r="Q111" s="106">
        <v>10</v>
      </c>
      <c r="R111" s="106">
        <v>8</v>
      </c>
      <c r="S111" s="106" t="s">
        <v>36</v>
      </c>
      <c r="T111" s="83">
        <v>200</v>
      </c>
      <c r="U111" s="144" t="s">
        <v>812</v>
      </c>
      <c r="V111" s="146"/>
      <c r="W111" s="146"/>
      <c r="X111" s="147" t="s">
        <v>813</v>
      </c>
      <c r="Y111" s="147" t="s">
        <v>814</v>
      </c>
      <c r="Z111" s="175">
        <v>35</v>
      </c>
      <c r="AA111" s="175">
        <v>4</v>
      </c>
      <c r="AB111" s="175">
        <v>12</v>
      </c>
      <c r="AC111" s="159"/>
      <c r="AD111" s="176"/>
      <c r="AE111" s="124"/>
      <c r="AF111" s="177" t="s">
        <v>36</v>
      </c>
      <c r="AG111" s="177" t="s">
        <v>128</v>
      </c>
    </row>
    <row r="112" spans="4:33" ht="30.75" customHeight="1">
      <c r="D112" s="103"/>
      <c r="E112" s="103"/>
      <c r="F112" s="103"/>
      <c r="G112" s="103"/>
      <c r="H112" s="189"/>
      <c r="I112" s="189"/>
      <c r="J112" s="101"/>
      <c r="K112" s="101"/>
      <c r="L112" s="102"/>
      <c r="M112" s="103"/>
      <c r="N112" s="104"/>
      <c r="O112" s="105"/>
      <c r="P112" s="103"/>
      <c r="Q112" s="103"/>
      <c r="R112" s="103"/>
      <c r="S112" s="103"/>
      <c r="T112" s="104"/>
      <c r="U112" s="146"/>
      <c r="V112" s="146"/>
      <c r="W112" s="146"/>
      <c r="X112" s="146"/>
      <c r="Y112" s="146"/>
      <c r="Z112" s="197"/>
      <c r="AA112" s="197"/>
      <c r="AB112" s="198"/>
      <c r="AC112" s="48"/>
      <c r="AE112" s="129"/>
    </row>
    <row r="113" spans="4:31" ht="30.75" customHeight="1">
      <c r="D113" s="103"/>
      <c r="E113" s="103"/>
      <c r="F113" s="103"/>
      <c r="G113" s="103"/>
      <c r="H113" s="189"/>
      <c r="I113" s="189"/>
      <c r="J113" s="101"/>
      <c r="K113" s="101"/>
      <c r="L113" s="102"/>
      <c r="M113" s="103"/>
      <c r="N113" s="104"/>
      <c r="O113" s="105"/>
      <c r="P113" s="103"/>
      <c r="Q113" s="103"/>
      <c r="R113" s="103"/>
      <c r="S113" s="103"/>
      <c r="T113" s="104"/>
      <c r="U113" s="146"/>
      <c r="V113" s="146"/>
      <c r="W113" s="146"/>
      <c r="X113" s="146"/>
      <c r="Y113" s="146"/>
      <c r="Z113" s="197"/>
      <c r="AA113" s="197"/>
      <c r="AB113" s="198"/>
      <c r="AC113" s="48"/>
      <c r="AE113" s="129"/>
    </row>
    <row r="114" spans="4:31" ht="30.75" customHeight="1">
      <c r="D114" s="103"/>
      <c r="E114" s="103"/>
      <c r="F114" s="103"/>
      <c r="G114" s="103"/>
      <c r="H114" s="189"/>
      <c r="I114" s="189"/>
      <c r="J114" s="101"/>
      <c r="K114" s="101"/>
      <c r="L114" s="102"/>
      <c r="M114" s="103"/>
      <c r="N114" s="104"/>
      <c r="O114" s="105">
        <f>tbl邀请[[#This Row],[拍单日期]]+5+tbl邀请[[#This Row],[收货后出稿时间]]</f>
        <v>5</v>
      </c>
      <c r="P114" s="103"/>
      <c r="Q114" s="103"/>
      <c r="R114" s="103"/>
      <c r="S114" s="103"/>
      <c r="T114" s="104"/>
      <c r="U114" s="146"/>
      <c r="V114" s="146"/>
      <c r="W114" s="146"/>
      <c r="X114" s="146"/>
      <c r="Y114" s="146"/>
      <c r="Z114" s="197"/>
      <c r="AA114" s="197"/>
      <c r="AB114" s="198"/>
      <c r="AC114" s="48"/>
      <c r="AE114" s="129"/>
    </row>
    <row r="115" spans="4:31" ht="30.75" customHeight="1">
      <c r="D115" s="103"/>
      <c r="E115" s="103"/>
      <c r="F115" s="103"/>
      <c r="G115" s="103"/>
      <c r="H115" s="189"/>
      <c r="I115" s="189"/>
      <c r="J115" s="101"/>
      <c r="K115" s="101"/>
      <c r="L115" s="102"/>
      <c r="M115" s="103"/>
      <c r="N115" s="104"/>
      <c r="O115" s="105">
        <f>tbl邀请[[#This Row],[拍单日期]]+5+tbl邀请[[#This Row],[收货后出稿时间]]</f>
        <v>5</v>
      </c>
      <c r="P115" s="103"/>
      <c r="Q115" s="103"/>
      <c r="R115" s="103"/>
      <c r="S115" s="103"/>
      <c r="T115" s="104"/>
      <c r="U115" s="146"/>
      <c r="V115" s="146"/>
      <c r="W115" s="146"/>
      <c r="X115" s="146"/>
      <c r="Y115" s="146"/>
      <c r="Z115" s="197"/>
      <c r="AA115" s="197"/>
      <c r="AB115" s="198"/>
      <c r="AC115" s="48"/>
      <c r="AE115" s="129"/>
    </row>
    <row r="116" spans="4:31" ht="30.75" customHeight="1">
      <c r="D116" s="103"/>
      <c r="E116" s="103"/>
      <c r="F116" s="103"/>
      <c r="G116" s="103"/>
      <c r="H116" s="189"/>
      <c r="I116" s="189"/>
      <c r="J116" s="101"/>
      <c r="K116" s="101"/>
      <c r="L116" s="102"/>
      <c r="M116" s="103"/>
      <c r="N116" s="104"/>
      <c r="O116" s="105">
        <f>tbl邀请[[#This Row],[拍单日期]]+5+tbl邀请[[#This Row],[收货后出稿时间]]</f>
        <v>5</v>
      </c>
      <c r="P116" s="103"/>
      <c r="Q116" s="103"/>
      <c r="R116" s="103"/>
      <c r="S116" s="103"/>
      <c r="T116" s="103"/>
      <c r="U116" s="103"/>
      <c r="V116" s="103"/>
      <c r="W116" s="146"/>
      <c r="X116" s="146"/>
      <c r="Y116" s="146"/>
      <c r="Z116" s="197"/>
      <c r="AA116" s="197"/>
      <c r="AB116" s="198"/>
      <c r="AC116" s="48"/>
      <c r="AE116" s="129"/>
    </row>
    <row r="117" spans="4:31" ht="30.75" customHeight="1">
      <c r="D117" s="190" t="s">
        <v>815</v>
      </c>
      <c r="F117" s="191">
        <f>COUNTA(合作跟踪表!$F$3:$F$116)</f>
        <v>109</v>
      </c>
      <c r="G117" s="191">
        <f>SUBTOTAL(109,tbl邀请[小红书链接])</f>
        <v>0</v>
      </c>
      <c r="H117" s="192"/>
      <c r="I117" s="193">
        <f>SUM(tbl邀请[笔记报价])</f>
        <v>24220</v>
      </c>
      <c r="J117" s="194"/>
      <c r="K117" s="194"/>
      <c r="L117" s="191">
        <f>COUNTA(合作跟踪表!$L$3:$L$116)</f>
        <v>1</v>
      </c>
      <c r="M117" s="195"/>
      <c r="N117" s="193">
        <f>SUM(tbl邀请[拍单金额])</f>
        <v>0</v>
      </c>
      <c r="O117" s="191"/>
      <c r="P117" s="191">
        <f>COUNTIF(合作跟踪表!$P$3:$P$116,"是")</f>
        <v>85</v>
      </c>
      <c r="Q117" s="191"/>
      <c r="R117" s="191"/>
      <c r="S117" s="191">
        <f>COUNTIF(合作跟踪表!$S$3:$S$116,"是")</f>
        <v>84</v>
      </c>
      <c r="T117" s="193">
        <f>SUM(tbl邀请[结算金额])</f>
        <v>18920</v>
      </c>
      <c r="U117" s="196"/>
      <c r="V117" s="196"/>
      <c r="W117" s="196"/>
      <c r="X117" s="196"/>
      <c r="Y117" s="196"/>
      <c r="Z117" s="199"/>
      <c r="AA117" s="199"/>
      <c r="AB117" s="199"/>
      <c r="AC117" s="48"/>
    </row>
  </sheetData>
  <dataValidations count="13">
    <dataValidation allowBlank="1" showErrorMessage="1" sqref="D1" xr:uid="{00000000-0002-0000-0000-000000000000}"/>
    <dataValidation allowBlank="1" showInputMessage="1" showErrorMessage="1" prompt="公式自动计算" sqref="O3:O37 O38:O67 O68:O105 O106:O111 O112:O113 O114:O116" xr:uid="{00000000-0002-0000-0000-000001000000}"/>
    <dataValidation errorStyle="information" allowBlank="1" showInputMessage="1" showErrorMessage="1" errorTitle="请下拉选择" error="请下拉选择" sqref="U116:V116" xr:uid="{00000000-0002-0000-0000-000002000000}"/>
    <dataValidation type="list" allowBlank="1" showInputMessage="1" showErrorMessage="1" sqref="AE3 AF3 AE4 AF4 AE5 AF5 AE6 AF6 AE7 AF7 AE8 AF8 AE9 AF9 AE10 AF10 AE11 AF11 AE12 AF12 AE13 AF13 AE14 AF14 AE15 AF15 AE16 AF16 AE17 AF17 AE18 AF18 AE19 AF19 AE20 AF20 AE21 AF21 AE22 AF22 AE23 AF23 AE24 AF24 AE25 AF25 AE26 AF26 AE27 AF27 AE28 AF28 AE29 AF29 AE30 AF30 AE31 AF31 AE32 AF32 AE33 AF33 AE34 AF34 AE35 AF35 AE36 AF36 AE37 AF37 AE68 AF68 AE69 AF69 AE70 AF70 AE71 AF71 AE72 AF72 AE73 AF73 AE74 AF74 AE75 AF75 AE76 AF76 AE77 AF77 AE78 AF78 AE79 AF79 AE80 AF80 AE81 AF81 AE82 AF82 AE83 AF83 AE84 AF84 AE85 AF85 AE86 AF86 AE87 AF87 AE88 AF88 AE89 AF89 AE90 AF90 AE91 AF91 AE92 AF92 AE93 AF93 AE94 AF94 AE95 AF95 AE96 AF96 AE97 AF97 AE98 AF98 AE99 AF99 AE100 AF100 AE101 AF101 AE102 AF102 AE103 AF103 AE104 AF104 AE105 AF105 AE114 AF114 AE115 AF115 AE116 AF116 AE38:AE67 AE106:AE111 AE112:AE113 AF38:AF67 AF106:AF111 AF112:AF113" xr:uid="{00000000-0002-0000-0000-000003000000}">
      <formula1>"是"</formula1>
    </dataValidation>
    <dataValidation type="list" allowBlank="1" showInputMessage="1" showErrorMessage="1" sqref="AG114 AG115 AG116 AG3:AG15 AG16:AG111 AG112:AG113" xr:uid="{00000000-0002-0000-0000-000004000000}">
      <formula1>"视频,图文"</formula1>
    </dataValidation>
    <dataValidation errorStyle="information" allowBlank="1" showInputMessage="1" showErrorMessage="1" errorTitle="请下拉选择" error="请下拉选择" prompt="输入支付金额" sqref="T38 U39 T3:T37 T40:T67 T68:T105 T106:T111 T112:T113 T114:T116" xr:uid="{00000000-0002-0000-0000-000005000000}"/>
    <dataValidation type="list" errorStyle="information" allowBlank="1" showInputMessage="1" showErrorMessage="1" errorTitle="请下拉选择" error="请下拉选择" prompt="请下拉选择" sqref="P3:P37 P38:P67 P68:P105 P106:P111 P112:P113 P114:P116 S3:S37 S38:S67 S68:S105 S106:S111 S112:S113 S114:S116" xr:uid="{00000000-0002-0000-0000-000006000000}">
      <formula1>"是,否"</formula1>
    </dataValidation>
    <dataValidation allowBlank="1" showInputMessage="1" showErrorMessage="1" prompt="直接输入拍单日期" sqref="L3:L37 L38:L67 L68:L105 L106:L111 L112:L113 L114:L116" xr:uid="{00000000-0002-0000-0000-000007000000}"/>
    <dataValidation type="list" errorStyle="warning" allowBlank="1" showInputMessage="1" showErrorMessage="1" error="从此列表中选择“是”或“否”。选择“取消”，按 Alt+向下键可显现选项，然后按向下键和 Enter 做出选择" sqref="E112:E113 E114:E116" xr:uid="{00000000-0002-0000-0000-000008000000}">
      <formula1>"是,否"</formula1>
    </dataValidation>
    <dataValidation type="list" errorStyle="warning" allowBlank="1" showInputMessage="1" showErrorMessage="1" error="从此列表中进行选择。选择“取消”，按 Alt+向下键可显现选项，然后按向下键和 Enter 做出选择" sqref="F112:F113 F114:F116" xr:uid="{00000000-0002-0000-0000-000009000000}">
      <formula1>"是,否,待定"</formula1>
    </dataValidation>
    <dataValidation type="list" allowBlank="1" showInputMessage="1" showErrorMessage="1" sqref="AD3:AD37 AD38:AD67 AD68:AD105 AD106:AD111 AD112:AD113 AD114:AD115" xr:uid="{00000000-0002-0000-0000-00000A000000}">
      <formula1>"已发"</formula1>
    </dataValidation>
    <dataValidation errorStyle="warning" allowBlank="1" showInputMessage="1" showErrorMessage="1" error="从此列表中选择宾客。选择“取消”，按 Alt+向下键可显现选项，然后按向下键和 Enter 做出选择" sqref="H112:I113 H114:I116" xr:uid="{00000000-0002-0000-0000-00000B000000}"/>
    <dataValidation type="whole" errorStyle="information" allowBlank="1" showInputMessage="1" showErrorMessage="1" errorTitle="请填0-10整数" error="请填0-10整数" sqref="Q106:R111 Q3:R37 Q68:R105 Q38:R67 Q112:R113 Q114:R116" xr:uid="{00000000-0002-0000-0000-00000C000000}">
      <formula1>0</formula1>
      <formula2>10</formula2>
    </dataValidation>
  </dataValidations>
  <hyperlinks>
    <hyperlink ref="G3" r:id="rId1" xr:uid="{00000000-0004-0000-0000-000000000000}"/>
    <hyperlink ref="G4" r:id="rId2" xr:uid="{00000000-0004-0000-0000-000001000000}"/>
    <hyperlink ref="G5" r:id="rId3" xr:uid="{00000000-0004-0000-0000-000002000000}"/>
    <hyperlink ref="G6" r:id="rId4" xr:uid="{00000000-0004-0000-0000-000003000000}"/>
    <hyperlink ref="G7" r:id="rId5" xr:uid="{00000000-0004-0000-0000-000004000000}"/>
    <hyperlink ref="G8" r:id="rId6" xr:uid="{00000000-0004-0000-0000-000005000000}"/>
    <hyperlink ref="G9" r:id="rId7" xr:uid="{00000000-0004-0000-0000-000006000000}"/>
    <hyperlink ref="G10" r:id="rId8" xr:uid="{00000000-0004-0000-0000-000007000000}"/>
    <hyperlink ref="G11" r:id="rId9" xr:uid="{00000000-0004-0000-0000-000008000000}"/>
    <hyperlink ref="G12" r:id="rId10" xr:uid="{00000000-0004-0000-0000-000009000000}"/>
    <hyperlink ref="G13" r:id="rId11" xr:uid="{00000000-0004-0000-0000-00000A000000}"/>
    <hyperlink ref="G14" r:id="rId12" xr:uid="{00000000-0004-0000-0000-00000B000000}"/>
    <hyperlink ref="G15" r:id="rId13" xr:uid="{00000000-0004-0000-0000-00000C000000}"/>
    <hyperlink ref="U109" r:id="rId14" xr:uid="{00000000-0004-0000-0000-00000D000000}"/>
    <hyperlink ref="V109" r:id="rId15" xr:uid="{00000000-0004-0000-0000-00000E000000}"/>
    <hyperlink ref="W109" r:id="rId16" xr:uid="{00000000-0004-0000-0000-00000F000000}"/>
    <hyperlink ref="U68" r:id="rId17" xr:uid="{00000000-0004-0000-0000-000010000000}"/>
    <hyperlink ref="U106" r:id="rId18" xr:uid="{00000000-0004-0000-0000-000011000000}"/>
    <hyperlink ref="U87" r:id="rId19" xr:uid="{00000000-0004-0000-0000-000012000000}"/>
    <hyperlink ref="V87" r:id="rId20" xr:uid="{00000000-0004-0000-0000-000013000000}"/>
    <hyperlink ref="U105" r:id="rId21" xr:uid="{00000000-0004-0000-0000-000014000000}"/>
    <hyperlink ref="U17" r:id="rId22" xr:uid="{00000000-0004-0000-0000-000015000000}"/>
    <hyperlink ref="U67" r:id="rId23" xr:uid="{00000000-0004-0000-0000-000016000000}"/>
    <hyperlink ref="V17" r:id="rId24" xr:uid="{00000000-0004-0000-0000-000017000000}"/>
    <hyperlink ref="U75" r:id="rId25" xr:uid="{00000000-0004-0000-0000-000018000000}"/>
    <hyperlink ref="V75" r:id="rId26" xr:uid="{00000000-0004-0000-0000-000019000000}"/>
    <hyperlink ref="U10" r:id="rId27" display="https://www.xiaohongshu.com/discovery/item/5f643cb00000000001002497?xhsshare=SinaWeibo&amp;appuid=5e5db24d00000000010099f4&amp;apptime=1600405866 " xr:uid="{00000000-0004-0000-0000-00001A000000}"/>
    <hyperlink ref="G33" r:id="rId28" tooltip="https://www.xiaohongshu.com/user/profile/58c3ef575e87e745623d6d0e?xhsshare=CopyLink&amp;appuid=58c3ef575e87e745623d6d0e&amp;apptime=1598966338" xr:uid="{00000000-0004-0000-0000-00001B000000}"/>
    <hyperlink ref="G35" r:id="rId29" xr:uid="{00000000-0004-0000-0000-00001C000000}"/>
    <hyperlink ref="G49" r:id="rId30" xr:uid="{00000000-0004-0000-0000-00001D000000}"/>
    <hyperlink ref="G90" r:id="rId31" xr:uid="{00000000-0004-0000-0000-00001E000000}"/>
    <hyperlink ref="G48" r:id="rId32" xr:uid="{00000000-0004-0000-0000-00001F000000}"/>
    <hyperlink ref="G55" r:id="rId33" xr:uid="{00000000-0004-0000-0000-000020000000}"/>
    <hyperlink ref="G96" r:id="rId34" xr:uid="{00000000-0004-0000-0000-000021000000}"/>
    <hyperlink ref="G102" r:id="rId35" xr:uid="{00000000-0004-0000-0000-000022000000}"/>
    <hyperlink ref="G54" r:id="rId36" xr:uid="{00000000-0004-0000-0000-000023000000}"/>
    <hyperlink ref="G80" r:id="rId37" xr:uid="{00000000-0004-0000-0000-000024000000}"/>
    <hyperlink ref="U72" r:id="rId38" xr:uid="{00000000-0004-0000-0000-000025000000}"/>
    <hyperlink ref="U4" r:id="rId39" xr:uid="{00000000-0004-0000-0000-000026000000}"/>
    <hyperlink ref="V4" r:id="rId40" xr:uid="{00000000-0004-0000-0000-000027000000}"/>
    <hyperlink ref="U108" r:id="rId41" xr:uid="{00000000-0004-0000-0000-000028000000}"/>
    <hyperlink ref="V108" r:id="rId42" xr:uid="{00000000-0004-0000-0000-000029000000}"/>
    <hyperlink ref="U25" r:id="rId43" xr:uid="{00000000-0004-0000-0000-00002A000000}"/>
    <hyperlink ref="U41" r:id="rId44" xr:uid="{00000000-0004-0000-0000-00002B000000}"/>
    <hyperlink ref="V41" r:id="rId45" xr:uid="{00000000-0004-0000-0000-00002C000000}"/>
    <hyperlink ref="U85" r:id="rId46" xr:uid="{00000000-0004-0000-0000-00002D000000}"/>
    <hyperlink ref="V85" r:id="rId47" xr:uid="{00000000-0004-0000-0000-00002E000000}"/>
    <hyperlink ref="W85" r:id="rId48" xr:uid="{00000000-0004-0000-0000-00002F000000}"/>
    <hyperlink ref="U89" r:id="rId49" xr:uid="{00000000-0004-0000-0000-000030000000}"/>
    <hyperlink ref="V89" r:id="rId50" xr:uid="{00000000-0004-0000-0000-000031000000}"/>
    <hyperlink ref="U79" r:id="rId51" xr:uid="{00000000-0004-0000-0000-000032000000}"/>
    <hyperlink ref="U55" r:id="rId52" xr:uid="{00000000-0004-0000-0000-000033000000}"/>
    <hyperlink ref="U23" r:id="rId53" xr:uid="{00000000-0004-0000-0000-000034000000}"/>
    <hyperlink ref="U99" r:id="rId54" xr:uid="{00000000-0004-0000-0000-000035000000}"/>
    <hyperlink ref="U36" r:id="rId55" xr:uid="{00000000-0004-0000-0000-000036000000}"/>
    <hyperlink ref="U90" r:id="rId56" xr:uid="{00000000-0004-0000-0000-000037000000}"/>
    <hyperlink ref="V90" r:id="rId57" xr:uid="{00000000-0004-0000-0000-000038000000}"/>
    <hyperlink ref="U96" r:id="rId58" xr:uid="{00000000-0004-0000-0000-000039000000}"/>
    <hyperlink ref="U51" r:id="rId59" xr:uid="{00000000-0004-0000-0000-00003A000000}"/>
    <hyperlink ref="V51" r:id="rId60" xr:uid="{00000000-0004-0000-0000-00003B000000}"/>
    <hyperlink ref="V47" r:id="rId61" xr:uid="{00000000-0004-0000-0000-00003C000000}"/>
    <hyperlink ref="U47" r:id="rId62" xr:uid="{00000000-0004-0000-0000-00003D000000}"/>
    <hyperlink ref="U58" r:id="rId63" xr:uid="{00000000-0004-0000-0000-00003E000000}"/>
    <hyperlink ref="V58" r:id="rId64" xr:uid="{00000000-0004-0000-0000-00003F000000}"/>
    <hyperlink ref="U22" r:id="rId65" xr:uid="{00000000-0004-0000-0000-000040000000}"/>
    <hyperlink ref="U26" r:id="rId66" xr:uid="{00000000-0004-0000-0000-000041000000}"/>
    <hyperlink ref="V26" r:id="rId67" xr:uid="{00000000-0004-0000-0000-000042000000}"/>
    <hyperlink ref="U33" r:id="rId68" xr:uid="{00000000-0004-0000-0000-000043000000}"/>
    <hyperlink ref="U78" r:id="rId69" xr:uid="{00000000-0004-0000-0000-000044000000}"/>
    <hyperlink ref="V78" r:id="rId70" xr:uid="{00000000-0004-0000-0000-000045000000}"/>
    <hyperlink ref="U49" r:id="rId71" xr:uid="{00000000-0004-0000-0000-000046000000}"/>
    <hyperlink ref="U82" r:id="rId72" xr:uid="{00000000-0004-0000-0000-000047000000}"/>
    <hyperlink ref="U31" r:id="rId73" xr:uid="{00000000-0004-0000-0000-000048000000}"/>
    <hyperlink ref="U74" r:id="rId74" xr:uid="{00000000-0004-0000-0000-000049000000}"/>
    <hyperlink ref="U32" r:id="rId75" xr:uid="{00000000-0004-0000-0000-00004A000000}"/>
    <hyperlink ref="V32" r:id="rId76" xr:uid="{00000000-0004-0000-0000-00004B000000}"/>
    <hyperlink ref="U102" r:id="rId77" xr:uid="{00000000-0004-0000-0000-00004C000000}"/>
    <hyperlink ref="U53" r:id="rId78" xr:uid="{00000000-0004-0000-0000-00004D000000}"/>
    <hyperlink ref="V53" r:id="rId79" xr:uid="{00000000-0004-0000-0000-00004E000000}"/>
    <hyperlink ref="W53" r:id="rId80" xr:uid="{00000000-0004-0000-0000-00004F000000}"/>
    <hyperlink ref="U54" r:id="rId81" xr:uid="{00000000-0004-0000-0000-000050000000}"/>
    <hyperlink ref="U80" r:id="rId82" xr:uid="{00000000-0004-0000-0000-000051000000}"/>
    <hyperlink ref="U35" r:id="rId83" xr:uid="{00000000-0004-0000-0000-000052000000}"/>
    <hyperlink ref="U70" r:id="rId84" xr:uid="{00000000-0004-0000-0000-000053000000}"/>
    <hyperlink ref="U46" r:id="rId85" xr:uid="{00000000-0004-0000-0000-000054000000}"/>
    <hyperlink ref="V46" r:id="rId86" xr:uid="{00000000-0004-0000-0000-000055000000}"/>
    <hyperlink ref="U48" r:id="rId87" xr:uid="{00000000-0004-0000-0000-000056000000}"/>
    <hyperlink ref="V48" r:id="rId88" xr:uid="{00000000-0004-0000-0000-000057000000}"/>
    <hyperlink ref="U64" r:id="rId89" xr:uid="{00000000-0004-0000-0000-000058000000}"/>
    <hyperlink ref="U60" r:id="rId90" xr:uid="{00000000-0004-0000-0000-000059000000}"/>
    <hyperlink ref="U42" r:id="rId91" xr:uid="{00000000-0004-0000-0000-00005A000000}"/>
    <hyperlink ref="U40" r:id="rId92" xr:uid="{00000000-0004-0000-0000-00005B000000}"/>
    <hyperlink ref="U3" r:id="rId93" xr:uid="{00000000-0004-0000-0000-00005C000000}"/>
    <hyperlink ref="U65" r:id="rId94" xr:uid="{00000000-0004-0000-0000-00005D000000}"/>
    <hyperlink ref="V65" r:id="rId95" xr:uid="{00000000-0004-0000-0000-00005E000000}"/>
    <hyperlink ref="U88" r:id="rId96" xr:uid="{00000000-0004-0000-0000-00005F000000}"/>
    <hyperlink ref="V88" r:id="rId97" xr:uid="{00000000-0004-0000-0000-000060000000}"/>
    <hyperlink ref="U30" r:id="rId98" xr:uid="{00000000-0004-0000-0000-000061000000}"/>
    <hyperlink ref="U77" r:id="rId99" xr:uid="{00000000-0004-0000-0000-000062000000}"/>
    <hyperlink ref="G73" r:id="rId100" xr:uid="{00000000-0004-0000-0000-000063000000}"/>
    <hyperlink ref="U11" r:id="rId101" xr:uid="{00000000-0004-0000-0000-000064000000}"/>
    <hyperlink ref="U56" r:id="rId102" xr:uid="{00000000-0004-0000-0000-000065000000}"/>
    <hyperlink ref="U93" r:id="rId103" xr:uid="{00000000-0004-0000-0000-000066000000}"/>
    <hyperlink ref="V93" r:id="rId104" xr:uid="{00000000-0004-0000-0000-000067000000}"/>
    <hyperlink ref="U21" r:id="rId105" xr:uid="{00000000-0004-0000-0000-000068000000}"/>
    <hyperlink ref="V23" r:id="rId106" xr:uid="{00000000-0004-0000-0000-000069000000}"/>
    <hyperlink ref="U76" r:id="rId107" xr:uid="{00000000-0004-0000-0000-00006A000000}"/>
    <hyperlink ref="V30" r:id="rId108" xr:uid="{00000000-0004-0000-0000-00006B000000}"/>
    <hyperlink ref="U103" r:id="rId109" xr:uid="{00000000-0004-0000-0000-00006C000000}"/>
    <hyperlink ref="U110" r:id="rId110" xr:uid="{00000000-0004-0000-0000-00006D000000}"/>
    <hyperlink ref="V18" r:id="rId111" xr:uid="{00000000-0004-0000-0000-00006E000000}"/>
    <hyperlink ref="U8" r:id="rId112" xr:uid="{00000000-0004-0000-0000-00006F000000}"/>
    <hyperlink ref="U18" r:id="rId113" xr:uid="{00000000-0004-0000-0000-000070000000}"/>
    <hyperlink ref="U94" r:id="rId114" xr:uid="{00000000-0004-0000-0000-000071000000}"/>
    <hyperlink ref="V94" r:id="rId115" xr:uid="{00000000-0004-0000-0000-000072000000}"/>
    <hyperlink ref="V107" r:id="rId116" xr:uid="{00000000-0004-0000-0000-000073000000}"/>
    <hyperlink ref="U107" r:id="rId117" xr:uid="{00000000-0004-0000-0000-000074000000}"/>
    <hyperlink ref="U39" r:id="rId118" xr:uid="{00000000-0004-0000-0000-000075000000}"/>
    <hyperlink ref="U73" r:id="rId119" xr:uid="{00000000-0004-0000-0000-000076000000}"/>
    <hyperlink ref="U15" r:id="rId120" xr:uid="{00000000-0004-0000-0000-000077000000}"/>
    <hyperlink ref="U61" r:id="rId121" xr:uid="{00000000-0004-0000-0000-000078000000}"/>
    <hyperlink ref="V61" r:id="rId122" xr:uid="{00000000-0004-0000-0000-000079000000}"/>
    <hyperlink ref="V33" r:id="rId123" xr:uid="{00000000-0004-0000-0000-00007A000000}"/>
    <hyperlink ref="U111" r:id="rId124" xr:uid="{00000000-0004-0000-0000-00007B000000}"/>
    <hyperlink ref="U14" r:id="rId125" xr:uid="{00000000-0004-0000-0000-00007C000000}"/>
    <hyperlink ref="G91" r:id="rId126" xr:uid="{00000000-0004-0000-0000-00007D000000}"/>
    <hyperlink ref="V73" r:id="rId127" xr:uid="{00000000-0004-0000-0000-00007E000000}"/>
    <hyperlink ref="V3" r:id="rId128" xr:uid="{00000000-0004-0000-0000-00007F000000}"/>
    <hyperlink ref="G83" r:id="rId129" xr:uid="{00000000-0004-0000-0000-000080000000}"/>
    <hyperlink ref="U7" r:id="rId130" xr:uid="{00000000-0004-0000-0000-000081000000}"/>
    <hyperlink ref="U34" r:id="rId131" xr:uid="{00000000-0004-0000-0000-000082000000}"/>
    <hyperlink ref="U6" r:id="rId132" xr:uid="{00000000-0004-0000-0000-000083000000}"/>
    <hyperlink ref="U19" r:id="rId133" xr:uid="{00000000-0004-0000-0000-000084000000}"/>
    <hyperlink ref="U66" r:id="rId134" xr:uid="{00000000-0004-0000-0000-000085000000}"/>
    <hyperlink ref="U5" r:id="rId135" xr:uid="{00000000-0004-0000-0000-000086000000}"/>
    <hyperlink ref="U13" r:id="rId136" xr:uid="{00000000-0004-0000-0000-000087000000}"/>
    <hyperlink ref="U20" r:id="rId137" xr:uid="{00000000-0004-0000-0000-000088000000}"/>
    <hyperlink ref="U97" r:id="rId138" xr:uid="{00000000-0004-0000-0000-000089000000}"/>
    <hyperlink ref="U63" r:id="rId139" xr:uid="{00000000-0004-0000-0000-00008A000000}"/>
    <hyperlink ref="U83" r:id="rId140" xr:uid="{00000000-0004-0000-0000-00008B000000}"/>
    <hyperlink ref="G104" r:id="rId141" xr:uid="{00000000-0004-0000-0000-00008C000000}"/>
    <hyperlink ref="U104" r:id="rId142" xr:uid="{00000000-0004-0000-0000-00008D000000}"/>
    <hyperlink ref="U81" r:id="rId143" xr:uid="{00000000-0004-0000-0000-00008E000000}"/>
    <hyperlink ref="U12" r:id="rId144" xr:uid="{00000000-0004-0000-0000-00008F000000}"/>
    <hyperlink ref="U62" r:id="rId145" xr:uid="{00000000-0004-0000-0000-000090000000}"/>
    <hyperlink ref="G106" r:id="rId146" xr:uid="{C360AB34-543B-4455-80B2-41EF5BC3893F}"/>
  </hyperlinks>
  <printOptions horizontalCentered="1"/>
  <pageMargins left="0.25" right="0.25" top="1" bottom="0.75" header="0.3" footer="0.3"/>
  <pageSetup paperSize="9" scale="36" fitToHeight="0" orientation="landscape"/>
  <headerFooter differentFirst="1">
    <oddFooter>&amp;CPage &amp;P of &amp;N</oddFooter>
  </headerFooter>
  <tableParts count="1">
    <tablePart r:id="rId14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241"/>
  <sheetViews>
    <sheetView workbookViewId="0"/>
  </sheetViews>
  <sheetFormatPr baseColWidth="10" defaultColWidth="8" defaultRowHeight="15"/>
  <cols>
    <col min="1" max="10" width="8" style="29"/>
    <col min="11" max="11" width="9.33203125" style="29" customWidth="1"/>
    <col min="12" max="14" width="9.33203125" style="36" customWidth="1"/>
    <col min="15" max="15" width="14.77734375" style="29" customWidth="1"/>
    <col min="16" max="16" width="8" style="29"/>
    <col min="17" max="17" width="10.21875" style="29" customWidth="1"/>
    <col min="18" max="19" width="8" style="29"/>
    <col min="20" max="20" width="12.88671875" style="29" customWidth="1"/>
    <col min="21" max="16384" width="8" style="29"/>
  </cols>
  <sheetData>
    <row r="1" spans="1:27">
      <c r="A1" s="29" t="s">
        <v>816</v>
      </c>
      <c r="B1" s="29" t="s">
        <v>2</v>
      </c>
      <c r="C1" s="29" t="s">
        <v>3</v>
      </c>
      <c r="D1" s="29" t="s">
        <v>8</v>
      </c>
      <c r="E1" s="29" t="s">
        <v>817</v>
      </c>
      <c r="F1" s="29" t="s">
        <v>4</v>
      </c>
      <c r="G1" s="29" t="s">
        <v>5</v>
      </c>
      <c r="H1" s="31" t="s">
        <v>818</v>
      </c>
      <c r="I1" s="29" t="s">
        <v>6</v>
      </c>
      <c r="J1" s="29" t="s">
        <v>819</v>
      </c>
      <c r="K1" s="33" t="s">
        <v>820</v>
      </c>
      <c r="L1" s="40" t="s">
        <v>821</v>
      </c>
      <c r="M1" s="40" t="s">
        <v>822</v>
      </c>
      <c r="N1" s="40" t="s">
        <v>823</v>
      </c>
      <c r="O1" s="29" t="s">
        <v>824</v>
      </c>
      <c r="P1" s="29" t="s">
        <v>825</v>
      </c>
      <c r="Q1" s="29" t="s">
        <v>826</v>
      </c>
      <c r="R1" s="29" t="s">
        <v>827</v>
      </c>
      <c r="S1" s="29" t="s">
        <v>828</v>
      </c>
      <c r="T1" s="29" t="s">
        <v>829</v>
      </c>
      <c r="U1" s="29" t="s">
        <v>830</v>
      </c>
      <c r="V1" s="29" t="s">
        <v>831</v>
      </c>
      <c r="W1" s="29" t="s">
        <v>832</v>
      </c>
      <c r="X1" s="29" t="s">
        <v>833</v>
      </c>
      <c r="Y1" s="29" t="s">
        <v>834</v>
      </c>
      <c r="Z1" s="29" t="s">
        <v>835</v>
      </c>
      <c r="AA1" s="29" t="s">
        <v>836</v>
      </c>
    </row>
    <row r="2" spans="1:27" hidden="1">
      <c r="A2" s="29" t="s">
        <v>837</v>
      </c>
      <c r="B2" s="29" t="s">
        <v>838</v>
      </c>
      <c r="C2" s="29" t="s">
        <v>839</v>
      </c>
      <c r="D2" s="29" t="s">
        <v>840</v>
      </c>
      <c r="E2" s="29" t="s">
        <v>841</v>
      </c>
      <c r="F2" s="29" t="s">
        <v>842</v>
      </c>
      <c r="G2" s="29" t="s">
        <v>843</v>
      </c>
      <c r="I2" s="29" t="s">
        <v>213</v>
      </c>
      <c r="J2" s="29" t="s">
        <v>844</v>
      </c>
      <c r="L2" s="29">
        <f t="shared" ref="L2:L65" si="0">J2/I2</f>
        <v>4.3529411764705879</v>
      </c>
      <c r="M2" s="29"/>
      <c r="N2" s="29"/>
      <c r="O2" s="29" t="s">
        <v>845</v>
      </c>
      <c r="P2" s="29" t="s">
        <v>846</v>
      </c>
      <c r="Q2" s="29">
        <v>200</v>
      </c>
      <c r="R2" s="29" t="s">
        <v>847</v>
      </c>
      <c r="S2" s="29" t="s">
        <v>848</v>
      </c>
      <c r="T2" s="29" t="s">
        <v>849</v>
      </c>
      <c r="U2" s="29" t="s">
        <v>850</v>
      </c>
      <c r="V2" s="29" t="s">
        <v>851</v>
      </c>
      <c r="W2" s="29" t="s">
        <v>852</v>
      </c>
      <c r="AA2" s="29" t="s">
        <v>853</v>
      </c>
    </row>
    <row r="3" spans="1:27" hidden="1">
      <c r="A3" s="29" t="s">
        <v>854</v>
      </c>
      <c r="B3" s="29" t="s">
        <v>855</v>
      </c>
      <c r="C3" s="29" t="s">
        <v>856</v>
      </c>
      <c r="D3" s="29" t="s">
        <v>857</v>
      </c>
      <c r="E3" s="29" t="s">
        <v>858</v>
      </c>
      <c r="F3" s="29" t="s">
        <v>855</v>
      </c>
      <c r="G3" s="29" t="s">
        <v>859</v>
      </c>
      <c r="I3" s="29" t="s">
        <v>860</v>
      </c>
      <c r="J3" s="29" t="s">
        <v>861</v>
      </c>
      <c r="K3" s="29" t="str">
        <f>VLOOKUP(G3,[1]TOTAL!$E$2:$I$198,5,FALSE)</f>
        <v>POST</v>
      </c>
      <c r="L3" s="36">
        <f t="shared" si="0"/>
        <v>5.8103448275862073</v>
      </c>
      <c r="M3" s="36">
        <f>U3/I3</f>
        <v>8.6206896551724137E-3</v>
      </c>
      <c r="N3" s="36">
        <f>U3/J3</f>
        <v>1.483679525222552E-3</v>
      </c>
      <c r="O3" s="29" t="s">
        <v>862</v>
      </c>
      <c r="P3" s="29" t="s">
        <v>863</v>
      </c>
      <c r="Q3" s="29" t="s">
        <v>864</v>
      </c>
      <c r="R3" s="29" t="s">
        <v>865</v>
      </c>
      <c r="S3" s="29" t="s">
        <v>866</v>
      </c>
      <c r="T3" s="29" t="s">
        <v>36</v>
      </c>
      <c r="U3" s="29">
        <v>500</v>
      </c>
      <c r="V3" s="29" t="s">
        <v>867</v>
      </c>
      <c r="W3" s="29" t="s">
        <v>852</v>
      </c>
      <c r="AA3" s="29" t="s">
        <v>868</v>
      </c>
    </row>
    <row r="4" spans="1:27" s="35" customFormat="1">
      <c r="A4" s="35" t="s">
        <v>869</v>
      </c>
      <c r="B4" s="35" t="s">
        <v>33</v>
      </c>
      <c r="C4" s="35" t="s">
        <v>35</v>
      </c>
      <c r="D4" s="35" t="s">
        <v>35</v>
      </c>
      <c r="E4" s="35" t="s">
        <v>858</v>
      </c>
      <c r="F4" s="35" t="s">
        <v>33</v>
      </c>
      <c r="G4" s="37" t="s">
        <v>34</v>
      </c>
      <c r="H4" s="38" t="s">
        <v>870</v>
      </c>
      <c r="I4" s="35" t="s">
        <v>156</v>
      </c>
      <c r="J4" s="35" t="s">
        <v>871</v>
      </c>
      <c r="K4" s="35" t="e">
        <f>VLOOKUP(G4,[1]TOTAL!$E$2:$I$198,5,FALSE)</f>
        <v>#N/A</v>
      </c>
      <c r="L4" s="41">
        <f t="shared" si="0"/>
        <v>19.545454545454547</v>
      </c>
      <c r="M4" s="41">
        <f>U4/I4</f>
        <v>2.7272727272727271E-2</v>
      </c>
      <c r="N4" s="41">
        <f>U4/J4</f>
        <v>1.3953488372093023E-3</v>
      </c>
      <c r="O4" s="35" t="s">
        <v>862</v>
      </c>
      <c r="P4" s="35" t="s">
        <v>872</v>
      </c>
      <c r="Q4" s="35" t="s">
        <v>864</v>
      </c>
      <c r="R4" s="35" t="s">
        <v>865</v>
      </c>
      <c r="S4" s="35" t="s">
        <v>873</v>
      </c>
      <c r="T4" s="35" t="s">
        <v>36</v>
      </c>
      <c r="U4" s="35">
        <v>300</v>
      </c>
      <c r="V4" s="35" t="s">
        <v>874</v>
      </c>
      <c r="W4" s="35" t="s">
        <v>852</v>
      </c>
      <c r="AA4" s="35" t="s">
        <v>875</v>
      </c>
    </row>
    <row r="5" spans="1:27" hidden="1">
      <c r="A5" s="29" t="s">
        <v>876</v>
      </c>
      <c r="B5" s="29" t="s">
        <v>300</v>
      </c>
      <c r="C5" s="29" t="s">
        <v>301</v>
      </c>
      <c r="D5" s="29" t="s">
        <v>304</v>
      </c>
      <c r="E5" s="29" t="s">
        <v>858</v>
      </c>
      <c r="F5" s="29" t="s">
        <v>302</v>
      </c>
      <c r="G5" s="29" t="s">
        <v>303</v>
      </c>
      <c r="I5" s="29" t="s">
        <v>156</v>
      </c>
      <c r="J5" s="29" t="s">
        <v>877</v>
      </c>
      <c r="L5" s="29">
        <f t="shared" si="0"/>
        <v>8.8181818181818183</v>
      </c>
      <c r="M5" s="29"/>
      <c r="N5" s="29"/>
      <c r="O5" s="29" t="s">
        <v>862</v>
      </c>
      <c r="P5" s="29" t="s">
        <v>872</v>
      </c>
      <c r="Q5" s="29">
        <v>200</v>
      </c>
      <c r="R5" s="29" t="s">
        <v>878</v>
      </c>
      <c r="S5" s="29" t="s">
        <v>848</v>
      </c>
      <c r="T5" s="29" t="s">
        <v>849</v>
      </c>
      <c r="U5" s="29" t="s">
        <v>850</v>
      </c>
      <c r="V5" s="29" t="s">
        <v>851</v>
      </c>
      <c r="W5" s="29" t="s">
        <v>852</v>
      </c>
      <c r="AA5" s="29" t="s">
        <v>879</v>
      </c>
    </row>
    <row r="6" spans="1:27" hidden="1">
      <c r="A6" s="29" t="s">
        <v>848</v>
      </c>
      <c r="B6" s="29" t="s">
        <v>361</v>
      </c>
      <c r="C6" s="29" t="s">
        <v>362</v>
      </c>
      <c r="D6" s="29" t="s">
        <v>365</v>
      </c>
      <c r="E6" s="29" t="s">
        <v>841</v>
      </c>
      <c r="F6" s="29" t="s">
        <v>363</v>
      </c>
      <c r="G6" s="29" t="s">
        <v>364</v>
      </c>
      <c r="I6" s="29" t="s">
        <v>156</v>
      </c>
      <c r="J6" s="29" t="s">
        <v>880</v>
      </c>
      <c r="L6" s="29">
        <f t="shared" si="0"/>
        <v>7.5454545454545459</v>
      </c>
      <c r="M6" s="29"/>
      <c r="N6" s="29"/>
      <c r="O6" s="29" t="s">
        <v>881</v>
      </c>
      <c r="P6" s="29" t="s">
        <v>882</v>
      </c>
      <c r="Q6" s="29">
        <v>200</v>
      </c>
      <c r="R6" s="29" t="s">
        <v>883</v>
      </c>
      <c r="S6" s="29" t="s">
        <v>193</v>
      </c>
      <c r="T6" s="29" t="s">
        <v>849</v>
      </c>
      <c r="U6" s="29" t="s">
        <v>850</v>
      </c>
      <c r="V6" s="29" t="s">
        <v>851</v>
      </c>
      <c r="W6" s="29" t="s">
        <v>852</v>
      </c>
      <c r="AA6" s="29" t="s">
        <v>884</v>
      </c>
    </row>
    <row r="7" spans="1:27" hidden="1">
      <c r="A7" s="29" t="s">
        <v>885</v>
      </c>
      <c r="B7" s="29" t="s">
        <v>886</v>
      </c>
      <c r="C7" s="29" t="s">
        <v>887</v>
      </c>
      <c r="D7" s="29" t="s">
        <v>888</v>
      </c>
      <c r="E7" s="29" t="s">
        <v>841</v>
      </c>
      <c r="F7" s="29" t="s">
        <v>886</v>
      </c>
      <c r="G7" s="29" t="s">
        <v>889</v>
      </c>
      <c r="I7" s="29" t="s">
        <v>890</v>
      </c>
      <c r="J7" s="29" t="s">
        <v>891</v>
      </c>
      <c r="L7" s="29">
        <f t="shared" si="0"/>
        <v>3.3814940055333538</v>
      </c>
      <c r="M7" s="29"/>
      <c r="N7" s="29"/>
      <c r="O7" s="29" t="s">
        <v>881</v>
      </c>
      <c r="P7" s="29" t="s">
        <v>892</v>
      </c>
      <c r="Q7" s="29">
        <v>200</v>
      </c>
      <c r="R7" s="29" t="s">
        <v>878</v>
      </c>
      <c r="S7" s="29" t="s">
        <v>873</v>
      </c>
      <c r="T7" s="29" t="s">
        <v>849</v>
      </c>
      <c r="U7" s="29" t="s">
        <v>850</v>
      </c>
      <c r="V7" s="29" t="s">
        <v>851</v>
      </c>
      <c r="W7" s="29" t="s">
        <v>852</v>
      </c>
      <c r="AA7" s="29" t="s">
        <v>884</v>
      </c>
    </row>
    <row r="8" spans="1:27" hidden="1">
      <c r="A8" s="29" t="s">
        <v>193</v>
      </c>
      <c r="B8" s="29" t="s">
        <v>893</v>
      </c>
      <c r="C8" s="29" t="s">
        <v>894</v>
      </c>
      <c r="D8" s="29" t="s">
        <v>895</v>
      </c>
      <c r="E8" s="29" t="s">
        <v>858</v>
      </c>
      <c r="F8" s="29" t="s">
        <v>896</v>
      </c>
      <c r="G8" s="29" t="s">
        <v>897</v>
      </c>
      <c r="I8" s="29" t="s">
        <v>156</v>
      </c>
      <c r="J8" s="29" t="s">
        <v>898</v>
      </c>
      <c r="L8" s="29">
        <f t="shared" si="0"/>
        <v>4.2727272727272725</v>
      </c>
      <c r="M8" s="29"/>
      <c r="N8" s="29"/>
      <c r="O8" s="29" t="s">
        <v>862</v>
      </c>
      <c r="P8" s="29" t="s">
        <v>863</v>
      </c>
      <c r="Q8" s="29">
        <v>200</v>
      </c>
      <c r="R8" s="29" t="s">
        <v>865</v>
      </c>
      <c r="S8" s="29" t="s">
        <v>848</v>
      </c>
      <c r="T8" s="29" t="s">
        <v>849</v>
      </c>
      <c r="U8" s="29" t="s">
        <v>850</v>
      </c>
      <c r="V8" s="29" t="s">
        <v>837</v>
      </c>
      <c r="W8" s="29" t="s">
        <v>852</v>
      </c>
      <c r="AA8" s="29" t="s">
        <v>884</v>
      </c>
    </row>
    <row r="9" spans="1:27" hidden="1">
      <c r="A9" s="29" t="s">
        <v>899</v>
      </c>
      <c r="B9" s="29" t="s">
        <v>595</v>
      </c>
      <c r="C9" s="29" t="s">
        <v>596</v>
      </c>
      <c r="D9" s="29" t="s">
        <v>599</v>
      </c>
      <c r="E9" s="29" t="s">
        <v>858</v>
      </c>
      <c r="F9" s="29" t="s">
        <v>597</v>
      </c>
      <c r="G9" s="29" t="s">
        <v>598</v>
      </c>
      <c r="I9" s="29" t="s">
        <v>133</v>
      </c>
      <c r="J9" s="29" t="s">
        <v>900</v>
      </c>
      <c r="L9" s="29">
        <f t="shared" si="0"/>
        <v>5.416666666666667</v>
      </c>
      <c r="M9" s="29"/>
      <c r="N9" s="29"/>
      <c r="O9" s="29" t="s">
        <v>862</v>
      </c>
      <c r="P9" s="29" t="s">
        <v>901</v>
      </c>
      <c r="Q9" s="29">
        <v>200</v>
      </c>
      <c r="R9" s="29" t="s">
        <v>902</v>
      </c>
      <c r="S9" s="29" t="s">
        <v>848</v>
      </c>
      <c r="T9" s="29" t="s">
        <v>849</v>
      </c>
      <c r="U9" s="29" t="s">
        <v>850</v>
      </c>
      <c r="V9" s="29" t="s">
        <v>851</v>
      </c>
      <c r="W9" s="29" t="s">
        <v>852</v>
      </c>
      <c r="AA9" s="29" t="s">
        <v>903</v>
      </c>
    </row>
    <row r="10" spans="1:27" s="35" customFormat="1">
      <c r="A10" s="35" t="s">
        <v>904</v>
      </c>
      <c r="B10" s="35" t="s">
        <v>43</v>
      </c>
      <c r="C10" s="35" t="s">
        <v>44</v>
      </c>
      <c r="D10" s="35" t="s">
        <v>46</v>
      </c>
      <c r="E10" s="35" t="s">
        <v>858</v>
      </c>
      <c r="F10" s="35" t="s">
        <v>43</v>
      </c>
      <c r="G10" s="37" t="s">
        <v>45</v>
      </c>
      <c r="H10" s="38" t="s">
        <v>870</v>
      </c>
      <c r="I10" s="35" t="s">
        <v>156</v>
      </c>
      <c r="J10" s="35" t="s">
        <v>905</v>
      </c>
      <c r="K10" s="35" t="e">
        <f>VLOOKUP(G10,[1]TOTAL!$E$2:$I$198,5,FALSE)</f>
        <v>#N/A</v>
      </c>
      <c r="L10" s="41">
        <f t="shared" si="0"/>
        <v>16.818181818181817</v>
      </c>
      <c r="M10" s="41">
        <f t="shared" ref="M10:M14" si="1">U10/I10</f>
        <v>2.7272727272727271E-2</v>
      </c>
      <c r="N10" s="41">
        <f t="shared" ref="N10:N14" si="2">U10/J10</f>
        <v>1.6216216216216215E-3</v>
      </c>
      <c r="O10" s="35" t="s">
        <v>906</v>
      </c>
      <c r="P10" s="35" t="s">
        <v>872</v>
      </c>
      <c r="Q10" s="35" t="s">
        <v>864</v>
      </c>
      <c r="R10" s="35" t="s">
        <v>865</v>
      </c>
      <c r="S10" s="35" t="s">
        <v>907</v>
      </c>
      <c r="T10" s="35" t="s">
        <v>36</v>
      </c>
      <c r="U10" s="35">
        <v>300</v>
      </c>
      <c r="V10" s="35" t="s">
        <v>908</v>
      </c>
      <c r="W10" s="35" t="s">
        <v>852</v>
      </c>
      <c r="AA10" s="35" t="s">
        <v>909</v>
      </c>
    </row>
    <row r="11" spans="1:27" hidden="1">
      <c r="A11" s="29" t="s">
        <v>910</v>
      </c>
      <c r="B11" s="29" t="s">
        <v>168</v>
      </c>
      <c r="C11" s="29" t="s">
        <v>169</v>
      </c>
      <c r="D11" s="29" t="s">
        <v>173</v>
      </c>
      <c r="E11" s="29" t="s">
        <v>841</v>
      </c>
      <c r="F11" s="29" t="s">
        <v>170</v>
      </c>
      <c r="G11" s="29" t="s">
        <v>171</v>
      </c>
      <c r="I11" s="29" t="s">
        <v>172</v>
      </c>
      <c r="J11" s="29" t="s">
        <v>911</v>
      </c>
      <c r="L11" s="29">
        <f t="shared" si="0"/>
        <v>14.4</v>
      </c>
      <c r="M11" s="29"/>
      <c r="N11" s="29"/>
      <c r="O11" s="29" t="s">
        <v>912</v>
      </c>
      <c r="P11" s="29" t="s">
        <v>872</v>
      </c>
      <c r="Q11" s="29">
        <v>200</v>
      </c>
      <c r="R11" s="29" t="s">
        <v>913</v>
      </c>
      <c r="S11" s="29" t="s">
        <v>914</v>
      </c>
      <c r="T11" s="29" t="s">
        <v>849</v>
      </c>
      <c r="U11" s="29" t="s">
        <v>850</v>
      </c>
      <c r="V11" s="29" t="s">
        <v>851</v>
      </c>
      <c r="W11" s="29" t="s">
        <v>852</v>
      </c>
      <c r="AA11" s="29" t="s">
        <v>915</v>
      </c>
    </row>
    <row r="12" spans="1:27" hidden="1">
      <c r="A12" s="29" t="s">
        <v>916</v>
      </c>
      <c r="B12" s="29" t="s">
        <v>917</v>
      </c>
      <c r="C12" s="29" t="s">
        <v>918</v>
      </c>
      <c r="D12" s="29" t="s">
        <v>919</v>
      </c>
      <c r="E12" s="29" t="s">
        <v>858</v>
      </c>
      <c r="F12" s="29" t="s">
        <v>920</v>
      </c>
      <c r="G12" s="29" t="s">
        <v>921</v>
      </c>
      <c r="I12" s="29" t="s">
        <v>156</v>
      </c>
      <c r="J12" s="29" t="s">
        <v>922</v>
      </c>
      <c r="L12" s="29">
        <f t="shared" si="0"/>
        <v>7.8181818181818183</v>
      </c>
      <c r="M12" s="29"/>
      <c r="N12" s="29"/>
      <c r="O12" s="29" t="s">
        <v>845</v>
      </c>
      <c r="P12" s="29" t="s">
        <v>923</v>
      </c>
      <c r="Q12" s="29">
        <v>200</v>
      </c>
      <c r="R12" s="29" t="s">
        <v>878</v>
      </c>
      <c r="S12" s="29" t="s">
        <v>924</v>
      </c>
      <c r="T12" s="29" t="s">
        <v>36</v>
      </c>
      <c r="U12" s="29">
        <v>300</v>
      </c>
      <c r="V12" s="29" t="s">
        <v>925</v>
      </c>
      <c r="W12" s="29" t="s">
        <v>852</v>
      </c>
      <c r="AA12" s="29" t="s">
        <v>915</v>
      </c>
    </row>
    <row r="13" spans="1:27" hidden="1">
      <c r="A13" s="29" t="s">
        <v>926</v>
      </c>
      <c r="B13" s="29" t="s">
        <v>927</v>
      </c>
      <c r="C13" s="29" t="s">
        <v>928</v>
      </c>
      <c r="D13" s="29" t="s">
        <v>928</v>
      </c>
      <c r="E13" s="29" t="s">
        <v>858</v>
      </c>
      <c r="F13" s="29" t="s">
        <v>929</v>
      </c>
      <c r="G13" s="39" t="s">
        <v>930</v>
      </c>
      <c r="H13" s="32" t="s">
        <v>870</v>
      </c>
      <c r="I13" s="29" t="s">
        <v>156</v>
      </c>
      <c r="J13" s="29" t="s">
        <v>931</v>
      </c>
      <c r="K13" s="29" t="e">
        <f>VLOOKUP(G13,[1]TOTAL!$E$2:$I$198,5,FALSE)</f>
        <v>#N/A</v>
      </c>
      <c r="L13" s="36">
        <f t="shared" si="0"/>
        <v>16.454545454545453</v>
      </c>
      <c r="M13" s="36">
        <f t="shared" si="1"/>
        <v>2.7272727272727271E-2</v>
      </c>
      <c r="N13" s="36">
        <f t="shared" si="2"/>
        <v>1.6574585635359116E-3</v>
      </c>
      <c r="O13" s="29" t="s">
        <v>932</v>
      </c>
      <c r="P13" s="29" t="s">
        <v>882</v>
      </c>
      <c r="Q13" s="29">
        <v>200</v>
      </c>
      <c r="R13" s="29" t="s">
        <v>933</v>
      </c>
      <c r="S13" s="29" t="s">
        <v>924</v>
      </c>
      <c r="T13" s="29" t="s">
        <v>36</v>
      </c>
      <c r="U13" s="29">
        <v>300</v>
      </c>
      <c r="V13" s="29" t="s">
        <v>934</v>
      </c>
      <c r="W13" s="29" t="s">
        <v>852</v>
      </c>
      <c r="AA13" s="29" t="s">
        <v>935</v>
      </c>
    </row>
    <row r="14" spans="1:27" hidden="1">
      <c r="A14" s="29" t="s">
        <v>936</v>
      </c>
      <c r="B14" s="29" t="s">
        <v>937</v>
      </c>
      <c r="C14" s="29" t="s">
        <v>938</v>
      </c>
      <c r="D14" s="29" t="s">
        <v>939</v>
      </c>
      <c r="E14" s="29" t="s">
        <v>858</v>
      </c>
      <c r="F14" s="29" t="s">
        <v>940</v>
      </c>
      <c r="G14" s="39" t="s">
        <v>941</v>
      </c>
      <c r="H14" s="32" t="s">
        <v>870</v>
      </c>
      <c r="I14" s="29" t="s">
        <v>156</v>
      </c>
      <c r="J14" s="29" t="s">
        <v>942</v>
      </c>
      <c r="K14" s="29" t="e">
        <f>VLOOKUP(G14,[1]TOTAL!$E$2:$I$198,5,FALSE)</f>
        <v>#N/A</v>
      </c>
      <c r="L14" s="36">
        <f t="shared" si="0"/>
        <v>12.545454545454545</v>
      </c>
      <c r="M14" s="36">
        <f t="shared" si="1"/>
        <v>2.7272727272727271E-2</v>
      </c>
      <c r="N14" s="36">
        <f t="shared" si="2"/>
        <v>2.1739130434782609E-3</v>
      </c>
      <c r="O14" s="29" t="s">
        <v>862</v>
      </c>
      <c r="P14" s="29" t="s">
        <v>943</v>
      </c>
      <c r="Q14" s="29">
        <v>200</v>
      </c>
      <c r="R14" s="29" t="s">
        <v>878</v>
      </c>
      <c r="S14" s="29" t="s">
        <v>848</v>
      </c>
      <c r="T14" s="29" t="s">
        <v>36</v>
      </c>
      <c r="U14" s="29">
        <v>300</v>
      </c>
      <c r="V14" s="29" t="s">
        <v>944</v>
      </c>
      <c r="W14" s="29" t="s">
        <v>852</v>
      </c>
      <c r="AA14" s="29" t="s">
        <v>945</v>
      </c>
    </row>
    <row r="15" spans="1:27" hidden="1">
      <c r="A15" s="29" t="s">
        <v>946</v>
      </c>
      <c r="B15" s="29" t="s">
        <v>218</v>
      </c>
      <c r="C15" s="29" t="s">
        <v>219</v>
      </c>
      <c r="D15" s="29" t="s">
        <v>221</v>
      </c>
      <c r="E15" s="29" t="s">
        <v>858</v>
      </c>
      <c r="F15" s="29" t="s">
        <v>218</v>
      </c>
      <c r="G15" s="29" t="s">
        <v>220</v>
      </c>
      <c r="I15" s="29" t="s">
        <v>133</v>
      </c>
      <c r="J15" s="29" t="s">
        <v>947</v>
      </c>
      <c r="L15" s="29">
        <f t="shared" si="0"/>
        <v>10.666666666666666</v>
      </c>
      <c r="M15" s="29"/>
      <c r="N15" s="29"/>
      <c r="O15" s="29" t="s">
        <v>862</v>
      </c>
      <c r="P15" s="29" t="s">
        <v>948</v>
      </c>
      <c r="Q15" s="29">
        <v>200</v>
      </c>
      <c r="R15" s="29" t="s">
        <v>878</v>
      </c>
      <c r="S15" s="29" t="s">
        <v>848</v>
      </c>
      <c r="T15" s="29" t="s">
        <v>849</v>
      </c>
      <c r="U15" s="29" t="s">
        <v>850</v>
      </c>
      <c r="V15" s="29" t="s">
        <v>837</v>
      </c>
      <c r="W15" s="29" t="s">
        <v>852</v>
      </c>
      <c r="AA15" s="29" t="s">
        <v>949</v>
      </c>
    </row>
    <row r="16" spans="1:27" hidden="1">
      <c r="A16" s="29" t="s">
        <v>950</v>
      </c>
      <c r="B16" s="29" t="s">
        <v>255</v>
      </c>
      <c r="C16" s="29" t="s">
        <v>256</v>
      </c>
      <c r="D16" s="29" t="s">
        <v>259</v>
      </c>
      <c r="E16" s="29" t="s">
        <v>858</v>
      </c>
      <c r="F16" s="29" t="s">
        <v>256</v>
      </c>
      <c r="G16" s="29" t="s">
        <v>257</v>
      </c>
      <c r="I16" s="29" t="s">
        <v>258</v>
      </c>
      <c r="J16" s="29" t="s">
        <v>951</v>
      </c>
      <c r="K16" s="29" t="e">
        <f>VLOOKUP(G16,[1]TOTAL!$E$2:$I$198,5,FALSE)</f>
        <v>#N/A</v>
      </c>
      <c r="L16" s="36">
        <f t="shared" si="0"/>
        <v>9.9049128367670356</v>
      </c>
      <c r="M16" s="36">
        <f>U16/I16</f>
        <v>5.9429477020602216E-2</v>
      </c>
      <c r="N16" s="36">
        <f>U16/J16</f>
        <v>6.0000000000000001E-3</v>
      </c>
      <c r="O16" s="29" t="s">
        <v>881</v>
      </c>
      <c r="P16" s="29" t="s">
        <v>872</v>
      </c>
      <c r="Q16" s="29">
        <v>80</v>
      </c>
      <c r="R16" s="29" t="s">
        <v>878</v>
      </c>
      <c r="S16" s="29" t="s">
        <v>924</v>
      </c>
      <c r="T16" s="29" t="s">
        <v>36</v>
      </c>
      <c r="U16" s="29">
        <v>300</v>
      </c>
      <c r="V16" s="29" t="s">
        <v>952</v>
      </c>
      <c r="W16" s="29" t="s">
        <v>852</v>
      </c>
      <c r="AA16" s="29" t="s">
        <v>953</v>
      </c>
    </row>
    <row r="17" spans="1:27" hidden="1">
      <c r="A17" s="29" t="s">
        <v>954</v>
      </c>
      <c r="B17" s="29" t="s">
        <v>955</v>
      </c>
      <c r="C17" s="29" t="s">
        <v>956</v>
      </c>
      <c r="D17" s="29" t="s">
        <v>957</v>
      </c>
      <c r="E17" s="29" t="s">
        <v>841</v>
      </c>
      <c r="F17" s="29" t="s">
        <v>958</v>
      </c>
      <c r="G17" s="29" t="s">
        <v>959</v>
      </c>
      <c r="I17" s="29" t="s">
        <v>133</v>
      </c>
      <c r="J17" s="29" t="s">
        <v>960</v>
      </c>
      <c r="L17" s="29">
        <f t="shared" si="0"/>
        <v>2.9166666666666665</v>
      </c>
      <c r="M17" s="29"/>
      <c r="N17" s="29"/>
      <c r="O17" s="29" t="s">
        <v>881</v>
      </c>
      <c r="P17" s="29" t="s">
        <v>892</v>
      </c>
      <c r="Q17" s="29">
        <v>200</v>
      </c>
      <c r="R17" s="29" t="s">
        <v>865</v>
      </c>
      <c r="S17" s="29" t="s">
        <v>848</v>
      </c>
      <c r="T17" s="29" t="s">
        <v>849</v>
      </c>
      <c r="U17" s="29" t="s">
        <v>850</v>
      </c>
      <c r="V17" s="29" t="s">
        <v>851</v>
      </c>
      <c r="W17" s="29" t="s">
        <v>852</v>
      </c>
      <c r="AA17" s="29" t="s">
        <v>961</v>
      </c>
    </row>
    <row r="18" spans="1:27" hidden="1">
      <c r="A18" s="29" t="s">
        <v>962</v>
      </c>
      <c r="B18" s="29" t="s">
        <v>159</v>
      </c>
      <c r="C18" s="29" t="s">
        <v>160</v>
      </c>
      <c r="D18" s="29" t="s">
        <v>164</v>
      </c>
      <c r="E18" s="29" t="s">
        <v>858</v>
      </c>
      <c r="F18" s="29" t="s">
        <v>161</v>
      </c>
      <c r="G18" s="29" t="s">
        <v>162</v>
      </c>
      <c r="I18" s="29" t="s">
        <v>163</v>
      </c>
      <c r="J18" s="29" t="s">
        <v>963</v>
      </c>
      <c r="L18" s="29">
        <f t="shared" si="0"/>
        <v>15</v>
      </c>
      <c r="M18" s="29"/>
      <c r="N18" s="29"/>
      <c r="O18" s="29" t="s">
        <v>862</v>
      </c>
      <c r="P18" s="29" t="s">
        <v>964</v>
      </c>
      <c r="Q18" s="29">
        <v>200</v>
      </c>
      <c r="R18" s="29" t="s">
        <v>965</v>
      </c>
      <c r="S18" s="29" t="s">
        <v>924</v>
      </c>
      <c r="T18" s="29" t="s">
        <v>849</v>
      </c>
      <c r="U18" s="29" t="s">
        <v>850</v>
      </c>
      <c r="V18" s="29" t="s">
        <v>851</v>
      </c>
      <c r="W18" s="29" t="s">
        <v>852</v>
      </c>
      <c r="AA18" s="29" t="s">
        <v>961</v>
      </c>
    </row>
    <row r="19" spans="1:27" hidden="1">
      <c r="A19" s="29" t="s">
        <v>966</v>
      </c>
      <c r="B19" s="29" t="s">
        <v>967</v>
      </c>
      <c r="C19" s="29" t="s">
        <v>968</v>
      </c>
      <c r="D19" s="29" t="s">
        <v>968</v>
      </c>
      <c r="E19" s="29" t="s">
        <v>841</v>
      </c>
      <c r="F19" s="29" t="s">
        <v>969</v>
      </c>
      <c r="G19" s="29" t="s">
        <v>970</v>
      </c>
      <c r="I19" s="29" t="s">
        <v>163</v>
      </c>
      <c r="J19" s="29" t="s">
        <v>163</v>
      </c>
      <c r="L19" s="29">
        <f t="shared" si="0"/>
        <v>1</v>
      </c>
      <c r="M19" s="29"/>
      <c r="N19" s="29"/>
      <c r="O19" s="29" t="s">
        <v>881</v>
      </c>
      <c r="P19" s="29" t="s">
        <v>971</v>
      </c>
      <c r="Q19" s="29">
        <v>200</v>
      </c>
      <c r="R19" s="29" t="s">
        <v>972</v>
      </c>
      <c r="S19" s="29" t="s">
        <v>193</v>
      </c>
      <c r="T19" s="29" t="s">
        <v>849</v>
      </c>
      <c r="U19" s="29" t="s">
        <v>850</v>
      </c>
      <c r="V19" s="29" t="s">
        <v>851</v>
      </c>
      <c r="W19" s="29" t="s">
        <v>852</v>
      </c>
      <c r="AA19" s="29" t="s">
        <v>973</v>
      </c>
    </row>
    <row r="20" spans="1:27" hidden="1">
      <c r="A20" s="29" t="s">
        <v>974</v>
      </c>
      <c r="B20" s="29" t="s">
        <v>975</v>
      </c>
      <c r="C20" s="29" t="s">
        <v>976</v>
      </c>
      <c r="D20" s="29" t="s">
        <v>977</v>
      </c>
      <c r="E20" s="29" t="s">
        <v>841</v>
      </c>
      <c r="F20" s="29" t="s">
        <v>978</v>
      </c>
      <c r="G20" s="29" t="s">
        <v>979</v>
      </c>
      <c r="I20" s="29" t="s">
        <v>980</v>
      </c>
      <c r="J20" s="29" t="s">
        <v>981</v>
      </c>
      <c r="L20" s="29">
        <f t="shared" si="0"/>
        <v>12.142857142857142</v>
      </c>
      <c r="M20" s="29"/>
      <c r="N20" s="29"/>
      <c r="O20" s="29" t="s">
        <v>912</v>
      </c>
      <c r="P20" s="29" t="s">
        <v>872</v>
      </c>
      <c r="Q20" s="29" t="s">
        <v>864</v>
      </c>
      <c r="R20" s="29" t="s">
        <v>913</v>
      </c>
      <c r="S20" s="29" t="s">
        <v>193</v>
      </c>
      <c r="T20" s="29" t="s">
        <v>849</v>
      </c>
      <c r="U20" s="29" t="s">
        <v>982</v>
      </c>
      <c r="V20" s="29" t="s">
        <v>983</v>
      </c>
      <c r="W20" s="29" t="s">
        <v>852</v>
      </c>
      <c r="AA20" s="29" t="s">
        <v>984</v>
      </c>
    </row>
    <row r="21" spans="1:27" hidden="1">
      <c r="A21" s="29" t="s">
        <v>985</v>
      </c>
      <c r="B21" s="29" t="s">
        <v>986</v>
      </c>
      <c r="C21" s="29" t="s">
        <v>987</v>
      </c>
      <c r="D21" s="29" t="s">
        <v>988</v>
      </c>
      <c r="E21" s="29" t="s">
        <v>841</v>
      </c>
      <c r="F21" s="29" t="s">
        <v>989</v>
      </c>
      <c r="G21" s="29" t="s">
        <v>990</v>
      </c>
      <c r="I21" s="29" t="s">
        <v>991</v>
      </c>
      <c r="J21" s="29" t="s">
        <v>992</v>
      </c>
      <c r="L21" s="29">
        <f t="shared" si="0"/>
        <v>1.6723549488054608</v>
      </c>
      <c r="M21" s="29"/>
      <c r="N21" s="29"/>
      <c r="O21" s="29" t="s">
        <v>881</v>
      </c>
      <c r="P21" s="29" t="s">
        <v>993</v>
      </c>
      <c r="Q21" s="29">
        <v>80</v>
      </c>
      <c r="R21" s="29" t="s">
        <v>878</v>
      </c>
      <c r="S21" s="29" t="s">
        <v>848</v>
      </c>
      <c r="T21" s="29" t="s">
        <v>849</v>
      </c>
      <c r="U21" s="29" t="s">
        <v>850</v>
      </c>
      <c r="V21" s="29" t="s">
        <v>837</v>
      </c>
      <c r="W21" s="29" t="s">
        <v>852</v>
      </c>
      <c r="AA21" s="29" t="s">
        <v>994</v>
      </c>
    </row>
    <row r="22" spans="1:27" hidden="1">
      <c r="A22" s="29" t="s">
        <v>995</v>
      </c>
      <c r="B22" s="29" t="s">
        <v>996</v>
      </c>
      <c r="C22" s="29" t="s">
        <v>774</v>
      </c>
      <c r="D22" s="29" t="s">
        <v>778</v>
      </c>
      <c r="E22" s="29" t="s">
        <v>858</v>
      </c>
      <c r="F22" s="29" t="s">
        <v>775</v>
      </c>
      <c r="G22" s="29" t="s">
        <v>776</v>
      </c>
      <c r="I22" s="29" t="s">
        <v>777</v>
      </c>
      <c r="J22" s="29" t="s">
        <v>898</v>
      </c>
      <c r="L22" s="29">
        <f t="shared" si="0"/>
        <v>4.1402396053558848</v>
      </c>
      <c r="M22" s="29"/>
      <c r="N22" s="29"/>
      <c r="O22" s="29" t="s">
        <v>862</v>
      </c>
      <c r="P22" s="29" t="s">
        <v>997</v>
      </c>
      <c r="Q22" s="29">
        <v>200</v>
      </c>
      <c r="R22" s="29" t="s">
        <v>878</v>
      </c>
      <c r="S22" s="29" t="s">
        <v>848</v>
      </c>
      <c r="T22" s="29" t="s">
        <v>849</v>
      </c>
      <c r="U22" s="29" t="s">
        <v>850</v>
      </c>
      <c r="V22" s="29" t="s">
        <v>851</v>
      </c>
      <c r="W22" s="29" t="s">
        <v>852</v>
      </c>
      <c r="AA22" s="29" t="s">
        <v>994</v>
      </c>
    </row>
    <row r="23" spans="1:27" hidden="1">
      <c r="A23" s="29" t="s">
        <v>998</v>
      </c>
      <c r="B23" s="29" t="s">
        <v>999</v>
      </c>
      <c r="C23" s="29" t="s">
        <v>1000</v>
      </c>
      <c r="D23" s="29" t="s">
        <v>1001</v>
      </c>
      <c r="E23" s="29" t="s">
        <v>858</v>
      </c>
      <c r="F23" s="29" t="s">
        <v>999</v>
      </c>
      <c r="G23" s="29" t="s">
        <v>1002</v>
      </c>
      <c r="I23" s="29" t="s">
        <v>532</v>
      </c>
      <c r="J23" s="29" t="s">
        <v>1003</v>
      </c>
      <c r="L23" s="29">
        <f t="shared" si="0"/>
        <v>3.55</v>
      </c>
      <c r="M23" s="29"/>
      <c r="N23" s="29"/>
      <c r="O23" s="29" t="s">
        <v>932</v>
      </c>
      <c r="P23" s="29" t="s">
        <v>948</v>
      </c>
      <c r="Q23" s="29">
        <v>200</v>
      </c>
      <c r="R23" s="29" t="s">
        <v>878</v>
      </c>
      <c r="S23" s="29" t="s">
        <v>1004</v>
      </c>
      <c r="T23" s="29" t="s">
        <v>849</v>
      </c>
      <c r="U23" s="29" t="s">
        <v>850</v>
      </c>
      <c r="V23" s="29" t="s">
        <v>1005</v>
      </c>
      <c r="W23" s="29" t="s">
        <v>852</v>
      </c>
      <c r="AA23" s="29" t="s">
        <v>1006</v>
      </c>
    </row>
    <row r="24" spans="1:27" hidden="1">
      <c r="A24" s="29" t="s">
        <v>1007</v>
      </c>
      <c r="B24" s="29" t="s">
        <v>1008</v>
      </c>
      <c r="C24" s="29" t="s">
        <v>262</v>
      </c>
      <c r="D24" s="29" t="s">
        <v>266</v>
      </c>
      <c r="E24" s="29" t="s">
        <v>841</v>
      </c>
      <c r="F24" s="29" t="s">
        <v>263</v>
      </c>
      <c r="G24" s="29" t="s">
        <v>264</v>
      </c>
      <c r="I24" s="29" t="s">
        <v>265</v>
      </c>
      <c r="J24" s="29" t="s">
        <v>1009</v>
      </c>
      <c r="K24" s="29" t="e">
        <f>VLOOKUP(G24,[1]TOTAL!$E$2:$I$198,5,FALSE)</f>
        <v>#N/A</v>
      </c>
      <c r="L24" s="36">
        <f t="shared" si="0"/>
        <v>9.8865478119935162</v>
      </c>
      <c r="M24" s="36">
        <f t="shared" ref="M24:M28" si="3">U24/I24</f>
        <v>4.8622366288492709E-2</v>
      </c>
      <c r="N24" s="36">
        <f t="shared" ref="N24:N28" si="4">U24/J24</f>
        <v>4.9180327868852463E-3</v>
      </c>
      <c r="O24" s="29" t="s">
        <v>1010</v>
      </c>
      <c r="P24" s="29" t="s">
        <v>872</v>
      </c>
      <c r="Q24" s="29">
        <v>80</v>
      </c>
      <c r="R24" s="29" t="s">
        <v>933</v>
      </c>
      <c r="S24" s="29" t="s">
        <v>193</v>
      </c>
      <c r="T24" s="29" t="s">
        <v>36</v>
      </c>
      <c r="U24" s="29">
        <v>300</v>
      </c>
      <c r="V24" s="29" t="s">
        <v>1011</v>
      </c>
      <c r="W24" s="29" t="s">
        <v>852</v>
      </c>
      <c r="AA24" s="29" t="s">
        <v>1012</v>
      </c>
    </row>
    <row r="25" spans="1:27" hidden="1">
      <c r="A25" s="29" t="s">
        <v>1013</v>
      </c>
      <c r="B25" s="29" t="s">
        <v>270</v>
      </c>
      <c r="C25" s="29" t="s">
        <v>1014</v>
      </c>
      <c r="D25" s="29" t="s">
        <v>273</v>
      </c>
      <c r="E25" s="29" t="s">
        <v>858</v>
      </c>
      <c r="F25" s="29" t="s">
        <v>271</v>
      </c>
      <c r="G25" s="29" t="s">
        <v>272</v>
      </c>
      <c r="I25" s="29" t="s">
        <v>156</v>
      </c>
      <c r="J25" s="29" t="s">
        <v>1015</v>
      </c>
      <c r="L25" s="29">
        <f t="shared" si="0"/>
        <v>9.0909090909090917</v>
      </c>
      <c r="M25" s="29"/>
      <c r="N25" s="29"/>
      <c r="O25" s="29" t="s">
        <v>862</v>
      </c>
      <c r="P25" s="29" t="s">
        <v>872</v>
      </c>
      <c r="Q25" s="29">
        <v>200</v>
      </c>
      <c r="R25" s="29" t="s">
        <v>865</v>
      </c>
      <c r="S25" s="29" t="s">
        <v>193</v>
      </c>
      <c r="T25" s="29" t="s">
        <v>849</v>
      </c>
      <c r="U25" s="29" t="s">
        <v>850</v>
      </c>
      <c r="V25" s="29" t="s">
        <v>913</v>
      </c>
      <c r="W25" s="29" t="s">
        <v>852</v>
      </c>
      <c r="AA25" s="29" t="s">
        <v>1016</v>
      </c>
    </row>
    <row r="26" spans="1:27" hidden="1">
      <c r="A26" s="29" t="s">
        <v>1017</v>
      </c>
      <c r="B26" s="29" t="s">
        <v>1018</v>
      </c>
      <c r="C26" s="29" t="s">
        <v>1019</v>
      </c>
      <c r="D26" s="29" t="s">
        <v>1020</v>
      </c>
      <c r="E26" s="29" t="s">
        <v>858</v>
      </c>
      <c r="F26" s="29" t="s">
        <v>1021</v>
      </c>
      <c r="G26" s="29" t="s">
        <v>1022</v>
      </c>
      <c r="I26" s="29" t="s">
        <v>285</v>
      </c>
      <c r="J26" s="29" t="s">
        <v>1023</v>
      </c>
      <c r="L26" s="29">
        <f t="shared" si="0"/>
        <v>3.8076923076923075</v>
      </c>
      <c r="M26" s="29"/>
      <c r="N26" s="29"/>
      <c r="O26" s="29" t="s">
        <v>862</v>
      </c>
      <c r="P26" s="29" t="s">
        <v>1024</v>
      </c>
      <c r="Q26" s="29">
        <v>200</v>
      </c>
      <c r="R26" s="29" t="s">
        <v>865</v>
      </c>
      <c r="S26" s="29" t="s">
        <v>876</v>
      </c>
      <c r="T26" s="29" t="s">
        <v>849</v>
      </c>
      <c r="U26" s="29" t="s">
        <v>850</v>
      </c>
      <c r="V26" s="29" t="s">
        <v>851</v>
      </c>
      <c r="W26" s="29" t="s">
        <v>852</v>
      </c>
      <c r="AA26" s="29" t="s">
        <v>1025</v>
      </c>
    </row>
    <row r="27" spans="1:27" hidden="1">
      <c r="A27" s="29" t="s">
        <v>1026</v>
      </c>
      <c r="B27" s="29" t="s">
        <v>1027</v>
      </c>
      <c r="C27" s="29" t="s">
        <v>1028</v>
      </c>
      <c r="D27" s="29" t="s">
        <v>1029</v>
      </c>
      <c r="E27" s="29" t="s">
        <v>858</v>
      </c>
      <c r="F27" s="29" t="s">
        <v>1030</v>
      </c>
      <c r="G27" s="29" t="s">
        <v>1031</v>
      </c>
      <c r="I27" s="29" t="s">
        <v>760</v>
      </c>
      <c r="J27" s="29" t="s">
        <v>1032</v>
      </c>
      <c r="K27" s="29" t="str">
        <f>VLOOKUP(G27,[1]TOTAL!$E$2:$I$198,5,FALSE)</f>
        <v>POST</v>
      </c>
      <c r="L27" s="36">
        <f t="shared" si="0"/>
        <v>4.7222222222222223</v>
      </c>
      <c r="M27" s="36">
        <f t="shared" si="3"/>
        <v>1.6666666666666666E-2</v>
      </c>
      <c r="N27" s="36">
        <f t="shared" si="4"/>
        <v>3.5294117647058825E-3</v>
      </c>
      <c r="O27" s="29" t="s">
        <v>862</v>
      </c>
      <c r="P27" s="29" t="s">
        <v>1033</v>
      </c>
      <c r="Q27" s="29">
        <v>200</v>
      </c>
      <c r="R27" s="29" t="s">
        <v>933</v>
      </c>
      <c r="S27" s="29" t="s">
        <v>848</v>
      </c>
      <c r="T27" s="29" t="s">
        <v>36</v>
      </c>
      <c r="U27" s="29">
        <v>300</v>
      </c>
      <c r="V27" s="29" t="s">
        <v>1034</v>
      </c>
      <c r="W27" s="29" t="s">
        <v>852</v>
      </c>
      <c r="AA27" s="29" t="s">
        <v>1025</v>
      </c>
    </row>
    <row r="28" spans="1:27" hidden="1">
      <c r="A28" s="29" t="s">
        <v>1035</v>
      </c>
      <c r="B28" s="29" t="s">
        <v>1036</v>
      </c>
      <c r="C28" s="29" t="s">
        <v>1037</v>
      </c>
      <c r="D28" s="29" t="s">
        <v>1038</v>
      </c>
      <c r="E28" s="29" t="s">
        <v>841</v>
      </c>
      <c r="F28" s="29" t="s">
        <v>1039</v>
      </c>
      <c r="G28" s="39" t="s">
        <v>1040</v>
      </c>
      <c r="H28" s="32" t="s">
        <v>870</v>
      </c>
      <c r="I28" s="29" t="s">
        <v>1041</v>
      </c>
      <c r="J28" s="29" t="s">
        <v>1042</v>
      </c>
      <c r="K28" s="29" t="e">
        <f>VLOOKUP(G28,[1]TOTAL!$E$2:$I$198,5,FALSE)</f>
        <v>#N/A</v>
      </c>
      <c r="L28" s="36">
        <f t="shared" si="0"/>
        <v>9.3605990783410142</v>
      </c>
      <c r="M28" s="36">
        <f t="shared" si="3"/>
        <v>2.1601382488479263E-2</v>
      </c>
      <c r="N28" s="36">
        <f t="shared" si="4"/>
        <v>2.3076923076923079E-3</v>
      </c>
      <c r="O28" s="29" t="s">
        <v>862</v>
      </c>
      <c r="P28" s="29" t="s">
        <v>1043</v>
      </c>
      <c r="Q28" s="29">
        <v>200</v>
      </c>
      <c r="R28" s="29" t="s">
        <v>878</v>
      </c>
      <c r="S28" s="29" t="s">
        <v>193</v>
      </c>
      <c r="T28" s="29" t="s">
        <v>36</v>
      </c>
      <c r="U28" s="29">
        <v>300</v>
      </c>
      <c r="V28" s="29" t="s">
        <v>1044</v>
      </c>
      <c r="W28" s="29" t="s">
        <v>852</v>
      </c>
      <c r="AA28" s="29" t="s">
        <v>1045</v>
      </c>
    </row>
    <row r="29" spans="1:27" hidden="1">
      <c r="A29" s="29" t="s">
        <v>1046</v>
      </c>
      <c r="B29" s="29" t="s">
        <v>1047</v>
      </c>
      <c r="C29" s="29" t="s">
        <v>1048</v>
      </c>
      <c r="D29" s="29" t="s">
        <v>1049</v>
      </c>
      <c r="E29" s="29" t="s">
        <v>841</v>
      </c>
      <c r="F29" s="29" t="s">
        <v>1048</v>
      </c>
      <c r="G29" s="29" t="s">
        <v>1050</v>
      </c>
      <c r="I29" s="29" t="s">
        <v>156</v>
      </c>
      <c r="J29" s="29" t="s">
        <v>1051</v>
      </c>
      <c r="L29" s="29">
        <f t="shared" si="0"/>
        <v>2.7272727272727271</v>
      </c>
      <c r="M29" s="29"/>
      <c r="N29" s="29"/>
      <c r="O29" s="29" t="s">
        <v>862</v>
      </c>
      <c r="P29" s="29" t="s">
        <v>1024</v>
      </c>
      <c r="Q29" s="29">
        <v>200</v>
      </c>
      <c r="R29" s="29" t="s">
        <v>1052</v>
      </c>
      <c r="S29" s="29" t="s">
        <v>848</v>
      </c>
      <c r="T29" s="29" t="s">
        <v>849</v>
      </c>
      <c r="U29" s="29" t="s">
        <v>850</v>
      </c>
      <c r="V29" s="29" t="s">
        <v>851</v>
      </c>
      <c r="W29" s="29" t="s">
        <v>852</v>
      </c>
      <c r="AA29" s="29" t="s">
        <v>1053</v>
      </c>
    </row>
    <row r="30" spans="1:27" hidden="1">
      <c r="A30" s="29" t="s">
        <v>1054</v>
      </c>
      <c r="B30" s="29" t="s">
        <v>1055</v>
      </c>
      <c r="C30" s="29" t="s">
        <v>1056</v>
      </c>
      <c r="D30" s="29" t="s">
        <v>1057</v>
      </c>
      <c r="E30" s="29" t="s">
        <v>858</v>
      </c>
      <c r="F30" s="29" t="s">
        <v>1058</v>
      </c>
      <c r="G30" s="29" t="s">
        <v>1059</v>
      </c>
      <c r="I30" s="29" t="s">
        <v>156</v>
      </c>
      <c r="J30" s="29" t="s">
        <v>511</v>
      </c>
      <c r="L30" s="29">
        <f t="shared" si="0"/>
        <v>1.4545454545454546</v>
      </c>
      <c r="M30" s="29"/>
      <c r="N30" s="29"/>
      <c r="O30" s="29" t="s">
        <v>862</v>
      </c>
      <c r="P30" s="29" t="s">
        <v>1060</v>
      </c>
      <c r="Q30" s="29">
        <v>200</v>
      </c>
      <c r="R30" s="29" t="s">
        <v>1061</v>
      </c>
      <c r="S30" s="29" t="s">
        <v>837</v>
      </c>
      <c r="T30" s="29" t="s">
        <v>36</v>
      </c>
      <c r="U30" s="29">
        <v>300</v>
      </c>
      <c r="V30" s="29" t="s">
        <v>851</v>
      </c>
      <c r="W30" s="29" t="s">
        <v>852</v>
      </c>
      <c r="AA30" s="29" t="s">
        <v>1062</v>
      </c>
    </row>
    <row r="31" spans="1:27" hidden="1">
      <c r="A31" s="29" t="s">
        <v>1063</v>
      </c>
      <c r="B31" s="29" t="s">
        <v>1064</v>
      </c>
      <c r="C31" s="29" t="s">
        <v>1065</v>
      </c>
      <c r="D31" s="29" t="s">
        <v>1065</v>
      </c>
      <c r="E31" s="29" t="s">
        <v>841</v>
      </c>
      <c r="F31" s="29" t="s">
        <v>1064</v>
      </c>
      <c r="G31" s="39" t="s">
        <v>1066</v>
      </c>
      <c r="H31" s="32" t="s">
        <v>870</v>
      </c>
      <c r="I31" s="29" t="s">
        <v>133</v>
      </c>
      <c r="J31" s="29" t="s">
        <v>1067</v>
      </c>
      <c r="K31" s="29" t="e">
        <f>VLOOKUP(G31,[1]TOTAL!$E$2:$I$198,5,FALSE)</f>
        <v>#N/A</v>
      </c>
      <c r="L31" s="36">
        <f t="shared" si="0"/>
        <v>9.3333333333333339</v>
      </c>
      <c r="M31" s="36">
        <f t="shared" ref="M31:M33" si="5">U31/I31</f>
        <v>2.5000000000000001E-2</v>
      </c>
      <c r="N31" s="36">
        <f t="shared" ref="N31:N33" si="6">U31/J31</f>
        <v>2.6785714285714286E-3</v>
      </c>
      <c r="O31" s="29" t="s">
        <v>881</v>
      </c>
      <c r="P31" s="29" t="s">
        <v>882</v>
      </c>
      <c r="Q31" s="29" t="s">
        <v>864</v>
      </c>
      <c r="R31" s="29" t="s">
        <v>865</v>
      </c>
      <c r="S31" s="29" t="s">
        <v>907</v>
      </c>
      <c r="T31" s="29" t="s">
        <v>36</v>
      </c>
      <c r="U31" s="29">
        <v>300</v>
      </c>
      <c r="V31" s="29" t="s">
        <v>1068</v>
      </c>
      <c r="W31" s="29" t="s">
        <v>852</v>
      </c>
      <c r="AA31" s="29" t="s">
        <v>1069</v>
      </c>
    </row>
    <row r="32" spans="1:27" hidden="1">
      <c r="A32" s="29" t="s">
        <v>1070</v>
      </c>
      <c r="B32" s="29" t="s">
        <v>1071</v>
      </c>
      <c r="C32" s="29" t="s">
        <v>1072</v>
      </c>
      <c r="D32" s="29" t="s">
        <v>1073</v>
      </c>
      <c r="E32" s="29" t="s">
        <v>858</v>
      </c>
      <c r="F32" s="29" t="s">
        <v>1074</v>
      </c>
      <c r="G32" s="29" t="s">
        <v>1075</v>
      </c>
      <c r="I32" s="29" t="s">
        <v>213</v>
      </c>
      <c r="J32" s="29" t="s">
        <v>1076</v>
      </c>
      <c r="K32" s="29" t="str">
        <f>VLOOKUP(G32,[1]TOTAL!$E$2:$I$198,5,FALSE)</f>
        <v>POST</v>
      </c>
      <c r="L32" s="36">
        <f t="shared" si="0"/>
        <v>5.1764705882352944</v>
      </c>
      <c r="M32" s="36">
        <f t="shared" si="5"/>
        <v>1.7647058823529412E-2</v>
      </c>
      <c r="N32" s="36">
        <f t="shared" si="6"/>
        <v>3.4090909090909089E-3</v>
      </c>
      <c r="O32" s="29" t="s">
        <v>862</v>
      </c>
      <c r="P32" s="29" t="s">
        <v>872</v>
      </c>
      <c r="Q32" s="29">
        <v>200</v>
      </c>
      <c r="R32" s="29" t="s">
        <v>878</v>
      </c>
      <c r="S32" s="29" t="s">
        <v>848</v>
      </c>
      <c r="T32" s="29" t="s">
        <v>36</v>
      </c>
      <c r="U32" s="29">
        <v>300</v>
      </c>
      <c r="V32" s="29" t="s">
        <v>1077</v>
      </c>
      <c r="W32" s="29" t="s">
        <v>852</v>
      </c>
      <c r="AA32" s="29" t="s">
        <v>1078</v>
      </c>
    </row>
    <row r="33" spans="1:27" s="35" customFormat="1">
      <c r="A33" s="35" t="s">
        <v>1079</v>
      </c>
      <c r="B33" s="35" t="s">
        <v>52</v>
      </c>
      <c r="C33" s="35" t="s">
        <v>53</v>
      </c>
      <c r="D33" s="35" t="s">
        <v>55</v>
      </c>
      <c r="E33" s="35" t="s">
        <v>858</v>
      </c>
      <c r="F33" s="35" t="s">
        <v>52</v>
      </c>
      <c r="G33" s="37" t="s">
        <v>54</v>
      </c>
      <c r="H33" s="38" t="s">
        <v>870</v>
      </c>
      <c r="I33" s="35" t="s">
        <v>133</v>
      </c>
      <c r="J33" s="35" t="s">
        <v>1080</v>
      </c>
      <c r="K33" s="35" t="e">
        <f>VLOOKUP(G33,[1]TOTAL!$E$2:$I$198,5,FALSE)</f>
        <v>#N/A</v>
      </c>
      <c r="L33" s="41">
        <f t="shared" si="0"/>
        <v>9.1666666666666661</v>
      </c>
      <c r="M33" s="41">
        <f t="shared" si="5"/>
        <v>2.5000000000000001E-2</v>
      </c>
      <c r="N33" s="41">
        <f t="shared" si="6"/>
        <v>2.7272727272727275E-3</v>
      </c>
      <c r="O33" s="35" t="s">
        <v>862</v>
      </c>
      <c r="P33" s="35" t="s">
        <v>1081</v>
      </c>
      <c r="Q33" s="35">
        <v>200</v>
      </c>
      <c r="R33" s="35" t="s">
        <v>878</v>
      </c>
      <c r="S33" s="35" t="s">
        <v>848</v>
      </c>
      <c r="T33" s="35" t="s">
        <v>36</v>
      </c>
      <c r="U33" s="35">
        <v>300</v>
      </c>
      <c r="V33" s="35" t="s">
        <v>1082</v>
      </c>
      <c r="W33" s="35" t="s">
        <v>852</v>
      </c>
      <c r="AA33" s="35" t="s">
        <v>949</v>
      </c>
    </row>
    <row r="34" spans="1:27" hidden="1">
      <c r="A34" s="29" t="s">
        <v>1083</v>
      </c>
      <c r="B34" s="29" t="s">
        <v>1084</v>
      </c>
      <c r="C34" s="29" t="s">
        <v>1085</v>
      </c>
      <c r="D34" s="29" t="s">
        <v>1086</v>
      </c>
      <c r="E34" s="29" t="s">
        <v>841</v>
      </c>
      <c r="F34" s="29" t="s">
        <v>1087</v>
      </c>
      <c r="G34" s="29" t="s">
        <v>1088</v>
      </c>
      <c r="I34" s="29" t="s">
        <v>1089</v>
      </c>
      <c r="J34" s="29" t="s">
        <v>1090</v>
      </c>
      <c r="L34" s="29">
        <f t="shared" si="0"/>
        <v>2.2941176470588234</v>
      </c>
      <c r="M34" s="29"/>
      <c r="N34" s="29"/>
      <c r="O34" s="29" t="s">
        <v>881</v>
      </c>
      <c r="P34" s="29" t="s">
        <v>1091</v>
      </c>
      <c r="Q34" s="29">
        <v>200</v>
      </c>
      <c r="R34" s="29" t="s">
        <v>878</v>
      </c>
      <c r="S34" s="29" t="s">
        <v>193</v>
      </c>
      <c r="T34" s="29" t="s">
        <v>36</v>
      </c>
      <c r="U34" s="29" t="s">
        <v>864</v>
      </c>
      <c r="V34" s="29" t="s">
        <v>851</v>
      </c>
      <c r="W34" s="29" t="s">
        <v>852</v>
      </c>
      <c r="AA34" s="29" t="s">
        <v>1092</v>
      </c>
    </row>
    <row r="35" spans="1:27" hidden="1">
      <c r="A35" s="29" t="s">
        <v>1093</v>
      </c>
      <c r="B35" s="29" t="s">
        <v>1094</v>
      </c>
      <c r="C35" s="29" t="s">
        <v>1095</v>
      </c>
      <c r="D35" s="29" t="s">
        <v>684</v>
      </c>
      <c r="E35" s="29" t="s">
        <v>858</v>
      </c>
      <c r="F35" s="29" t="s">
        <v>1096</v>
      </c>
      <c r="G35" s="29" t="s">
        <v>683</v>
      </c>
      <c r="I35" s="29" t="s">
        <v>156</v>
      </c>
      <c r="J35" s="29" t="s">
        <v>1097</v>
      </c>
      <c r="L35" s="29">
        <f t="shared" si="0"/>
        <v>4.9090909090909092</v>
      </c>
      <c r="M35" s="29"/>
      <c r="N35" s="29"/>
      <c r="O35" s="29" t="s">
        <v>862</v>
      </c>
      <c r="P35" s="29" t="s">
        <v>1098</v>
      </c>
      <c r="Q35" s="29">
        <v>200</v>
      </c>
      <c r="R35" s="29" t="s">
        <v>878</v>
      </c>
      <c r="S35" s="29" t="s">
        <v>193</v>
      </c>
      <c r="T35" s="29" t="s">
        <v>849</v>
      </c>
      <c r="U35" s="29" t="s">
        <v>850</v>
      </c>
      <c r="V35" s="29" t="s">
        <v>851</v>
      </c>
      <c r="W35" s="29" t="s">
        <v>852</v>
      </c>
      <c r="AA35" s="29" t="s">
        <v>1099</v>
      </c>
    </row>
    <row r="36" spans="1:27" hidden="1">
      <c r="A36" s="29" t="s">
        <v>1100</v>
      </c>
      <c r="B36" s="29" t="s">
        <v>1101</v>
      </c>
      <c r="C36" s="29" t="s">
        <v>1102</v>
      </c>
      <c r="D36" s="29" t="s">
        <v>1102</v>
      </c>
      <c r="E36" s="29" t="s">
        <v>858</v>
      </c>
      <c r="F36" s="29" t="s">
        <v>1103</v>
      </c>
      <c r="G36" s="29" t="s">
        <v>1104</v>
      </c>
      <c r="I36" s="29" t="s">
        <v>1105</v>
      </c>
      <c r="J36" s="29" t="s">
        <v>378</v>
      </c>
      <c r="L36" s="29" t="e">
        <f t="shared" si="0"/>
        <v>#VALUE!</v>
      </c>
      <c r="M36" s="29"/>
      <c r="N36" s="29"/>
      <c r="O36" s="29" t="s">
        <v>862</v>
      </c>
      <c r="P36" s="29" t="s">
        <v>872</v>
      </c>
      <c r="Q36" s="29">
        <v>200</v>
      </c>
      <c r="R36" s="29" t="s">
        <v>878</v>
      </c>
      <c r="S36" s="29" t="s">
        <v>924</v>
      </c>
      <c r="T36" s="29" t="s">
        <v>849</v>
      </c>
      <c r="U36" s="29" t="s">
        <v>850</v>
      </c>
      <c r="V36" s="29" t="s">
        <v>1005</v>
      </c>
      <c r="W36" s="29" t="s">
        <v>852</v>
      </c>
      <c r="AA36" s="29" t="s">
        <v>1106</v>
      </c>
    </row>
    <row r="37" spans="1:27" hidden="1">
      <c r="A37" s="29" t="s">
        <v>1107</v>
      </c>
      <c r="B37" s="29" t="s">
        <v>1108</v>
      </c>
      <c r="C37" s="29" t="s">
        <v>1109</v>
      </c>
      <c r="D37" s="29" t="s">
        <v>1110</v>
      </c>
      <c r="E37" s="29" t="s">
        <v>858</v>
      </c>
      <c r="F37" s="29" t="s">
        <v>1111</v>
      </c>
      <c r="G37" s="29" t="s">
        <v>1112</v>
      </c>
      <c r="I37" s="29" t="s">
        <v>1113</v>
      </c>
      <c r="J37" s="29" t="s">
        <v>558</v>
      </c>
      <c r="L37" s="29">
        <f t="shared" si="0"/>
        <v>1.2083333333333333</v>
      </c>
      <c r="M37" s="29"/>
      <c r="N37" s="29"/>
      <c r="O37" s="29" t="s">
        <v>881</v>
      </c>
      <c r="P37" s="29" t="s">
        <v>1114</v>
      </c>
      <c r="Q37" s="29">
        <v>200</v>
      </c>
      <c r="R37" s="29" t="s">
        <v>878</v>
      </c>
      <c r="S37" s="29" t="s">
        <v>848</v>
      </c>
      <c r="T37" s="29" t="s">
        <v>849</v>
      </c>
      <c r="U37" s="29" t="s">
        <v>850</v>
      </c>
      <c r="V37" s="29" t="s">
        <v>849</v>
      </c>
      <c r="W37" s="29" t="s">
        <v>852</v>
      </c>
      <c r="AA37" s="29" t="s">
        <v>1106</v>
      </c>
    </row>
    <row r="38" spans="1:27" hidden="1">
      <c r="A38" s="29" t="s">
        <v>1115</v>
      </c>
      <c r="B38" s="29" t="s">
        <v>1116</v>
      </c>
      <c r="C38" s="29" t="s">
        <v>1117</v>
      </c>
      <c r="D38" s="29" t="s">
        <v>1118</v>
      </c>
      <c r="E38" s="29" t="s">
        <v>841</v>
      </c>
      <c r="F38" s="29" t="s">
        <v>1119</v>
      </c>
      <c r="G38" s="39" t="s">
        <v>1120</v>
      </c>
      <c r="H38" s="32" t="s">
        <v>870</v>
      </c>
      <c r="I38" s="29" t="s">
        <v>191</v>
      </c>
      <c r="J38" s="29" t="s">
        <v>1080</v>
      </c>
      <c r="K38" s="29" t="e">
        <f>VLOOKUP(G38,[1]TOTAL!$E$2:$I$198,5,FALSE)</f>
        <v>#N/A</v>
      </c>
      <c r="L38" s="36">
        <f t="shared" si="0"/>
        <v>8.4615384615384617</v>
      </c>
      <c r="M38" s="36">
        <f>U38/I38</f>
        <v>2.3076923076923078E-2</v>
      </c>
      <c r="N38" s="36">
        <f>U38/J38</f>
        <v>2.7272727272727275E-3</v>
      </c>
      <c r="O38" s="29" t="s">
        <v>862</v>
      </c>
      <c r="P38" s="29" t="s">
        <v>1121</v>
      </c>
      <c r="Q38" s="29">
        <v>200</v>
      </c>
      <c r="R38" s="29" t="s">
        <v>1122</v>
      </c>
      <c r="S38" s="29" t="s">
        <v>848</v>
      </c>
      <c r="T38" s="29" t="s">
        <v>36</v>
      </c>
      <c r="U38" s="29">
        <v>300</v>
      </c>
      <c r="V38" s="29" t="s">
        <v>1123</v>
      </c>
      <c r="W38" s="29" t="s">
        <v>852</v>
      </c>
      <c r="AA38" s="29" t="s">
        <v>1124</v>
      </c>
    </row>
    <row r="39" spans="1:27" hidden="1">
      <c r="A39" s="29" t="s">
        <v>1125</v>
      </c>
      <c r="B39" s="29" t="s">
        <v>1126</v>
      </c>
      <c r="C39" s="29" t="s">
        <v>1127</v>
      </c>
      <c r="D39" s="29" t="s">
        <v>1128</v>
      </c>
      <c r="E39" s="29" t="s">
        <v>858</v>
      </c>
      <c r="F39" s="29" t="s">
        <v>1129</v>
      </c>
      <c r="G39" s="29" t="s">
        <v>1130</v>
      </c>
      <c r="I39" s="29" t="s">
        <v>191</v>
      </c>
      <c r="J39" s="29" t="s">
        <v>1131</v>
      </c>
      <c r="L39" s="29">
        <f t="shared" si="0"/>
        <v>3.0769230769230771</v>
      </c>
      <c r="M39" s="29"/>
      <c r="N39" s="29"/>
      <c r="O39" s="29" t="s">
        <v>862</v>
      </c>
      <c r="P39" s="29" t="s">
        <v>1132</v>
      </c>
      <c r="Q39" s="29">
        <v>200</v>
      </c>
      <c r="R39" s="29" t="s">
        <v>878</v>
      </c>
      <c r="S39" s="29" t="s">
        <v>848</v>
      </c>
      <c r="T39" s="29" t="s">
        <v>849</v>
      </c>
      <c r="U39" s="29" t="s">
        <v>850</v>
      </c>
      <c r="V39" s="29" t="s">
        <v>925</v>
      </c>
      <c r="W39" s="29" t="s">
        <v>852</v>
      </c>
      <c r="AA39" s="29" t="s">
        <v>1133</v>
      </c>
    </row>
    <row r="40" spans="1:27" hidden="1">
      <c r="A40" s="29" t="s">
        <v>1134</v>
      </c>
      <c r="B40" s="29" t="s">
        <v>1135</v>
      </c>
      <c r="C40" s="29" t="s">
        <v>1136</v>
      </c>
      <c r="D40" s="29" t="s">
        <v>1137</v>
      </c>
      <c r="E40" s="29" t="s">
        <v>858</v>
      </c>
      <c r="F40" s="29" t="s">
        <v>1138</v>
      </c>
      <c r="G40" s="29" t="s">
        <v>1139</v>
      </c>
      <c r="I40" s="29" t="s">
        <v>1140</v>
      </c>
      <c r="J40" s="29" t="s">
        <v>1113</v>
      </c>
      <c r="L40" s="29">
        <f t="shared" si="0"/>
        <v>2.3375864419986363</v>
      </c>
      <c r="M40" s="29"/>
      <c r="N40" s="29"/>
      <c r="O40" s="29" t="s">
        <v>862</v>
      </c>
      <c r="P40" s="29" t="s">
        <v>1098</v>
      </c>
      <c r="Q40" s="29">
        <v>200</v>
      </c>
      <c r="R40" s="29" t="s">
        <v>913</v>
      </c>
      <c r="S40" s="29" t="s">
        <v>848</v>
      </c>
      <c r="T40" s="29" t="s">
        <v>849</v>
      </c>
      <c r="U40" s="29" t="s">
        <v>1141</v>
      </c>
      <c r="V40" s="29" t="s">
        <v>851</v>
      </c>
      <c r="W40" s="29" t="s">
        <v>852</v>
      </c>
      <c r="AA40" s="29" t="s">
        <v>1142</v>
      </c>
    </row>
    <row r="41" spans="1:27" hidden="1">
      <c r="A41" s="29" t="s">
        <v>1143</v>
      </c>
      <c r="B41" s="29" t="s">
        <v>1144</v>
      </c>
      <c r="C41" s="29" t="s">
        <v>1145</v>
      </c>
      <c r="D41" s="29" t="s">
        <v>1146</v>
      </c>
      <c r="E41" s="29" t="s">
        <v>841</v>
      </c>
      <c r="F41" s="29" t="s">
        <v>1147</v>
      </c>
      <c r="G41" s="29" t="s">
        <v>1148</v>
      </c>
      <c r="I41" s="29" t="s">
        <v>511</v>
      </c>
      <c r="J41" s="29" t="s">
        <v>465</v>
      </c>
      <c r="L41" s="29">
        <f t="shared" si="0"/>
        <v>1.3125</v>
      </c>
      <c r="M41" s="29"/>
      <c r="N41" s="29"/>
      <c r="O41" s="29" t="s">
        <v>1149</v>
      </c>
      <c r="P41" s="29" t="s">
        <v>1150</v>
      </c>
      <c r="Q41" s="29">
        <v>200</v>
      </c>
      <c r="R41" s="29" t="s">
        <v>1151</v>
      </c>
      <c r="S41" s="29" t="s">
        <v>848</v>
      </c>
      <c r="T41" s="29" t="s">
        <v>849</v>
      </c>
      <c r="U41" s="29" t="s">
        <v>850</v>
      </c>
      <c r="V41" s="29" t="s">
        <v>851</v>
      </c>
      <c r="W41" s="29" t="s">
        <v>852</v>
      </c>
      <c r="AA41" s="29" t="s">
        <v>1142</v>
      </c>
    </row>
    <row r="42" spans="1:27" hidden="1">
      <c r="A42" s="29" t="s">
        <v>1152</v>
      </c>
      <c r="B42" s="29" t="s">
        <v>563</v>
      </c>
      <c r="C42" s="29" t="s">
        <v>564</v>
      </c>
      <c r="D42" s="29" t="s">
        <v>567</v>
      </c>
      <c r="E42" s="29" t="s">
        <v>858</v>
      </c>
      <c r="F42" s="29" t="s">
        <v>1153</v>
      </c>
      <c r="G42" s="29" t="s">
        <v>566</v>
      </c>
      <c r="I42" s="29" t="s">
        <v>133</v>
      </c>
      <c r="J42" s="29" t="s">
        <v>1154</v>
      </c>
      <c r="L42" s="29">
        <f t="shared" si="0"/>
        <v>5.666666666666667</v>
      </c>
      <c r="M42" s="29"/>
      <c r="N42" s="29"/>
      <c r="O42" s="29" t="s">
        <v>881</v>
      </c>
      <c r="P42" s="29" t="s">
        <v>863</v>
      </c>
      <c r="Q42" s="29">
        <v>200</v>
      </c>
      <c r="R42" s="29" t="s">
        <v>878</v>
      </c>
      <c r="S42" s="29" t="s">
        <v>193</v>
      </c>
      <c r="T42" s="29" t="s">
        <v>849</v>
      </c>
      <c r="U42" s="29" t="s">
        <v>850</v>
      </c>
      <c r="V42" s="29" t="s">
        <v>851</v>
      </c>
      <c r="W42" s="29" t="s">
        <v>852</v>
      </c>
      <c r="AA42" s="29" t="s">
        <v>1155</v>
      </c>
    </row>
    <row r="43" spans="1:27" hidden="1">
      <c r="A43" s="29" t="s">
        <v>1156</v>
      </c>
      <c r="B43" s="29" t="s">
        <v>729</v>
      </c>
      <c r="C43" s="29" t="s">
        <v>733</v>
      </c>
      <c r="D43" s="29" t="s">
        <v>733</v>
      </c>
      <c r="E43" s="29" t="s">
        <v>858</v>
      </c>
      <c r="F43" s="29" t="s">
        <v>730</v>
      </c>
      <c r="G43" s="29" t="s">
        <v>731</v>
      </c>
      <c r="I43" s="29" t="s">
        <v>732</v>
      </c>
      <c r="J43" s="29" t="s">
        <v>1157</v>
      </c>
      <c r="L43" s="29">
        <f t="shared" si="0"/>
        <v>4.4519192718638703</v>
      </c>
      <c r="M43" s="29"/>
      <c r="N43" s="29"/>
      <c r="O43" s="29" t="s">
        <v>862</v>
      </c>
      <c r="P43" s="29" t="s">
        <v>1158</v>
      </c>
      <c r="Q43" s="29">
        <v>200</v>
      </c>
      <c r="R43" s="29" t="s">
        <v>913</v>
      </c>
      <c r="S43" s="29" t="s">
        <v>1159</v>
      </c>
      <c r="T43" s="29" t="s">
        <v>36</v>
      </c>
      <c r="U43" s="29">
        <v>500</v>
      </c>
      <c r="V43" s="29" t="s">
        <v>851</v>
      </c>
      <c r="W43" s="29" t="s">
        <v>852</v>
      </c>
      <c r="AA43" s="29" t="s">
        <v>1155</v>
      </c>
    </row>
    <row r="44" spans="1:27" hidden="1">
      <c r="A44" s="29" t="s">
        <v>1160</v>
      </c>
      <c r="B44" s="29" t="s">
        <v>636</v>
      </c>
      <c r="C44" s="29" t="s">
        <v>637</v>
      </c>
      <c r="D44" s="29" t="s">
        <v>640</v>
      </c>
      <c r="E44" s="29" t="s">
        <v>858</v>
      </c>
      <c r="F44" s="29" t="s">
        <v>638</v>
      </c>
      <c r="G44" s="29" t="s">
        <v>639</v>
      </c>
      <c r="I44" s="29" t="s">
        <v>191</v>
      </c>
      <c r="J44" s="29" t="s">
        <v>1161</v>
      </c>
      <c r="L44" s="29">
        <f t="shared" si="0"/>
        <v>5.1538461538461542</v>
      </c>
      <c r="M44" s="29"/>
      <c r="N44" s="29"/>
      <c r="O44" s="29" t="s">
        <v>862</v>
      </c>
      <c r="P44" s="29" t="s">
        <v>872</v>
      </c>
      <c r="Q44" s="29">
        <v>200</v>
      </c>
      <c r="R44" s="29" t="s">
        <v>883</v>
      </c>
      <c r="S44" s="29" t="s">
        <v>193</v>
      </c>
      <c r="T44" s="29" t="s">
        <v>849</v>
      </c>
      <c r="U44" s="29" t="s">
        <v>850</v>
      </c>
      <c r="V44" s="29" t="s">
        <v>851</v>
      </c>
      <c r="W44" s="29" t="s">
        <v>852</v>
      </c>
      <c r="AA44" s="29" t="s">
        <v>1162</v>
      </c>
    </row>
    <row r="45" spans="1:27" hidden="1">
      <c r="A45" s="29" t="s">
        <v>1163</v>
      </c>
      <c r="B45" s="29" t="s">
        <v>447</v>
      </c>
      <c r="C45" s="29" t="s">
        <v>448</v>
      </c>
      <c r="D45" s="29" t="s">
        <v>452</v>
      </c>
      <c r="E45" s="29" t="s">
        <v>858</v>
      </c>
      <c r="F45" s="29" t="s">
        <v>449</v>
      </c>
      <c r="G45" s="29" t="s">
        <v>450</v>
      </c>
      <c r="I45" s="29" t="s">
        <v>451</v>
      </c>
      <c r="J45" s="29" t="s">
        <v>1164</v>
      </c>
      <c r="L45" s="29">
        <f t="shared" si="0"/>
        <v>6.2761506276150625</v>
      </c>
      <c r="M45" s="29"/>
      <c r="N45" s="29"/>
      <c r="O45" s="29" t="s">
        <v>881</v>
      </c>
      <c r="P45" s="29" t="s">
        <v>892</v>
      </c>
      <c r="Q45" s="29">
        <v>200</v>
      </c>
      <c r="R45" s="29" t="s">
        <v>878</v>
      </c>
      <c r="S45" s="29" t="s">
        <v>848</v>
      </c>
      <c r="T45" s="29" t="s">
        <v>849</v>
      </c>
      <c r="U45" s="29" t="s">
        <v>850</v>
      </c>
      <c r="V45" s="29" t="s">
        <v>851</v>
      </c>
      <c r="W45" s="29" t="s">
        <v>852</v>
      </c>
      <c r="AA45" s="29" t="s">
        <v>1165</v>
      </c>
    </row>
    <row r="46" spans="1:27" hidden="1">
      <c r="A46" s="29" t="s">
        <v>1166</v>
      </c>
      <c r="B46" s="29" t="s">
        <v>1167</v>
      </c>
      <c r="C46" s="29" t="s">
        <v>1168</v>
      </c>
      <c r="D46" s="29" t="s">
        <v>1169</v>
      </c>
      <c r="E46" s="29" t="s">
        <v>858</v>
      </c>
      <c r="F46" s="29" t="s">
        <v>1170</v>
      </c>
      <c r="G46" s="29" t="s">
        <v>1171</v>
      </c>
      <c r="I46" s="29" t="s">
        <v>511</v>
      </c>
      <c r="J46" s="29" t="s">
        <v>1172</v>
      </c>
      <c r="L46" s="29">
        <f t="shared" si="0"/>
        <v>3</v>
      </c>
      <c r="M46" s="29"/>
      <c r="N46" s="29"/>
      <c r="O46" s="29" t="s">
        <v>862</v>
      </c>
      <c r="P46" s="29" t="s">
        <v>872</v>
      </c>
      <c r="Q46" s="29">
        <v>200</v>
      </c>
      <c r="R46" s="29" t="s">
        <v>1173</v>
      </c>
      <c r="S46" s="29" t="s">
        <v>1174</v>
      </c>
      <c r="T46" s="29" t="s">
        <v>36</v>
      </c>
      <c r="U46" s="29">
        <v>300</v>
      </c>
      <c r="V46" s="29" t="s">
        <v>851</v>
      </c>
      <c r="W46" s="29" t="s">
        <v>852</v>
      </c>
      <c r="AA46" s="29" t="s">
        <v>1175</v>
      </c>
    </row>
    <row r="47" spans="1:27" hidden="1">
      <c r="A47" s="29" t="s">
        <v>1176</v>
      </c>
      <c r="B47" s="29" t="s">
        <v>416</v>
      </c>
      <c r="C47" s="29" t="s">
        <v>419</v>
      </c>
      <c r="D47" s="29" t="s">
        <v>419</v>
      </c>
      <c r="E47" s="29" t="s">
        <v>858</v>
      </c>
      <c r="F47" s="29" t="s">
        <v>417</v>
      </c>
      <c r="G47" s="29" t="s">
        <v>418</v>
      </c>
      <c r="I47" s="29" t="s">
        <v>191</v>
      </c>
      <c r="J47" s="29" t="s">
        <v>1032</v>
      </c>
      <c r="L47" s="29">
        <f t="shared" si="0"/>
        <v>6.5384615384615383</v>
      </c>
      <c r="M47" s="29"/>
      <c r="N47" s="29"/>
      <c r="O47" s="29" t="s">
        <v>881</v>
      </c>
      <c r="P47" s="29" t="s">
        <v>872</v>
      </c>
      <c r="Q47" s="29">
        <v>200</v>
      </c>
      <c r="R47" s="29" t="s">
        <v>933</v>
      </c>
      <c r="S47" s="29" t="s">
        <v>848</v>
      </c>
      <c r="T47" s="29" t="s">
        <v>849</v>
      </c>
      <c r="U47" s="29" t="s">
        <v>850</v>
      </c>
      <c r="V47" s="29" t="s">
        <v>851</v>
      </c>
      <c r="W47" s="29" t="s">
        <v>852</v>
      </c>
      <c r="AA47" s="29" t="s">
        <v>1177</v>
      </c>
    </row>
    <row r="48" spans="1:27" s="35" customFormat="1">
      <c r="A48" s="35" t="s">
        <v>1178</v>
      </c>
      <c r="B48" s="35" t="s">
        <v>57</v>
      </c>
      <c r="C48" s="35" t="s">
        <v>58</v>
      </c>
      <c r="D48" s="35" t="s">
        <v>61</v>
      </c>
      <c r="E48" s="35" t="s">
        <v>858</v>
      </c>
      <c r="F48" s="35" t="s">
        <v>59</v>
      </c>
      <c r="G48" s="37" t="s">
        <v>60</v>
      </c>
      <c r="H48" s="38" t="s">
        <v>870</v>
      </c>
      <c r="I48" s="35" t="s">
        <v>156</v>
      </c>
      <c r="J48" s="35" t="s">
        <v>1076</v>
      </c>
      <c r="K48" s="35" t="e">
        <f>VLOOKUP(G48,[1]TOTAL!$E$2:$I$198,5,FALSE)</f>
        <v>#N/A</v>
      </c>
      <c r="L48" s="41">
        <f t="shared" si="0"/>
        <v>8</v>
      </c>
      <c r="M48" s="41">
        <f t="shared" ref="M48:M51" si="7">U48/I48</f>
        <v>2.7272727272727271E-2</v>
      </c>
      <c r="N48" s="41">
        <f t="shared" ref="N48:N51" si="8">U48/J48</f>
        <v>3.4090909090909089E-3</v>
      </c>
      <c r="O48" s="35" t="s">
        <v>862</v>
      </c>
      <c r="P48" s="35" t="s">
        <v>882</v>
      </c>
      <c r="Q48" s="35">
        <v>200</v>
      </c>
      <c r="R48" s="35" t="s">
        <v>878</v>
      </c>
      <c r="S48" s="35" t="s">
        <v>924</v>
      </c>
      <c r="T48" s="35" t="s">
        <v>36</v>
      </c>
      <c r="U48" s="35">
        <v>300</v>
      </c>
      <c r="V48" s="35" t="s">
        <v>1179</v>
      </c>
      <c r="W48" s="35" t="s">
        <v>852</v>
      </c>
      <c r="AA48" s="35" t="s">
        <v>1180</v>
      </c>
    </row>
    <row r="49" spans="1:27" hidden="1">
      <c r="A49" s="29" t="s">
        <v>1181</v>
      </c>
      <c r="B49" s="29" t="s">
        <v>1182</v>
      </c>
      <c r="C49" s="29" t="s">
        <v>1183</v>
      </c>
      <c r="D49" s="29" t="s">
        <v>1184</v>
      </c>
      <c r="E49" s="29" t="s">
        <v>858</v>
      </c>
      <c r="F49" s="29" t="s">
        <v>1182</v>
      </c>
      <c r="G49" s="39" t="s">
        <v>1185</v>
      </c>
      <c r="H49" s="32" t="s">
        <v>870</v>
      </c>
      <c r="I49" s="29" t="s">
        <v>1186</v>
      </c>
      <c r="J49" s="29" t="s">
        <v>1187</v>
      </c>
      <c r="K49" s="29" t="e">
        <f>VLOOKUP(G49,[1]TOTAL!$E$2:$I$198,5,FALSE)</f>
        <v>#N/A</v>
      </c>
      <c r="L49" s="36">
        <f t="shared" si="0"/>
        <v>8</v>
      </c>
      <c r="M49" s="36">
        <f t="shared" si="7"/>
        <v>1.3888888888888888E-2</v>
      </c>
      <c r="N49" s="36">
        <f t="shared" si="8"/>
        <v>1.736111111111111E-3</v>
      </c>
      <c r="O49" s="29" t="s">
        <v>906</v>
      </c>
      <c r="P49" s="29" t="s">
        <v>1188</v>
      </c>
      <c r="Q49" s="29">
        <v>200</v>
      </c>
      <c r="R49" s="29" t="s">
        <v>883</v>
      </c>
      <c r="S49" s="29" t="s">
        <v>924</v>
      </c>
      <c r="T49" s="29" t="s">
        <v>36</v>
      </c>
      <c r="U49" s="29">
        <v>500</v>
      </c>
      <c r="V49" s="29" t="s">
        <v>1189</v>
      </c>
      <c r="W49" s="29" t="s">
        <v>852</v>
      </c>
      <c r="AA49" s="29" t="s">
        <v>1190</v>
      </c>
    </row>
    <row r="50" spans="1:27" hidden="1">
      <c r="A50" s="29" t="s">
        <v>1191</v>
      </c>
      <c r="B50" s="29" t="s">
        <v>397</v>
      </c>
      <c r="C50" s="29" t="s">
        <v>398</v>
      </c>
      <c r="D50" s="29" t="s">
        <v>320</v>
      </c>
      <c r="E50" s="29" t="s">
        <v>841</v>
      </c>
      <c r="F50" s="29" t="s">
        <v>397</v>
      </c>
      <c r="G50" s="29" t="s">
        <v>399</v>
      </c>
      <c r="I50" s="29" t="s">
        <v>156</v>
      </c>
      <c r="J50" s="29" t="s">
        <v>1192</v>
      </c>
      <c r="L50" s="29">
        <f t="shared" si="0"/>
        <v>7</v>
      </c>
      <c r="M50" s="29"/>
      <c r="N50" s="29"/>
      <c r="O50" s="29" t="s">
        <v>1193</v>
      </c>
      <c r="P50" s="29" t="s">
        <v>1194</v>
      </c>
      <c r="Q50" s="29">
        <v>200</v>
      </c>
      <c r="R50" s="29" t="s">
        <v>865</v>
      </c>
      <c r="S50" s="29" t="s">
        <v>848</v>
      </c>
      <c r="T50" s="29" t="s">
        <v>849</v>
      </c>
      <c r="U50" s="29" t="s">
        <v>850</v>
      </c>
      <c r="V50" s="29" t="s">
        <v>851</v>
      </c>
      <c r="W50" s="29" t="s">
        <v>852</v>
      </c>
      <c r="AA50" s="29" t="s">
        <v>953</v>
      </c>
    </row>
    <row r="51" spans="1:27" hidden="1">
      <c r="A51" s="29" t="s">
        <v>1195</v>
      </c>
      <c r="B51" s="29" t="s">
        <v>1196</v>
      </c>
      <c r="C51" s="29" t="s">
        <v>1197</v>
      </c>
      <c r="D51" s="29" t="s">
        <v>1197</v>
      </c>
      <c r="E51" s="29" t="s">
        <v>858</v>
      </c>
      <c r="F51" s="29" t="s">
        <v>1196</v>
      </c>
      <c r="G51" s="39" t="s">
        <v>1198</v>
      </c>
      <c r="H51" s="32" t="s">
        <v>870</v>
      </c>
      <c r="I51" s="29" t="s">
        <v>428</v>
      </c>
      <c r="J51" s="29" t="s">
        <v>1157</v>
      </c>
      <c r="K51" s="29" t="e">
        <f>VLOOKUP(G51,[1]TOTAL!$E$2:$I$198,5,FALSE)</f>
        <v>#N/A</v>
      </c>
      <c r="L51" s="36">
        <f t="shared" si="0"/>
        <v>7.8260869565217392</v>
      </c>
      <c r="M51" s="36">
        <f t="shared" si="7"/>
        <v>1.3043478260869565E-2</v>
      </c>
      <c r="N51" s="36">
        <f t="shared" si="8"/>
        <v>1.6666666666666668E-3</v>
      </c>
      <c r="O51" s="29" t="s">
        <v>862</v>
      </c>
      <c r="P51" s="29" t="s">
        <v>1199</v>
      </c>
      <c r="Q51" s="29" t="s">
        <v>864</v>
      </c>
      <c r="R51" s="29" t="s">
        <v>878</v>
      </c>
      <c r="S51" s="29" t="s">
        <v>866</v>
      </c>
      <c r="T51" s="29" t="s">
        <v>36</v>
      </c>
      <c r="U51" s="29">
        <v>300</v>
      </c>
      <c r="V51" s="29" t="s">
        <v>1198</v>
      </c>
      <c r="W51" s="29" t="s">
        <v>852</v>
      </c>
      <c r="AA51" s="29" t="s">
        <v>1200</v>
      </c>
    </row>
    <row r="52" spans="1:27" hidden="1">
      <c r="A52" s="29" t="s">
        <v>1201</v>
      </c>
      <c r="B52" s="29" t="s">
        <v>663</v>
      </c>
      <c r="C52" s="29" t="s">
        <v>664</v>
      </c>
      <c r="D52" s="29" t="s">
        <v>666</v>
      </c>
      <c r="E52" s="29" t="s">
        <v>1202</v>
      </c>
      <c r="F52" s="29" t="s">
        <v>663</v>
      </c>
      <c r="G52" s="29" t="s">
        <v>665</v>
      </c>
      <c r="I52" s="29" t="s">
        <v>582</v>
      </c>
      <c r="J52" s="29" t="s">
        <v>1203</v>
      </c>
      <c r="L52" s="29">
        <f t="shared" si="0"/>
        <v>5</v>
      </c>
      <c r="M52" s="29"/>
      <c r="N52" s="29"/>
      <c r="O52" s="29" t="s">
        <v>862</v>
      </c>
      <c r="P52" s="29" t="s">
        <v>872</v>
      </c>
      <c r="Q52" s="29">
        <v>200</v>
      </c>
      <c r="R52" s="29" t="s">
        <v>1204</v>
      </c>
      <c r="S52" s="29" t="s">
        <v>848</v>
      </c>
      <c r="T52" s="29" t="s">
        <v>36</v>
      </c>
      <c r="U52" s="29">
        <v>300</v>
      </c>
      <c r="V52" s="29" t="s">
        <v>837</v>
      </c>
      <c r="W52" s="29" t="s">
        <v>852</v>
      </c>
      <c r="AA52" s="29" t="s">
        <v>1205</v>
      </c>
    </row>
    <row r="53" spans="1:27" hidden="1">
      <c r="A53" s="29" t="s">
        <v>1206</v>
      </c>
      <c r="B53" s="29" t="s">
        <v>529</v>
      </c>
      <c r="C53" s="29" t="s">
        <v>530</v>
      </c>
      <c r="D53" s="29" t="s">
        <v>533</v>
      </c>
      <c r="E53" s="29" t="s">
        <v>858</v>
      </c>
      <c r="F53" s="29" t="s">
        <v>529</v>
      </c>
      <c r="G53" s="29" t="s">
        <v>531</v>
      </c>
      <c r="I53" s="29" t="s">
        <v>532</v>
      </c>
      <c r="J53" s="29" t="s">
        <v>1207</v>
      </c>
      <c r="L53" s="29">
        <f t="shared" si="0"/>
        <v>5.9</v>
      </c>
      <c r="M53" s="29"/>
      <c r="N53" s="29"/>
      <c r="O53" s="29" t="s">
        <v>862</v>
      </c>
      <c r="P53" s="29" t="s">
        <v>1208</v>
      </c>
      <c r="Q53" s="29">
        <v>200</v>
      </c>
      <c r="R53" s="29" t="s">
        <v>933</v>
      </c>
      <c r="S53" s="29" t="s">
        <v>848</v>
      </c>
      <c r="T53" s="29" t="s">
        <v>849</v>
      </c>
      <c r="U53" s="29" t="s">
        <v>850</v>
      </c>
      <c r="V53" s="29" t="s">
        <v>851</v>
      </c>
      <c r="W53" s="29" t="s">
        <v>852</v>
      </c>
      <c r="AA53" s="29" t="s">
        <v>1209</v>
      </c>
    </row>
    <row r="54" spans="1:27" hidden="1">
      <c r="A54" s="29" t="s">
        <v>1210</v>
      </c>
      <c r="B54" s="29" t="s">
        <v>1211</v>
      </c>
      <c r="C54" s="29" t="s">
        <v>1212</v>
      </c>
      <c r="D54" s="29" t="s">
        <v>1213</v>
      </c>
      <c r="E54" s="29" t="s">
        <v>858</v>
      </c>
      <c r="F54" s="29" t="s">
        <v>1214</v>
      </c>
      <c r="G54" s="39" t="s">
        <v>1215</v>
      </c>
      <c r="H54" s="32" t="s">
        <v>870</v>
      </c>
      <c r="I54" s="29" t="s">
        <v>1216</v>
      </c>
      <c r="J54" s="29" t="s">
        <v>1217</v>
      </c>
      <c r="K54" s="29" t="e">
        <f>VLOOKUP(G54,[1]TOTAL!$E$2:$I$198,5,FALSE)</f>
        <v>#N/A</v>
      </c>
      <c r="L54" s="36">
        <f t="shared" si="0"/>
        <v>7.0526315789473681</v>
      </c>
      <c r="M54" s="36">
        <f>U54/I54</f>
        <v>1.5789473684210527E-2</v>
      </c>
      <c r="N54" s="36">
        <f>U54/J54</f>
        <v>2.2388059701492539E-3</v>
      </c>
      <c r="O54" s="29" t="s">
        <v>862</v>
      </c>
      <c r="P54" s="29" t="s">
        <v>882</v>
      </c>
      <c r="Q54" s="29">
        <v>200</v>
      </c>
      <c r="R54" s="29" t="s">
        <v>933</v>
      </c>
      <c r="S54" s="29" t="s">
        <v>848</v>
      </c>
      <c r="T54" s="29" t="s">
        <v>36</v>
      </c>
      <c r="U54" s="29">
        <v>300</v>
      </c>
      <c r="V54" s="29" t="s">
        <v>1218</v>
      </c>
      <c r="W54" s="29" t="s">
        <v>852</v>
      </c>
      <c r="AA54" s="29" t="s">
        <v>1219</v>
      </c>
    </row>
    <row r="55" spans="1:27" hidden="1">
      <c r="A55" s="29" t="s">
        <v>1220</v>
      </c>
      <c r="B55" s="29" t="s">
        <v>209</v>
      </c>
      <c r="C55" s="29" t="s">
        <v>210</v>
      </c>
      <c r="D55" s="29" t="s">
        <v>214</v>
      </c>
      <c r="E55" s="29" t="s">
        <v>841</v>
      </c>
      <c r="F55" s="29" t="s">
        <v>211</v>
      </c>
      <c r="G55" s="29" t="s">
        <v>212</v>
      </c>
      <c r="I55" s="29" t="s">
        <v>213</v>
      </c>
      <c r="J55" s="29" t="s">
        <v>1221</v>
      </c>
      <c r="L55" s="29">
        <f t="shared" si="0"/>
        <v>11</v>
      </c>
      <c r="M55" s="29"/>
      <c r="N55" s="29"/>
      <c r="O55" s="29" t="s">
        <v>1222</v>
      </c>
      <c r="P55" s="29" t="s">
        <v>1223</v>
      </c>
      <c r="Q55" s="29">
        <v>200</v>
      </c>
      <c r="R55" s="29" t="s">
        <v>1224</v>
      </c>
      <c r="S55" s="29" t="s">
        <v>924</v>
      </c>
      <c r="T55" s="29" t="s">
        <v>849</v>
      </c>
      <c r="U55" s="29" t="s">
        <v>850</v>
      </c>
      <c r="V55" s="29" t="s">
        <v>851</v>
      </c>
      <c r="W55" s="29" t="s">
        <v>852</v>
      </c>
      <c r="AA55" s="29" t="s">
        <v>1225</v>
      </c>
    </row>
    <row r="56" spans="1:27" hidden="1">
      <c r="A56" s="29" t="s">
        <v>1226</v>
      </c>
      <c r="B56" s="29" t="s">
        <v>1227</v>
      </c>
      <c r="C56" s="29" t="s">
        <v>555</v>
      </c>
      <c r="D56" s="29" t="s">
        <v>559</v>
      </c>
      <c r="E56" s="29" t="s">
        <v>858</v>
      </c>
      <c r="F56" s="29" t="s">
        <v>556</v>
      </c>
      <c r="G56" s="29" t="s">
        <v>557</v>
      </c>
      <c r="I56" s="29" t="s">
        <v>558</v>
      </c>
      <c r="J56" s="29" t="s">
        <v>1228</v>
      </c>
      <c r="L56" s="29">
        <f t="shared" si="0"/>
        <v>5.6896551724137927</v>
      </c>
      <c r="M56" s="29"/>
      <c r="N56" s="29"/>
      <c r="O56" s="29" t="s">
        <v>862</v>
      </c>
      <c r="P56" s="29" t="s">
        <v>1229</v>
      </c>
      <c r="Q56" s="29">
        <v>200</v>
      </c>
      <c r="R56" s="29" t="s">
        <v>1230</v>
      </c>
      <c r="S56" s="29" t="s">
        <v>848</v>
      </c>
      <c r="T56" s="29" t="s">
        <v>849</v>
      </c>
      <c r="U56" s="29" t="s">
        <v>850</v>
      </c>
      <c r="V56" s="29" t="s">
        <v>851</v>
      </c>
      <c r="W56" s="29" t="s">
        <v>852</v>
      </c>
      <c r="AA56" s="29" t="s">
        <v>1231</v>
      </c>
    </row>
    <row r="57" spans="1:27" hidden="1">
      <c r="A57" s="29" t="s">
        <v>1232</v>
      </c>
      <c r="B57" s="29" t="s">
        <v>620</v>
      </c>
      <c r="C57" s="29" t="s">
        <v>621</v>
      </c>
      <c r="D57" s="29" t="s">
        <v>624</v>
      </c>
      <c r="E57" s="29" t="s">
        <v>858</v>
      </c>
      <c r="F57" s="29" t="s">
        <v>622</v>
      </c>
      <c r="G57" s="29" t="s">
        <v>623</v>
      </c>
      <c r="I57" s="29" t="s">
        <v>133</v>
      </c>
      <c r="J57" s="29" t="s">
        <v>1164</v>
      </c>
      <c r="L57" s="29">
        <f t="shared" si="0"/>
        <v>5.25</v>
      </c>
      <c r="M57" s="29"/>
      <c r="N57" s="29"/>
      <c r="O57" s="29" t="s">
        <v>862</v>
      </c>
      <c r="P57" s="29" t="s">
        <v>1233</v>
      </c>
      <c r="Q57" s="29">
        <v>200</v>
      </c>
      <c r="R57" s="29" t="s">
        <v>1234</v>
      </c>
      <c r="S57" s="29" t="s">
        <v>193</v>
      </c>
      <c r="T57" s="29" t="s">
        <v>849</v>
      </c>
      <c r="U57" s="29" t="s">
        <v>850</v>
      </c>
      <c r="V57" s="29" t="s">
        <v>851</v>
      </c>
      <c r="W57" s="29" t="s">
        <v>852</v>
      </c>
      <c r="AA57" s="29" t="s">
        <v>1235</v>
      </c>
    </row>
    <row r="58" spans="1:27" hidden="1">
      <c r="A58" s="29" t="s">
        <v>1236</v>
      </c>
      <c r="B58" s="29" t="s">
        <v>1237</v>
      </c>
      <c r="C58" s="29" t="s">
        <v>1238</v>
      </c>
      <c r="D58" s="29" t="s">
        <v>1239</v>
      </c>
      <c r="E58" s="29" t="s">
        <v>841</v>
      </c>
      <c r="F58" s="29" t="s">
        <v>1240</v>
      </c>
      <c r="G58" s="29" t="s">
        <v>1241</v>
      </c>
      <c r="I58" s="29" t="s">
        <v>1242</v>
      </c>
      <c r="J58" s="29" t="s">
        <v>1243</v>
      </c>
      <c r="L58" s="29">
        <f t="shared" si="0"/>
        <v>2.7497827975673328</v>
      </c>
      <c r="M58" s="29"/>
      <c r="N58" s="29"/>
      <c r="O58" s="29" t="s">
        <v>1244</v>
      </c>
      <c r="P58" s="29" t="s">
        <v>1245</v>
      </c>
      <c r="Q58" s="29">
        <v>200</v>
      </c>
      <c r="R58" s="29" t="s">
        <v>878</v>
      </c>
      <c r="S58" s="29" t="s">
        <v>848</v>
      </c>
      <c r="T58" s="29" t="s">
        <v>849</v>
      </c>
      <c r="U58" s="29" t="s">
        <v>850</v>
      </c>
      <c r="V58" s="29" t="s">
        <v>837</v>
      </c>
      <c r="W58" s="29" t="s">
        <v>852</v>
      </c>
      <c r="AA58" s="29" t="s">
        <v>1246</v>
      </c>
    </row>
    <row r="59" spans="1:27" hidden="1">
      <c r="A59" s="29" t="s">
        <v>1247</v>
      </c>
      <c r="B59" s="29" t="s">
        <v>1248</v>
      </c>
      <c r="C59" s="29" t="s">
        <v>1249</v>
      </c>
      <c r="D59" s="29" t="s">
        <v>1250</v>
      </c>
      <c r="E59" s="29" t="s">
        <v>841</v>
      </c>
      <c r="F59" s="29" t="s">
        <v>1251</v>
      </c>
      <c r="G59" s="29" t="s">
        <v>1252</v>
      </c>
      <c r="I59" s="29" t="s">
        <v>285</v>
      </c>
      <c r="J59" s="29" t="s">
        <v>1253</v>
      </c>
      <c r="L59" s="29">
        <f t="shared" si="0"/>
        <v>3.0384615384615383</v>
      </c>
      <c r="M59" s="29"/>
      <c r="N59" s="29"/>
      <c r="O59" s="29" t="s">
        <v>862</v>
      </c>
      <c r="P59" s="29" t="s">
        <v>1254</v>
      </c>
      <c r="Q59" s="29">
        <v>200</v>
      </c>
      <c r="R59" s="29" t="s">
        <v>1255</v>
      </c>
      <c r="S59" s="29" t="s">
        <v>848</v>
      </c>
      <c r="T59" s="29" t="s">
        <v>849</v>
      </c>
      <c r="U59" s="29" t="s">
        <v>850</v>
      </c>
      <c r="V59" s="29" t="s">
        <v>851</v>
      </c>
      <c r="W59" s="29" t="s">
        <v>852</v>
      </c>
      <c r="AA59" s="29" t="s">
        <v>1256</v>
      </c>
    </row>
    <row r="60" spans="1:27" hidden="1">
      <c r="A60" s="29" t="s">
        <v>1257</v>
      </c>
      <c r="B60" s="29" t="s">
        <v>1258</v>
      </c>
      <c r="C60" s="29" t="s">
        <v>1259</v>
      </c>
      <c r="D60" s="29" t="s">
        <v>1259</v>
      </c>
      <c r="E60" s="29" t="s">
        <v>858</v>
      </c>
      <c r="F60" s="29" t="s">
        <v>1260</v>
      </c>
      <c r="G60" s="29" t="s">
        <v>1261</v>
      </c>
      <c r="I60" s="29" t="s">
        <v>156</v>
      </c>
      <c r="J60" s="29" t="s">
        <v>285</v>
      </c>
      <c r="L60" s="29">
        <f t="shared" si="0"/>
        <v>2.3636363636363638</v>
      </c>
      <c r="M60" s="29"/>
      <c r="N60" s="29"/>
      <c r="O60" s="29" t="s">
        <v>862</v>
      </c>
      <c r="P60" s="29" t="s">
        <v>872</v>
      </c>
      <c r="Q60" s="29">
        <v>200</v>
      </c>
      <c r="R60" s="29" t="s">
        <v>913</v>
      </c>
      <c r="S60" s="29" t="s">
        <v>848</v>
      </c>
      <c r="T60" s="29" t="s">
        <v>849</v>
      </c>
      <c r="U60" s="29" t="s">
        <v>850</v>
      </c>
      <c r="V60" s="29" t="s">
        <v>851</v>
      </c>
      <c r="W60" s="29" t="s">
        <v>852</v>
      </c>
      <c r="AA60" s="29" t="s">
        <v>1262</v>
      </c>
    </row>
    <row r="61" spans="1:27" s="35" customFormat="1">
      <c r="A61" s="35" t="s">
        <v>1263</v>
      </c>
      <c r="B61" s="35" t="s">
        <v>64</v>
      </c>
      <c r="C61" s="35" t="s">
        <v>67</v>
      </c>
      <c r="D61" s="35" t="s">
        <v>67</v>
      </c>
      <c r="E61" s="35" t="s">
        <v>858</v>
      </c>
      <c r="F61" s="35" t="s">
        <v>65</v>
      </c>
      <c r="G61" s="37" t="s">
        <v>66</v>
      </c>
      <c r="H61" s="38" t="s">
        <v>870</v>
      </c>
      <c r="I61" s="35" t="s">
        <v>1264</v>
      </c>
      <c r="J61" s="35" t="s">
        <v>1265</v>
      </c>
      <c r="K61" s="35" t="e">
        <f>VLOOKUP(G61,[1]TOTAL!$E$2:$I$198,5,FALSE)</f>
        <v>#N/A</v>
      </c>
      <c r="L61" s="41">
        <f t="shared" si="0"/>
        <v>6.8115942028985508</v>
      </c>
      <c r="M61" s="41">
        <f t="shared" ref="M61:M66" si="9">U61/I61</f>
        <v>7.246376811594203E-3</v>
      </c>
      <c r="N61" s="41">
        <f t="shared" ref="N61:N66" si="10">U61/J61</f>
        <v>1.0638297872340426E-3</v>
      </c>
      <c r="O61" s="35" t="s">
        <v>862</v>
      </c>
      <c r="P61" s="35" t="s">
        <v>1266</v>
      </c>
      <c r="Q61" s="35" t="s">
        <v>864</v>
      </c>
      <c r="R61" s="35" t="s">
        <v>1005</v>
      </c>
      <c r="S61" s="35" t="s">
        <v>1267</v>
      </c>
      <c r="T61" s="35" t="s">
        <v>36</v>
      </c>
      <c r="U61" s="35">
        <v>500</v>
      </c>
      <c r="V61" s="35" t="s">
        <v>66</v>
      </c>
      <c r="W61" s="35" t="s">
        <v>852</v>
      </c>
      <c r="AA61" s="35" t="s">
        <v>1268</v>
      </c>
    </row>
    <row r="62" spans="1:27" hidden="1">
      <c r="A62" s="29" t="s">
        <v>1269</v>
      </c>
      <c r="B62" s="29" t="s">
        <v>1270</v>
      </c>
      <c r="C62" s="29" t="s">
        <v>1271</v>
      </c>
      <c r="D62" s="29" t="s">
        <v>1271</v>
      </c>
      <c r="E62" s="29" t="s">
        <v>858</v>
      </c>
      <c r="F62" s="29" t="s">
        <v>1270</v>
      </c>
      <c r="G62" s="29" t="s">
        <v>1272</v>
      </c>
      <c r="I62" s="29" t="s">
        <v>163</v>
      </c>
      <c r="J62" s="29" t="s">
        <v>1273</v>
      </c>
      <c r="L62" s="29">
        <f t="shared" si="0"/>
        <v>5</v>
      </c>
      <c r="M62" s="29"/>
      <c r="N62" s="29"/>
      <c r="O62" s="29" t="s">
        <v>862</v>
      </c>
      <c r="P62" s="29" t="s">
        <v>882</v>
      </c>
      <c r="Q62" s="29">
        <v>200</v>
      </c>
      <c r="R62" s="29" t="s">
        <v>1274</v>
      </c>
      <c r="S62" s="29" t="s">
        <v>924</v>
      </c>
      <c r="T62" s="29" t="s">
        <v>849</v>
      </c>
      <c r="U62" s="29" t="s">
        <v>850</v>
      </c>
      <c r="V62" s="29" t="s">
        <v>851</v>
      </c>
      <c r="W62" s="29" t="s">
        <v>852</v>
      </c>
      <c r="AA62" s="29" t="s">
        <v>1275</v>
      </c>
    </row>
    <row r="63" spans="1:27" hidden="1">
      <c r="A63" s="29" t="s">
        <v>1276</v>
      </c>
      <c r="B63" s="29" t="s">
        <v>1027</v>
      </c>
      <c r="C63" s="29" t="s">
        <v>1277</v>
      </c>
      <c r="D63" s="29" t="s">
        <v>1278</v>
      </c>
      <c r="E63" s="29" t="s">
        <v>858</v>
      </c>
      <c r="F63" s="29" t="s">
        <v>1279</v>
      </c>
      <c r="G63" s="29" t="s">
        <v>1280</v>
      </c>
      <c r="I63" s="29" t="s">
        <v>760</v>
      </c>
      <c r="J63" s="29" t="s">
        <v>1281</v>
      </c>
      <c r="L63" s="29">
        <f t="shared" si="0"/>
        <v>2.8888888888888888</v>
      </c>
      <c r="M63" s="29"/>
      <c r="N63" s="29"/>
      <c r="O63" s="29" t="s">
        <v>862</v>
      </c>
      <c r="P63" s="29" t="s">
        <v>1282</v>
      </c>
      <c r="Q63" s="29">
        <v>200</v>
      </c>
      <c r="R63" s="29" t="s">
        <v>878</v>
      </c>
      <c r="S63" s="29" t="s">
        <v>876</v>
      </c>
      <c r="T63" s="29" t="s">
        <v>849</v>
      </c>
      <c r="U63" s="29" t="s">
        <v>850</v>
      </c>
      <c r="V63" s="29" t="s">
        <v>851</v>
      </c>
      <c r="W63" s="29" t="s">
        <v>852</v>
      </c>
      <c r="AA63" s="29" t="s">
        <v>1283</v>
      </c>
    </row>
    <row r="64" spans="1:27" hidden="1">
      <c r="A64" s="29" t="s">
        <v>1284</v>
      </c>
      <c r="B64" s="29" t="s">
        <v>1285</v>
      </c>
      <c r="C64" s="29" t="s">
        <v>1286</v>
      </c>
      <c r="D64" s="29" t="s">
        <v>1286</v>
      </c>
      <c r="E64" s="29" t="s">
        <v>841</v>
      </c>
      <c r="F64" s="29" t="s">
        <v>1285</v>
      </c>
      <c r="G64" s="39" t="s">
        <v>1287</v>
      </c>
      <c r="H64" s="32" t="s">
        <v>870</v>
      </c>
      <c r="I64" s="29" t="s">
        <v>505</v>
      </c>
      <c r="J64" s="29" t="s">
        <v>871</v>
      </c>
      <c r="K64" s="29" t="e">
        <f>VLOOKUP(G64,[1]TOTAL!$E$2:$I$198,5,FALSE)</f>
        <v>#N/A</v>
      </c>
      <c r="L64" s="36">
        <f t="shared" si="0"/>
        <v>6.71875</v>
      </c>
      <c r="M64" s="36">
        <f t="shared" si="9"/>
        <v>1.5625E-2</v>
      </c>
      <c r="N64" s="36">
        <f t="shared" si="10"/>
        <v>2.3255813953488372E-3</v>
      </c>
      <c r="O64" s="29" t="s">
        <v>1288</v>
      </c>
      <c r="P64" s="29" t="s">
        <v>872</v>
      </c>
      <c r="Q64" s="29" t="s">
        <v>864</v>
      </c>
      <c r="R64" s="29" t="s">
        <v>865</v>
      </c>
      <c r="S64" s="29" t="s">
        <v>873</v>
      </c>
      <c r="T64" s="29" t="s">
        <v>36</v>
      </c>
      <c r="U64" s="29">
        <v>500</v>
      </c>
      <c r="V64" s="29" t="s">
        <v>1289</v>
      </c>
      <c r="W64" s="29" t="s">
        <v>852</v>
      </c>
      <c r="AA64" s="29" t="s">
        <v>1290</v>
      </c>
    </row>
    <row r="65" spans="1:27" s="35" customFormat="1">
      <c r="A65" s="35" t="s">
        <v>1291</v>
      </c>
      <c r="B65" s="35" t="s">
        <v>71</v>
      </c>
      <c r="C65" s="35" t="s">
        <v>72</v>
      </c>
      <c r="D65" s="35" t="s">
        <v>75</v>
      </c>
      <c r="E65" s="35" t="s">
        <v>841</v>
      </c>
      <c r="F65" s="35" t="s">
        <v>73</v>
      </c>
      <c r="G65" s="37" t="s">
        <v>74</v>
      </c>
      <c r="H65" s="38" t="s">
        <v>870</v>
      </c>
      <c r="I65" s="35" t="s">
        <v>156</v>
      </c>
      <c r="J65" s="35" t="s">
        <v>1292</v>
      </c>
      <c r="K65" s="35" t="e">
        <f>VLOOKUP(G65,[1]TOTAL!$E$2:$I$198,5,FALSE)</f>
        <v>#N/A</v>
      </c>
      <c r="L65" s="41">
        <f t="shared" si="0"/>
        <v>6.6363636363636367</v>
      </c>
      <c r="M65" s="41">
        <f t="shared" si="9"/>
        <v>2.7272727272727271E-2</v>
      </c>
      <c r="N65" s="41">
        <f t="shared" si="10"/>
        <v>4.10958904109589E-3</v>
      </c>
      <c r="O65" s="35" t="s">
        <v>881</v>
      </c>
      <c r="P65" s="35" t="s">
        <v>1293</v>
      </c>
      <c r="Q65" s="35">
        <v>200</v>
      </c>
      <c r="R65" s="35" t="s">
        <v>878</v>
      </c>
      <c r="S65" s="35" t="s">
        <v>866</v>
      </c>
      <c r="T65" s="35" t="s">
        <v>36</v>
      </c>
      <c r="U65" s="35">
        <v>300</v>
      </c>
      <c r="V65" s="35" t="s">
        <v>1294</v>
      </c>
      <c r="W65" s="35" t="s">
        <v>852</v>
      </c>
      <c r="AA65" s="35" t="s">
        <v>1295</v>
      </c>
    </row>
    <row r="66" spans="1:27" hidden="1">
      <c r="A66" s="29" t="s">
        <v>1296</v>
      </c>
      <c r="B66" s="29" t="s">
        <v>1297</v>
      </c>
      <c r="C66" s="29" t="s">
        <v>1298</v>
      </c>
      <c r="D66" s="29" t="s">
        <v>1298</v>
      </c>
      <c r="E66" s="29" t="s">
        <v>858</v>
      </c>
      <c r="F66" s="29" t="s">
        <v>1299</v>
      </c>
      <c r="G66" s="42" t="s">
        <v>1300</v>
      </c>
      <c r="H66" s="32" t="s">
        <v>870</v>
      </c>
      <c r="I66" s="29" t="s">
        <v>1186</v>
      </c>
      <c r="J66" s="29" t="s">
        <v>1301</v>
      </c>
      <c r="K66" s="29" t="e">
        <f>VLOOKUP(G66,[1]TOTAL!$E$2:$I$198,5,FALSE)</f>
        <v>#N/A</v>
      </c>
      <c r="L66" s="36">
        <f t="shared" ref="L66:L129" si="11">J66/I66</f>
        <v>6.5277777777777777</v>
      </c>
      <c r="M66" s="36">
        <f t="shared" si="9"/>
        <v>1.3888888888888888E-2</v>
      </c>
      <c r="N66" s="36">
        <f t="shared" si="10"/>
        <v>2.1276595744680851E-3</v>
      </c>
      <c r="O66" s="29" t="s">
        <v>862</v>
      </c>
      <c r="P66" s="29" t="s">
        <v>948</v>
      </c>
      <c r="Q66" s="29" t="s">
        <v>864</v>
      </c>
      <c r="R66" s="29" t="s">
        <v>878</v>
      </c>
      <c r="S66" s="29" t="s">
        <v>907</v>
      </c>
      <c r="T66" s="29" t="s">
        <v>36</v>
      </c>
      <c r="U66" s="29">
        <v>500</v>
      </c>
      <c r="V66" s="29" t="s">
        <v>1300</v>
      </c>
      <c r="W66" s="29" t="s">
        <v>852</v>
      </c>
      <c r="AA66" s="29" t="s">
        <v>909</v>
      </c>
    </row>
    <row r="67" spans="1:27" hidden="1">
      <c r="A67" s="29" t="s">
        <v>1302</v>
      </c>
      <c r="B67" s="29" t="s">
        <v>1303</v>
      </c>
      <c r="C67" s="29" t="s">
        <v>1304</v>
      </c>
      <c r="D67" s="29" t="s">
        <v>1305</v>
      </c>
      <c r="E67" s="29" t="s">
        <v>841</v>
      </c>
      <c r="F67" s="29" t="s">
        <v>1306</v>
      </c>
      <c r="G67" s="29" t="s">
        <v>1307</v>
      </c>
      <c r="I67" s="29" t="s">
        <v>428</v>
      </c>
      <c r="J67" s="29" t="s">
        <v>844</v>
      </c>
      <c r="L67" s="29">
        <f t="shared" si="11"/>
        <v>3.2173913043478262</v>
      </c>
      <c r="M67" s="29"/>
      <c r="N67" s="29"/>
      <c r="O67" s="29" t="s">
        <v>881</v>
      </c>
      <c r="P67" s="29" t="s">
        <v>1308</v>
      </c>
      <c r="Q67" s="29">
        <v>200</v>
      </c>
      <c r="R67" s="29" t="s">
        <v>1309</v>
      </c>
      <c r="S67" s="29" t="s">
        <v>924</v>
      </c>
      <c r="T67" s="29" t="s">
        <v>849</v>
      </c>
      <c r="U67" s="29" t="s">
        <v>850</v>
      </c>
      <c r="V67" s="29" t="s">
        <v>851</v>
      </c>
      <c r="W67" s="29" t="s">
        <v>852</v>
      </c>
      <c r="AA67" s="29" t="s">
        <v>1310</v>
      </c>
    </row>
    <row r="68" spans="1:27" hidden="1">
      <c r="A68" s="29" t="s">
        <v>1311</v>
      </c>
      <c r="B68" s="29" t="s">
        <v>123</v>
      </c>
      <c r="C68" s="29" t="s">
        <v>127</v>
      </c>
      <c r="D68" s="29" t="s">
        <v>127</v>
      </c>
      <c r="E68" s="29" t="s">
        <v>858</v>
      </c>
      <c r="F68" s="29" t="s">
        <v>1312</v>
      </c>
      <c r="G68" s="29" t="s">
        <v>125</v>
      </c>
      <c r="I68" s="29" t="s">
        <v>126</v>
      </c>
      <c r="J68" s="29" t="s">
        <v>1313</v>
      </c>
      <c r="L68" s="29">
        <f t="shared" si="11"/>
        <v>20.8</v>
      </c>
      <c r="M68" s="29"/>
      <c r="N68" s="29"/>
      <c r="O68" s="29" t="s">
        <v>906</v>
      </c>
      <c r="P68" s="29" t="s">
        <v>872</v>
      </c>
      <c r="Q68" s="29">
        <v>200</v>
      </c>
      <c r="R68" s="29" t="s">
        <v>878</v>
      </c>
      <c r="S68" s="29" t="s">
        <v>885</v>
      </c>
      <c r="T68" s="29" t="s">
        <v>849</v>
      </c>
      <c r="U68" s="29" t="s">
        <v>850</v>
      </c>
      <c r="V68" s="29" t="s">
        <v>1005</v>
      </c>
      <c r="W68" s="29" t="s">
        <v>852</v>
      </c>
      <c r="AA68" s="29" t="s">
        <v>1310</v>
      </c>
    </row>
    <row r="69" spans="1:27" hidden="1">
      <c r="A69" s="29" t="s">
        <v>1314</v>
      </c>
      <c r="B69" s="29" t="s">
        <v>1315</v>
      </c>
      <c r="C69" s="29" t="s">
        <v>1316</v>
      </c>
      <c r="D69" s="29" t="s">
        <v>1317</v>
      </c>
      <c r="E69" s="29" t="s">
        <v>841</v>
      </c>
      <c r="F69" s="29" t="s">
        <v>1318</v>
      </c>
      <c r="G69" s="29" t="s">
        <v>1319</v>
      </c>
      <c r="I69" s="29" t="s">
        <v>133</v>
      </c>
      <c r="J69" s="29" t="s">
        <v>1320</v>
      </c>
      <c r="L69" s="29">
        <f t="shared" si="11"/>
        <v>3.6666666666666665</v>
      </c>
      <c r="M69" s="29"/>
      <c r="N69" s="29"/>
      <c r="O69" s="29" t="s">
        <v>1321</v>
      </c>
      <c r="P69" s="29" t="s">
        <v>1322</v>
      </c>
      <c r="Q69" s="29">
        <v>200</v>
      </c>
      <c r="R69" s="29" t="s">
        <v>1323</v>
      </c>
      <c r="S69" s="29" t="s">
        <v>848</v>
      </c>
      <c r="T69" s="29" t="s">
        <v>849</v>
      </c>
      <c r="U69" s="29" t="s">
        <v>850</v>
      </c>
      <c r="V69" s="29" t="s">
        <v>925</v>
      </c>
      <c r="W69" s="29" t="s">
        <v>852</v>
      </c>
      <c r="AA69" s="29" t="s">
        <v>1324</v>
      </c>
    </row>
    <row r="70" spans="1:27" s="35" customFormat="1">
      <c r="A70" s="35" t="s">
        <v>1325</v>
      </c>
      <c r="B70" s="35" t="s">
        <v>80</v>
      </c>
      <c r="C70" s="35" t="s">
        <v>81</v>
      </c>
      <c r="D70" s="35" t="s">
        <v>83</v>
      </c>
      <c r="E70" s="35" t="s">
        <v>858</v>
      </c>
      <c r="F70" s="35" t="s">
        <v>80</v>
      </c>
      <c r="G70" s="37" t="s">
        <v>82</v>
      </c>
      <c r="H70" s="38" t="s">
        <v>870</v>
      </c>
      <c r="I70" s="35" t="s">
        <v>1326</v>
      </c>
      <c r="J70" s="35" t="s">
        <v>1327</v>
      </c>
      <c r="K70" s="35" t="e">
        <f>VLOOKUP(G70,[1]TOTAL!$E$2:$I$198,5,FALSE)</f>
        <v>#N/A</v>
      </c>
      <c r="L70" s="41">
        <f t="shared" si="11"/>
        <v>6.4004581901489122</v>
      </c>
      <c r="M70" s="41">
        <f>U70/I70</f>
        <v>1.6363933889707086E-2</v>
      </c>
      <c r="N70" s="41">
        <f>U70/J70</f>
        <v>2.5566816317764847E-3</v>
      </c>
      <c r="O70" s="35" t="s">
        <v>881</v>
      </c>
      <c r="P70" s="35" t="s">
        <v>872</v>
      </c>
      <c r="Q70" s="35" t="s">
        <v>864</v>
      </c>
      <c r="R70" s="35" t="s">
        <v>1328</v>
      </c>
      <c r="S70" s="35" t="s">
        <v>848</v>
      </c>
      <c r="T70" s="35" t="s">
        <v>36</v>
      </c>
      <c r="U70" s="35">
        <v>500</v>
      </c>
      <c r="V70" s="35" t="s">
        <v>1329</v>
      </c>
      <c r="W70" s="35" t="s">
        <v>852</v>
      </c>
      <c r="AA70" s="35" t="s">
        <v>1330</v>
      </c>
    </row>
    <row r="71" spans="1:27" hidden="1">
      <c r="A71" s="29" t="s">
        <v>1331</v>
      </c>
      <c r="B71" s="29" t="s">
        <v>375</v>
      </c>
      <c r="C71" s="29" t="s">
        <v>379</v>
      </c>
      <c r="D71" s="29" t="s">
        <v>379</v>
      </c>
      <c r="E71" s="29" t="s">
        <v>858</v>
      </c>
      <c r="F71" s="29" t="s">
        <v>376</v>
      </c>
      <c r="G71" s="29" t="s">
        <v>377</v>
      </c>
      <c r="I71" s="29" t="s">
        <v>378</v>
      </c>
      <c r="J71" s="29" t="s">
        <v>1332</v>
      </c>
      <c r="L71" s="29">
        <f t="shared" si="11"/>
        <v>7.1071428571428568</v>
      </c>
      <c r="M71" s="29"/>
      <c r="N71" s="29"/>
      <c r="O71" s="29" t="s">
        <v>862</v>
      </c>
      <c r="P71" s="29" t="s">
        <v>872</v>
      </c>
      <c r="Q71" s="29">
        <v>200</v>
      </c>
      <c r="R71" s="29" t="s">
        <v>878</v>
      </c>
      <c r="S71" s="29" t="s">
        <v>848</v>
      </c>
      <c r="T71" s="29" t="s">
        <v>849</v>
      </c>
      <c r="U71" s="29" t="s">
        <v>850</v>
      </c>
      <c r="V71" s="29" t="s">
        <v>851</v>
      </c>
      <c r="W71" s="29" t="s">
        <v>852</v>
      </c>
      <c r="AA71" s="29" t="s">
        <v>1333</v>
      </c>
    </row>
    <row r="72" spans="1:27" hidden="1">
      <c r="A72" s="29" t="s">
        <v>1334</v>
      </c>
      <c r="B72" s="29" t="s">
        <v>329</v>
      </c>
      <c r="C72" s="29" t="s">
        <v>330</v>
      </c>
      <c r="D72" s="29" t="s">
        <v>332</v>
      </c>
      <c r="E72" s="29" t="s">
        <v>858</v>
      </c>
      <c r="F72" s="29" t="s">
        <v>329</v>
      </c>
      <c r="G72" s="29" t="s">
        <v>331</v>
      </c>
      <c r="I72" s="29" t="s">
        <v>156</v>
      </c>
      <c r="J72" s="29" t="s">
        <v>1076</v>
      </c>
      <c r="L72" s="29">
        <f t="shared" si="11"/>
        <v>8</v>
      </c>
      <c r="M72" s="29"/>
      <c r="N72" s="29"/>
      <c r="O72" s="29" t="s">
        <v>862</v>
      </c>
      <c r="P72" s="29" t="s">
        <v>1335</v>
      </c>
      <c r="Q72" s="29">
        <v>200</v>
      </c>
      <c r="R72" s="29" t="s">
        <v>1255</v>
      </c>
      <c r="S72" s="29" t="s">
        <v>848</v>
      </c>
      <c r="T72" s="29" t="s">
        <v>849</v>
      </c>
      <c r="U72" s="29" t="s">
        <v>1141</v>
      </c>
      <c r="V72" s="29" t="s">
        <v>1336</v>
      </c>
      <c r="W72" s="29" t="s">
        <v>852</v>
      </c>
      <c r="AA72" s="29" t="s">
        <v>1333</v>
      </c>
    </row>
    <row r="73" spans="1:27" hidden="1">
      <c r="A73" s="29" t="s">
        <v>1337</v>
      </c>
      <c r="B73" s="29" t="s">
        <v>1338</v>
      </c>
      <c r="C73" s="29" t="s">
        <v>1339</v>
      </c>
      <c r="D73" s="29" t="s">
        <v>1339</v>
      </c>
      <c r="E73" s="29" t="s">
        <v>858</v>
      </c>
      <c r="F73" s="29" t="s">
        <v>1340</v>
      </c>
      <c r="G73" s="43" t="s">
        <v>1341</v>
      </c>
      <c r="H73" s="44" t="s">
        <v>870</v>
      </c>
      <c r="I73" s="29" t="s">
        <v>1342</v>
      </c>
      <c r="J73" s="29" t="s">
        <v>1343</v>
      </c>
      <c r="K73" s="29" t="e">
        <f>VLOOKUP(G73,[1]TOTAL!$E$2:$I$198,5,FALSE)</f>
        <v>#N/A</v>
      </c>
      <c r="L73" s="36">
        <f t="shared" si="11"/>
        <v>6.3611111111111107</v>
      </c>
      <c r="M73" s="36">
        <f>U73/I73</f>
        <v>6.9444444444444441E-3</v>
      </c>
      <c r="N73" s="36">
        <f>U73/J73</f>
        <v>1.0917030567685589E-3</v>
      </c>
      <c r="O73" s="29" t="s">
        <v>862</v>
      </c>
      <c r="P73" s="29" t="s">
        <v>1344</v>
      </c>
      <c r="Q73" s="29" t="s">
        <v>864</v>
      </c>
      <c r="R73" s="29" t="s">
        <v>878</v>
      </c>
      <c r="S73" s="29" t="s">
        <v>907</v>
      </c>
      <c r="T73" s="29" t="s">
        <v>36</v>
      </c>
      <c r="U73" s="29">
        <v>500</v>
      </c>
      <c r="V73" s="29" t="s">
        <v>1341</v>
      </c>
      <c r="W73" s="29" t="s">
        <v>852</v>
      </c>
      <c r="AA73" s="29" t="s">
        <v>1345</v>
      </c>
    </row>
    <row r="74" spans="1:27" hidden="1">
      <c r="A74" s="29" t="s">
        <v>1346</v>
      </c>
      <c r="B74" s="29" t="s">
        <v>1347</v>
      </c>
      <c r="C74" s="29" t="s">
        <v>1348</v>
      </c>
      <c r="D74" s="29" t="s">
        <v>1349</v>
      </c>
      <c r="E74" s="29" t="s">
        <v>841</v>
      </c>
      <c r="F74" s="29" t="s">
        <v>1350</v>
      </c>
      <c r="G74" s="29" t="s">
        <v>1351</v>
      </c>
      <c r="I74" s="29" t="s">
        <v>558</v>
      </c>
      <c r="J74" s="29" t="s">
        <v>1352</v>
      </c>
      <c r="L74" s="29">
        <f t="shared" si="11"/>
        <v>3.6206896551724137</v>
      </c>
      <c r="M74" s="29"/>
      <c r="N74" s="29"/>
      <c r="O74" s="29" t="s">
        <v>862</v>
      </c>
      <c r="P74" s="29" t="s">
        <v>1353</v>
      </c>
      <c r="Q74" s="29">
        <v>200</v>
      </c>
      <c r="R74" s="29" t="s">
        <v>878</v>
      </c>
      <c r="S74" s="29" t="s">
        <v>924</v>
      </c>
      <c r="T74" s="29" t="s">
        <v>849</v>
      </c>
      <c r="U74" s="29" t="s">
        <v>1141</v>
      </c>
      <c r="V74" s="29" t="s">
        <v>36</v>
      </c>
      <c r="W74" s="29" t="s">
        <v>852</v>
      </c>
      <c r="AA74" s="29" t="s">
        <v>1354</v>
      </c>
    </row>
    <row r="75" spans="1:27" hidden="1">
      <c r="A75" s="29" t="s">
        <v>1355</v>
      </c>
      <c r="B75" s="29" t="s">
        <v>317</v>
      </c>
      <c r="C75" s="29" t="s">
        <v>318</v>
      </c>
      <c r="D75" s="29" t="s">
        <v>320</v>
      </c>
      <c r="E75" s="29" t="s">
        <v>1202</v>
      </c>
      <c r="F75" s="29" t="s">
        <v>318</v>
      </c>
      <c r="G75" s="29" t="s">
        <v>1356</v>
      </c>
      <c r="I75" s="29" t="s">
        <v>163</v>
      </c>
      <c r="J75" s="29" t="s">
        <v>1357</v>
      </c>
      <c r="L75" s="29">
        <f t="shared" si="11"/>
        <v>8.5714285714285712</v>
      </c>
      <c r="M75" s="29"/>
      <c r="N75" s="29"/>
      <c r="O75" s="29" t="s">
        <v>1193</v>
      </c>
      <c r="P75" s="29" t="s">
        <v>1358</v>
      </c>
      <c r="Q75" s="29">
        <v>200</v>
      </c>
      <c r="R75" s="29" t="s">
        <v>878</v>
      </c>
      <c r="S75" s="29" t="s">
        <v>193</v>
      </c>
      <c r="T75" s="29" t="s">
        <v>849</v>
      </c>
      <c r="U75" s="29" t="s">
        <v>850</v>
      </c>
      <c r="V75" s="29" t="s">
        <v>851</v>
      </c>
      <c r="W75" s="29" t="s">
        <v>852</v>
      </c>
      <c r="AA75" s="29" t="s">
        <v>1359</v>
      </c>
    </row>
    <row r="76" spans="1:27" hidden="1">
      <c r="A76" s="29" t="s">
        <v>1360</v>
      </c>
      <c r="B76" s="29" t="s">
        <v>494</v>
      </c>
      <c r="C76" s="29" t="s">
        <v>495</v>
      </c>
      <c r="D76" s="29" t="s">
        <v>498</v>
      </c>
      <c r="E76" s="29" t="s">
        <v>858</v>
      </c>
      <c r="F76" s="29" t="s">
        <v>496</v>
      </c>
      <c r="G76" s="29" t="s">
        <v>497</v>
      </c>
      <c r="I76" s="29" t="s">
        <v>133</v>
      </c>
      <c r="J76" s="29" t="s">
        <v>1342</v>
      </c>
      <c r="L76" s="29">
        <f t="shared" si="11"/>
        <v>6</v>
      </c>
      <c r="M76" s="29"/>
      <c r="N76" s="29"/>
      <c r="O76" s="29" t="s">
        <v>862</v>
      </c>
      <c r="P76" s="29" t="s">
        <v>1361</v>
      </c>
      <c r="Q76" s="29">
        <v>200</v>
      </c>
      <c r="R76" s="29" t="s">
        <v>865</v>
      </c>
      <c r="S76" s="29" t="s">
        <v>924</v>
      </c>
      <c r="T76" s="29" t="s">
        <v>849</v>
      </c>
      <c r="U76" s="29" t="s">
        <v>850</v>
      </c>
      <c r="V76" s="29" t="s">
        <v>851</v>
      </c>
      <c r="W76" s="29" t="s">
        <v>852</v>
      </c>
      <c r="AA76" s="29" t="s">
        <v>1359</v>
      </c>
    </row>
    <row r="77" spans="1:27" hidden="1">
      <c r="A77" s="29" t="s">
        <v>1362</v>
      </c>
      <c r="B77" s="29" t="s">
        <v>1363</v>
      </c>
      <c r="C77" s="29" t="s">
        <v>278</v>
      </c>
      <c r="D77" s="29" t="s">
        <v>281</v>
      </c>
      <c r="E77" s="29" t="s">
        <v>841</v>
      </c>
      <c r="F77" s="29" t="s">
        <v>279</v>
      </c>
      <c r="G77" s="29" t="s">
        <v>280</v>
      </c>
      <c r="I77" s="29" t="s">
        <v>156</v>
      </c>
      <c r="J77" s="29" t="s">
        <v>1015</v>
      </c>
      <c r="L77" s="29">
        <f t="shared" si="11"/>
        <v>9.0909090909090917</v>
      </c>
      <c r="M77" s="29"/>
      <c r="N77" s="29"/>
      <c r="O77" s="29" t="s">
        <v>1193</v>
      </c>
      <c r="P77" s="29" t="s">
        <v>1364</v>
      </c>
      <c r="Q77" s="29">
        <v>200</v>
      </c>
      <c r="R77" s="29" t="s">
        <v>36</v>
      </c>
      <c r="S77" s="29" t="s">
        <v>924</v>
      </c>
      <c r="T77" s="29" t="s">
        <v>849</v>
      </c>
      <c r="U77" s="29" t="s">
        <v>850</v>
      </c>
      <c r="V77" s="29" t="s">
        <v>851</v>
      </c>
      <c r="W77" s="29" t="s">
        <v>852</v>
      </c>
      <c r="AA77" s="29" t="s">
        <v>1365</v>
      </c>
    </row>
    <row r="78" spans="1:27" hidden="1">
      <c r="A78" s="29" t="s">
        <v>1366</v>
      </c>
      <c r="B78" s="29" t="s">
        <v>1367</v>
      </c>
      <c r="C78" s="29" t="s">
        <v>1368</v>
      </c>
      <c r="D78" s="29" t="s">
        <v>1369</v>
      </c>
      <c r="E78" s="29" t="s">
        <v>858</v>
      </c>
      <c r="F78" s="29" t="s">
        <v>1370</v>
      </c>
      <c r="G78" s="29" t="s">
        <v>1371</v>
      </c>
      <c r="I78" s="29" t="s">
        <v>156</v>
      </c>
      <c r="J78" s="29" t="s">
        <v>1372</v>
      </c>
      <c r="L78" s="29">
        <f t="shared" si="11"/>
        <v>3.9090909090909092</v>
      </c>
      <c r="M78" s="29"/>
      <c r="N78" s="29"/>
      <c r="O78" s="29" t="s">
        <v>845</v>
      </c>
      <c r="P78" s="29" t="s">
        <v>1033</v>
      </c>
      <c r="Q78" s="29">
        <v>200</v>
      </c>
      <c r="R78" s="29" t="s">
        <v>878</v>
      </c>
      <c r="S78" s="29" t="s">
        <v>848</v>
      </c>
      <c r="T78" s="29" t="s">
        <v>849</v>
      </c>
      <c r="U78" s="29" t="s">
        <v>850</v>
      </c>
      <c r="V78" s="29" t="s">
        <v>851</v>
      </c>
      <c r="W78" s="29" t="s">
        <v>852</v>
      </c>
      <c r="AA78" s="29" t="s">
        <v>1373</v>
      </c>
    </row>
    <row r="79" spans="1:27" hidden="1">
      <c r="A79" s="29" t="s">
        <v>1374</v>
      </c>
      <c r="B79" s="29" t="s">
        <v>655</v>
      </c>
      <c r="C79" s="29" t="s">
        <v>656</v>
      </c>
      <c r="D79" s="29" t="s">
        <v>658</v>
      </c>
      <c r="E79" s="29" t="s">
        <v>858</v>
      </c>
      <c r="F79" s="29" t="s">
        <v>655</v>
      </c>
      <c r="G79" s="29" t="s">
        <v>657</v>
      </c>
      <c r="I79" s="29" t="s">
        <v>156</v>
      </c>
      <c r="J79" s="29" t="s">
        <v>980</v>
      </c>
      <c r="L79" s="29">
        <f t="shared" si="11"/>
        <v>5.0909090909090908</v>
      </c>
      <c r="M79" s="29"/>
      <c r="N79" s="29"/>
      <c r="O79" s="29" t="s">
        <v>862</v>
      </c>
      <c r="P79" s="29" t="s">
        <v>1375</v>
      </c>
      <c r="Q79" s="29">
        <v>200</v>
      </c>
      <c r="R79" s="29" t="s">
        <v>878</v>
      </c>
      <c r="S79" s="29" t="s">
        <v>1004</v>
      </c>
      <c r="T79" s="29" t="s">
        <v>849</v>
      </c>
      <c r="U79" s="29" t="s">
        <v>850</v>
      </c>
      <c r="V79" s="29" t="s">
        <v>851</v>
      </c>
      <c r="W79" s="29" t="s">
        <v>852</v>
      </c>
      <c r="AA79" s="29" t="s">
        <v>1376</v>
      </c>
    </row>
    <row r="80" spans="1:27" hidden="1">
      <c r="A80" s="29" t="s">
        <v>1377</v>
      </c>
      <c r="B80" s="29" t="s">
        <v>411</v>
      </c>
      <c r="C80" s="29" t="s">
        <v>412</v>
      </c>
      <c r="D80" s="29" t="s">
        <v>415</v>
      </c>
      <c r="E80" s="29" t="s">
        <v>841</v>
      </c>
      <c r="F80" s="29" t="s">
        <v>411</v>
      </c>
      <c r="G80" s="29" t="s">
        <v>413</v>
      </c>
      <c r="I80" s="29" t="s">
        <v>414</v>
      </c>
      <c r="J80" s="29" t="s">
        <v>1378</v>
      </c>
      <c r="L80" s="29">
        <f t="shared" si="11"/>
        <v>6.7333333333333334</v>
      </c>
      <c r="M80" s="29"/>
      <c r="N80" s="29"/>
      <c r="O80" s="29" t="s">
        <v>881</v>
      </c>
      <c r="P80" s="29" t="s">
        <v>1379</v>
      </c>
      <c r="Q80" s="29">
        <v>200</v>
      </c>
      <c r="R80" s="29" t="s">
        <v>1380</v>
      </c>
      <c r="S80" s="29" t="s">
        <v>924</v>
      </c>
      <c r="T80" s="29" t="s">
        <v>849</v>
      </c>
      <c r="U80" s="29" t="s">
        <v>850</v>
      </c>
      <c r="V80" s="29" t="s">
        <v>851</v>
      </c>
      <c r="W80" s="29" t="s">
        <v>852</v>
      </c>
      <c r="AA80" s="29" t="s">
        <v>1381</v>
      </c>
    </row>
    <row r="81" spans="1:27" hidden="1">
      <c r="A81" s="29" t="s">
        <v>1382</v>
      </c>
      <c r="B81" s="29" t="s">
        <v>1383</v>
      </c>
      <c r="C81" s="29" t="s">
        <v>1384</v>
      </c>
      <c r="D81" s="29" t="s">
        <v>1385</v>
      </c>
      <c r="E81" s="29" t="s">
        <v>858</v>
      </c>
      <c r="F81" s="29" t="s">
        <v>1386</v>
      </c>
      <c r="G81" s="29" t="s">
        <v>1387</v>
      </c>
      <c r="I81" s="29" t="s">
        <v>126</v>
      </c>
      <c r="J81" s="29" t="s">
        <v>1089</v>
      </c>
      <c r="L81" s="29">
        <f t="shared" si="11"/>
        <v>3.4</v>
      </c>
      <c r="M81" s="29"/>
      <c r="N81" s="29"/>
      <c r="O81" s="29" t="s">
        <v>862</v>
      </c>
      <c r="P81" s="29" t="s">
        <v>1388</v>
      </c>
      <c r="Q81" s="29">
        <v>200</v>
      </c>
      <c r="R81" s="29" t="s">
        <v>1389</v>
      </c>
      <c r="S81" s="29" t="s">
        <v>848</v>
      </c>
      <c r="T81" s="29" t="s">
        <v>849</v>
      </c>
      <c r="U81" s="29" t="s">
        <v>850</v>
      </c>
      <c r="V81" s="29" t="s">
        <v>837</v>
      </c>
      <c r="W81" s="29" t="s">
        <v>852</v>
      </c>
      <c r="AA81" s="29" t="s">
        <v>1390</v>
      </c>
    </row>
    <row r="82" spans="1:27" hidden="1">
      <c r="A82" s="29" t="s">
        <v>1391</v>
      </c>
      <c r="B82" s="29" t="s">
        <v>808</v>
      </c>
      <c r="C82" s="29" t="s">
        <v>1392</v>
      </c>
      <c r="D82" s="29" t="s">
        <v>811</v>
      </c>
      <c r="E82" s="29" t="s">
        <v>858</v>
      </c>
      <c r="F82" s="29" t="s">
        <v>809</v>
      </c>
      <c r="G82" s="29" t="s">
        <v>810</v>
      </c>
      <c r="I82" s="29" t="s">
        <v>465</v>
      </c>
      <c r="J82" s="29" t="s">
        <v>1032</v>
      </c>
      <c r="L82" s="29">
        <f t="shared" si="11"/>
        <v>4.0476190476190474</v>
      </c>
      <c r="M82" s="29"/>
      <c r="N82" s="29"/>
      <c r="O82" s="29" t="s">
        <v>862</v>
      </c>
      <c r="P82" s="29" t="s">
        <v>872</v>
      </c>
      <c r="Q82" s="29">
        <v>200</v>
      </c>
      <c r="R82" s="29" t="s">
        <v>878</v>
      </c>
      <c r="S82" s="29" t="s">
        <v>193</v>
      </c>
      <c r="T82" s="29" t="s">
        <v>849</v>
      </c>
      <c r="U82" s="29" t="s">
        <v>850</v>
      </c>
      <c r="V82" s="29" t="s">
        <v>851</v>
      </c>
      <c r="W82" s="29" t="s">
        <v>852</v>
      </c>
      <c r="AA82" s="29" t="s">
        <v>1390</v>
      </c>
    </row>
    <row r="83" spans="1:27" hidden="1">
      <c r="A83" s="29" t="s">
        <v>1393</v>
      </c>
      <c r="B83" s="29" t="s">
        <v>1394</v>
      </c>
      <c r="C83" s="29" t="s">
        <v>1395</v>
      </c>
      <c r="D83" s="29" t="s">
        <v>415</v>
      </c>
      <c r="E83" s="29" t="s">
        <v>858</v>
      </c>
      <c r="F83" s="29" t="s">
        <v>1394</v>
      </c>
      <c r="G83" s="29" t="s">
        <v>1396</v>
      </c>
      <c r="I83" s="29" t="s">
        <v>1397</v>
      </c>
      <c r="J83" s="29" t="s">
        <v>532</v>
      </c>
      <c r="L83" s="29">
        <f t="shared" si="11"/>
        <v>3.7771482530689329</v>
      </c>
      <c r="M83" s="29"/>
      <c r="N83" s="29"/>
      <c r="O83" s="29" t="s">
        <v>881</v>
      </c>
      <c r="P83" s="29" t="s">
        <v>1379</v>
      </c>
      <c r="Q83" s="29">
        <v>80</v>
      </c>
      <c r="R83" s="29" t="s">
        <v>1398</v>
      </c>
      <c r="S83" s="29" t="s">
        <v>924</v>
      </c>
      <c r="T83" s="29" t="s">
        <v>849</v>
      </c>
      <c r="U83" s="29" t="s">
        <v>850</v>
      </c>
      <c r="V83" s="29" t="s">
        <v>851</v>
      </c>
      <c r="W83" s="29" t="s">
        <v>852</v>
      </c>
      <c r="AA83" s="29" t="s">
        <v>1399</v>
      </c>
    </row>
    <row r="84" spans="1:27" hidden="1">
      <c r="A84" s="29" t="s">
        <v>1400</v>
      </c>
      <c r="B84" s="29" t="s">
        <v>390</v>
      </c>
      <c r="C84" s="29" t="s">
        <v>1401</v>
      </c>
      <c r="D84" s="29" t="s">
        <v>393</v>
      </c>
      <c r="E84" s="29" t="s">
        <v>858</v>
      </c>
      <c r="F84" s="29" t="s">
        <v>391</v>
      </c>
      <c r="G84" s="29" t="s">
        <v>392</v>
      </c>
      <c r="I84" s="29" t="s">
        <v>213</v>
      </c>
      <c r="J84" s="29" t="s">
        <v>1357</v>
      </c>
      <c r="L84" s="29">
        <f t="shared" si="11"/>
        <v>7.0588235294117645</v>
      </c>
      <c r="M84" s="29"/>
      <c r="N84" s="29"/>
      <c r="O84" s="29" t="s">
        <v>1402</v>
      </c>
      <c r="P84" s="29" t="s">
        <v>1403</v>
      </c>
      <c r="Q84" s="29">
        <v>200</v>
      </c>
      <c r="R84" s="29" t="s">
        <v>1404</v>
      </c>
      <c r="S84" s="29" t="s">
        <v>848</v>
      </c>
      <c r="T84" s="29" t="s">
        <v>849</v>
      </c>
      <c r="U84" s="29" t="s">
        <v>850</v>
      </c>
      <c r="V84" s="29" t="s">
        <v>851</v>
      </c>
      <c r="W84" s="29" t="s">
        <v>852</v>
      </c>
      <c r="AA84" s="29" t="s">
        <v>1399</v>
      </c>
    </row>
    <row r="85" spans="1:27" hidden="1">
      <c r="A85" s="29" t="s">
        <v>1405</v>
      </c>
      <c r="B85" s="29" t="s">
        <v>1406</v>
      </c>
      <c r="C85" s="29" t="s">
        <v>1407</v>
      </c>
      <c r="D85" s="29" t="s">
        <v>1408</v>
      </c>
      <c r="E85" s="29" t="s">
        <v>858</v>
      </c>
      <c r="F85" s="29" t="s">
        <v>1409</v>
      </c>
      <c r="G85" s="29" t="s">
        <v>1410</v>
      </c>
      <c r="I85" s="29" t="s">
        <v>1411</v>
      </c>
      <c r="J85" s="29" t="s">
        <v>1412</v>
      </c>
      <c r="L85" s="29" t="e">
        <f t="shared" si="11"/>
        <v>#VALUE!</v>
      </c>
      <c r="M85" s="29"/>
      <c r="N85" s="29"/>
      <c r="O85" s="29" t="s">
        <v>862</v>
      </c>
      <c r="P85" s="29" t="s">
        <v>1098</v>
      </c>
      <c r="Q85" s="29">
        <v>200</v>
      </c>
      <c r="R85" s="29" t="s">
        <v>1005</v>
      </c>
      <c r="S85" s="29" t="s">
        <v>1413</v>
      </c>
      <c r="T85" s="29" t="s">
        <v>849</v>
      </c>
      <c r="U85" s="29" t="s">
        <v>850</v>
      </c>
      <c r="V85" s="29" t="s">
        <v>1005</v>
      </c>
      <c r="W85" s="29" t="s">
        <v>852</v>
      </c>
      <c r="AA85" s="29" t="s">
        <v>1414</v>
      </c>
    </row>
    <row r="86" spans="1:27" hidden="1">
      <c r="A86" s="29" t="s">
        <v>1415</v>
      </c>
      <c r="B86" s="29" t="s">
        <v>1416</v>
      </c>
      <c r="C86" s="29" t="s">
        <v>616</v>
      </c>
      <c r="D86" s="29" t="s">
        <v>619</v>
      </c>
      <c r="E86" s="29" t="s">
        <v>858</v>
      </c>
      <c r="F86" s="29" t="s">
        <v>617</v>
      </c>
      <c r="G86" s="29" t="s">
        <v>618</v>
      </c>
      <c r="I86" s="29" t="s">
        <v>532</v>
      </c>
      <c r="J86" s="29" t="s">
        <v>1417</v>
      </c>
      <c r="L86" s="29">
        <f t="shared" si="11"/>
        <v>5.3</v>
      </c>
      <c r="M86" s="29"/>
      <c r="N86" s="29"/>
      <c r="O86" s="29" t="s">
        <v>862</v>
      </c>
      <c r="P86" s="29" t="s">
        <v>1024</v>
      </c>
      <c r="Q86" s="29">
        <v>200</v>
      </c>
      <c r="R86" s="29" t="s">
        <v>1418</v>
      </c>
      <c r="S86" s="29" t="s">
        <v>924</v>
      </c>
      <c r="T86" s="29" t="s">
        <v>849</v>
      </c>
      <c r="U86" s="29" t="s">
        <v>850</v>
      </c>
      <c r="V86" s="29" t="s">
        <v>851</v>
      </c>
      <c r="W86" s="29" t="s">
        <v>852</v>
      </c>
      <c r="AA86" s="29" t="s">
        <v>1419</v>
      </c>
    </row>
    <row r="87" spans="1:27" hidden="1">
      <c r="A87" s="29" t="s">
        <v>1420</v>
      </c>
      <c r="B87" s="29" t="s">
        <v>1421</v>
      </c>
      <c r="C87" s="29" t="s">
        <v>1422</v>
      </c>
      <c r="D87" s="29" t="s">
        <v>1423</v>
      </c>
      <c r="E87" s="29" t="s">
        <v>841</v>
      </c>
      <c r="F87" s="29" t="s">
        <v>1424</v>
      </c>
      <c r="G87" s="39" t="s">
        <v>1425</v>
      </c>
      <c r="H87" s="32" t="s">
        <v>870</v>
      </c>
      <c r="I87" s="29" t="s">
        <v>1426</v>
      </c>
      <c r="J87" s="29" t="s">
        <v>1427</v>
      </c>
      <c r="K87" s="29" t="e">
        <f>VLOOKUP(G87,[1]TOTAL!$E$2:$I$198,5,FALSE)</f>
        <v>#N/A</v>
      </c>
      <c r="L87" s="36">
        <f t="shared" si="11"/>
        <v>6.0487804878048781</v>
      </c>
      <c r="M87" s="36">
        <f>U87/I87</f>
        <v>1.2195121951219513E-2</v>
      </c>
      <c r="N87" s="36">
        <f>U87/J87</f>
        <v>2.0161290322580645E-3</v>
      </c>
      <c r="O87" s="29" t="s">
        <v>1222</v>
      </c>
      <c r="P87" s="29" t="s">
        <v>1428</v>
      </c>
      <c r="Q87" s="29">
        <v>200</v>
      </c>
      <c r="R87" s="29" t="s">
        <v>878</v>
      </c>
      <c r="S87" s="29" t="s">
        <v>848</v>
      </c>
      <c r="T87" s="29" t="s">
        <v>36</v>
      </c>
      <c r="U87" s="29">
        <v>500</v>
      </c>
      <c r="V87" s="29" t="s">
        <v>1429</v>
      </c>
      <c r="W87" s="29" t="s">
        <v>852</v>
      </c>
      <c r="AA87" s="29" t="s">
        <v>1333</v>
      </c>
    </row>
    <row r="88" spans="1:27" hidden="1">
      <c r="A88" s="29" t="s">
        <v>1430</v>
      </c>
      <c r="B88" s="29" t="s">
        <v>292</v>
      </c>
      <c r="C88" s="29" t="s">
        <v>293</v>
      </c>
      <c r="D88" s="29" t="s">
        <v>296</v>
      </c>
      <c r="E88" s="29" t="s">
        <v>858</v>
      </c>
      <c r="F88" s="29" t="s">
        <v>294</v>
      </c>
      <c r="G88" s="29" t="s">
        <v>295</v>
      </c>
      <c r="I88" s="29" t="s">
        <v>156</v>
      </c>
      <c r="J88" s="29" t="s">
        <v>1431</v>
      </c>
      <c r="L88" s="29">
        <f t="shared" si="11"/>
        <v>8.9090909090909083</v>
      </c>
      <c r="M88" s="29"/>
      <c r="N88" s="29"/>
      <c r="O88" s="29" t="s">
        <v>1402</v>
      </c>
      <c r="P88" s="29" t="s">
        <v>863</v>
      </c>
      <c r="Q88" s="29">
        <v>200</v>
      </c>
      <c r="R88" s="29" t="s">
        <v>933</v>
      </c>
      <c r="S88" s="29" t="s">
        <v>848</v>
      </c>
      <c r="T88" s="29" t="s">
        <v>849</v>
      </c>
      <c r="U88" s="29" t="s">
        <v>850</v>
      </c>
      <c r="V88" s="29" t="s">
        <v>913</v>
      </c>
      <c r="W88" s="29" t="s">
        <v>852</v>
      </c>
      <c r="AA88" s="29" t="s">
        <v>1432</v>
      </c>
    </row>
    <row r="89" spans="1:27" hidden="1">
      <c r="A89" s="29" t="s">
        <v>1433</v>
      </c>
      <c r="B89" s="29" t="s">
        <v>1434</v>
      </c>
      <c r="C89" s="29" t="s">
        <v>1435</v>
      </c>
      <c r="D89" s="29" t="s">
        <v>1436</v>
      </c>
      <c r="E89" s="29" t="s">
        <v>858</v>
      </c>
      <c r="F89" s="29" t="s">
        <v>1437</v>
      </c>
      <c r="G89" s="29" t="s">
        <v>1438</v>
      </c>
      <c r="I89" s="29" t="s">
        <v>1439</v>
      </c>
      <c r="J89" s="29" t="s">
        <v>428</v>
      </c>
      <c r="L89" s="29">
        <f t="shared" si="11"/>
        <v>2.3563159512345049</v>
      </c>
      <c r="M89" s="29"/>
      <c r="N89" s="29"/>
      <c r="O89" s="29" t="s">
        <v>862</v>
      </c>
      <c r="P89" s="29" t="s">
        <v>1060</v>
      </c>
      <c r="Q89" s="29">
        <v>200</v>
      </c>
      <c r="R89" s="29" t="s">
        <v>1440</v>
      </c>
      <c r="S89" s="29" t="s">
        <v>924</v>
      </c>
      <c r="T89" s="29" t="s">
        <v>849</v>
      </c>
      <c r="U89" s="29" t="s">
        <v>850</v>
      </c>
      <c r="V89" s="29" t="s">
        <v>913</v>
      </c>
      <c r="W89" s="29" t="s">
        <v>852</v>
      </c>
      <c r="AA89" s="29" t="s">
        <v>1441</v>
      </c>
    </row>
    <row r="90" spans="1:27" hidden="1">
      <c r="A90" s="29" t="s">
        <v>1442</v>
      </c>
      <c r="B90" s="29" t="s">
        <v>1443</v>
      </c>
      <c r="C90" s="29" t="s">
        <v>1444</v>
      </c>
      <c r="D90" s="29" t="s">
        <v>1445</v>
      </c>
      <c r="E90" s="29" t="s">
        <v>841</v>
      </c>
      <c r="F90" s="29" t="s">
        <v>1443</v>
      </c>
      <c r="G90" s="29" t="s">
        <v>1446</v>
      </c>
      <c r="I90" s="29" t="s">
        <v>1447</v>
      </c>
      <c r="J90" s="29" t="s">
        <v>1448</v>
      </c>
      <c r="L90" s="29">
        <f t="shared" si="11"/>
        <v>3.2220753469927295</v>
      </c>
      <c r="M90" s="29"/>
      <c r="N90" s="29"/>
      <c r="O90" s="29" t="s">
        <v>862</v>
      </c>
      <c r="P90" s="29" t="s">
        <v>1449</v>
      </c>
      <c r="Q90" s="29">
        <v>200</v>
      </c>
      <c r="R90" s="29" t="s">
        <v>878</v>
      </c>
      <c r="S90" s="29" t="s">
        <v>1450</v>
      </c>
      <c r="T90" s="29" t="s">
        <v>849</v>
      </c>
      <c r="U90" s="29" t="s">
        <v>850</v>
      </c>
      <c r="V90" s="29" t="s">
        <v>851</v>
      </c>
      <c r="W90" s="29" t="s">
        <v>852</v>
      </c>
      <c r="AA90" s="29" t="s">
        <v>1451</v>
      </c>
    </row>
    <row r="91" spans="1:27" hidden="1">
      <c r="A91" s="29" t="s">
        <v>1452</v>
      </c>
      <c r="B91" s="29" t="s">
        <v>1453</v>
      </c>
      <c r="C91" s="29" t="s">
        <v>1454</v>
      </c>
      <c r="D91" s="29" t="s">
        <v>1455</v>
      </c>
      <c r="E91" s="29" t="s">
        <v>858</v>
      </c>
      <c r="F91" s="29" t="s">
        <v>1456</v>
      </c>
      <c r="G91" s="29" t="s">
        <v>1457</v>
      </c>
      <c r="I91" s="29" t="s">
        <v>1458</v>
      </c>
      <c r="J91" s="29" t="s">
        <v>1459</v>
      </c>
      <c r="L91" s="29">
        <f t="shared" si="11"/>
        <v>1.9511140116561438</v>
      </c>
      <c r="M91" s="29"/>
      <c r="N91" s="29"/>
      <c r="O91" s="29" t="s">
        <v>1460</v>
      </c>
      <c r="P91" s="29" t="s">
        <v>971</v>
      </c>
      <c r="Q91" s="29">
        <v>200</v>
      </c>
      <c r="R91" s="29" t="s">
        <v>1404</v>
      </c>
      <c r="S91" s="29" t="s">
        <v>854</v>
      </c>
      <c r="T91" s="29" t="s">
        <v>36</v>
      </c>
      <c r="U91" s="29">
        <v>500</v>
      </c>
      <c r="V91" s="29" t="s">
        <v>837</v>
      </c>
      <c r="W91" s="29" t="s">
        <v>852</v>
      </c>
      <c r="AA91" s="29" t="s">
        <v>1461</v>
      </c>
    </row>
    <row r="92" spans="1:27" hidden="1">
      <c r="A92" s="29" t="s">
        <v>1462</v>
      </c>
      <c r="B92" s="29" t="s">
        <v>1463</v>
      </c>
      <c r="C92" s="29" t="s">
        <v>1464</v>
      </c>
      <c r="D92" s="29" t="s">
        <v>1465</v>
      </c>
      <c r="E92" s="29" t="s">
        <v>858</v>
      </c>
      <c r="F92" s="29" t="s">
        <v>1463</v>
      </c>
      <c r="G92" s="39" t="s">
        <v>1466</v>
      </c>
      <c r="H92" s="32" t="s">
        <v>870</v>
      </c>
      <c r="I92" s="29" t="s">
        <v>1467</v>
      </c>
      <c r="J92" s="29" t="s">
        <v>1468</v>
      </c>
      <c r="K92" s="29" t="e">
        <f>VLOOKUP(G92,[1]TOTAL!$E$2:$I$198,5,FALSE)</f>
        <v>#N/A</v>
      </c>
      <c r="L92" s="36">
        <f t="shared" si="11"/>
        <v>5.9056603773584904</v>
      </c>
      <c r="M92" s="36">
        <f t="shared" ref="M92:M96" si="12">U92/I92</f>
        <v>9.433962264150943E-3</v>
      </c>
      <c r="N92" s="36">
        <f t="shared" ref="N92:N96" si="13">U92/J92</f>
        <v>1.5974440894568689E-3</v>
      </c>
      <c r="O92" s="29" t="s">
        <v>932</v>
      </c>
      <c r="P92" s="29" t="s">
        <v>872</v>
      </c>
      <c r="Q92" s="29" t="s">
        <v>864</v>
      </c>
      <c r="R92" s="29" t="s">
        <v>878</v>
      </c>
      <c r="S92" s="29" t="s">
        <v>866</v>
      </c>
      <c r="T92" s="29" t="s">
        <v>36</v>
      </c>
      <c r="U92" s="29">
        <v>500</v>
      </c>
      <c r="V92" s="29" t="s">
        <v>1466</v>
      </c>
      <c r="W92" s="29" t="s">
        <v>852</v>
      </c>
      <c r="AA92" s="29" t="s">
        <v>1469</v>
      </c>
    </row>
    <row r="93" spans="1:27" hidden="1">
      <c r="A93" s="29" t="s">
        <v>1470</v>
      </c>
      <c r="B93" s="29" t="s">
        <v>726</v>
      </c>
      <c r="C93" s="29" t="s">
        <v>728</v>
      </c>
      <c r="D93" s="29" t="s">
        <v>728</v>
      </c>
      <c r="E93" s="29" t="s">
        <v>858</v>
      </c>
      <c r="F93" s="29" t="s">
        <v>104</v>
      </c>
      <c r="G93" s="29" t="s">
        <v>727</v>
      </c>
      <c r="I93" s="29" t="s">
        <v>191</v>
      </c>
      <c r="J93" s="29" t="s">
        <v>860</v>
      </c>
      <c r="L93" s="29">
        <f t="shared" si="11"/>
        <v>4.4615384615384617</v>
      </c>
      <c r="M93" s="29"/>
      <c r="N93" s="29"/>
      <c r="O93" s="29" t="s">
        <v>881</v>
      </c>
      <c r="P93" s="29" t="s">
        <v>882</v>
      </c>
      <c r="Q93" s="29">
        <v>200</v>
      </c>
      <c r="R93" s="29" t="s">
        <v>878</v>
      </c>
      <c r="S93" s="29" t="s">
        <v>924</v>
      </c>
      <c r="T93" s="29" t="s">
        <v>849</v>
      </c>
      <c r="U93" s="29" t="s">
        <v>850</v>
      </c>
      <c r="V93" s="29" t="s">
        <v>851</v>
      </c>
      <c r="W93" s="29" t="s">
        <v>852</v>
      </c>
      <c r="AA93" s="29" t="s">
        <v>1471</v>
      </c>
    </row>
    <row r="94" spans="1:27" s="35" customFormat="1">
      <c r="A94" s="35" t="s">
        <v>1472</v>
      </c>
      <c r="B94" s="35" t="s">
        <v>84</v>
      </c>
      <c r="C94" s="35" t="s">
        <v>85</v>
      </c>
      <c r="D94" s="35" t="s">
        <v>88</v>
      </c>
      <c r="E94" s="35" t="s">
        <v>858</v>
      </c>
      <c r="F94" s="35" t="s">
        <v>86</v>
      </c>
      <c r="G94" s="37" t="s">
        <v>87</v>
      </c>
      <c r="H94" s="38" t="s">
        <v>870</v>
      </c>
      <c r="I94" s="35" t="s">
        <v>1089</v>
      </c>
      <c r="J94" s="35" t="s">
        <v>1473</v>
      </c>
      <c r="K94" s="35" t="e">
        <f>VLOOKUP(G94,[1]TOTAL!$E$2:$I$198,5,FALSE)</f>
        <v>#N/A</v>
      </c>
      <c r="L94" s="41">
        <f t="shared" si="11"/>
        <v>5.7941176470588234</v>
      </c>
      <c r="M94" s="41">
        <f t="shared" si="12"/>
        <v>1.4705882352941176E-2</v>
      </c>
      <c r="N94" s="41">
        <f t="shared" si="13"/>
        <v>2.5380710659898475E-3</v>
      </c>
      <c r="O94" s="35" t="s">
        <v>862</v>
      </c>
      <c r="P94" s="35" t="s">
        <v>1474</v>
      </c>
      <c r="Q94" s="35">
        <v>200</v>
      </c>
      <c r="R94" s="35" t="s">
        <v>1475</v>
      </c>
      <c r="S94" s="35" t="s">
        <v>924</v>
      </c>
      <c r="T94" s="35" t="s">
        <v>36</v>
      </c>
      <c r="U94" s="35">
        <v>500</v>
      </c>
      <c r="V94" s="35" t="s">
        <v>1476</v>
      </c>
      <c r="W94" s="35" t="s">
        <v>852</v>
      </c>
      <c r="AA94" s="35" t="s">
        <v>1275</v>
      </c>
    </row>
    <row r="95" spans="1:27" hidden="1">
      <c r="A95" s="29" t="s">
        <v>1477</v>
      </c>
      <c r="B95" s="29" t="s">
        <v>424</v>
      </c>
      <c r="C95" s="29" t="s">
        <v>425</v>
      </c>
      <c r="D95" s="29" t="s">
        <v>429</v>
      </c>
      <c r="E95" s="29" t="s">
        <v>858</v>
      </c>
      <c r="F95" s="29" t="s">
        <v>426</v>
      </c>
      <c r="G95" s="29" t="s">
        <v>427</v>
      </c>
      <c r="I95" s="29" t="s">
        <v>428</v>
      </c>
      <c r="J95" s="29" t="s">
        <v>1478</v>
      </c>
      <c r="L95" s="29">
        <f t="shared" si="11"/>
        <v>6.4347826086956523</v>
      </c>
      <c r="M95" s="29"/>
      <c r="N95" s="29"/>
      <c r="O95" s="29" t="s">
        <v>1402</v>
      </c>
      <c r="P95" s="29" t="s">
        <v>1388</v>
      </c>
      <c r="Q95" s="29">
        <v>200</v>
      </c>
      <c r="R95" s="29" t="s">
        <v>878</v>
      </c>
      <c r="S95" s="29" t="s">
        <v>848</v>
      </c>
      <c r="T95" s="29" t="s">
        <v>849</v>
      </c>
      <c r="U95" s="29" t="s">
        <v>850</v>
      </c>
      <c r="V95" s="29" t="s">
        <v>128</v>
      </c>
      <c r="W95" s="29" t="s">
        <v>852</v>
      </c>
      <c r="AA95" s="29" t="s">
        <v>1479</v>
      </c>
    </row>
    <row r="96" spans="1:27" hidden="1">
      <c r="A96" s="29" t="s">
        <v>1480</v>
      </c>
      <c r="B96" s="29" t="s">
        <v>1481</v>
      </c>
      <c r="C96" s="29" t="s">
        <v>1482</v>
      </c>
      <c r="D96" s="29" t="s">
        <v>1483</v>
      </c>
      <c r="E96" s="29" t="s">
        <v>858</v>
      </c>
      <c r="F96" s="29" t="s">
        <v>1484</v>
      </c>
      <c r="G96" s="39" t="s">
        <v>1485</v>
      </c>
      <c r="H96" s="32" t="s">
        <v>870</v>
      </c>
      <c r="I96" s="29" t="s">
        <v>156</v>
      </c>
      <c r="J96" s="29" t="s">
        <v>1164</v>
      </c>
      <c r="K96" s="29" t="e">
        <f>VLOOKUP(G96,[1]TOTAL!$E$2:$I$198,5,FALSE)</f>
        <v>#N/A</v>
      </c>
      <c r="L96" s="36">
        <f t="shared" si="11"/>
        <v>5.7272727272727275</v>
      </c>
      <c r="M96" s="36">
        <f t="shared" si="12"/>
        <v>2.7272727272727271E-2</v>
      </c>
      <c r="N96" s="36">
        <f t="shared" si="13"/>
        <v>4.7619047619047623E-3</v>
      </c>
      <c r="O96" s="29" t="s">
        <v>1486</v>
      </c>
      <c r="P96" s="29" t="s">
        <v>971</v>
      </c>
      <c r="Q96" s="29">
        <v>200</v>
      </c>
      <c r="R96" s="29" t="s">
        <v>878</v>
      </c>
      <c r="S96" s="29" t="s">
        <v>848</v>
      </c>
      <c r="T96" s="29" t="s">
        <v>36</v>
      </c>
      <c r="U96" s="29">
        <v>300</v>
      </c>
      <c r="V96" s="29" t="s">
        <v>1487</v>
      </c>
      <c r="W96" s="29" t="s">
        <v>852</v>
      </c>
      <c r="AA96" s="29" t="s">
        <v>1488</v>
      </c>
    </row>
    <row r="97" spans="1:27" hidden="1">
      <c r="A97" s="29" t="s">
        <v>1489</v>
      </c>
      <c r="B97" s="29" t="s">
        <v>1490</v>
      </c>
      <c r="C97" s="29" t="s">
        <v>1491</v>
      </c>
      <c r="D97" s="29" t="s">
        <v>1492</v>
      </c>
      <c r="E97" s="29" t="s">
        <v>858</v>
      </c>
      <c r="F97" s="29" t="s">
        <v>1493</v>
      </c>
      <c r="G97" s="29" t="s">
        <v>1494</v>
      </c>
      <c r="I97" s="29" t="s">
        <v>133</v>
      </c>
      <c r="J97" s="29" t="s">
        <v>1495</v>
      </c>
      <c r="L97" s="29">
        <f t="shared" si="11"/>
        <v>3.5</v>
      </c>
      <c r="M97" s="29"/>
      <c r="N97" s="29"/>
      <c r="O97" s="29" t="s">
        <v>1402</v>
      </c>
      <c r="P97" s="29" t="s">
        <v>1496</v>
      </c>
      <c r="Q97" s="29">
        <v>200</v>
      </c>
      <c r="R97" s="29" t="s">
        <v>878</v>
      </c>
      <c r="S97" s="29" t="s">
        <v>924</v>
      </c>
      <c r="T97" s="29" t="s">
        <v>849</v>
      </c>
      <c r="U97" s="29" t="s">
        <v>850</v>
      </c>
      <c r="V97" s="29" t="s">
        <v>851</v>
      </c>
      <c r="W97" s="29" t="s">
        <v>852</v>
      </c>
      <c r="AA97" s="29" t="s">
        <v>1497</v>
      </c>
    </row>
    <row r="98" spans="1:27" hidden="1">
      <c r="A98" s="29" t="s">
        <v>1498</v>
      </c>
      <c r="B98" s="29" t="s">
        <v>609</v>
      </c>
      <c r="C98" s="29" t="s">
        <v>613</v>
      </c>
      <c r="D98" s="29" t="s">
        <v>613</v>
      </c>
      <c r="E98" s="29" t="s">
        <v>858</v>
      </c>
      <c r="F98" s="29" t="s">
        <v>610</v>
      </c>
      <c r="G98" s="29" t="s">
        <v>611</v>
      </c>
      <c r="I98" s="29" t="s">
        <v>612</v>
      </c>
      <c r="J98" s="29" t="s">
        <v>1499</v>
      </c>
      <c r="L98" s="29">
        <f t="shared" si="11"/>
        <v>5.4054054054054053</v>
      </c>
      <c r="M98" s="29"/>
      <c r="N98" s="29"/>
      <c r="O98" s="29" t="s">
        <v>862</v>
      </c>
      <c r="P98" s="29" t="s">
        <v>1245</v>
      </c>
      <c r="Q98" s="29">
        <v>200</v>
      </c>
      <c r="R98" s="29" t="s">
        <v>878</v>
      </c>
      <c r="S98" s="29" t="s">
        <v>848</v>
      </c>
      <c r="T98" s="29" t="s">
        <v>849</v>
      </c>
      <c r="U98" s="29" t="s">
        <v>850</v>
      </c>
      <c r="V98" s="29" t="s">
        <v>913</v>
      </c>
      <c r="W98" s="29" t="s">
        <v>852</v>
      </c>
      <c r="AA98" s="29" t="s">
        <v>1500</v>
      </c>
    </row>
    <row r="99" spans="1:27" hidden="1">
      <c r="A99" s="29" t="s">
        <v>1501</v>
      </c>
      <c r="B99" s="29" t="s">
        <v>1502</v>
      </c>
      <c r="C99" s="29" t="s">
        <v>1503</v>
      </c>
      <c r="D99" s="29" t="s">
        <v>1503</v>
      </c>
      <c r="E99" s="29" t="s">
        <v>858</v>
      </c>
      <c r="F99" s="29" t="s">
        <v>1504</v>
      </c>
      <c r="G99" s="29" t="s">
        <v>1505</v>
      </c>
      <c r="H99" s="32" t="s">
        <v>870</v>
      </c>
      <c r="I99" s="29" t="s">
        <v>1506</v>
      </c>
      <c r="J99" s="29" t="s">
        <v>1507</v>
      </c>
      <c r="K99" s="29" t="e">
        <f>VLOOKUP(G99,[1]TOTAL!$E$2:$I$198,5,FALSE)</f>
        <v>#N/A</v>
      </c>
      <c r="L99" s="36">
        <f t="shared" si="11"/>
        <v>5.6</v>
      </c>
      <c r="M99" s="36">
        <f t="shared" ref="M99:M106" si="14">U99/I99</f>
        <v>9.0909090909090905E-3</v>
      </c>
      <c r="N99" s="36">
        <f t="shared" ref="N99:N106" si="15">U99/J99</f>
        <v>1.6233766233766235E-3</v>
      </c>
      <c r="O99" s="29" t="s">
        <v>862</v>
      </c>
      <c r="P99" s="29" t="s">
        <v>948</v>
      </c>
      <c r="Q99" s="29" t="s">
        <v>864</v>
      </c>
      <c r="R99" s="29" t="s">
        <v>878</v>
      </c>
      <c r="S99" s="29" t="s">
        <v>907</v>
      </c>
      <c r="T99" s="29" t="s">
        <v>36</v>
      </c>
      <c r="U99" s="29">
        <v>500</v>
      </c>
      <c r="V99" s="29" t="s">
        <v>1505</v>
      </c>
      <c r="W99" s="29" t="s">
        <v>852</v>
      </c>
      <c r="AA99" s="29" t="s">
        <v>1508</v>
      </c>
    </row>
    <row r="100" spans="1:27" hidden="1">
      <c r="A100" s="29" t="s">
        <v>1509</v>
      </c>
      <c r="B100" s="29" t="s">
        <v>1510</v>
      </c>
      <c r="C100" s="29" t="s">
        <v>1511</v>
      </c>
      <c r="D100" s="29" t="s">
        <v>1512</v>
      </c>
      <c r="E100" s="29" t="s">
        <v>858</v>
      </c>
      <c r="F100" s="29" t="s">
        <v>1513</v>
      </c>
      <c r="G100" s="29" t="s">
        <v>1514</v>
      </c>
      <c r="I100" s="29" t="s">
        <v>1515</v>
      </c>
      <c r="J100" s="29" t="s">
        <v>960</v>
      </c>
      <c r="L100" s="29">
        <f t="shared" si="11"/>
        <v>3.0434782608695654</v>
      </c>
      <c r="M100" s="29"/>
      <c r="N100" s="29"/>
      <c r="O100" s="29" t="s">
        <v>862</v>
      </c>
      <c r="P100" s="29" t="s">
        <v>997</v>
      </c>
      <c r="Q100" s="29">
        <v>200</v>
      </c>
      <c r="R100" s="29" t="s">
        <v>878</v>
      </c>
      <c r="S100" s="29" t="s">
        <v>924</v>
      </c>
      <c r="T100" s="29" t="s">
        <v>36</v>
      </c>
      <c r="U100" s="29">
        <v>300</v>
      </c>
      <c r="V100" s="29" t="s">
        <v>851</v>
      </c>
      <c r="W100" s="29" t="s">
        <v>852</v>
      </c>
      <c r="AA100" s="29" t="s">
        <v>1516</v>
      </c>
    </row>
    <row r="101" spans="1:27" hidden="1">
      <c r="A101" s="29" t="s">
        <v>1517</v>
      </c>
      <c r="B101" s="29" t="s">
        <v>1518</v>
      </c>
      <c r="C101" s="29" t="s">
        <v>1519</v>
      </c>
      <c r="D101" s="29" t="s">
        <v>1519</v>
      </c>
      <c r="E101" s="29" t="s">
        <v>841</v>
      </c>
      <c r="F101" s="29" t="s">
        <v>1520</v>
      </c>
      <c r="G101" s="39" t="s">
        <v>1521</v>
      </c>
      <c r="H101" s="32" t="s">
        <v>870</v>
      </c>
      <c r="I101" s="29" t="s">
        <v>1467</v>
      </c>
      <c r="J101" s="29" t="s">
        <v>1522</v>
      </c>
      <c r="K101" s="29" t="e">
        <f>VLOOKUP(G101,[1]TOTAL!$E$2:$I$198,5,FALSE)</f>
        <v>#N/A</v>
      </c>
      <c r="L101" s="36">
        <f t="shared" si="11"/>
        <v>5.5849056603773581</v>
      </c>
      <c r="M101" s="36">
        <f t="shared" si="14"/>
        <v>9.433962264150943E-3</v>
      </c>
      <c r="N101" s="36">
        <f t="shared" si="15"/>
        <v>1.6891891891891893E-3</v>
      </c>
      <c r="O101" s="29" t="s">
        <v>1523</v>
      </c>
      <c r="P101" s="29" t="s">
        <v>997</v>
      </c>
      <c r="Q101" s="29" t="s">
        <v>864</v>
      </c>
      <c r="R101" s="29" t="s">
        <v>1524</v>
      </c>
      <c r="S101" s="29" t="s">
        <v>1525</v>
      </c>
      <c r="T101" s="29" t="s">
        <v>36</v>
      </c>
      <c r="U101" s="29">
        <v>500</v>
      </c>
      <c r="V101" s="29" t="s">
        <v>1521</v>
      </c>
      <c r="W101" s="29" t="s">
        <v>852</v>
      </c>
      <c r="AA101" s="29" t="s">
        <v>1526</v>
      </c>
    </row>
    <row r="102" spans="1:27" hidden="1">
      <c r="A102" s="29" t="s">
        <v>1527</v>
      </c>
      <c r="B102" s="29" t="s">
        <v>1528</v>
      </c>
      <c r="C102" s="29" t="s">
        <v>1529</v>
      </c>
      <c r="D102" s="29" t="s">
        <v>1529</v>
      </c>
      <c r="E102" s="29" t="s">
        <v>858</v>
      </c>
      <c r="F102" s="29" t="s">
        <v>1530</v>
      </c>
      <c r="G102" s="39" t="s">
        <v>1531</v>
      </c>
      <c r="H102" s="32" t="s">
        <v>870</v>
      </c>
      <c r="I102" s="29" t="s">
        <v>860</v>
      </c>
      <c r="J102" s="29" t="s">
        <v>1522</v>
      </c>
      <c r="K102" s="29" t="e">
        <f>VLOOKUP(G102,[1]TOTAL!$E$2:$I$198,5,FALSE)</f>
        <v>#N/A</v>
      </c>
      <c r="L102" s="36">
        <f t="shared" si="11"/>
        <v>5.1034482758620694</v>
      </c>
      <c r="M102" s="36">
        <f t="shared" si="14"/>
        <v>8.6206896551724137E-3</v>
      </c>
      <c r="N102" s="36">
        <f t="shared" si="15"/>
        <v>1.6891891891891893E-3</v>
      </c>
      <c r="O102" s="29" t="s">
        <v>1402</v>
      </c>
      <c r="P102" s="29" t="s">
        <v>872</v>
      </c>
      <c r="Q102" s="29" t="s">
        <v>864</v>
      </c>
      <c r="R102" s="29" t="s">
        <v>878</v>
      </c>
      <c r="S102" s="29" t="s">
        <v>1525</v>
      </c>
      <c r="T102" s="29" t="s">
        <v>36</v>
      </c>
      <c r="U102" s="29">
        <v>500</v>
      </c>
      <c r="V102" s="29" t="s">
        <v>1531</v>
      </c>
      <c r="W102" s="29" t="s">
        <v>852</v>
      </c>
      <c r="AA102" s="29" t="s">
        <v>1532</v>
      </c>
    </row>
    <row r="103" spans="1:27" hidden="1">
      <c r="A103" s="29" t="s">
        <v>1533</v>
      </c>
      <c r="B103" s="29" t="s">
        <v>1534</v>
      </c>
      <c r="C103" s="29" t="s">
        <v>1535</v>
      </c>
      <c r="D103" s="29" t="s">
        <v>1536</v>
      </c>
      <c r="E103" s="29" t="s">
        <v>858</v>
      </c>
      <c r="F103" s="29" t="s">
        <v>1537</v>
      </c>
      <c r="G103" s="39" t="s">
        <v>1538</v>
      </c>
      <c r="H103" s="32" t="s">
        <v>870</v>
      </c>
      <c r="I103" s="29" t="s">
        <v>414</v>
      </c>
      <c r="J103" s="29" t="s">
        <v>1539</v>
      </c>
      <c r="K103" s="29" t="e">
        <f>VLOOKUP(G103,[1]TOTAL!$E$2:$I$198,5,FALSE)</f>
        <v>#N/A</v>
      </c>
      <c r="L103" s="36">
        <f t="shared" si="11"/>
        <v>5.0666666666666664</v>
      </c>
      <c r="M103" s="36">
        <f t="shared" si="14"/>
        <v>0.02</v>
      </c>
      <c r="N103" s="36">
        <f t="shared" si="15"/>
        <v>3.9473684210526317E-3</v>
      </c>
      <c r="O103" s="29" t="s">
        <v>932</v>
      </c>
      <c r="P103" s="29" t="s">
        <v>1540</v>
      </c>
      <c r="Q103" s="29">
        <v>200</v>
      </c>
      <c r="R103" s="29" t="s">
        <v>878</v>
      </c>
      <c r="S103" s="29" t="s">
        <v>193</v>
      </c>
      <c r="T103" s="29" t="s">
        <v>36</v>
      </c>
      <c r="U103" s="29">
        <v>300</v>
      </c>
      <c r="V103" s="29" t="s">
        <v>1541</v>
      </c>
      <c r="W103" s="29" t="s">
        <v>852</v>
      </c>
      <c r="AA103" s="29" t="s">
        <v>1542</v>
      </c>
    </row>
    <row r="104" spans="1:27" s="35" customFormat="1">
      <c r="A104" s="35" t="s">
        <v>1543</v>
      </c>
      <c r="B104" s="35" t="s">
        <v>92</v>
      </c>
      <c r="C104" s="35" t="s">
        <v>95</v>
      </c>
      <c r="D104" s="35" t="s">
        <v>95</v>
      </c>
      <c r="E104" s="35" t="s">
        <v>841</v>
      </c>
      <c r="F104" s="35" t="s">
        <v>93</v>
      </c>
      <c r="G104" s="37" t="s">
        <v>94</v>
      </c>
      <c r="H104" s="38" t="s">
        <v>870</v>
      </c>
      <c r="I104" s="35" t="s">
        <v>980</v>
      </c>
      <c r="J104" s="35" t="s">
        <v>1544</v>
      </c>
      <c r="K104" s="35" t="e">
        <f>VLOOKUP(G104,[1]TOTAL!$E$2:$I$198,5,FALSE)</f>
        <v>#N/A</v>
      </c>
      <c r="L104" s="41">
        <f t="shared" si="11"/>
        <v>5</v>
      </c>
      <c r="M104" s="41">
        <f t="shared" si="14"/>
        <v>8.9285714285714281E-3</v>
      </c>
      <c r="N104" s="41">
        <f t="shared" si="15"/>
        <v>1.7857142857142857E-3</v>
      </c>
      <c r="O104" s="35" t="s">
        <v>862</v>
      </c>
      <c r="P104" s="35" t="s">
        <v>872</v>
      </c>
      <c r="Q104" s="35" t="s">
        <v>864</v>
      </c>
      <c r="R104" s="35" t="s">
        <v>878</v>
      </c>
      <c r="S104" s="35" t="s">
        <v>1267</v>
      </c>
      <c r="T104" s="35" t="s">
        <v>36</v>
      </c>
      <c r="U104" s="35">
        <v>500</v>
      </c>
      <c r="V104" s="35" t="s">
        <v>94</v>
      </c>
      <c r="W104" s="35" t="s">
        <v>852</v>
      </c>
      <c r="AA104" s="35" t="s">
        <v>1016</v>
      </c>
    </row>
    <row r="105" spans="1:27" hidden="1">
      <c r="A105" s="29" t="s">
        <v>1545</v>
      </c>
      <c r="B105" s="29" t="s">
        <v>1546</v>
      </c>
      <c r="C105" s="29" t="s">
        <v>1547</v>
      </c>
      <c r="D105" s="29" t="s">
        <v>1547</v>
      </c>
      <c r="E105" s="29" t="s">
        <v>858</v>
      </c>
      <c r="F105" s="29" t="s">
        <v>1546</v>
      </c>
      <c r="G105" s="39" t="s">
        <v>1548</v>
      </c>
      <c r="H105" s="32" t="s">
        <v>870</v>
      </c>
      <c r="I105" s="29" t="s">
        <v>1499</v>
      </c>
      <c r="J105" s="29" t="s">
        <v>1549</v>
      </c>
      <c r="K105" s="29" t="e">
        <f>VLOOKUP(G105,[1]TOTAL!$E$2:$I$198,5,FALSE)</f>
        <v>#N/A</v>
      </c>
      <c r="L105" s="36">
        <f t="shared" si="11"/>
        <v>5</v>
      </c>
      <c r="M105" s="36">
        <f t="shared" si="14"/>
        <v>7.575757575757576E-3</v>
      </c>
      <c r="N105" s="36">
        <f t="shared" si="15"/>
        <v>1.5151515151515152E-3</v>
      </c>
      <c r="O105" s="29" t="s">
        <v>862</v>
      </c>
      <c r="P105" s="29" t="s">
        <v>1550</v>
      </c>
      <c r="Q105" s="29" t="s">
        <v>864</v>
      </c>
      <c r="R105" s="29" t="s">
        <v>878</v>
      </c>
      <c r="S105" s="29" t="s">
        <v>866</v>
      </c>
      <c r="T105" s="29" t="s">
        <v>36</v>
      </c>
      <c r="U105" s="29">
        <v>500</v>
      </c>
      <c r="V105" s="29" t="s">
        <v>1548</v>
      </c>
      <c r="W105" s="29" t="s">
        <v>852</v>
      </c>
      <c r="AA105" s="29" t="s">
        <v>1551</v>
      </c>
    </row>
    <row r="106" spans="1:27" s="35" customFormat="1">
      <c r="A106" s="35" t="s">
        <v>1552</v>
      </c>
      <c r="B106" s="35" t="s">
        <v>99</v>
      </c>
      <c r="C106" s="35" t="s">
        <v>101</v>
      </c>
      <c r="D106" s="35" t="s">
        <v>101</v>
      </c>
      <c r="E106" s="35" t="s">
        <v>858</v>
      </c>
      <c r="F106" s="35" t="s">
        <v>99</v>
      </c>
      <c r="G106" s="37" t="s">
        <v>100</v>
      </c>
      <c r="H106" s="38" t="s">
        <v>870</v>
      </c>
      <c r="I106" s="35" t="s">
        <v>1553</v>
      </c>
      <c r="J106" s="35" t="s">
        <v>1554</v>
      </c>
      <c r="K106" s="35" t="e">
        <f>VLOOKUP(G106,[1]TOTAL!$E$2:$I$198,5,FALSE)</f>
        <v>#N/A</v>
      </c>
      <c r="L106" s="41">
        <f t="shared" si="11"/>
        <v>4.8490566037735849</v>
      </c>
      <c r="M106" s="41">
        <f t="shared" si="14"/>
        <v>9.433962264150943E-3</v>
      </c>
      <c r="N106" s="41">
        <f t="shared" si="15"/>
        <v>1.9455252918287938E-3</v>
      </c>
      <c r="O106" s="35" t="s">
        <v>862</v>
      </c>
      <c r="P106" s="35" t="s">
        <v>872</v>
      </c>
      <c r="Q106" s="35" t="s">
        <v>864</v>
      </c>
      <c r="R106" s="35" t="s">
        <v>878</v>
      </c>
      <c r="S106" s="35" t="s">
        <v>866</v>
      </c>
      <c r="T106" s="35" t="s">
        <v>36</v>
      </c>
      <c r="U106" s="35">
        <v>500</v>
      </c>
      <c r="V106" s="35" t="s">
        <v>100</v>
      </c>
      <c r="W106" s="35" t="s">
        <v>852</v>
      </c>
      <c r="AA106" s="35" t="s">
        <v>1555</v>
      </c>
    </row>
    <row r="107" spans="1:27" hidden="1">
      <c r="A107" s="29" t="s">
        <v>1556</v>
      </c>
      <c r="B107" s="29" t="s">
        <v>215</v>
      </c>
      <c r="C107" s="29" t="s">
        <v>1557</v>
      </c>
      <c r="D107" s="29" t="s">
        <v>217</v>
      </c>
      <c r="E107" s="29" t="s">
        <v>841</v>
      </c>
      <c r="F107" s="29" t="s">
        <v>215</v>
      </c>
      <c r="G107" s="29" t="s">
        <v>216</v>
      </c>
      <c r="I107" s="29" t="s">
        <v>191</v>
      </c>
      <c r="J107" s="29" t="s">
        <v>1558</v>
      </c>
      <c r="L107" s="29">
        <f t="shared" si="11"/>
        <v>10.923076923076923</v>
      </c>
      <c r="M107" s="29"/>
      <c r="N107" s="29"/>
      <c r="O107" s="29" t="s">
        <v>1222</v>
      </c>
      <c r="P107" s="29" t="s">
        <v>1322</v>
      </c>
      <c r="Q107" s="29">
        <v>200</v>
      </c>
      <c r="R107" s="29" t="s">
        <v>849</v>
      </c>
      <c r="S107" s="29" t="s">
        <v>848</v>
      </c>
      <c r="T107" s="29" t="s">
        <v>849</v>
      </c>
      <c r="U107" s="29" t="s">
        <v>850</v>
      </c>
      <c r="V107" s="29" t="s">
        <v>851</v>
      </c>
      <c r="W107" s="29" t="s">
        <v>852</v>
      </c>
      <c r="AA107" s="29" t="s">
        <v>1559</v>
      </c>
    </row>
    <row r="108" spans="1:27" hidden="1">
      <c r="A108" s="29" t="s">
        <v>1560</v>
      </c>
      <c r="B108" s="29" t="s">
        <v>1561</v>
      </c>
      <c r="C108" s="29" t="s">
        <v>1562</v>
      </c>
      <c r="D108" s="29" t="s">
        <v>1563</v>
      </c>
      <c r="E108" s="29" t="s">
        <v>841</v>
      </c>
      <c r="F108" s="29" t="s">
        <v>1564</v>
      </c>
      <c r="G108" s="29" t="s">
        <v>1565</v>
      </c>
      <c r="I108" s="29" t="s">
        <v>414</v>
      </c>
      <c r="J108" s="29" t="s">
        <v>1566</v>
      </c>
      <c r="L108" s="29">
        <f t="shared" si="11"/>
        <v>13.333333333333334</v>
      </c>
      <c r="M108" s="29"/>
      <c r="N108" s="29"/>
      <c r="O108" s="29" t="s">
        <v>1222</v>
      </c>
      <c r="P108" s="29" t="s">
        <v>1322</v>
      </c>
      <c r="Q108" s="29">
        <v>200</v>
      </c>
      <c r="R108" s="29" t="s">
        <v>849</v>
      </c>
      <c r="S108" s="29" t="s">
        <v>848</v>
      </c>
      <c r="T108" s="29" t="s">
        <v>849</v>
      </c>
      <c r="U108" s="29" t="s">
        <v>850</v>
      </c>
      <c r="V108" s="29" t="s">
        <v>851</v>
      </c>
      <c r="W108" s="29" t="s">
        <v>852</v>
      </c>
      <c r="AA108" s="29" t="s">
        <v>1567</v>
      </c>
    </row>
    <row r="109" spans="1:27" s="35" customFormat="1">
      <c r="A109" s="35" t="s">
        <v>1568</v>
      </c>
      <c r="B109" s="35" t="s">
        <v>104</v>
      </c>
      <c r="C109" s="35" t="s">
        <v>107</v>
      </c>
      <c r="D109" s="35" t="s">
        <v>107</v>
      </c>
      <c r="E109" s="35" t="s">
        <v>841</v>
      </c>
      <c r="F109" s="35" t="s">
        <v>105</v>
      </c>
      <c r="G109" s="37" t="s">
        <v>106</v>
      </c>
      <c r="H109" s="38" t="s">
        <v>870</v>
      </c>
      <c r="I109" s="35" t="s">
        <v>1281</v>
      </c>
      <c r="J109" s="35" t="s">
        <v>1569</v>
      </c>
      <c r="K109" s="35" t="e">
        <f>VLOOKUP(G109,[1]TOTAL!$E$2:$I$198,5,FALSE)</f>
        <v>#N/A</v>
      </c>
      <c r="L109" s="41">
        <f t="shared" si="11"/>
        <v>4.8076923076923075</v>
      </c>
      <c r="M109" s="41">
        <f t="shared" ref="M109:M113" si="16">U109/I109</f>
        <v>9.6153846153846159E-3</v>
      </c>
      <c r="N109" s="41">
        <f t="shared" ref="N109:N113" si="17">U109/J109</f>
        <v>2E-3</v>
      </c>
      <c r="O109" s="35" t="s">
        <v>881</v>
      </c>
      <c r="P109" s="35" t="s">
        <v>882</v>
      </c>
      <c r="Q109" s="35" t="s">
        <v>864</v>
      </c>
      <c r="R109" s="35" t="s">
        <v>878</v>
      </c>
      <c r="S109" s="35" t="s">
        <v>924</v>
      </c>
      <c r="T109" s="35" t="s">
        <v>36</v>
      </c>
      <c r="U109" s="35">
        <v>500</v>
      </c>
      <c r="V109" s="35" t="s">
        <v>1570</v>
      </c>
      <c r="W109" s="35" t="s">
        <v>852</v>
      </c>
      <c r="AA109" s="35" t="s">
        <v>1571</v>
      </c>
    </row>
    <row r="110" spans="1:27" hidden="1">
      <c r="A110" s="29" t="s">
        <v>1572</v>
      </c>
      <c r="B110" s="29" t="s">
        <v>1573</v>
      </c>
      <c r="C110" s="29" t="s">
        <v>1574</v>
      </c>
      <c r="D110" s="29" t="s">
        <v>1575</v>
      </c>
      <c r="E110" s="29" t="s">
        <v>1202</v>
      </c>
      <c r="F110" s="29" t="s">
        <v>1576</v>
      </c>
      <c r="G110" s="29" t="s">
        <v>1577</v>
      </c>
      <c r="I110" s="29" t="s">
        <v>163</v>
      </c>
      <c r="J110" s="29" t="s">
        <v>1578</v>
      </c>
      <c r="L110" s="29">
        <f t="shared" si="11"/>
        <v>3.2857142857142856</v>
      </c>
      <c r="M110" s="29"/>
      <c r="N110" s="29"/>
      <c r="O110" s="29" t="s">
        <v>1244</v>
      </c>
      <c r="P110" s="29" t="s">
        <v>1579</v>
      </c>
      <c r="Q110" s="29">
        <v>200</v>
      </c>
      <c r="R110" s="29" t="s">
        <v>1580</v>
      </c>
      <c r="S110" s="29" t="s">
        <v>848</v>
      </c>
      <c r="T110" s="29" t="s">
        <v>849</v>
      </c>
      <c r="U110" s="29" t="s">
        <v>1141</v>
      </c>
      <c r="V110" s="29" t="s">
        <v>1581</v>
      </c>
      <c r="W110" s="29" t="s">
        <v>852</v>
      </c>
      <c r="AA110" s="29" t="s">
        <v>1582</v>
      </c>
    </row>
    <row r="111" spans="1:27" hidden="1">
      <c r="A111" s="29" t="s">
        <v>1583</v>
      </c>
      <c r="B111" s="29" t="s">
        <v>1584</v>
      </c>
      <c r="C111" s="29" t="s">
        <v>1585</v>
      </c>
      <c r="D111" s="29" t="s">
        <v>1586</v>
      </c>
      <c r="E111" s="29" t="s">
        <v>858</v>
      </c>
      <c r="F111" s="29" t="s">
        <v>1587</v>
      </c>
      <c r="G111" s="39" t="s">
        <v>1588</v>
      </c>
      <c r="H111" s="32" t="s">
        <v>870</v>
      </c>
      <c r="I111" s="29" t="s">
        <v>1589</v>
      </c>
      <c r="J111" s="29" t="s">
        <v>1590</v>
      </c>
      <c r="K111" s="29" t="e">
        <f>VLOOKUP(G111,[1]TOTAL!$E$2:$I$198,5,FALSE)</f>
        <v>#N/A</v>
      </c>
      <c r="L111" s="36">
        <f t="shared" si="11"/>
        <v>4.7264602617299714</v>
      </c>
      <c r="M111" s="36">
        <f t="shared" si="16"/>
        <v>2.3938716884774978E-2</v>
      </c>
      <c r="N111" s="36">
        <f t="shared" si="17"/>
        <v>5.0648298217179904E-3</v>
      </c>
      <c r="O111" s="29" t="s">
        <v>845</v>
      </c>
      <c r="P111" s="29" t="s">
        <v>872</v>
      </c>
      <c r="Q111" s="29">
        <v>200</v>
      </c>
      <c r="R111" s="29" t="s">
        <v>878</v>
      </c>
      <c r="S111" s="29" t="s">
        <v>193</v>
      </c>
      <c r="T111" s="29" t="s">
        <v>36</v>
      </c>
      <c r="U111" s="29">
        <v>300</v>
      </c>
      <c r="V111" s="29" t="s">
        <v>1591</v>
      </c>
      <c r="W111" s="29" t="s">
        <v>852</v>
      </c>
      <c r="AA111" s="29" t="s">
        <v>1592</v>
      </c>
    </row>
    <row r="112" spans="1:27" hidden="1">
      <c r="A112" s="29" t="s">
        <v>1593</v>
      </c>
      <c r="B112" s="29" t="s">
        <v>485</v>
      </c>
      <c r="C112" s="29" t="s">
        <v>486</v>
      </c>
      <c r="D112" s="29" t="s">
        <v>490</v>
      </c>
      <c r="E112" s="29" t="s">
        <v>858</v>
      </c>
      <c r="F112" s="29" t="s">
        <v>487</v>
      </c>
      <c r="G112" s="29" t="s">
        <v>488</v>
      </c>
      <c r="I112" s="29" t="s">
        <v>489</v>
      </c>
      <c r="J112" s="29" t="s">
        <v>1594</v>
      </c>
      <c r="L112" s="29">
        <f t="shared" si="11"/>
        <v>6.0635784029604531</v>
      </c>
      <c r="M112" s="29"/>
      <c r="N112" s="29"/>
      <c r="O112" s="29" t="s">
        <v>862</v>
      </c>
      <c r="P112" s="29" t="s">
        <v>1158</v>
      </c>
      <c r="Q112" s="29">
        <v>200</v>
      </c>
      <c r="R112" s="29" t="s">
        <v>878</v>
      </c>
      <c r="S112" s="29" t="s">
        <v>854</v>
      </c>
      <c r="T112" s="29" t="s">
        <v>849</v>
      </c>
      <c r="U112" s="29" t="s">
        <v>850</v>
      </c>
      <c r="V112" s="29" t="s">
        <v>837</v>
      </c>
      <c r="W112" s="29" t="s">
        <v>852</v>
      </c>
      <c r="AA112" s="29" t="s">
        <v>1595</v>
      </c>
    </row>
    <row r="113" spans="1:27" s="35" customFormat="1">
      <c r="A113" s="35" t="s">
        <v>1596</v>
      </c>
      <c r="B113" s="35" t="s">
        <v>109</v>
      </c>
      <c r="C113" s="35" t="s">
        <v>1597</v>
      </c>
      <c r="D113" s="35" t="s">
        <v>111</v>
      </c>
      <c r="E113" s="35" t="s">
        <v>858</v>
      </c>
      <c r="F113" s="35" t="s">
        <v>109</v>
      </c>
      <c r="G113" s="37" t="s">
        <v>110</v>
      </c>
      <c r="H113" s="38" t="s">
        <v>870</v>
      </c>
      <c r="I113" s="35" t="s">
        <v>1051</v>
      </c>
      <c r="J113" s="35" t="s">
        <v>1598</v>
      </c>
      <c r="K113" s="35" t="e">
        <f>VLOOKUP(G113,[1]TOTAL!$E$2:$I$198,5,FALSE)</f>
        <v>#N/A</v>
      </c>
      <c r="L113" s="41">
        <f t="shared" si="11"/>
        <v>4.666666666666667</v>
      </c>
      <c r="M113" s="41">
        <f t="shared" si="16"/>
        <v>1.6666666666666666E-2</v>
      </c>
      <c r="N113" s="41">
        <f t="shared" si="17"/>
        <v>3.5714285714285713E-3</v>
      </c>
      <c r="O113" s="35" t="s">
        <v>881</v>
      </c>
      <c r="P113" s="35" t="s">
        <v>1233</v>
      </c>
      <c r="Q113" s="35">
        <v>200</v>
      </c>
      <c r="R113" s="35" t="s">
        <v>878</v>
      </c>
      <c r="S113" s="35" t="s">
        <v>193</v>
      </c>
      <c r="T113" s="35" t="s">
        <v>36</v>
      </c>
      <c r="U113" s="35">
        <v>500</v>
      </c>
      <c r="V113" s="35" t="s">
        <v>1599</v>
      </c>
      <c r="W113" s="35" t="s">
        <v>852</v>
      </c>
      <c r="AA113" s="35" t="s">
        <v>1600</v>
      </c>
    </row>
    <row r="114" spans="1:27" hidden="1">
      <c r="A114" s="29" t="s">
        <v>1601</v>
      </c>
      <c r="B114" s="29" t="s">
        <v>601</v>
      </c>
      <c r="C114" s="29" t="s">
        <v>602</v>
      </c>
      <c r="D114" s="29" t="s">
        <v>605</v>
      </c>
      <c r="E114" s="29" t="s">
        <v>841</v>
      </c>
      <c r="F114" s="29" t="s">
        <v>601</v>
      </c>
      <c r="G114" s="29" t="s">
        <v>603</v>
      </c>
      <c r="I114" s="29" t="s">
        <v>604</v>
      </c>
      <c r="J114" s="29" t="s">
        <v>1602</v>
      </c>
      <c r="L114" s="29">
        <f t="shared" si="11"/>
        <v>5.4090909090909092</v>
      </c>
      <c r="M114" s="29"/>
      <c r="N114" s="29"/>
      <c r="O114" s="29" t="s">
        <v>881</v>
      </c>
      <c r="P114" s="29" t="s">
        <v>1603</v>
      </c>
      <c r="Q114" s="29">
        <v>200</v>
      </c>
      <c r="R114" s="29" t="s">
        <v>878</v>
      </c>
      <c r="S114" s="29" t="s">
        <v>193</v>
      </c>
      <c r="T114" s="29" t="s">
        <v>849</v>
      </c>
      <c r="U114" s="29" t="s">
        <v>850</v>
      </c>
      <c r="V114" s="29" t="s">
        <v>1604</v>
      </c>
      <c r="W114" s="29" t="s">
        <v>852</v>
      </c>
      <c r="AA114" s="29" t="s">
        <v>1605</v>
      </c>
    </row>
    <row r="115" spans="1:27" hidden="1">
      <c r="A115" s="29" t="s">
        <v>1606</v>
      </c>
      <c r="B115" s="29" t="s">
        <v>521</v>
      </c>
      <c r="C115" s="29" t="s">
        <v>522</v>
      </c>
      <c r="D115" s="29" t="s">
        <v>525</v>
      </c>
      <c r="E115" s="29" t="s">
        <v>841</v>
      </c>
      <c r="F115" s="29" t="s">
        <v>523</v>
      </c>
      <c r="G115" s="29" t="s">
        <v>524</v>
      </c>
      <c r="I115" s="29" t="s">
        <v>133</v>
      </c>
      <c r="J115" s="29" t="s">
        <v>1003</v>
      </c>
      <c r="L115" s="29">
        <f t="shared" si="11"/>
        <v>5.916666666666667</v>
      </c>
      <c r="M115" s="29"/>
      <c r="N115" s="29"/>
      <c r="O115" s="29" t="s">
        <v>1222</v>
      </c>
      <c r="P115" s="29" t="s">
        <v>1607</v>
      </c>
      <c r="Q115" s="29">
        <v>200</v>
      </c>
      <c r="R115" s="29" t="s">
        <v>1604</v>
      </c>
      <c r="S115" s="29" t="s">
        <v>848</v>
      </c>
      <c r="T115" s="29" t="s">
        <v>849</v>
      </c>
      <c r="U115" s="29" t="s">
        <v>850</v>
      </c>
      <c r="V115" s="29" t="s">
        <v>1604</v>
      </c>
      <c r="W115" s="29" t="s">
        <v>852</v>
      </c>
      <c r="AA115" s="29" t="s">
        <v>1608</v>
      </c>
    </row>
    <row r="116" spans="1:27" hidden="1">
      <c r="A116" s="29" t="s">
        <v>1609</v>
      </c>
      <c r="B116" s="29" t="s">
        <v>1610</v>
      </c>
      <c r="C116" s="29" t="s">
        <v>1611</v>
      </c>
      <c r="D116" s="29" t="s">
        <v>1611</v>
      </c>
      <c r="E116" s="29" t="s">
        <v>858</v>
      </c>
      <c r="F116" s="29" t="s">
        <v>1610</v>
      </c>
      <c r="G116" s="39" t="s">
        <v>1612</v>
      </c>
      <c r="H116" s="32" t="s">
        <v>870</v>
      </c>
      <c r="I116" s="29" t="s">
        <v>1506</v>
      </c>
      <c r="J116" s="29" t="s">
        <v>1613</v>
      </c>
      <c r="K116" s="29" t="e">
        <f>VLOOKUP(G116,[1]TOTAL!$E$2:$I$198,5,FALSE)</f>
        <v>#N/A</v>
      </c>
      <c r="L116" s="36">
        <f t="shared" si="11"/>
        <v>4.581818181818182</v>
      </c>
      <c r="M116" s="36">
        <f t="shared" ref="M116:M124" si="18">U116/I116</f>
        <v>9.0909090909090905E-3</v>
      </c>
      <c r="N116" s="36">
        <f t="shared" ref="N116:N124" si="19">U116/J116</f>
        <v>1.984126984126984E-3</v>
      </c>
      <c r="O116" s="29" t="s">
        <v>881</v>
      </c>
      <c r="P116" s="29" t="s">
        <v>872</v>
      </c>
      <c r="Q116" s="29" t="s">
        <v>864</v>
      </c>
      <c r="R116" s="29" t="s">
        <v>865</v>
      </c>
      <c r="S116" s="29" t="s">
        <v>907</v>
      </c>
      <c r="T116" s="29" t="s">
        <v>36</v>
      </c>
      <c r="U116" s="29">
        <v>500</v>
      </c>
      <c r="V116" s="29" t="s">
        <v>1614</v>
      </c>
      <c r="W116" s="29" t="s">
        <v>852</v>
      </c>
      <c r="AA116" s="29" t="s">
        <v>1615</v>
      </c>
    </row>
    <row r="117" spans="1:27" s="35" customFormat="1">
      <c r="A117" s="35" t="s">
        <v>1616</v>
      </c>
      <c r="B117" s="35" t="s">
        <v>116</v>
      </c>
      <c r="C117" s="35" t="s">
        <v>119</v>
      </c>
      <c r="D117" s="35" t="s">
        <v>119</v>
      </c>
      <c r="E117" s="35" t="s">
        <v>858</v>
      </c>
      <c r="F117" s="35" t="s">
        <v>117</v>
      </c>
      <c r="G117" s="37" t="s">
        <v>118</v>
      </c>
      <c r="H117" s="38" t="s">
        <v>870</v>
      </c>
      <c r="I117" s="35" t="s">
        <v>1499</v>
      </c>
      <c r="J117" s="35" t="s">
        <v>1617</v>
      </c>
      <c r="K117" s="35" t="e">
        <f>VLOOKUP(G117,[1]TOTAL!$E$2:$I$198,5,FALSE)</f>
        <v>#N/A</v>
      </c>
      <c r="L117" s="41">
        <f t="shared" si="11"/>
        <v>4.1363636363636367</v>
      </c>
      <c r="M117" s="41">
        <f t="shared" si="18"/>
        <v>7.575757575757576E-3</v>
      </c>
      <c r="N117" s="41">
        <f t="shared" si="19"/>
        <v>1.8315018315018315E-3</v>
      </c>
      <c r="O117" s="35" t="s">
        <v>862</v>
      </c>
      <c r="P117" s="35" t="s">
        <v>948</v>
      </c>
      <c r="Q117" s="35" t="s">
        <v>864</v>
      </c>
      <c r="R117" s="35" t="s">
        <v>878</v>
      </c>
      <c r="S117" s="35" t="s">
        <v>907</v>
      </c>
      <c r="T117" s="35" t="s">
        <v>36</v>
      </c>
      <c r="U117" s="35">
        <v>500</v>
      </c>
      <c r="V117" s="35" t="s">
        <v>118</v>
      </c>
      <c r="W117" s="35" t="s">
        <v>852</v>
      </c>
      <c r="AA117" s="35" t="s">
        <v>1618</v>
      </c>
    </row>
    <row r="118" spans="1:27" hidden="1">
      <c r="A118" s="29" t="s">
        <v>1619</v>
      </c>
      <c r="B118" s="29" t="s">
        <v>1620</v>
      </c>
      <c r="C118" s="29" t="s">
        <v>1621</v>
      </c>
      <c r="D118" s="29" t="s">
        <v>1622</v>
      </c>
      <c r="E118" s="29" t="s">
        <v>841</v>
      </c>
      <c r="F118" s="29" t="s">
        <v>1623</v>
      </c>
      <c r="G118" s="29" t="s">
        <v>1624</v>
      </c>
      <c r="I118" s="29" t="s">
        <v>1625</v>
      </c>
      <c r="J118" s="29" t="s">
        <v>1626</v>
      </c>
      <c r="L118" s="29">
        <f t="shared" si="11"/>
        <v>2.064516129032258</v>
      </c>
      <c r="M118" s="29"/>
      <c r="N118" s="29"/>
      <c r="O118" s="29" t="s">
        <v>1222</v>
      </c>
      <c r="P118" s="29" t="s">
        <v>1627</v>
      </c>
      <c r="Q118" s="29">
        <v>200</v>
      </c>
      <c r="R118" s="29" t="s">
        <v>865</v>
      </c>
      <c r="S118" s="29" t="s">
        <v>1628</v>
      </c>
      <c r="T118" s="29" t="s">
        <v>849</v>
      </c>
      <c r="U118" s="29" t="s">
        <v>982</v>
      </c>
      <c r="V118" s="29" t="s">
        <v>837</v>
      </c>
      <c r="W118" s="29" t="s">
        <v>852</v>
      </c>
      <c r="AA118" s="29" t="s">
        <v>1629</v>
      </c>
    </row>
    <row r="119" spans="1:27" hidden="1">
      <c r="A119" s="29" t="s">
        <v>1630</v>
      </c>
      <c r="B119" s="29" t="s">
        <v>1631</v>
      </c>
      <c r="C119" s="29" t="s">
        <v>1632</v>
      </c>
      <c r="D119" s="29" t="s">
        <v>1633</v>
      </c>
      <c r="E119" s="29" t="s">
        <v>841</v>
      </c>
      <c r="F119" s="29" t="s">
        <v>1634</v>
      </c>
      <c r="G119" s="29" t="s">
        <v>1635</v>
      </c>
      <c r="I119" s="29" t="s">
        <v>1164</v>
      </c>
      <c r="J119" s="29" t="s">
        <v>1636</v>
      </c>
      <c r="L119" s="29">
        <f t="shared" si="11"/>
        <v>2.0952380952380953</v>
      </c>
      <c r="M119" s="29"/>
      <c r="N119" s="29"/>
      <c r="O119" s="29" t="s">
        <v>881</v>
      </c>
      <c r="P119" s="29" t="s">
        <v>1033</v>
      </c>
      <c r="Q119" s="29" t="s">
        <v>864</v>
      </c>
      <c r="R119" s="29" t="s">
        <v>1637</v>
      </c>
      <c r="S119" s="29" t="s">
        <v>193</v>
      </c>
      <c r="T119" s="29" t="s">
        <v>849</v>
      </c>
      <c r="U119" s="29" t="s">
        <v>982</v>
      </c>
      <c r="V119" s="29" t="s">
        <v>1635</v>
      </c>
      <c r="W119" s="29" t="s">
        <v>852</v>
      </c>
      <c r="AA119" s="29" t="s">
        <v>1638</v>
      </c>
    </row>
    <row r="120" spans="1:27" hidden="1">
      <c r="A120" s="29" t="s">
        <v>1639</v>
      </c>
      <c r="B120" s="29" t="s">
        <v>1640</v>
      </c>
      <c r="C120" s="29" t="s">
        <v>1641</v>
      </c>
      <c r="D120" s="29" t="s">
        <v>1642</v>
      </c>
      <c r="E120" s="29" t="s">
        <v>841</v>
      </c>
      <c r="F120" s="29" t="s">
        <v>1641</v>
      </c>
      <c r="G120" s="29" t="s">
        <v>1643</v>
      </c>
      <c r="I120" s="29" t="s">
        <v>1644</v>
      </c>
      <c r="J120" s="29" t="s">
        <v>1645</v>
      </c>
      <c r="K120" s="29" t="e">
        <f>VLOOKUP(G120,[1]TOTAL!$E$2:$I$198,5,FALSE)</f>
        <v>#N/A</v>
      </c>
      <c r="L120" s="36">
        <f t="shared" si="11"/>
        <v>3.9743589743589745</v>
      </c>
      <c r="M120" s="36">
        <f t="shared" si="18"/>
        <v>1.0683760683760684E-2</v>
      </c>
      <c r="N120" s="36">
        <f t="shared" si="19"/>
        <v>2.6881720430107529E-3</v>
      </c>
      <c r="O120" s="29" t="s">
        <v>862</v>
      </c>
      <c r="P120" s="29" t="s">
        <v>1646</v>
      </c>
      <c r="Q120" s="29" t="s">
        <v>864</v>
      </c>
      <c r="R120" s="29" t="s">
        <v>933</v>
      </c>
      <c r="S120" s="29" t="s">
        <v>193</v>
      </c>
      <c r="T120" s="29" t="s">
        <v>36</v>
      </c>
      <c r="U120" s="29">
        <v>500</v>
      </c>
      <c r="V120" s="29" t="s">
        <v>1647</v>
      </c>
      <c r="W120" s="29" t="s">
        <v>852</v>
      </c>
      <c r="AA120" s="29" t="s">
        <v>1648</v>
      </c>
    </row>
    <row r="121" spans="1:27" hidden="1">
      <c r="A121" s="29" t="s">
        <v>1649</v>
      </c>
      <c r="B121" s="29" t="s">
        <v>1650</v>
      </c>
      <c r="C121" s="29" t="s">
        <v>1651</v>
      </c>
      <c r="D121" s="29" t="s">
        <v>1652</v>
      </c>
      <c r="E121" s="29" t="s">
        <v>858</v>
      </c>
      <c r="F121" s="29" t="s">
        <v>1653</v>
      </c>
      <c r="G121" s="29" t="s">
        <v>1654</v>
      </c>
      <c r="I121" s="29" t="s">
        <v>1655</v>
      </c>
      <c r="J121" s="29" t="s">
        <v>1656</v>
      </c>
      <c r="K121" s="29" t="e">
        <f>VLOOKUP(G121,[1]TOTAL!$E$2:$I$198,5,FALSE)</f>
        <v>#N/A</v>
      </c>
      <c r="L121" s="36">
        <f t="shared" si="11"/>
        <v>3.92</v>
      </c>
      <c r="M121" s="36">
        <f t="shared" si="18"/>
        <v>2.4E-2</v>
      </c>
      <c r="N121" s="36">
        <f t="shared" si="19"/>
        <v>6.1224489795918364E-3</v>
      </c>
      <c r="O121" s="29" t="s">
        <v>862</v>
      </c>
      <c r="P121" s="29" t="s">
        <v>1657</v>
      </c>
      <c r="Q121" s="29">
        <v>200</v>
      </c>
      <c r="R121" s="29" t="s">
        <v>865</v>
      </c>
      <c r="S121" s="29" t="s">
        <v>924</v>
      </c>
      <c r="T121" s="29" t="s">
        <v>36</v>
      </c>
      <c r="U121" s="29">
        <v>300</v>
      </c>
      <c r="V121" s="29" t="s">
        <v>1658</v>
      </c>
      <c r="W121" s="29" t="s">
        <v>852</v>
      </c>
      <c r="AA121" s="29" t="s">
        <v>1659</v>
      </c>
    </row>
    <row r="122" spans="1:27" hidden="1">
      <c r="A122" s="29" t="s">
        <v>1660</v>
      </c>
      <c r="B122" s="29" t="s">
        <v>1661</v>
      </c>
      <c r="C122" s="29" t="s">
        <v>1662</v>
      </c>
      <c r="D122" s="29" t="s">
        <v>1663</v>
      </c>
      <c r="E122" s="29" t="s">
        <v>858</v>
      </c>
      <c r="F122" s="29" t="s">
        <v>1664</v>
      </c>
      <c r="G122" s="29" t="s">
        <v>1665</v>
      </c>
      <c r="I122" s="29" t="s">
        <v>191</v>
      </c>
      <c r="J122" s="29" t="s">
        <v>1578</v>
      </c>
      <c r="K122" s="29" t="e">
        <f>VLOOKUP(G122,[1]TOTAL!$E$2:$I$198,5,FALSE)</f>
        <v>#N/A</v>
      </c>
      <c r="L122" s="36">
        <f t="shared" si="11"/>
        <v>3.5384615384615383</v>
      </c>
      <c r="M122" s="36">
        <f t="shared" si="18"/>
        <v>2.3076923076923078E-2</v>
      </c>
      <c r="N122" s="36">
        <f t="shared" si="19"/>
        <v>6.5217391304347823E-3</v>
      </c>
      <c r="O122" s="29" t="s">
        <v>862</v>
      </c>
      <c r="P122" s="29" t="s">
        <v>1033</v>
      </c>
      <c r="Q122" s="29">
        <v>200</v>
      </c>
      <c r="R122" s="29" t="s">
        <v>1666</v>
      </c>
      <c r="S122" s="29" t="s">
        <v>848</v>
      </c>
      <c r="T122" s="29" t="s">
        <v>36</v>
      </c>
      <c r="U122" s="29">
        <v>300</v>
      </c>
      <c r="V122" s="29" t="s">
        <v>1667</v>
      </c>
      <c r="W122" s="29" t="s">
        <v>852</v>
      </c>
      <c r="AA122" s="29" t="s">
        <v>1668</v>
      </c>
    </row>
    <row r="123" spans="1:27" hidden="1">
      <c r="A123" s="29" t="s">
        <v>1669</v>
      </c>
      <c r="B123" s="29" t="s">
        <v>1670</v>
      </c>
      <c r="C123" s="29" t="s">
        <v>1671</v>
      </c>
      <c r="D123" s="29" t="s">
        <v>1672</v>
      </c>
      <c r="E123" s="29" t="s">
        <v>858</v>
      </c>
      <c r="F123" s="29" t="s">
        <v>1673</v>
      </c>
      <c r="G123" s="29" t="s">
        <v>1674</v>
      </c>
      <c r="I123" s="29" t="s">
        <v>126</v>
      </c>
      <c r="J123" s="29" t="s">
        <v>960</v>
      </c>
      <c r="K123" s="29" t="e">
        <f>VLOOKUP(G123,[1]TOTAL!$E$2:$I$198,5,FALSE)</f>
        <v>#N/A</v>
      </c>
      <c r="L123" s="36">
        <f t="shared" si="11"/>
        <v>3.5</v>
      </c>
      <c r="M123" s="36">
        <f t="shared" si="18"/>
        <v>0.03</v>
      </c>
      <c r="N123" s="36">
        <f t="shared" si="19"/>
        <v>8.5714285714285719E-3</v>
      </c>
      <c r="O123" s="29" t="s">
        <v>862</v>
      </c>
      <c r="P123" s="29" t="s">
        <v>1033</v>
      </c>
      <c r="Q123" s="29">
        <v>200</v>
      </c>
      <c r="R123" s="29" t="s">
        <v>1675</v>
      </c>
      <c r="S123" s="29" t="s">
        <v>848</v>
      </c>
      <c r="T123" s="29" t="s">
        <v>36</v>
      </c>
      <c r="U123" s="29">
        <v>300</v>
      </c>
      <c r="V123" s="29" t="s">
        <v>1676</v>
      </c>
      <c r="W123" s="29" t="s">
        <v>852</v>
      </c>
      <c r="AA123" s="29" t="s">
        <v>1668</v>
      </c>
    </row>
    <row r="124" spans="1:27" hidden="1">
      <c r="A124" s="29" t="s">
        <v>1677</v>
      </c>
      <c r="B124" s="29" t="s">
        <v>1678</v>
      </c>
      <c r="C124" s="29" t="s">
        <v>1679</v>
      </c>
      <c r="D124" s="29" t="s">
        <v>1680</v>
      </c>
      <c r="E124" s="29" t="s">
        <v>841</v>
      </c>
      <c r="F124" s="29" t="s">
        <v>1681</v>
      </c>
      <c r="G124" s="29" t="s">
        <v>1682</v>
      </c>
      <c r="I124" s="29" t="s">
        <v>156</v>
      </c>
      <c r="J124" s="29" t="s">
        <v>1683</v>
      </c>
      <c r="K124" s="29" t="e">
        <f>VLOOKUP(G124,[1]TOTAL!$E$2:$I$198,5,FALSE)</f>
        <v>#N/A</v>
      </c>
      <c r="L124" s="36">
        <f t="shared" si="11"/>
        <v>3.4545454545454546</v>
      </c>
      <c r="M124" s="36">
        <f t="shared" si="18"/>
        <v>2.7272727272727271E-2</v>
      </c>
      <c r="N124" s="36">
        <f t="shared" si="19"/>
        <v>7.8947368421052634E-3</v>
      </c>
      <c r="O124" s="29" t="s">
        <v>881</v>
      </c>
      <c r="P124" s="29" t="s">
        <v>1684</v>
      </c>
      <c r="Q124" s="29">
        <v>200</v>
      </c>
      <c r="R124" s="29" t="s">
        <v>878</v>
      </c>
      <c r="S124" s="29" t="s">
        <v>924</v>
      </c>
      <c r="T124" s="29" t="s">
        <v>36</v>
      </c>
      <c r="U124" s="29">
        <v>300</v>
      </c>
      <c r="V124" s="29" t="s">
        <v>1685</v>
      </c>
      <c r="W124" s="29" t="s">
        <v>852</v>
      </c>
      <c r="AA124" s="29" t="s">
        <v>1686</v>
      </c>
    </row>
    <row r="125" spans="1:27" hidden="1">
      <c r="A125" s="29" t="s">
        <v>1687</v>
      </c>
      <c r="B125" s="29" t="s">
        <v>1688</v>
      </c>
      <c r="C125" s="29" t="s">
        <v>1689</v>
      </c>
      <c r="D125" s="29" t="s">
        <v>1689</v>
      </c>
      <c r="E125" s="29" t="s">
        <v>858</v>
      </c>
      <c r="F125" s="29" t="s">
        <v>1690</v>
      </c>
      <c r="G125" s="29" t="s">
        <v>1691</v>
      </c>
      <c r="I125" s="29" t="s">
        <v>465</v>
      </c>
      <c r="J125" s="29" t="s">
        <v>1578</v>
      </c>
      <c r="L125" s="29">
        <f t="shared" si="11"/>
        <v>2.1904761904761907</v>
      </c>
      <c r="M125" s="29"/>
      <c r="N125" s="29"/>
      <c r="O125" s="29" t="s">
        <v>1402</v>
      </c>
      <c r="P125" s="29" t="s">
        <v>1229</v>
      </c>
      <c r="Q125" s="29">
        <v>200</v>
      </c>
      <c r="R125" s="29" t="s">
        <v>878</v>
      </c>
      <c r="S125" s="29" t="s">
        <v>848</v>
      </c>
      <c r="T125" s="29" t="s">
        <v>849</v>
      </c>
      <c r="U125" s="29" t="s">
        <v>850</v>
      </c>
      <c r="V125" s="29" t="s">
        <v>851</v>
      </c>
      <c r="W125" s="29" t="s">
        <v>852</v>
      </c>
      <c r="AA125" s="29" t="s">
        <v>1692</v>
      </c>
    </row>
    <row r="126" spans="1:27" hidden="1">
      <c r="A126" s="29" t="s">
        <v>1693</v>
      </c>
      <c r="B126" s="29" t="s">
        <v>1694</v>
      </c>
      <c r="C126" s="29" t="s">
        <v>1695</v>
      </c>
      <c r="D126" s="29" t="s">
        <v>1696</v>
      </c>
      <c r="E126" s="29" t="s">
        <v>858</v>
      </c>
      <c r="F126" s="29" t="s">
        <v>1697</v>
      </c>
      <c r="G126" s="29" t="s">
        <v>1698</v>
      </c>
      <c r="I126" s="29" t="s">
        <v>126</v>
      </c>
      <c r="J126" s="29" t="s">
        <v>213</v>
      </c>
      <c r="L126" s="29">
        <f t="shared" si="11"/>
        <v>1.7</v>
      </c>
      <c r="M126" s="29"/>
      <c r="N126" s="29"/>
      <c r="O126" s="29" t="s">
        <v>862</v>
      </c>
      <c r="P126" s="29" t="s">
        <v>872</v>
      </c>
      <c r="Q126" s="29">
        <v>200</v>
      </c>
      <c r="R126" s="29" t="s">
        <v>878</v>
      </c>
      <c r="S126" s="29" t="s">
        <v>193</v>
      </c>
      <c r="T126" s="29" t="s">
        <v>849</v>
      </c>
      <c r="U126" s="29" t="s">
        <v>850</v>
      </c>
      <c r="V126" s="29" t="s">
        <v>851</v>
      </c>
      <c r="W126" s="29" t="s">
        <v>852</v>
      </c>
      <c r="AA126" s="29" t="s">
        <v>1699</v>
      </c>
    </row>
    <row r="127" spans="1:27" hidden="1">
      <c r="A127" s="29" t="s">
        <v>1700</v>
      </c>
      <c r="B127" s="29" t="s">
        <v>1701</v>
      </c>
      <c r="C127" s="29" t="s">
        <v>1702</v>
      </c>
      <c r="D127" s="29" t="s">
        <v>286</v>
      </c>
      <c r="E127" s="29" t="s">
        <v>841</v>
      </c>
      <c r="F127" s="29" t="s">
        <v>283</v>
      </c>
      <c r="G127" s="29" t="s">
        <v>284</v>
      </c>
      <c r="I127" s="29" t="s">
        <v>285</v>
      </c>
      <c r="J127" s="29" t="s">
        <v>1703</v>
      </c>
      <c r="L127" s="29">
        <f t="shared" si="11"/>
        <v>9</v>
      </c>
      <c r="M127" s="29"/>
      <c r="N127" s="29"/>
      <c r="O127" s="29" t="s">
        <v>881</v>
      </c>
      <c r="P127" s="29" t="s">
        <v>1704</v>
      </c>
      <c r="Q127" s="29">
        <v>200</v>
      </c>
      <c r="R127" s="29" t="s">
        <v>1705</v>
      </c>
      <c r="S127" s="29" t="s">
        <v>924</v>
      </c>
      <c r="T127" s="29" t="s">
        <v>849</v>
      </c>
      <c r="U127" s="29" t="s">
        <v>850</v>
      </c>
      <c r="V127" s="29" t="s">
        <v>851</v>
      </c>
      <c r="W127" s="29" t="s">
        <v>852</v>
      </c>
      <c r="AA127" s="29" t="s">
        <v>1706</v>
      </c>
    </row>
    <row r="128" spans="1:27" hidden="1">
      <c r="A128" s="29" t="s">
        <v>1707</v>
      </c>
      <c r="B128" s="29" t="s">
        <v>321</v>
      </c>
      <c r="C128" s="29" t="s">
        <v>323</v>
      </c>
      <c r="D128" s="29" t="s">
        <v>323</v>
      </c>
      <c r="E128" s="29" t="s">
        <v>841</v>
      </c>
      <c r="F128" s="29" t="s">
        <v>321</v>
      </c>
      <c r="G128" s="29" t="s">
        <v>322</v>
      </c>
      <c r="I128" s="29" t="s">
        <v>156</v>
      </c>
      <c r="J128" s="29" t="s">
        <v>1708</v>
      </c>
      <c r="L128" s="29">
        <f t="shared" si="11"/>
        <v>8.2727272727272734</v>
      </c>
      <c r="M128" s="29"/>
      <c r="N128" s="29"/>
      <c r="O128" s="29" t="s">
        <v>881</v>
      </c>
      <c r="P128" s="29" t="s">
        <v>1709</v>
      </c>
      <c r="Q128" s="29">
        <v>200</v>
      </c>
      <c r="R128" s="29" t="s">
        <v>1224</v>
      </c>
      <c r="S128" s="29" t="s">
        <v>193</v>
      </c>
      <c r="T128" s="29" t="s">
        <v>36</v>
      </c>
      <c r="U128" s="29">
        <v>300</v>
      </c>
      <c r="V128" s="29" t="s">
        <v>837</v>
      </c>
      <c r="W128" s="29" t="s">
        <v>852</v>
      </c>
      <c r="AA128" s="29" t="s">
        <v>1710</v>
      </c>
    </row>
    <row r="129" spans="1:27" hidden="1">
      <c r="A129" s="29" t="s">
        <v>1711</v>
      </c>
      <c r="B129" s="29" t="s">
        <v>1712</v>
      </c>
      <c r="C129" s="29" t="s">
        <v>1713</v>
      </c>
      <c r="D129" s="29" t="s">
        <v>506</v>
      </c>
      <c r="E129" s="29" t="s">
        <v>841</v>
      </c>
      <c r="F129" s="29" t="s">
        <v>503</v>
      </c>
      <c r="G129" s="29" t="s">
        <v>504</v>
      </c>
      <c r="I129" s="29" t="s">
        <v>505</v>
      </c>
      <c r="J129" s="29" t="s">
        <v>1714</v>
      </c>
      <c r="L129" s="29">
        <f t="shared" si="11"/>
        <v>6</v>
      </c>
      <c r="M129" s="29"/>
      <c r="N129" s="29"/>
      <c r="O129" s="29" t="s">
        <v>881</v>
      </c>
      <c r="P129" s="29" t="s">
        <v>1704</v>
      </c>
      <c r="Q129" s="29">
        <v>200</v>
      </c>
      <c r="R129" s="29" t="s">
        <v>1705</v>
      </c>
      <c r="S129" s="29" t="s">
        <v>924</v>
      </c>
      <c r="T129" s="29" t="s">
        <v>849</v>
      </c>
      <c r="U129" s="29" t="s">
        <v>850</v>
      </c>
      <c r="V129" s="29" t="s">
        <v>1715</v>
      </c>
      <c r="W129" s="29" t="s">
        <v>852</v>
      </c>
      <c r="AA129" s="29" t="s">
        <v>1716</v>
      </c>
    </row>
    <row r="130" spans="1:27" hidden="1">
      <c r="A130" s="29" t="s">
        <v>1717</v>
      </c>
      <c r="B130" s="29" t="s">
        <v>479</v>
      </c>
      <c r="C130" s="29" t="s">
        <v>480</v>
      </c>
      <c r="D130" s="29" t="s">
        <v>483</v>
      </c>
      <c r="E130" s="29" t="s">
        <v>841</v>
      </c>
      <c r="F130" s="29" t="s">
        <v>481</v>
      </c>
      <c r="G130" s="29" t="s">
        <v>482</v>
      </c>
      <c r="I130" s="29" t="s">
        <v>465</v>
      </c>
      <c r="J130" s="29" t="s">
        <v>947</v>
      </c>
      <c r="L130" s="29">
        <f t="shared" ref="L130:L193" si="20">J130/I130</f>
        <v>6.0952380952380949</v>
      </c>
      <c r="M130" s="29"/>
      <c r="N130" s="29"/>
      <c r="O130" s="29" t="s">
        <v>1222</v>
      </c>
      <c r="P130" s="29" t="s">
        <v>1704</v>
      </c>
      <c r="Q130" s="29">
        <v>200</v>
      </c>
      <c r="R130" s="29" t="s">
        <v>878</v>
      </c>
      <c r="S130" s="29" t="s">
        <v>848</v>
      </c>
      <c r="T130" s="29" t="s">
        <v>849</v>
      </c>
      <c r="U130" s="29" t="s">
        <v>850</v>
      </c>
      <c r="V130" s="29" t="s">
        <v>851</v>
      </c>
      <c r="W130" s="29" t="s">
        <v>852</v>
      </c>
      <c r="AA130" s="29" t="s">
        <v>1718</v>
      </c>
    </row>
    <row r="131" spans="1:27" hidden="1">
      <c r="A131" s="29" t="s">
        <v>1719</v>
      </c>
      <c r="B131" s="29" t="s">
        <v>1720</v>
      </c>
      <c r="C131" s="29" t="s">
        <v>188</v>
      </c>
      <c r="D131" s="29" t="s">
        <v>192</v>
      </c>
      <c r="E131" s="29" t="s">
        <v>858</v>
      </c>
      <c r="F131" s="29" t="s">
        <v>189</v>
      </c>
      <c r="G131" s="29" t="s">
        <v>190</v>
      </c>
      <c r="I131" s="29" t="s">
        <v>191</v>
      </c>
      <c r="J131" s="29" t="s">
        <v>1721</v>
      </c>
      <c r="L131" s="29">
        <f t="shared" si="20"/>
        <v>12.538461538461538</v>
      </c>
      <c r="M131" s="29"/>
      <c r="N131" s="29"/>
      <c r="O131" s="29" t="s">
        <v>862</v>
      </c>
      <c r="P131" s="29" t="s">
        <v>872</v>
      </c>
      <c r="Q131" s="29">
        <v>200</v>
      </c>
      <c r="R131" s="29" t="s">
        <v>878</v>
      </c>
      <c r="S131" s="29" t="s">
        <v>848</v>
      </c>
      <c r="T131" s="29" t="s">
        <v>849</v>
      </c>
      <c r="U131" s="29" t="s">
        <v>850</v>
      </c>
      <c r="V131" s="29" t="s">
        <v>1005</v>
      </c>
      <c r="W131" s="29" t="s">
        <v>852</v>
      </c>
      <c r="AA131" s="29" t="s">
        <v>1722</v>
      </c>
    </row>
    <row r="132" spans="1:27" hidden="1">
      <c r="A132" s="29" t="s">
        <v>1723</v>
      </c>
      <c r="B132" s="29" t="s">
        <v>246</v>
      </c>
      <c r="C132" s="29" t="s">
        <v>247</v>
      </c>
      <c r="D132" s="29" t="s">
        <v>250</v>
      </c>
      <c r="E132" s="29" t="s">
        <v>858</v>
      </c>
      <c r="F132" s="29" t="s">
        <v>248</v>
      </c>
      <c r="G132" s="29" t="s">
        <v>249</v>
      </c>
      <c r="I132" s="29" t="s">
        <v>163</v>
      </c>
      <c r="J132" s="29" t="s">
        <v>1598</v>
      </c>
      <c r="L132" s="29">
        <f t="shared" si="20"/>
        <v>10</v>
      </c>
      <c r="M132" s="29"/>
      <c r="N132" s="29"/>
      <c r="O132" s="29" t="s">
        <v>862</v>
      </c>
      <c r="P132" s="29" t="s">
        <v>1724</v>
      </c>
      <c r="Q132" s="29">
        <v>200</v>
      </c>
      <c r="R132" s="29" t="s">
        <v>878</v>
      </c>
      <c r="S132" s="29" t="s">
        <v>848</v>
      </c>
      <c r="T132" s="29" t="s">
        <v>849</v>
      </c>
      <c r="U132" s="29" t="s">
        <v>850</v>
      </c>
      <c r="V132" s="29" t="s">
        <v>851</v>
      </c>
      <c r="W132" s="29" t="s">
        <v>852</v>
      </c>
      <c r="AA132" s="29" t="s">
        <v>1725</v>
      </c>
    </row>
    <row r="133" spans="1:27" hidden="1">
      <c r="A133" s="29" t="s">
        <v>1726</v>
      </c>
      <c r="B133" s="29" t="s">
        <v>630</v>
      </c>
      <c r="C133" s="29" t="s">
        <v>631</v>
      </c>
      <c r="D133" s="29" t="s">
        <v>635</v>
      </c>
      <c r="E133" s="29" t="s">
        <v>841</v>
      </c>
      <c r="F133" s="29" t="s">
        <v>632</v>
      </c>
      <c r="G133" s="29" t="s">
        <v>633</v>
      </c>
      <c r="I133" s="29" t="s">
        <v>634</v>
      </c>
      <c r="J133" s="29" t="s">
        <v>1097</v>
      </c>
      <c r="L133" s="29">
        <f t="shared" si="20"/>
        <v>5.244755244755245</v>
      </c>
      <c r="M133" s="29"/>
      <c r="N133" s="29"/>
      <c r="O133" s="29" t="s">
        <v>881</v>
      </c>
      <c r="P133" s="29" t="s">
        <v>1727</v>
      </c>
      <c r="Q133" s="29">
        <v>200</v>
      </c>
      <c r="R133" s="29" t="s">
        <v>1005</v>
      </c>
      <c r="S133" s="29" t="s">
        <v>193</v>
      </c>
      <c r="T133" s="29" t="s">
        <v>849</v>
      </c>
      <c r="U133" s="29" t="s">
        <v>850</v>
      </c>
      <c r="V133" s="29" t="s">
        <v>851</v>
      </c>
      <c r="W133" s="29" t="s">
        <v>852</v>
      </c>
      <c r="AA133" s="29" t="s">
        <v>1728</v>
      </c>
    </row>
    <row r="134" spans="1:27" hidden="1">
      <c r="A134" s="29" t="s">
        <v>1729</v>
      </c>
      <c r="B134" s="29" t="s">
        <v>1730</v>
      </c>
      <c r="C134" s="29" t="s">
        <v>1731</v>
      </c>
      <c r="D134" s="29" t="s">
        <v>1732</v>
      </c>
      <c r="E134" s="29" t="s">
        <v>858</v>
      </c>
      <c r="F134" s="29" t="s">
        <v>1733</v>
      </c>
      <c r="G134" s="29" t="s">
        <v>1734</v>
      </c>
      <c r="I134" s="29" t="s">
        <v>163</v>
      </c>
      <c r="J134" s="29" t="s">
        <v>1495</v>
      </c>
      <c r="L134" s="29">
        <f t="shared" si="20"/>
        <v>3</v>
      </c>
      <c r="M134" s="29"/>
      <c r="N134" s="29"/>
      <c r="O134" s="29" t="s">
        <v>862</v>
      </c>
      <c r="P134" s="29" t="s">
        <v>872</v>
      </c>
      <c r="Q134" s="29">
        <v>200</v>
      </c>
      <c r="R134" s="29" t="s">
        <v>1230</v>
      </c>
      <c r="S134" s="29" t="s">
        <v>924</v>
      </c>
      <c r="T134" s="29" t="s">
        <v>849</v>
      </c>
      <c r="U134" s="29" t="s">
        <v>850</v>
      </c>
      <c r="V134" s="29" t="s">
        <v>851</v>
      </c>
      <c r="W134" s="29" t="s">
        <v>852</v>
      </c>
      <c r="AA134" s="29" t="s">
        <v>1735</v>
      </c>
    </row>
    <row r="135" spans="1:27" hidden="1">
      <c r="A135" s="29" t="s">
        <v>1736</v>
      </c>
      <c r="B135" s="29" t="s">
        <v>1737</v>
      </c>
      <c r="C135" s="29" t="s">
        <v>1738</v>
      </c>
      <c r="D135" s="29" t="s">
        <v>1738</v>
      </c>
      <c r="E135" s="29" t="s">
        <v>858</v>
      </c>
      <c r="F135" s="29" t="s">
        <v>1739</v>
      </c>
      <c r="G135" s="29" t="s">
        <v>1740</v>
      </c>
      <c r="I135" s="29" t="s">
        <v>133</v>
      </c>
      <c r="J135" s="29" t="s">
        <v>1372</v>
      </c>
      <c r="L135" s="29">
        <f t="shared" si="20"/>
        <v>3.5833333333333335</v>
      </c>
      <c r="M135" s="29"/>
      <c r="N135" s="29"/>
      <c r="O135" s="29" t="s">
        <v>1222</v>
      </c>
      <c r="P135" s="29" t="s">
        <v>1229</v>
      </c>
      <c r="Q135" s="29">
        <v>200</v>
      </c>
      <c r="R135" s="29" t="s">
        <v>865</v>
      </c>
      <c r="S135" s="29" t="s">
        <v>924</v>
      </c>
      <c r="T135" s="29" t="s">
        <v>849</v>
      </c>
      <c r="U135" s="29" t="s">
        <v>850</v>
      </c>
      <c r="V135" s="29" t="s">
        <v>913</v>
      </c>
      <c r="W135" s="29" t="s">
        <v>852</v>
      </c>
      <c r="AA135" s="29" t="s">
        <v>1735</v>
      </c>
    </row>
    <row r="136" spans="1:27" hidden="1">
      <c r="A136" s="29" t="s">
        <v>1741</v>
      </c>
      <c r="B136" s="29" t="s">
        <v>671</v>
      </c>
      <c r="C136" s="29" t="s">
        <v>672</v>
      </c>
      <c r="D136" s="29" t="s">
        <v>675</v>
      </c>
      <c r="E136" s="29" t="s">
        <v>858</v>
      </c>
      <c r="F136" s="29" t="s">
        <v>673</v>
      </c>
      <c r="G136" s="29" t="s">
        <v>674</v>
      </c>
      <c r="I136" s="29" t="s">
        <v>133</v>
      </c>
      <c r="J136" s="29" t="s">
        <v>1742</v>
      </c>
      <c r="L136" s="29">
        <f t="shared" si="20"/>
        <v>5</v>
      </c>
      <c r="M136" s="29"/>
      <c r="N136" s="29"/>
      <c r="O136" s="29" t="s">
        <v>862</v>
      </c>
      <c r="P136" s="29" t="s">
        <v>1743</v>
      </c>
      <c r="Q136" s="29">
        <v>200</v>
      </c>
      <c r="R136" s="29" t="s">
        <v>1230</v>
      </c>
      <c r="S136" s="29" t="s">
        <v>193</v>
      </c>
      <c r="T136" s="29" t="s">
        <v>849</v>
      </c>
      <c r="U136" s="29" t="s">
        <v>850</v>
      </c>
      <c r="V136" s="29" t="s">
        <v>851</v>
      </c>
      <c r="W136" s="29" t="s">
        <v>852</v>
      </c>
      <c r="AA136" s="29" t="s">
        <v>1744</v>
      </c>
    </row>
    <row r="137" spans="1:27" hidden="1">
      <c r="A137" s="29" t="s">
        <v>1745</v>
      </c>
      <c r="B137" s="29" t="s">
        <v>1746</v>
      </c>
      <c r="C137" s="29" t="s">
        <v>1747</v>
      </c>
      <c r="D137" s="29" t="s">
        <v>1748</v>
      </c>
      <c r="E137" s="29" t="s">
        <v>858</v>
      </c>
      <c r="F137" s="29" t="s">
        <v>1749</v>
      </c>
      <c r="G137" s="29" t="s">
        <v>1750</v>
      </c>
      <c r="I137" s="29" t="s">
        <v>414</v>
      </c>
      <c r="J137" s="29" t="s">
        <v>1751</v>
      </c>
      <c r="L137" s="29">
        <f t="shared" si="20"/>
        <v>3.8</v>
      </c>
      <c r="M137" s="29"/>
      <c r="N137" s="29"/>
      <c r="O137" s="29" t="s">
        <v>862</v>
      </c>
      <c r="P137" s="29" t="s">
        <v>1752</v>
      </c>
      <c r="Q137" s="29">
        <v>200</v>
      </c>
      <c r="R137" s="29" t="s">
        <v>1753</v>
      </c>
      <c r="S137" s="29" t="s">
        <v>848</v>
      </c>
      <c r="T137" s="29" t="s">
        <v>36</v>
      </c>
      <c r="U137" s="29">
        <v>300</v>
      </c>
      <c r="V137" s="29" t="s">
        <v>1754</v>
      </c>
      <c r="W137" s="29" t="s">
        <v>852</v>
      </c>
      <c r="AA137" s="29" t="s">
        <v>1755</v>
      </c>
    </row>
    <row r="138" spans="1:27" hidden="1">
      <c r="A138" s="29" t="s">
        <v>1756</v>
      </c>
      <c r="B138" s="29" t="s">
        <v>1757</v>
      </c>
      <c r="C138" s="29" t="s">
        <v>1758</v>
      </c>
      <c r="D138" s="29" t="s">
        <v>1759</v>
      </c>
      <c r="E138" s="29" t="s">
        <v>1202</v>
      </c>
      <c r="F138" s="29" t="s">
        <v>1760</v>
      </c>
      <c r="G138" s="29" t="s">
        <v>1761</v>
      </c>
      <c r="I138" s="29" t="s">
        <v>1578</v>
      </c>
      <c r="J138" s="29" t="s">
        <v>1762</v>
      </c>
      <c r="K138" s="29" t="e">
        <f>VLOOKUP(G138,[1]TOTAL!$E$2:$I$198,5,FALSE)</f>
        <v>#N/A</v>
      </c>
      <c r="L138" s="36">
        <f t="shared" si="20"/>
        <v>3.4130434782608696</v>
      </c>
      <c r="M138" s="36">
        <f>U138/I138</f>
        <v>1.0869565217391304E-2</v>
      </c>
      <c r="N138" s="36">
        <f>U138/J138</f>
        <v>3.1847133757961785E-3</v>
      </c>
      <c r="O138" s="29" t="s">
        <v>1193</v>
      </c>
      <c r="P138" s="29" t="s">
        <v>1763</v>
      </c>
      <c r="Q138" s="29">
        <v>200</v>
      </c>
      <c r="R138" s="29" t="s">
        <v>1705</v>
      </c>
      <c r="S138" s="29" t="s">
        <v>193</v>
      </c>
      <c r="T138" s="29" t="s">
        <v>36</v>
      </c>
      <c r="U138" s="29">
        <v>500</v>
      </c>
      <c r="V138" s="29" t="s">
        <v>1761</v>
      </c>
      <c r="W138" s="29" t="s">
        <v>852</v>
      </c>
      <c r="AA138" s="29" t="s">
        <v>1764</v>
      </c>
    </row>
    <row r="139" spans="1:27" hidden="1">
      <c r="A139" s="29" t="s">
        <v>1765</v>
      </c>
      <c r="B139" s="29" t="s">
        <v>1766</v>
      </c>
      <c r="C139" s="29" t="s">
        <v>1767</v>
      </c>
      <c r="D139" s="29" t="s">
        <v>1767</v>
      </c>
      <c r="E139" s="29" t="s">
        <v>858</v>
      </c>
      <c r="F139" s="29" t="s">
        <v>1768</v>
      </c>
      <c r="G139" s="29" t="s">
        <v>1769</v>
      </c>
      <c r="I139" s="29" t="s">
        <v>1113</v>
      </c>
      <c r="J139" s="29" t="s">
        <v>1770</v>
      </c>
      <c r="L139" s="29">
        <f t="shared" si="20"/>
        <v>3.625</v>
      </c>
      <c r="M139" s="29"/>
      <c r="N139" s="29"/>
      <c r="O139" s="29" t="s">
        <v>881</v>
      </c>
      <c r="P139" s="29" t="s">
        <v>872</v>
      </c>
      <c r="Q139" s="29">
        <v>200</v>
      </c>
      <c r="R139" s="29" t="s">
        <v>865</v>
      </c>
      <c r="S139" s="29" t="s">
        <v>848</v>
      </c>
      <c r="T139" s="29" t="s">
        <v>36</v>
      </c>
      <c r="U139" s="29" t="s">
        <v>864</v>
      </c>
      <c r="V139" s="29" t="s">
        <v>851</v>
      </c>
      <c r="W139" s="29" t="s">
        <v>852</v>
      </c>
      <c r="AA139" s="29" t="s">
        <v>1771</v>
      </c>
    </row>
    <row r="140" spans="1:27" hidden="1">
      <c r="A140" s="29" t="s">
        <v>1772</v>
      </c>
      <c r="B140" s="29" t="s">
        <v>354</v>
      </c>
      <c r="C140" s="29" t="s">
        <v>1773</v>
      </c>
      <c r="D140" s="29" t="s">
        <v>357</v>
      </c>
      <c r="E140" s="29" t="s">
        <v>858</v>
      </c>
      <c r="F140" s="29" t="s">
        <v>355</v>
      </c>
      <c r="G140" s="29" t="s">
        <v>356</v>
      </c>
      <c r="I140" s="29" t="s">
        <v>133</v>
      </c>
      <c r="J140" s="29" t="s">
        <v>1708</v>
      </c>
      <c r="L140" s="29">
        <f t="shared" si="20"/>
        <v>7.583333333333333</v>
      </c>
      <c r="M140" s="29"/>
      <c r="N140" s="29"/>
      <c r="O140" s="29" t="s">
        <v>881</v>
      </c>
      <c r="P140" s="29" t="s">
        <v>1774</v>
      </c>
      <c r="Q140" s="29">
        <v>200</v>
      </c>
      <c r="R140" s="29" t="s">
        <v>1475</v>
      </c>
      <c r="S140" s="29" t="s">
        <v>848</v>
      </c>
      <c r="T140" s="29" t="s">
        <v>849</v>
      </c>
      <c r="U140" s="29" t="s">
        <v>850</v>
      </c>
      <c r="V140" s="29" t="s">
        <v>851</v>
      </c>
      <c r="W140" s="29" t="s">
        <v>852</v>
      </c>
      <c r="AA140" s="29" t="s">
        <v>1775</v>
      </c>
    </row>
    <row r="141" spans="1:27" hidden="1">
      <c r="A141" s="29" t="s">
        <v>1776</v>
      </c>
      <c r="B141" s="29" t="s">
        <v>1777</v>
      </c>
      <c r="C141" s="29" t="s">
        <v>1778</v>
      </c>
      <c r="D141" s="29" t="s">
        <v>1779</v>
      </c>
      <c r="E141" s="29" t="s">
        <v>841</v>
      </c>
      <c r="F141" s="29" t="s">
        <v>1780</v>
      </c>
      <c r="G141" s="29" t="s">
        <v>1781</v>
      </c>
      <c r="I141" s="29" t="s">
        <v>1009</v>
      </c>
      <c r="J141" s="29" t="s">
        <v>1782</v>
      </c>
      <c r="L141" s="29">
        <f t="shared" si="20"/>
        <v>7.2950819672131146</v>
      </c>
      <c r="M141" s="29"/>
      <c r="N141" s="29"/>
      <c r="O141" s="29" t="s">
        <v>862</v>
      </c>
      <c r="P141" s="29" t="s">
        <v>1043</v>
      </c>
      <c r="Q141" s="29" t="s">
        <v>864</v>
      </c>
      <c r="R141" s="29" t="s">
        <v>933</v>
      </c>
      <c r="S141" s="29" t="s">
        <v>924</v>
      </c>
      <c r="T141" s="29" t="s">
        <v>849</v>
      </c>
      <c r="U141" s="29" t="s">
        <v>982</v>
      </c>
      <c r="V141" s="29" t="s">
        <v>1783</v>
      </c>
      <c r="W141" s="29" t="s">
        <v>852</v>
      </c>
      <c r="AA141" s="29" t="s">
        <v>1775</v>
      </c>
    </row>
    <row r="142" spans="1:27" hidden="1">
      <c r="A142" s="29" t="s">
        <v>1784</v>
      </c>
      <c r="B142" s="29" t="s">
        <v>714</v>
      </c>
      <c r="C142" s="29" t="s">
        <v>715</v>
      </c>
      <c r="D142" s="29" t="s">
        <v>718</v>
      </c>
      <c r="E142" s="29" t="s">
        <v>841</v>
      </c>
      <c r="F142" s="29" t="s">
        <v>716</v>
      </c>
      <c r="G142" s="29" t="s">
        <v>717</v>
      </c>
      <c r="I142" s="29" t="s">
        <v>133</v>
      </c>
      <c r="J142" s="29" t="s">
        <v>1097</v>
      </c>
      <c r="L142" s="29">
        <f t="shared" si="20"/>
        <v>4.5</v>
      </c>
      <c r="M142" s="29"/>
      <c r="N142" s="29"/>
      <c r="O142" s="29" t="s">
        <v>1222</v>
      </c>
      <c r="P142" s="29" t="s">
        <v>872</v>
      </c>
      <c r="Q142" s="29">
        <v>200</v>
      </c>
      <c r="R142" s="29" t="s">
        <v>1328</v>
      </c>
      <c r="S142" s="29" t="s">
        <v>924</v>
      </c>
      <c r="T142" s="29" t="s">
        <v>849</v>
      </c>
      <c r="U142" s="29" t="s">
        <v>850</v>
      </c>
      <c r="V142" s="29" t="s">
        <v>851</v>
      </c>
      <c r="W142" s="29" t="s">
        <v>852</v>
      </c>
      <c r="AA142" s="29" t="s">
        <v>1785</v>
      </c>
    </row>
    <row r="143" spans="1:27" hidden="1">
      <c r="A143" s="29" t="s">
        <v>1786</v>
      </c>
      <c r="B143" s="29" t="s">
        <v>1787</v>
      </c>
      <c r="C143" s="29" t="s">
        <v>804</v>
      </c>
      <c r="D143" s="29" t="s">
        <v>804</v>
      </c>
      <c r="E143" s="29" t="s">
        <v>858</v>
      </c>
      <c r="F143" s="29" t="s">
        <v>1788</v>
      </c>
      <c r="G143" s="29" t="s">
        <v>803</v>
      </c>
      <c r="I143" s="29" t="s">
        <v>213</v>
      </c>
      <c r="J143" s="29" t="s">
        <v>1264</v>
      </c>
      <c r="L143" s="29">
        <f t="shared" si="20"/>
        <v>4.0588235294117645</v>
      </c>
      <c r="M143" s="29"/>
      <c r="N143" s="29"/>
      <c r="O143" s="29" t="s">
        <v>862</v>
      </c>
      <c r="P143" s="29" t="s">
        <v>1789</v>
      </c>
      <c r="Q143" s="29">
        <v>200</v>
      </c>
      <c r="R143" s="29" t="s">
        <v>883</v>
      </c>
      <c r="S143" s="29" t="s">
        <v>866</v>
      </c>
      <c r="T143" s="29" t="s">
        <v>849</v>
      </c>
      <c r="U143" s="29" t="s">
        <v>850</v>
      </c>
      <c r="V143" s="29" t="s">
        <v>849</v>
      </c>
      <c r="W143" s="29" t="s">
        <v>852</v>
      </c>
      <c r="AA143" s="29" t="s">
        <v>1790</v>
      </c>
    </row>
    <row r="144" spans="1:27" hidden="1">
      <c r="A144" s="29" t="s">
        <v>1791</v>
      </c>
      <c r="B144" s="29" t="s">
        <v>1792</v>
      </c>
      <c r="C144" s="29" t="s">
        <v>1793</v>
      </c>
      <c r="D144" s="29" t="s">
        <v>1794</v>
      </c>
      <c r="E144" s="29" t="s">
        <v>858</v>
      </c>
      <c r="F144" s="29" t="s">
        <v>1795</v>
      </c>
      <c r="G144" s="29" t="s">
        <v>1796</v>
      </c>
      <c r="I144" s="29" t="s">
        <v>163</v>
      </c>
      <c r="J144" s="29" t="s">
        <v>1467</v>
      </c>
      <c r="L144" s="29">
        <f t="shared" si="20"/>
        <v>3.7857142857142856</v>
      </c>
      <c r="M144" s="29"/>
      <c r="N144" s="29"/>
      <c r="O144" s="29" t="s">
        <v>862</v>
      </c>
      <c r="P144" s="29" t="s">
        <v>1379</v>
      </c>
      <c r="Q144" s="29">
        <v>200</v>
      </c>
      <c r="R144" s="29" t="s">
        <v>965</v>
      </c>
      <c r="S144" s="29" t="s">
        <v>876</v>
      </c>
      <c r="T144" s="29" t="s">
        <v>849</v>
      </c>
      <c r="U144" s="29" t="s">
        <v>850</v>
      </c>
      <c r="V144" s="29" t="s">
        <v>851</v>
      </c>
      <c r="W144" s="29" t="s">
        <v>852</v>
      </c>
      <c r="AA144" s="29" t="s">
        <v>1797</v>
      </c>
    </row>
    <row r="145" spans="1:27" hidden="1">
      <c r="A145" s="29" t="s">
        <v>1798</v>
      </c>
      <c r="B145" s="29" t="s">
        <v>1799</v>
      </c>
      <c r="C145" s="29" t="s">
        <v>1800</v>
      </c>
      <c r="D145" s="29" t="s">
        <v>1801</v>
      </c>
      <c r="E145" s="29" t="s">
        <v>841</v>
      </c>
      <c r="F145" s="29" t="s">
        <v>1802</v>
      </c>
      <c r="G145" s="29" t="s">
        <v>1803</v>
      </c>
      <c r="I145" s="29" t="s">
        <v>1089</v>
      </c>
      <c r="J145" s="29" t="s">
        <v>1804</v>
      </c>
      <c r="K145" s="29" t="e">
        <f>VLOOKUP(G145,[1]TOTAL!$E$2:$I$198,5,FALSE)</f>
        <v>#N/A</v>
      </c>
      <c r="L145" s="36">
        <f t="shared" si="20"/>
        <v>3.3529411764705883</v>
      </c>
      <c r="M145" s="36">
        <f>U145/I145</f>
        <v>1.4705882352941176E-2</v>
      </c>
      <c r="N145" s="36">
        <f>U145/J145</f>
        <v>4.3859649122807015E-3</v>
      </c>
      <c r="O145" s="29" t="s">
        <v>862</v>
      </c>
      <c r="P145" s="29" t="s">
        <v>1033</v>
      </c>
      <c r="Q145" s="29" t="s">
        <v>864</v>
      </c>
      <c r="R145" s="29" t="s">
        <v>1805</v>
      </c>
      <c r="S145" s="29" t="s">
        <v>848</v>
      </c>
      <c r="T145" s="29" t="s">
        <v>36</v>
      </c>
      <c r="U145" s="29">
        <v>500</v>
      </c>
      <c r="V145" s="29" t="s">
        <v>1806</v>
      </c>
      <c r="W145" s="29" t="s">
        <v>852</v>
      </c>
      <c r="AA145" s="29" t="s">
        <v>1807</v>
      </c>
    </row>
    <row r="146" spans="1:27" hidden="1">
      <c r="A146" s="29" t="s">
        <v>1808</v>
      </c>
      <c r="B146" s="29" t="s">
        <v>1809</v>
      </c>
      <c r="C146" s="29" t="s">
        <v>1810</v>
      </c>
      <c r="D146" s="29" t="s">
        <v>1811</v>
      </c>
      <c r="E146" s="29" t="s">
        <v>858</v>
      </c>
      <c r="F146" s="29" t="s">
        <v>1812</v>
      </c>
      <c r="G146" s="29" t="s">
        <v>1813</v>
      </c>
      <c r="I146" s="29" t="s">
        <v>532</v>
      </c>
      <c r="J146" s="29" t="s">
        <v>1097</v>
      </c>
      <c r="L146" s="29">
        <f t="shared" si="20"/>
        <v>2.7</v>
      </c>
      <c r="M146" s="29"/>
      <c r="N146" s="29"/>
      <c r="O146" s="29" t="s">
        <v>881</v>
      </c>
      <c r="P146" s="29" t="s">
        <v>1449</v>
      </c>
      <c r="Q146" s="29">
        <v>200</v>
      </c>
      <c r="R146" s="29" t="s">
        <v>878</v>
      </c>
      <c r="S146" s="29" t="s">
        <v>848</v>
      </c>
      <c r="T146" s="29" t="s">
        <v>849</v>
      </c>
      <c r="U146" s="29" t="s">
        <v>850</v>
      </c>
      <c r="V146" s="29" t="s">
        <v>851</v>
      </c>
      <c r="W146" s="29" t="s">
        <v>852</v>
      </c>
      <c r="AA146" s="29" t="s">
        <v>1814</v>
      </c>
    </row>
    <row r="147" spans="1:27" hidden="1">
      <c r="A147" s="29" t="s">
        <v>1815</v>
      </c>
      <c r="B147" s="29" t="s">
        <v>1816</v>
      </c>
      <c r="C147" s="29" t="s">
        <v>1817</v>
      </c>
      <c r="D147" s="29" t="s">
        <v>1817</v>
      </c>
      <c r="E147" s="29" t="s">
        <v>858</v>
      </c>
      <c r="F147" s="29" t="s">
        <v>1818</v>
      </c>
      <c r="G147" s="29" t="s">
        <v>1819</v>
      </c>
      <c r="I147" s="29" t="s">
        <v>414</v>
      </c>
      <c r="J147" s="29" t="s">
        <v>1820</v>
      </c>
      <c r="L147" s="29">
        <f t="shared" si="20"/>
        <v>3.9333333333333331</v>
      </c>
      <c r="M147" s="29"/>
      <c r="N147" s="29"/>
      <c r="O147" s="29" t="s">
        <v>862</v>
      </c>
      <c r="P147" s="29" t="s">
        <v>1098</v>
      </c>
      <c r="Q147" s="29">
        <v>200</v>
      </c>
      <c r="R147" s="29" t="s">
        <v>965</v>
      </c>
      <c r="S147" s="29" t="s">
        <v>193</v>
      </c>
      <c r="T147" s="29" t="s">
        <v>849</v>
      </c>
      <c r="U147" s="29" t="s">
        <v>850</v>
      </c>
      <c r="V147" s="29" t="s">
        <v>851</v>
      </c>
      <c r="W147" s="29" t="s">
        <v>852</v>
      </c>
      <c r="AA147" s="29" t="s">
        <v>1821</v>
      </c>
    </row>
    <row r="148" spans="1:27" hidden="1">
      <c r="A148" s="29" t="s">
        <v>1822</v>
      </c>
      <c r="B148" s="29" t="s">
        <v>741</v>
      </c>
      <c r="C148" s="29" t="s">
        <v>742</v>
      </c>
      <c r="D148" s="29" t="s">
        <v>745</v>
      </c>
      <c r="E148" s="29" t="s">
        <v>858</v>
      </c>
      <c r="F148" s="29" t="s">
        <v>743</v>
      </c>
      <c r="G148" s="29" t="s">
        <v>744</v>
      </c>
      <c r="I148" s="29" t="s">
        <v>133</v>
      </c>
      <c r="J148" s="29" t="s">
        <v>1823</v>
      </c>
      <c r="L148" s="29">
        <f t="shared" si="20"/>
        <v>4.25</v>
      </c>
      <c r="M148" s="29"/>
      <c r="N148" s="29"/>
      <c r="O148" s="29" t="s">
        <v>862</v>
      </c>
      <c r="P148" s="29" t="s">
        <v>882</v>
      </c>
      <c r="Q148" s="29">
        <v>200</v>
      </c>
      <c r="R148" s="29" t="s">
        <v>1824</v>
      </c>
      <c r="S148" s="29" t="s">
        <v>848</v>
      </c>
      <c r="T148" s="29" t="s">
        <v>849</v>
      </c>
      <c r="U148" s="29" t="s">
        <v>850</v>
      </c>
      <c r="V148" s="29" t="s">
        <v>851</v>
      </c>
      <c r="W148" s="29" t="s">
        <v>852</v>
      </c>
      <c r="AA148" s="29" t="s">
        <v>1825</v>
      </c>
    </row>
    <row r="149" spans="1:27" hidden="1">
      <c r="A149" s="29" t="s">
        <v>1826</v>
      </c>
      <c r="B149" s="29" t="s">
        <v>1827</v>
      </c>
      <c r="C149" s="29" t="s">
        <v>1828</v>
      </c>
      <c r="D149" s="29" t="s">
        <v>1829</v>
      </c>
      <c r="E149" s="29" t="s">
        <v>858</v>
      </c>
      <c r="F149" s="29" t="s">
        <v>1830</v>
      </c>
      <c r="G149" s="29" t="s">
        <v>1831</v>
      </c>
      <c r="I149" s="29" t="s">
        <v>133</v>
      </c>
      <c r="J149" s="29" t="s">
        <v>1426</v>
      </c>
      <c r="L149" s="29">
        <f t="shared" si="20"/>
        <v>3.4166666666666665</v>
      </c>
      <c r="M149" s="29"/>
      <c r="N149" s="29"/>
      <c r="O149" s="29" t="s">
        <v>881</v>
      </c>
      <c r="P149" s="29" t="s">
        <v>1199</v>
      </c>
      <c r="Q149" s="29">
        <v>200</v>
      </c>
      <c r="R149" s="29" t="s">
        <v>878</v>
      </c>
      <c r="S149" s="29" t="s">
        <v>848</v>
      </c>
      <c r="T149" s="29" t="s">
        <v>849</v>
      </c>
      <c r="U149" s="29" t="s">
        <v>850</v>
      </c>
      <c r="V149" s="29" t="s">
        <v>913</v>
      </c>
      <c r="W149" s="29" t="s">
        <v>852</v>
      </c>
      <c r="AA149" s="29" t="s">
        <v>1832</v>
      </c>
    </row>
    <row r="150" spans="1:27" hidden="1">
      <c r="A150" s="29" t="s">
        <v>1833</v>
      </c>
      <c r="B150" s="29" t="s">
        <v>782</v>
      </c>
      <c r="C150" s="29" t="s">
        <v>783</v>
      </c>
      <c r="D150" s="29" t="s">
        <v>786</v>
      </c>
      <c r="E150" s="29" t="s">
        <v>858</v>
      </c>
      <c r="F150" s="29" t="s">
        <v>784</v>
      </c>
      <c r="G150" s="29" t="s">
        <v>785</v>
      </c>
      <c r="I150" s="29" t="s">
        <v>133</v>
      </c>
      <c r="J150" s="29" t="s">
        <v>1656</v>
      </c>
      <c r="L150" s="29">
        <f t="shared" si="20"/>
        <v>4.083333333333333</v>
      </c>
      <c r="M150" s="29"/>
      <c r="N150" s="29"/>
      <c r="O150" s="29" t="s">
        <v>862</v>
      </c>
      <c r="P150" s="29" t="s">
        <v>1834</v>
      </c>
      <c r="Q150" s="29">
        <v>200</v>
      </c>
      <c r="R150" s="29" t="s">
        <v>1835</v>
      </c>
      <c r="S150" s="29" t="s">
        <v>924</v>
      </c>
      <c r="T150" s="29" t="s">
        <v>849</v>
      </c>
      <c r="U150" s="29" t="s">
        <v>850</v>
      </c>
      <c r="V150" s="29" t="s">
        <v>851</v>
      </c>
      <c r="W150" s="29" t="s">
        <v>852</v>
      </c>
      <c r="AA150" s="29" t="s">
        <v>1836</v>
      </c>
    </row>
    <row r="151" spans="1:27" hidden="1">
      <c r="A151" s="29" t="s">
        <v>1837</v>
      </c>
      <c r="B151" s="29" t="s">
        <v>1838</v>
      </c>
      <c r="C151" s="29" t="s">
        <v>1839</v>
      </c>
      <c r="D151" s="29" t="s">
        <v>1840</v>
      </c>
      <c r="E151" s="29" t="s">
        <v>858</v>
      </c>
      <c r="F151" s="29" t="s">
        <v>1841</v>
      </c>
      <c r="G151" s="29" t="s">
        <v>1842</v>
      </c>
      <c r="I151" s="29" t="s">
        <v>1843</v>
      </c>
      <c r="J151" s="29" t="s">
        <v>1844</v>
      </c>
      <c r="L151" s="29">
        <f t="shared" si="20"/>
        <v>2.2508359534860509</v>
      </c>
      <c r="M151" s="29"/>
      <c r="N151" s="29"/>
      <c r="O151" s="29" t="s">
        <v>1402</v>
      </c>
      <c r="P151" s="29" t="s">
        <v>882</v>
      </c>
      <c r="Q151" s="29">
        <v>200</v>
      </c>
      <c r="R151" s="29" t="s">
        <v>1845</v>
      </c>
      <c r="S151" s="29" t="s">
        <v>848</v>
      </c>
      <c r="T151" s="29" t="s">
        <v>849</v>
      </c>
      <c r="U151" s="29" t="s">
        <v>850</v>
      </c>
      <c r="V151" s="29" t="s">
        <v>851</v>
      </c>
      <c r="W151" s="29" t="s">
        <v>852</v>
      </c>
      <c r="AA151" s="29" t="s">
        <v>1846</v>
      </c>
    </row>
    <row r="152" spans="1:27" hidden="1">
      <c r="A152" s="29" t="s">
        <v>1847</v>
      </c>
      <c r="B152" s="29" t="s">
        <v>1848</v>
      </c>
      <c r="C152" s="29" t="s">
        <v>455</v>
      </c>
      <c r="D152" s="29" t="s">
        <v>459</v>
      </c>
      <c r="E152" s="29" t="s">
        <v>858</v>
      </c>
      <c r="F152" s="29" t="s">
        <v>456</v>
      </c>
      <c r="G152" s="29" t="s">
        <v>457</v>
      </c>
      <c r="I152" s="29" t="s">
        <v>458</v>
      </c>
      <c r="J152" s="29" t="s">
        <v>1192</v>
      </c>
      <c r="L152" s="29">
        <f t="shared" si="20"/>
        <v>6.2724014336917566</v>
      </c>
      <c r="M152" s="29"/>
      <c r="N152" s="29"/>
      <c r="O152" s="29" t="s">
        <v>932</v>
      </c>
      <c r="P152" s="29" t="s">
        <v>872</v>
      </c>
      <c r="Q152" s="29">
        <v>200</v>
      </c>
      <c r="R152" s="29" t="s">
        <v>878</v>
      </c>
      <c r="S152" s="29" t="s">
        <v>193</v>
      </c>
      <c r="T152" s="29" t="s">
        <v>849</v>
      </c>
      <c r="U152" s="29" t="s">
        <v>850</v>
      </c>
      <c r="V152" s="29" t="s">
        <v>851</v>
      </c>
      <c r="W152" s="29" t="s">
        <v>852</v>
      </c>
      <c r="AA152" s="29" t="s">
        <v>1849</v>
      </c>
    </row>
    <row r="153" spans="1:27" hidden="1">
      <c r="A153" s="29" t="s">
        <v>1850</v>
      </c>
      <c r="B153" s="29" t="s">
        <v>1851</v>
      </c>
      <c r="C153" s="29" t="s">
        <v>1852</v>
      </c>
      <c r="D153" s="29" t="s">
        <v>1853</v>
      </c>
      <c r="E153" s="29" t="s">
        <v>841</v>
      </c>
      <c r="F153" s="29" t="s">
        <v>1854</v>
      </c>
      <c r="G153" s="29" t="s">
        <v>1855</v>
      </c>
      <c r="I153" s="29" t="s">
        <v>133</v>
      </c>
      <c r="J153" s="29" t="s">
        <v>1448</v>
      </c>
      <c r="L153" s="29">
        <f t="shared" si="20"/>
        <v>3.25</v>
      </c>
      <c r="M153" s="29"/>
      <c r="N153" s="29"/>
      <c r="O153" s="29" t="s">
        <v>862</v>
      </c>
      <c r="P153" s="29" t="s">
        <v>1098</v>
      </c>
      <c r="Q153" s="29">
        <v>200</v>
      </c>
      <c r="R153" s="29" t="s">
        <v>1230</v>
      </c>
      <c r="S153" s="29" t="s">
        <v>924</v>
      </c>
      <c r="T153" s="29" t="s">
        <v>849</v>
      </c>
      <c r="U153" s="29" t="s">
        <v>850</v>
      </c>
      <c r="V153" s="29" t="s">
        <v>851</v>
      </c>
      <c r="W153" s="29" t="s">
        <v>852</v>
      </c>
      <c r="AA153" s="29" t="s">
        <v>1856</v>
      </c>
    </row>
    <row r="154" spans="1:27" hidden="1">
      <c r="A154" s="29" t="s">
        <v>1857</v>
      </c>
      <c r="B154" s="29" t="s">
        <v>1858</v>
      </c>
      <c r="C154" s="29" t="s">
        <v>1859</v>
      </c>
      <c r="D154" s="29" t="s">
        <v>1860</v>
      </c>
      <c r="E154" s="29" t="s">
        <v>841</v>
      </c>
      <c r="F154" s="29" t="s">
        <v>1861</v>
      </c>
      <c r="G154" s="29" t="s">
        <v>1862</v>
      </c>
      <c r="I154" s="29" t="s">
        <v>532</v>
      </c>
      <c r="J154" s="29" t="s">
        <v>1090</v>
      </c>
      <c r="L154" s="29">
        <f t="shared" si="20"/>
        <v>3.9</v>
      </c>
      <c r="M154" s="29"/>
      <c r="N154" s="29"/>
      <c r="O154" s="29" t="s">
        <v>881</v>
      </c>
      <c r="P154" s="29" t="s">
        <v>1863</v>
      </c>
      <c r="Q154" s="29">
        <v>200</v>
      </c>
      <c r="R154" s="29" t="s">
        <v>1122</v>
      </c>
      <c r="S154" s="29" t="s">
        <v>924</v>
      </c>
      <c r="T154" s="29" t="s">
        <v>849</v>
      </c>
      <c r="U154" s="29" t="s">
        <v>850</v>
      </c>
      <c r="V154" s="29" t="s">
        <v>837</v>
      </c>
      <c r="W154" s="29" t="s">
        <v>852</v>
      </c>
      <c r="AA154" s="29" t="s">
        <v>1864</v>
      </c>
    </row>
    <row r="155" spans="1:27" hidden="1">
      <c r="A155" s="29" t="s">
        <v>1865</v>
      </c>
      <c r="B155" s="29" t="s">
        <v>130</v>
      </c>
      <c r="C155" s="29" t="s">
        <v>134</v>
      </c>
      <c r="D155" s="29" t="s">
        <v>134</v>
      </c>
      <c r="E155" s="29" t="s">
        <v>858</v>
      </c>
      <c r="F155" s="29" t="s">
        <v>131</v>
      </c>
      <c r="G155" s="29" t="s">
        <v>132</v>
      </c>
      <c r="I155" s="29" t="s">
        <v>133</v>
      </c>
      <c r="J155" s="29" t="s">
        <v>1866</v>
      </c>
      <c r="L155" s="29">
        <f t="shared" si="20"/>
        <v>19.166666666666668</v>
      </c>
      <c r="M155" s="29"/>
      <c r="N155" s="29"/>
      <c r="O155" s="29" t="s">
        <v>862</v>
      </c>
      <c r="P155" s="29" t="s">
        <v>1867</v>
      </c>
      <c r="Q155" s="29">
        <v>200</v>
      </c>
      <c r="R155" s="29" t="s">
        <v>1868</v>
      </c>
      <c r="S155" s="29" t="s">
        <v>848</v>
      </c>
      <c r="T155" s="29" t="s">
        <v>849</v>
      </c>
      <c r="U155" s="29" t="s">
        <v>850</v>
      </c>
      <c r="V155" s="29" t="s">
        <v>851</v>
      </c>
      <c r="W155" s="29" t="s">
        <v>852</v>
      </c>
      <c r="AA155" s="29" t="s">
        <v>1869</v>
      </c>
    </row>
    <row r="156" spans="1:27" hidden="1">
      <c r="A156" s="29" t="s">
        <v>1870</v>
      </c>
      <c r="B156" s="29" t="s">
        <v>470</v>
      </c>
      <c r="C156" s="29" t="s">
        <v>471</v>
      </c>
      <c r="D156" s="29" t="s">
        <v>474</v>
      </c>
      <c r="E156" s="29" t="s">
        <v>858</v>
      </c>
      <c r="F156" s="29" t="s">
        <v>472</v>
      </c>
      <c r="G156" s="29" t="s">
        <v>473</v>
      </c>
      <c r="I156" s="29" t="s">
        <v>163</v>
      </c>
      <c r="J156" s="29" t="s">
        <v>922</v>
      </c>
      <c r="L156" s="29">
        <f t="shared" si="20"/>
        <v>6.1428571428571432</v>
      </c>
      <c r="M156" s="29"/>
      <c r="N156" s="29"/>
      <c r="O156" s="29" t="s">
        <v>881</v>
      </c>
      <c r="P156" s="29" t="s">
        <v>1132</v>
      </c>
      <c r="Q156" s="29">
        <v>200</v>
      </c>
      <c r="R156" s="29" t="s">
        <v>965</v>
      </c>
      <c r="S156" s="29" t="s">
        <v>848</v>
      </c>
      <c r="T156" s="29" t="s">
        <v>849</v>
      </c>
      <c r="U156" s="29" t="s">
        <v>850</v>
      </c>
      <c r="V156" s="29" t="s">
        <v>851</v>
      </c>
      <c r="W156" s="29" t="s">
        <v>852</v>
      </c>
      <c r="AA156" s="29" t="s">
        <v>1871</v>
      </c>
    </row>
    <row r="157" spans="1:27" hidden="1">
      <c r="A157" s="29" t="s">
        <v>1872</v>
      </c>
      <c r="B157" s="29" t="s">
        <v>152</v>
      </c>
      <c r="C157" s="29" t="s">
        <v>153</v>
      </c>
      <c r="D157" s="29" t="s">
        <v>157</v>
      </c>
      <c r="E157" s="29" t="s">
        <v>858</v>
      </c>
      <c r="F157" s="29" t="s">
        <v>154</v>
      </c>
      <c r="G157" s="29" t="s">
        <v>155</v>
      </c>
      <c r="I157" s="29" t="s">
        <v>156</v>
      </c>
      <c r="J157" s="29" t="s">
        <v>1157</v>
      </c>
      <c r="L157" s="29">
        <f t="shared" si="20"/>
        <v>16.363636363636363</v>
      </c>
      <c r="M157" s="29"/>
      <c r="N157" s="29"/>
      <c r="O157" s="29" t="s">
        <v>862</v>
      </c>
      <c r="P157" s="29" t="s">
        <v>1474</v>
      </c>
      <c r="Q157" s="29">
        <v>200</v>
      </c>
      <c r="R157" s="29" t="s">
        <v>878</v>
      </c>
      <c r="S157" s="29" t="s">
        <v>848</v>
      </c>
      <c r="T157" s="29" t="s">
        <v>849</v>
      </c>
      <c r="U157" s="29" t="s">
        <v>850</v>
      </c>
      <c r="V157" s="29" t="s">
        <v>851</v>
      </c>
      <c r="W157" s="29" t="s">
        <v>852</v>
      </c>
      <c r="AA157" s="29" t="s">
        <v>1873</v>
      </c>
    </row>
    <row r="158" spans="1:27" hidden="1">
      <c r="A158" s="29" t="s">
        <v>1874</v>
      </c>
      <c r="B158" s="29" t="s">
        <v>708</v>
      </c>
      <c r="C158" s="29" t="s">
        <v>709</v>
      </c>
      <c r="D158" s="29" t="s">
        <v>712</v>
      </c>
      <c r="E158" s="29" t="s">
        <v>858</v>
      </c>
      <c r="F158" s="29" t="s">
        <v>710</v>
      </c>
      <c r="G158" s="29" t="s">
        <v>711</v>
      </c>
      <c r="I158" s="29" t="s">
        <v>172</v>
      </c>
      <c r="J158" s="29" t="s">
        <v>1804</v>
      </c>
      <c r="L158" s="29">
        <f t="shared" si="20"/>
        <v>4.5599999999999996</v>
      </c>
      <c r="M158" s="29"/>
      <c r="N158" s="29"/>
      <c r="O158" s="29" t="s">
        <v>932</v>
      </c>
      <c r="P158" s="29" t="s">
        <v>1375</v>
      </c>
      <c r="Q158" s="29">
        <v>200</v>
      </c>
      <c r="R158" s="29" t="s">
        <v>933</v>
      </c>
      <c r="S158" s="29" t="s">
        <v>848</v>
      </c>
      <c r="T158" s="29" t="s">
        <v>849</v>
      </c>
      <c r="U158" s="29" t="s">
        <v>850</v>
      </c>
      <c r="V158" s="29" t="s">
        <v>851</v>
      </c>
      <c r="W158" s="29" t="s">
        <v>852</v>
      </c>
      <c r="AA158" s="29" t="s">
        <v>1875</v>
      </c>
    </row>
    <row r="159" spans="1:27" hidden="1">
      <c r="A159" s="29" t="s">
        <v>1876</v>
      </c>
      <c r="B159" s="29" t="s">
        <v>309</v>
      </c>
      <c r="C159" s="29" t="s">
        <v>310</v>
      </c>
      <c r="D159" s="29" t="s">
        <v>313</v>
      </c>
      <c r="E159" s="29" t="s">
        <v>858</v>
      </c>
      <c r="F159" s="29" t="s">
        <v>311</v>
      </c>
      <c r="G159" s="29" t="s">
        <v>312</v>
      </c>
      <c r="I159" s="29" t="s">
        <v>191</v>
      </c>
      <c r="J159" s="29" t="s">
        <v>1877</v>
      </c>
      <c r="L159" s="29">
        <f t="shared" si="20"/>
        <v>8.6923076923076916</v>
      </c>
      <c r="M159" s="29"/>
      <c r="N159" s="29"/>
      <c r="O159" s="29" t="s">
        <v>845</v>
      </c>
      <c r="P159" s="29" t="s">
        <v>1379</v>
      </c>
      <c r="Q159" s="29">
        <v>200</v>
      </c>
      <c r="R159" s="29" t="s">
        <v>1230</v>
      </c>
      <c r="S159" s="29" t="s">
        <v>924</v>
      </c>
      <c r="T159" s="29" t="s">
        <v>849</v>
      </c>
      <c r="U159" s="29" t="s">
        <v>850</v>
      </c>
      <c r="V159" s="29" t="s">
        <v>851</v>
      </c>
      <c r="W159" s="29" t="s">
        <v>852</v>
      </c>
      <c r="AA159" s="29" t="s">
        <v>1878</v>
      </c>
    </row>
    <row r="160" spans="1:27" hidden="1">
      <c r="A160" s="29" t="s">
        <v>1879</v>
      </c>
      <c r="B160" s="29" t="s">
        <v>231</v>
      </c>
      <c r="C160" s="29" t="s">
        <v>234</v>
      </c>
      <c r="D160" s="29" t="s">
        <v>234</v>
      </c>
      <c r="E160" s="29" t="s">
        <v>858</v>
      </c>
      <c r="F160" s="29" t="s">
        <v>232</v>
      </c>
      <c r="G160" s="29" t="s">
        <v>233</v>
      </c>
      <c r="I160" s="29" t="s">
        <v>191</v>
      </c>
      <c r="J160" s="29" t="s">
        <v>1594</v>
      </c>
      <c r="L160" s="29">
        <f t="shared" si="20"/>
        <v>10.461538461538462</v>
      </c>
      <c r="M160" s="29"/>
      <c r="N160" s="29"/>
      <c r="O160" s="29" t="s">
        <v>845</v>
      </c>
      <c r="P160" s="29" t="s">
        <v>1194</v>
      </c>
      <c r="Q160" s="29">
        <v>200</v>
      </c>
      <c r="R160" s="29" t="s">
        <v>1005</v>
      </c>
      <c r="S160" s="29" t="s">
        <v>1880</v>
      </c>
      <c r="T160" s="29" t="s">
        <v>849</v>
      </c>
      <c r="U160" s="29" t="s">
        <v>1141</v>
      </c>
      <c r="V160" s="29" t="s">
        <v>851</v>
      </c>
      <c r="W160" s="29" t="s">
        <v>852</v>
      </c>
      <c r="AA160" s="29" t="s">
        <v>1881</v>
      </c>
    </row>
    <row r="161" spans="1:27" hidden="1">
      <c r="A161" s="29" t="s">
        <v>1882</v>
      </c>
      <c r="B161" s="29" t="s">
        <v>1883</v>
      </c>
      <c r="C161" s="29" t="s">
        <v>1884</v>
      </c>
      <c r="D161" s="29" t="s">
        <v>1885</v>
      </c>
      <c r="E161" s="29" t="s">
        <v>1202</v>
      </c>
      <c r="F161" s="29" t="s">
        <v>1883</v>
      </c>
      <c r="G161" s="29" t="s">
        <v>1886</v>
      </c>
      <c r="I161" s="29" t="s">
        <v>156</v>
      </c>
      <c r="J161" s="29" t="s">
        <v>558</v>
      </c>
      <c r="L161" s="29">
        <f t="shared" si="20"/>
        <v>2.6363636363636362</v>
      </c>
      <c r="M161" s="29"/>
      <c r="N161" s="29"/>
      <c r="O161" s="29" t="s">
        <v>1222</v>
      </c>
      <c r="P161" s="29" t="s">
        <v>872</v>
      </c>
      <c r="Q161" s="29">
        <v>200</v>
      </c>
      <c r="R161" s="29" t="s">
        <v>1887</v>
      </c>
      <c r="S161" s="29" t="s">
        <v>848</v>
      </c>
      <c r="T161" s="29" t="s">
        <v>849</v>
      </c>
      <c r="U161" s="29" t="s">
        <v>850</v>
      </c>
      <c r="V161" s="29" t="s">
        <v>1005</v>
      </c>
      <c r="W161" s="29" t="s">
        <v>852</v>
      </c>
      <c r="AA161" s="29" t="s">
        <v>1888</v>
      </c>
    </row>
    <row r="162" spans="1:27" hidden="1">
      <c r="A162" s="29" t="s">
        <v>1889</v>
      </c>
      <c r="B162" s="29" t="s">
        <v>346</v>
      </c>
      <c r="C162" s="29" t="s">
        <v>349</v>
      </c>
      <c r="D162" s="29" t="s">
        <v>349</v>
      </c>
      <c r="E162" s="29" t="s">
        <v>858</v>
      </c>
      <c r="F162" s="29" t="s">
        <v>347</v>
      </c>
      <c r="G162" s="29" t="s">
        <v>348</v>
      </c>
      <c r="I162" s="29" t="s">
        <v>133</v>
      </c>
      <c r="J162" s="29" t="s">
        <v>1890</v>
      </c>
      <c r="L162" s="29">
        <f t="shared" si="20"/>
        <v>7.833333333333333</v>
      </c>
      <c r="M162" s="29"/>
      <c r="N162" s="29"/>
      <c r="O162" s="29" t="s">
        <v>881</v>
      </c>
      <c r="P162" s="29" t="s">
        <v>1891</v>
      </c>
      <c r="Q162" s="29">
        <v>200</v>
      </c>
      <c r="R162" s="29" t="s">
        <v>1475</v>
      </c>
      <c r="S162" s="29" t="s">
        <v>924</v>
      </c>
      <c r="T162" s="29" t="s">
        <v>849</v>
      </c>
      <c r="U162" s="29" t="s">
        <v>850</v>
      </c>
      <c r="V162" s="29" t="s">
        <v>851</v>
      </c>
      <c r="W162" s="29" t="s">
        <v>852</v>
      </c>
      <c r="AA162" s="29" t="s">
        <v>1892</v>
      </c>
    </row>
    <row r="163" spans="1:27" hidden="1">
      <c r="A163" s="29" t="s">
        <v>1893</v>
      </c>
      <c r="B163" s="29" t="s">
        <v>757</v>
      </c>
      <c r="C163" s="29" t="s">
        <v>758</v>
      </c>
      <c r="D163" s="29" t="s">
        <v>761</v>
      </c>
      <c r="E163" s="29" t="s">
        <v>858</v>
      </c>
      <c r="F163" s="29" t="s">
        <v>758</v>
      </c>
      <c r="G163" s="29" t="s">
        <v>759</v>
      </c>
      <c r="I163" s="29" t="s">
        <v>760</v>
      </c>
      <c r="J163" s="29" t="s">
        <v>1539</v>
      </c>
      <c r="L163" s="29">
        <f t="shared" si="20"/>
        <v>4.2222222222222223</v>
      </c>
      <c r="M163" s="29"/>
      <c r="N163" s="29"/>
      <c r="O163" s="29" t="s">
        <v>862</v>
      </c>
      <c r="P163" s="29" t="s">
        <v>872</v>
      </c>
      <c r="Q163" s="29">
        <v>200</v>
      </c>
      <c r="R163" s="29" t="s">
        <v>913</v>
      </c>
      <c r="S163" s="29" t="s">
        <v>924</v>
      </c>
      <c r="T163" s="29" t="s">
        <v>849</v>
      </c>
      <c r="U163" s="29" t="s">
        <v>850</v>
      </c>
      <c r="V163" s="29" t="s">
        <v>851</v>
      </c>
      <c r="W163" s="29" t="s">
        <v>852</v>
      </c>
      <c r="AA163" s="29" t="s">
        <v>1894</v>
      </c>
    </row>
    <row r="164" spans="1:27" hidden="1">
      <c r="A164" s="29" t="s">
        <v>1895</v>
      </c>
      <c r="B164" s="29" t="s">
        <v>719</v>
      </c>
      <c r="C164" s="29" t="s">
        <v>720</v>
      </c>
      <c r="D164" s="29" t="s">
        <v>722</v>
      </c>
      <c r="E164" s="29" t="s">
        <v>858</v>
      </c>
      <c r="F164" s="29" t="s">
        <v>719</v>
      </c>
      <c r="G164" s="29" t="s">
        <v>721</v>
      </c>
      <c r="I164" s="29" t="s">
        <v>414</v>
      </c>
      <c r="J164" s="29" t="s">
        <v>1161</v>
      </c>
      <c r="L164" s="29">
        <f t="shared" si="20"/>
        <v>4.4666666666666668</v>
      </c>
      <c r="M164" s="29"/>
      <c r="N164" s="29"/>
      <c r="O164" s="29" t="s">
        <v>862</v>
      </c>
      <c r="P164" s="29" t="s">
        <v>948</v>
      </c>
      <c r="Q164" s="29">
        <v>200</v>
      </c>
      <c r="R164" s="29" t="s">
        <v>1005</v>
      </c>
      <c r="S164" s="29" t="s">
        <v>848</v>
      </c>
      <c r="T164" s="29" t="s">
        <v>849</v>
      </c>
      <c r="U164" s="29" t="s">
        <v>850</v>
      </c>
      <c r="V164" s="29" t="s">
        <v>1005</v>
      </c>
      <c r="W164" s="29" t="s">
        <v>852</v>
      </c>
      <c r="AA164" s="29" t="s">
        <v>1894</v>
      </c>
    </row>
    <row r="165" spans="1:27" hidden="1">
      <c r="A165" s="29" t="s">
        <v>1896</v>
      </c>
      <c r="B165" s="29" t="s">
        <v>749</v>
      </c>
      <c r="C165" s="29" t="s">
        <v>750</v>
      </c>
      <c r="D165" s="29" t="s">
        <v>753</v>
      </c>
      <c r="E165" s="29" t="s">
        <v>841</v>
      </c>
      <c r="F165" s="29" t="s">
        <v>751</v>
      </c>
      <c r="G165" s="29" t="s">
        <v>752</v>
      </c>
      <c r="I165" s="29" t="s">
        <v>133</v>
      </c>
      <c r="J165" s="29" t="s">
        <v>1823</v>
      </c>
      <c r="L165" s="29">
        <f t="shared" si="20"/>
        <v>4.25</v>
      </c>
      <c r="M165" s="29"/>
      <c r="N165" s="29"/>
      <c r="O165" s="29" t="s">
        <v>862</v>
      </c>
      <c r="P165" s="29" t="s">
        <v>872</v>
      </c>
      <c r="Q165" s="29">
        <v>200</v>
      </c>
      <c r="R165" s="29" t="s">
        <v>878</v>
      </c>
      <c r="S165" s="29" t="s">
        <v>1897</v>
      </c>
      <c r="T165" s="29" t="s">
        <v>849</v>
      </c>
      <c r="U165" s="29" t="s">
        <v>850</v>
      </c>
      <c r="V165" s="29" t="s">
        <v>1898</v>
      </c>
      <c r="W165" s="29" t="s">
        <v>852</v>
      </c>
      <c r="AA165" s="29" t="s">
        <v>1899</v>
      </c>
    </row>
    <row r="166" spans="1:27" hidden="1">
      <c r="A166" s="29" t="s">
        <v>1900</v>
      </c>
      <c r="B166" s="29" t="s">
        <v>885</v>
      </c>
      <c r="C166" s="29" t="s">
        <v>1901</v>
      </c>
      <c r="D166" s="29" t="s">
        <v>1902</v>
      </c>
      <c r="E166" s="29" t="s">
        <v>858</v>
      </c>
      <c r="F166" s="29" t="s">
        <v>139</v>
      </c>
      <c r="G166" s="29" t="s">
        <v>140</v>
      </c>
      <c r="I166" s="29" t="s">
        <v>156</v>
      </c>
      <c r="J166" s="29" t="s">
        <v>1903</v>
      </c>
      <c r="L166" s="29">
        <f t="shared" si="20"/>
        <v>18.545454545454547</v>
      </c>
      <c r="M166" s="29"/>
      <c r="N166" s="29"/>
      <c r="O166" s="29" t="s">
        <v>862</v>
      </c>
      <c r="P166" s="29" t="s">
        <v>863</v>
      </c>
      <c r="Q166" s="29">
        <v>200</v>
      </c>
      <c r="R166" s="29" t="s">
        <v>865</v>
      </c>
      <c r="S166" s="29" t="s">
        <v>848</v>
      </c>
      <c r="T166" s="29" t="s">
        <v>849</v>
      </c>
      <c r="U166" s="29" t="s">
        <v>850</v>
      </c>
      <c r="V166" s="29" t="s">
        <v>851</v>
      </c>
      <c r="W166" s="29" t="s">
        <v>852</v>
      </c>
      <c r="AA166" s="29" t="s">
        <v>1904</v>
      </c>
    </row>
    <row r="167" spans="1:27" hidden="1">
      <c r="A167" s="29" t="s">
        <v>1905</v>
      </c>
      <c r="B167" s="29" t="s">
        <v>200</v>
      </c>
      <c r="C167" s="29" t="s">
        <v>201</v>
      </c>
      <c r="D167" s="29" t="s">
        <v>204</v>
      </c>
      <c r="E167" s="29" t="s">
        <v>841</v>
      </c>
      <c r="F167" s="29" t="s">
        <v>202</v>
      </c>
      <c r="G167" s="29" t="s">
        <v>203</v>
      </c>
      <c r="I167" s="29" t="s">
        <v>133</v>
      </c>
      <c r="J167" s="29" t="s">
        <v>1906</v>
      </c>
      <c r="L167" s="29">
        <f t="shared" si="20"/>
        <v>11.083333333333334</v>
      </c>
      <c r="M167" s="29"/>
      <c r="N167" s="29"/>
      <c r="O167" s="29" t="s">
        <v>881</v>
      </c>
      <c r="P167" s="29" t="s">
        <v>872</v>
      </c>
      <c r="Q167" s="29">
        <v>200</v>
      </c>
      <c r="R167" s="29" t="s">
        <v>1122</v>
      </c>
      <c r="S167" s="29" t="s">
        <v>193</v>
      </c>
      <c r="T167" s="29" t="s">
        <v>849</v>
      </c>
      <c r="U167" s="29" t="s">
        <v>850</v>
      </c>
      <c r="V167" s="29" t="s">
        <v>851</v>
      </c>
      <c r="W167" s="29" t="s">
        <v>852</v>
      </c>
      <c r="AA167" s="29" t="s">
        <v>1907</v>
      </c>
    </row>
    <row r="168" spans="1:27" hidden="1">
      <c r="A168" s="29" t="s">
        <v>1908</v>
      </c>
      <c r="B168" s="29" t="s">
        <v>998</v>
      </c>
      <c r="C168" s="29" t="s">
        <v>1909</v>
      </c>
      <c r="D168" s="29" t="s">
        <v>1910</v>
      </c>
      <c r="E168" s="29" t="s">
        <v>858</v>
      </c>
      <c r="F168" s="29" t="s">
        <v>998</v>
      </c>
      <c r="G168" s="29" t="s">
        <v>1911</v>
      </c>
      <c r="I168" s="29" t="s">
        <v>1912</v>
      </c>
      <c r="J168" s="29" t="s">
        <v>1913</v>
      </c>
      <c r="L168" s="29" t="e">
        <f t="shared" si="20"/>
        <v>#VALUE!</v>
      </c>
      <c r="M168" s="29"/>
      <c r="N168" s="29"/>
      <c r="O168" s="29" t="s">
        <v>862</v>
      </c>
      <c r="P168" s="29" t="s">
        <v>1914</v>
      </c>
      <c r="Q168" s="29">
        <v>200</v>
      </c>
      <c r="R168" s="29" t="s">
        <v>865</v>
      </c>
      <c r="S168" s="29" t="s">
        <v>924</v>
      </c>
      <c r="T168" s="29" t="s">
        <v>849</v>
      </c>
      <c r="U168" s="29" t="s">
        <v>850</v>
      </c>
      <c r="V168" s="29" t="s">
        <v>851</v>
      </c>
      <c r="W168" s="29" t="s">
        <v>852</v>
      </c>
      <c r="AA168" s="29" t="s">
        <v>1915</v>
      </c>
    </row>
    <row r="169" spans="1:27" hidden="1">
      <c r="A169" s="29" t="s">
        <v>1916</v>
      </c>
      <c r="B169" s="29" t="s">
        <v>403</v>
      </c>
      <c r="C169" s="29" t="s">
        <v>1917</v>
      </c>
      <c r="D169" s="29" t="s">
        <v>407</v>
      </c>
      <c r="E169" s="29" t="s">
        <v>858</v>
      </c>
      <c r="F169" s="29" t="s">
        <v>404</v>
      </c>
      <c r="G169" s="29" t="s">
        <v>405</v>
      </c>
      <c r="I169" s="29" t="s">
        <v>406</v>
      </c>
      <c r="J169" s="29" t="s">
        <v>1918</v>
      </c>
      <c r="L169" s="29">
        <f t="shared" si="20"/>
        <v>6.8487566245413776</v>
      </c>
      <c r="M169" s="29"/>
      <c r="N169" s="29"/>
      <c r="O169" s="29" t="s">
        <v>862</v>
      </c>
      <c r="P169" s="29" t="s">
        <v>1098</v>
      </c>
      <c r="Q169" s="29">
        <v>200</v>
      </c>
      <c r="R169" s="29" t="s">
        <v>865</v>
      </c>
      <c r="S169" s="29" t="s">
        <v>885</v>
      </c>
      <c r="T169" s="29" t="s">
        <v>849</v>
      </c>
      <c r="U169" s="29" t="s">
        <v>1141</v>
      </c>
      <c r="V169" s="29" t="s">
        <v>1919</v>
      </c>
      <c r="W169" s="29" t="s">
        <v>852</v>
      </c>
      <c r="AA169" s="29" t="s">
        <v>1920</v>
      </c>
    </row>
    <row r="170" spans="1:27" hidden="1">
      <c r="A170" s="29" t="s">
        <v>1921</v>
      </c>
      <c r="B170" s="29" t="s">
        <v>545</v>
      </c>
      <c r="C170" s="29" t="s">
        <v>546</v>
      </c>
      <c r="D170" s="29" t="s">
        <v>549</v>
      </c>
      <c r="E170" s="29" t="s">
        <v>858</v>
      </c>
      <c r="F170" s="29" t="s">
        <v>547</v>
      </c>
      <c r="G170" s="29" t="s">
        <v>548</v>
      </c>
      <c r="I170" s="29" t="s">
        <v>133</v>
      </c>
      <c r="J170" s="29" t="s">
        <v>1264</v>
      </c>
      <c r="L170" s="29">
        <f t="shared" si="20"/>
        <v>5.75</v>
      </c>
      <c r="M170" s="29"/>
      <c r="N170" s="29"/>
      <c r="O170" s="29" t="s">
        <v>862</v>
      </c>
      <c r="P170" s="29" t="s">
        <v>1379</v>
      </c>
      <c r="Q170" s="29">
        <v>200</v>
      </c>
      <c r="R170" s="29" t="s">
        <v>878</v>
      </c>
      <c r="S170" s="29" t="s">
        <v>848</v>
      </c>
      <c r="T170" s="29" t="s">
        <v>849</v>
      </c>
      <c r="U170" s="29" t="s">
        <v>850</v>
      </c>
      <c r="V170" s="29" t="s">
        <v>851</v>
      </c>
      <c r="W170" s="29" t="s">
        <v>852</v>
      </c>
      <c r="AA170" s="29" t="s">
        <v>1922</v>
      </c>
    </row>
    <row r="171" spans="1:27" hidden="1">
      <c r="A171" s="29" t="s">
        <v>1923</v>
      </c>
      <c r="B171" s="29" t="s">
        <v>1924</v>
      </c>
      <c r="C171" s="29" t="s">
        <v>1925</v>
      </c>
      <c r="D171" s="29" t="s">
        <v>1926</v>
      </c>
      <c r="E171" s="29" t="s">
        <v>841</v>
      </c>
      <c r="F171" s="29" t="s">
        <v>1927</v>
      </c>
      <c r="G171" s="29" t="s">
        <v>1928</v>
      </c>
      <c r="I171" s="29" t="s">
        <v>511</v>
      </c>
      <c r="J171" s="29" t="s">
        <v>1823</v>
      </c>
      <c r="K171" s="29" t="e">
        <f>VLOOKUP(G171,[1]TOTAL!$E$2:$I$198,5,FALSE)</f>
        <v>#N/A</v>
      </c>
      <c r="L171" s="36">
        <f t="shared" si="20"/>
        <v>3.1875</v>
      </c>
      <c r="M171" s="36">
        <f>U171/I171</f>
        <v>1.8749999999999999E-2</v>
      </c>
      <c r="N171" s="36">
        <f>U171/J171</f>
        <v>5.8823529411764705E-3</v>
      </c>
      <c r="O171" s="29" t="s">
        <v>881</v>
      </c>
      <c r="P171" s="29" t="s">
        <v>863</v>
      </c>
      <c r="Q171" s="29">
        <v>200</v>
      </c>
      <c r="R171" s="29" t="s">
        <v>865</v>
      </c>
      <c r="S171" s="29" t="s">
        <v>924</v>
      </c>
      <c r="T171" s="29" t="s">
        <v>36</v>
      </c>
      <c r="U171" s="29">
        <v>300</v>
      </c>
      <c r="V171" s="29" t="s">
        <v>1929</v>
      </c>
      <c r="W171" s="29" t="s">
        <v>852</v>
      </c>
      <c r="AA171" s="29" t="s">
        <v>1930</v>
      </c>
    </row>
    <row r="172" spans="1:27" hidden="1">
      <c r="A172" s="29" t="s">
        <v>1931</v>
      </c>
      <c r="B172" s="29" t="s">
        <v>1932</v>
      </c>
      <c r="C172" s="29" t="s">
        <v>1933</v>
      </c>
      <c r="D172" s="29" t="s">
        <v>1934</v>
      </c>
      <c r="E172" s="29" t="s">
        <v>841</v>
      </c>
      <c r="F172" s="29" t="s">
        <v>1935</v>
      </c>
      <c r="G172" s="29" t="s">
        <v>1936</v>
      </c>
      <c r="I172" s="29" t="s">
        <v>414</v>
      </c>
      <c r="J172" s="29" t="s">
        <v>133</v>
      </c>
      <c r="L172" s="29">
        <f t="shared" si="20"/>
        <v>0.8</v>
      </c>
      <c r="M172" s="29"/>
      <c r="N172" s="29"/>
      <c r="O172" s="29" t="s">
        <v>862</v>
      </c>
      <c r="P172" s="29" t="s">
        <v>1245</v>
      </c>
      <c r="Q172" s="29">
        <v>200</v>
      </c>
      <c r="R172" s="29" t="s">
        <v>865</v>
      </c>
      <c r="S172" s="29" t="s">
        <v>876</v>
      </c>
      <c r="T172" s="29" t="s">
        <v>849</v>
      </c>
      <c r="U172" s="29" t="s">
        <v>850</v>
      </c>
      <c r="V172" s="29" t="s">
        <v>851</v>
      </c>
      <c r="W172" s="29" t="s">
        <v>852</v>
      </c>
      <c r="AA172" s="29" t="s">
        <v>1937</v>
      </c>
    </row>
    <row r="173" spans="1:27" hidden="1">
      <c r="A173" s="29" t="s">
        <v>1938</v>
      </c>
      <c r="B173" s="29" t="s">
        <v>380</v>
      </c>
      <c r="C173" s="29" t="s">
        <v>381</v>
      </c>
      <c r="D173" s="29" t="s">
        <v>384</v>
      </c>
      <c r="E173" s="29" t="s">
        <v>841</v>
      </c>
      <c r="F173" s="29" t="s">
        <v>382</v>
      </c>
      <c r="G173" s="29" t="s">
        <v>383</v>
      </c>
      <c r="I173" s="29" t="s">
        <v>163</v>
      </c>
      <c r="J173" s="29" t="s">
        <v>1023</v>
      </c>
      <c r="L173" s="29">
        <f t="shared" si="20"/>
        <v>7.0714285714285712</v>
      </c>
      <c r="M173" s="29"/>
      <c r="N173" s="29"/>
      <c r="O173" s="29" t="s">
        <v>1193</v>
      </c>
      <c r="P173" s="29" t="s">
        <v>1939</v>
      </c>
      <c r="Q173" s="29">
        <v>200</v>
      </c>
      <c r="R173" s="29" t="s">
        <v>1940</v>
      </c>
      <c r="S173" s="29" t="s">
        <v>848</v>
      </c>
      <c r="T173" s="29" t="s">
        <v>849</v>
      </c>
      <c r="U173" s="29" t="s">
        <v>850</v>
      </c>
      <c r="V173" s="29" t="s">
        <v>837</v>
      </c>
      <c r="W173" s="29" t="s">
        <v>852</v>
      </c>
      <c r="AA173" s="29" t="s">
        <v>1941</v>
      </c>
    </row>
    <row r="174" spans="1:27" hidden="1">
      <c r="A174" s="29" t="s">
        <v>1942</v>
      </c>
      <c r="B174" s="29" t="s">
        <v>1943</v>
      </c>
      <c r="C174" s="29" t="s">
        <v>1944</v>
      </c>
      <c r="D174" s="29" t="s">
        <v>1945</v>
      </c>
      <c r="E174" s="29" t="s">
        <v>1202</v>
      </c>
      <c r="F174" s="29" t="s">
        <v>1946</v>
      </c>
      <c r="G174" s="29" t="s">
        <v>1947</v>
      </c>
      <c r="I174" s="29" t="s">
        <v>1948</v>
      </c>
      <c r="J174" s="29" t="s">
        <v>1051</v>
      </c>
      <c r="L174" s="29">
        <f t="shared" si="20"/>
        <v>3.7869224943196165</v>
      </c>
      <c r="M174" s="29"/>
      <c r="N174" s="29"/>
      <c r="O174" s="29" t="s">
        <v>1010</v>
      </c>
      <c r="P174" s="29" t="s">
        <v>1033</v>
      </c>
      <c r="Q174" s="29">
        <v>80</v>
      </c>
      <c r="R174" s="29" t="s">
        <v>1230</v>
      </c>
      <c r="S174" s="29" t="s">
        <v>924</v>
      </c>
      <c r="T174" s="29" t="s">
        <v>36</v>
      </c>
      <c r="U174" s="29">
        <v>300</v>
      </c>
      <c r="V174" s="29" t="s">
        <v>913</v>
      </c>
      <c r="W174" s="29" t="s">
        <v>852</v>
      </c>
      <c r="AA174" s="29" t="s">
        <v>1941</v>
      </c>
    </row>
    <row r="175" spans="1:27" hidden="1">
      <c r="A175" s="29" t="s">
        <v>1949</v>
      </c>
      <c r="B175" s="29" t="s">
        <v>1950</v>
      </c>
      <c r="C175" s="29" t="s">
        <v>1951</v>
      </c>
      <c r="D175" s="29" t="s">
        <v>1952</v>
      </c>
      <c r="E175" s="29" t="s">
        <v>858</v>
      </c>
      <c r="F175" s="29" t="s">
        <v>1950</v>
      </c>
      <c r="G175" s="29" t="s">
        <v>1953</v>
      </c>
      <c r="I175" s="29" t="s">
        <v>604</v>
      </c>
      <c r="J175" s="29" t="s">
        <v>1823</v>
      </c>
      <c r="L175" s="29">
        <f t="shared" si="20"/>
        <v>2.3181818181818183</v>
      </c>
      <c r="M175" s="29"/>
      <c r="N175" s="29"/>
      <c r="O175" s="29" t="s">
        <v>862</v>
      </c>
      <c r="P175" s="29" t="s">
        <v>1540</v>
      </c>
      <c r="Q175" s="29">
        <v>200</v>
      </c>
      <c r="R175" s="29" t="s">
        <v>913</v>
      </c>
      <c r="S175" s="29" t="s">
        <v>848</v>
      </c>
      <c r="T175" s="29" t="s">
        <v>849</v>
      </c>
      <c r="U175" s="29" t="s">
        <v>850</v>
      </c>
      <c r="V175" s="29" t="s">
        <v>851</v>
      </c>
      <c r="W175" s="29" t="s">
        <v>852</v>
      </c>
      <c r="AA175" s="29" t="s">
        <v>1954</v>
      </c>
    </row>
    <row r="176" spans="1:27" hidden="1">
      <c r="A176" s="29" t="s">
        <v>1955</v>
      </c>
      <c r="B176" s="29" t="s">
        <v>1956</v>
      </c>
      <c r="C176" s="29" t="s">
        <v>1957</v>
      </c>
      <c r="D176" s="29" t="s">
        <v>1958</v>
      </c>
      <c r="E176" s="29" t="s">
        <v>858</v>
      </c>
      <c r="F176" s="29" t="s">
        <v>1959</v>
      </c>
      <c r="G176" s="29" t="s">
        <v>1960</v>
      </c>
      <c r="I176" s="29" t="s">
        <v>1961</v>
      </c>
      <c r="J176" s="29" t="s">
        <v>1962</v>
      </c>
      <c r="L176" s="29">
        <f t="shared" si="20"/>
        <v>2.835235097383435</v>
      </c>
      <c r="M176" s="29"/>
      <c r="N176" s="29"/>
      <c r="O176" s="29" t="s">
        <v>862</v>
      </c>
      <c r="P176" s="29" t="s">
        <v>997</v>
      </c>
      <c r="Q176" s="29">
        <v>200</v>
      </c>
      <c r="R176" s="29" t="s">
        <v>1230</v>
      </c>
      <c r="S176" s="29" t="s">
        <v>848</v>
      </c>
      <c r="T176" s="29" t="s">
        <v>849</v>
      </c>
      <c r="U176" s="29" t="s">
        <v>850</v>
      </c>
      <c r="V176" s="29" t="s">
        <v>851</v>
      </c>
      <c r="W176" s="29" t="s">
        <v>852</v>
      </c>
      <c r="AA176" s="29" t="s">
        <v>1963</v>
      </c>
    </row>
    <row r="177" spans="1:27" hidden="1">
      <c r="A177" s="29" t="s">
        <v>1964</v>
      </c>
      <c r="B177" s="29" t="s">
        <v>1965</v>
      </c>
      <c r="C177" s="29" t="s">
        <v>1966</v>
      </c>
      <c r="D177" s="29" t="s">
        <v>1966</v>
      </c>
      <c r="E177" s="29" t="s">
        <v>858</v>
      </c>
      <c r="F177" s="29" t="s">
        <v>1967</v>
      </c>
      <c r="G177" s="29" t="s">
        <v>1968</v>
      </c>
      <c r="I177" s="29" t="s">
        <v>1969</v>
      </c>
      <c r="J177" s="29" t="s">
        <v>1097</v>
      </c>
      <c r="K177" s="29" t="str">
        <f>VLOOKUP(G177,[1]TOTAL!$E$2:$I$198,5,FALSE)</f>
        <v>POST</v>
      </c>
      <c r="L177" s="36">
        <f t="shared" si="20"/>
        <v>6.9230769230769234</v>
      </c>
      <c r="M177" s="36">
        <f>U177/I177</f>
        <v>3.8461538461538464E-2</v>
      </c>
      <c r="N177" s="36">
        <f>U177/J177</f>
        <v>5.5555555555555558E-3</v>
      </c>
      <c r="O177" s="29" t="s">
        <v>881</v>
      </c>
      <c r="P177" s="29" t="s">
        <v>1121</v>
      </c>
      <c r="Q177" s="29">
        <v>80</v>
      </c>
      <c r="R177" s="29" t="s">
        <v>933</v>
      </c>
      <c r="S177" s="29" t="s">
        <v>848</v>
      </c>
      <c r="T177" s="29" t="s">
        <v>36</v>
      </c>
      <c r="U177" s="29">
        <v>300</v>
      </c>
      <c r="V177" s="29" t="s">
        <v>1970</v>
      </c>
      <c r="W177" s="29" t="s">
        <v>852</v>
      </c>
      <c r="AA177" s="29" t="s">
        <v>1971</v>
      </c>
    </row>
    <row r="178" spans="1:27" hidden="1">
      <c r="A178" s="29" t="s">
        <v>1972</v>
      </c>
      <c r="B178" s="29" t="s">
        <v>430</v>
      </c>
      <c r="C178" s="29" t="s">
        <v>431</v>
      </c>
      <c r="D178" s="29" t="s">
        <v>434</v>
      </c>
      <c r="E178" s="29" t="s">
        <v>858</v>
      </c>
      <c r="F178" s="29" t="s">
        <v>432</v>
      </c>
      <c r="G178" s="29" t="s">
        <v>433</v>
      </c>
      <c r="I178" s="29" t="s">
        <v>414</v>
      </c>
      <c r="J178" s="29" t="s">
        <v>1973</v>
      </c>
      <c r="L178" s="29">
        <f t="shared" si="20"/>
        <v>6.4</v>
      </c>
      <c r="M178" s="29"/>
      <c r="N178" s="29"/>
      <c r="O178" s="29" t="s">
        <v>862</v>
      </c>
      <c r="P178" s="29" t="s">
        <v>872</v>
      </c>
      <c r="Q178" s="29">
        <v>200</v>
      </c>
      <c r="R178" s="29" t="s">
        <v>1974</v>
      </c>
      <c r="S178" s="29" t="s">
        <v>876</v>
      </c>
      <c r="T178" s="29" t="s">
        <v>849</v>
      </c>
      <c r="U178" s="29" t="s">
        <v>1141</v>
      </c>
      <c r="V178" s="29" t="s">
        <v>1005</v>
      </c>
      <c r="W178" s="29" t="s">
        <v>852</v>
      </c>
      <c r="AA178" s="29" t="s">
        <v>1975</v>
      </c>
    </row>
    <row r="179" spans="1:27" hidden="1">
      <c r="A179" s="29" t="s">
        <v>1976</v>
      </c>
      <c r="B179" s="29" t="s">
        <v>1977</v>
      </c>
      <c r="C179" s="29" t="s">
        <v>1978</v>
      </c>
      <c r="D179" s="29" t="s">
        <v>1978</v>
      </c>
      <c r="E179" s="29" t="s">
        <v>858</v>
      </c>
      <c r="F179" s="29" t="s">
        <v>1979</v>
      </c>
      <c r="G179" s="29" t="s">
        <v>1980</v>
      </c>
      <c r="I179" s="29" t="s">
        <v>1216</v>
      </c>
      <c r="J179" s="29" t="s">
        <v>1154</v>
      </c>
      <c r="L179" s="29">
        <f t="shared" si="20"/>
        <v>3.5789473684210527</v>
      </c>
      <c r="M179" s="29"/>
      <c r="N179" s="29"/>
      <c r="O179" s="29" t="s">
        <v>862</v>
      </c>
      <c r="P179" s="29" t="s">
        <v>863</v>
      </c>
      <c r="Q179" s="29">
        <v>200</v>
      </c>
      <c r="R179" s="29" t="s">
        <v>878</v>
      </c>
      <c r="S179" s="29" t="s">
        <v>848</v>
      </c>
      <c r="T179" s="29" t="s">
        <v>849</v>
      </c>
      <c r="U179" s="29" t="s">
        <v>850</v>
      </c>
      <c r="V179" s="29" t="s">
        <v>913</v>
      </c>
      <c r="W179" s="29" t="s">
        <v>852</v>
      </c>
      <c r="AA179" s="29" t="s">
        <v>1975</v>
      </c>
    </row>
    <row r="180" spans="1:27" hidden="1">
      <c r="A180" s="29" t="s">
        <v>1981</v>
      </c>
      <c r="B180" s="29" t="s">
        <v>587</v>
      </c>
      <c r="C180" s="29" t="s">
        <v>591</v>
      </c>
      <c r="D180" s="29" t="s">
        <v>591</v>
      </c>
      <c r="E180" s="29" t="s">
        <v>858</v>
      </c>
      <c r="F180" s="29" t="s">
        <v>588</v>
      </c>
      <c r="G180" s="29" t="s">
        <v>589</v>
      </c>
      <c r="I180" s="29" t="s">
        <v>590</v>
      </c>
      <c r="J180" s="29" t="s">
        <v>1982</v>
      </c>
      <c r="L180" s="29">
        <f t="shared" si="20"/>
        <v>5.5759354365370504</v>
      </c>
      <c r="M180" s="29"/>
      <c r="N180" s="29"/>
      <c r="O180" s="29" t="s">
        <v>862</v>
      </c>
      <c r="P180" s="29" t="s">
        <v>872</v>
      </c>
      <c r="Q180" s="29">
        <v>200</v>
      </c>
      <c r="R180" s="29" t="s">
        <v>933</v>
      </c>
      <c r="S180" s="29" t="s">
        <v>193</v>
      </c>
      <c r="T180" s="29" t="s">
        <v>849</v>
      </c>
      <c r="U180" s="29" t="s">
        <v>850</v>
      </c>
      <c r="V180" s="29" t="s">
        <v>851</v>
      </c>
      <c r="W180" s="29" t="s">
        <v>852</v>
      </c>
      <c r="AA180" s="29" t="s">
        <v>1983</v>
      </c>
    </row>
    <row r="181" spans="1:27" hidden="1">
      <c r="A181" s="29" t="s">
        <v>1984</v>
      </c>
      <c r="B181" s="29" t="s">
        <v>1985</v>
      </c>
      <c r="C181" s="29" t="s">
        <v>1986</v>
      </c>
      <c r="D181" s="29" t="s">
        <v>1987</v>
      </c>
      <c r="E181" s="29" t="s">
        <v>841</v>
      </c>
      <c r="F181" s="29" t="s">
        <v>1985</v>
      </c>
      <c r="G181" s="29" t="s">
        <v>1988</v>
      </c>
      <c r="I181" s="29" t="s">
        <v>1186</v>
      </c>
      <c r="J181" s="29" t="s">
        <v>898</v>
      </c>
      <c r="L181" s="29">
        <f t="shared" si="20"/>
        <v>1.3055555555555556</v>
      </c>
      <c r="M181" s="29"/>
      <c r="N181" s="29"/>
      <c r="O181" s="29" t="s">
        <v>845</v>
      </c>
      <c r="P181" s="29" t="s">
        <v>1989</v>
      </c>
      <c r="Q181" s="29" t="s">
        <v>864</v>
      </c>
      <c r="R181" s="29" t="s">
        <v>1990</v>
      </c>
      <c r="S181" s="29" t="s">
        <v>848</v>
      </c>
      <c r="T181" s="29" t="s">
        <v>849</v>
      </c>
      <c r="U181" s="29" t="s">
        <v>982</v>
      </c>
      <c r="V181" s="29" t="s">
        <v>1991</v>
      </c>
      <c r="W181" s="29" t="s">
        <v>852</v>
      </c>
      <c r="AA181" s="29" t="s">
        <v>1992</v>
      </c>
    </row>
    <row r="182" spans="1:27" hidden="1">
      <c r="A182" s="29" t="s">
        <v>1993</v>
      </c>
      <c r="B182" s="29" t="s">
        <v>1994</v>
      </c>
      <c r="C182" s="29" t="s">
        <v>1995</v>
      </c>
      <c r="D182" s="29" t="s">
        <v>1996</v>
      </c>
      <c r="E182" s="29" t="s">
        <v>858</v>
      </c>
      <c r="F182" s="29" t="s">
        <v>1997</v>
      </c>
      <c r="G182" s="29" t="s">
        <v>1998</v>
      </c>
      <c r="I182" s="29" t="s">
        <v>191</v>
      </c>
      <c r="J182" s="29" t="s">
        <v>1131</v>
      </c>
      <c r="K182" s="29" t="e">
        <f>VLOOKUP(G182,[1]TOTAL!$E$2:$I$198,5,FALSE)</f>
        <v>#N/A</v>
      </c>
      <c r="L182" s="36">
        <f t="shared" si="20"/>
        <v>3.0769230769230771</v>
      </c>
      <c r="M182" s="36">
        <f>U182/I182</f>
        <v>2.3076923076923078E-2</v>
      </c>
      <c r="N182" s="36">
        <f>U182/J182</f>
        <v>7.4999999999999997E-3</v>
      </c>
      <c r="O182" s="29" t="s">
        <v>881</v>
      </c>
      <c r="P182" s="29" t="s">
        <v>882</v>
      </c>
      <c r="Q182" s="29">
        <v>200</v>
      </c>
      <c r="R182" s="29" t="s">
        <v>1999</v>
      </c>
      <c r="S182" s="29" t="s">
        <v>848</v>
      </c>
      <c r="T182" s="29" t="s">
        <v>36</v>
      </c>
      <c r="U182" s="29">
        <v>300</v>
      </c>
      <c r="V182" s="29" t="s">
        <v>2000</v>
      </c>
      <c r="W182" s="29" t="s">
        <v>852</v>
      </c>
      <c r="AA182" s="29" t="s">
        <v>2001</v>
      </c>
    </row>
    <row r="183" spans="1:27" hidden="1">
      <c r="A183" s="29" t="s">
        <v>2002</v>
      </c>
      <c r="B183" s="29" t="s">
        <v>2003</v>
      </c>
      <c r="C183" s="29" t="s">
        <v>290</v>
      </c>
      <c r="D183" s="29" t="s">
        <v>290</v>
      </c>
      <c r="E183" s="29" t="s">
        <v>858</v>
      </c>
      <c r="F183" s="29" t="s">
        <v>288</v>
      </c>
      <c r="G183" s="29" t="s">
        <v>289</v>
      </c>
      <c r="I183" s="29" t="s">
        <v>213</v>
      </c>
      <c r="J183" s="29" t="s">
        <v>1982</v>
      </c>
      <c r="L183" s="29">
        <f t="shared" si="20"/>
        <v>8.9411764705882355</v>
      </c>
      <c r="M183" s="29"/>
      <c r="N183" s="29"/>
      <c r="O183" s="29" t="s">
        <v>862</v>
      </c>
      <c r="P183" s="29" t="s">
        <v>872</v>
      </c>
      <c r="Q183" s="29">
        <v>200</v>
      </c>
      <c r="R183" s="29" t="s">
        <v>837</v>
      </c>
      <c r="S183" s="29" t="s">
        <v>848</v>
      </c>
      <c r="T183" s="29" t="s">
        <v>849</v>
      </c>
      <c r="U183" s="29" t="s">
        <v>850</v>
      </c>
      <c r="V183" s="29" t="s">
        <v>837</v>
      </c>
      <c r="W183" s="29" t="s">
        <v>852</v>
      </c>
      <c r="AA183" s="29" t="s">
        <v>2004</v>
      </c>
    </row>
    <row r="184" spans="1:27" hidden="1">
      <c r="A184" s="29" t="s">
        <v>2005</v>
      </c>
      <c r="B184" s="29" t="s">
        <v>461</v>
      </c>
      <c r="C184" s="29" t="s">
        <v>462</v>
      </c>
      <c r="D184" s="29" t="s">
        <v>466</v>
      </c>
      <c r="E184" s="29" t="s">
        <v>858</v>
      </c>
      <c r="F184" s="29" t="s">
        <v>463</v>
      </c>
      <c r="G184" s="29" t="s">
        <v>464</v>
      </c>
      <c r="I184" s="29" t="s">
        <v>465</v>
      </c>
      <c r="J184" s="29" t="s">
        <v>1042</v>
      </c>
      <c r="L184" s="29">
        <f t="shared" si="20"/>
        <v>6.1904761904761907</v>
      </c>
      <c r="M184" s="29"/>
      <c r="N184" s="29"/>
      <c r="O184" s="29" t="s">
        <v>862</v>
      </c>
      <c r="P184" s="29" t="s">
        <v>892</v>
      </c>
      <c r="Q184" s="29">
        <v>200</v>
      </c>
      <c r="R184" s="29" t="s">
        <v>965</v>
      </c>
      <c r="S184" s="29" t="s">
        <v>2006</v>
      </c>
      <c r="T184" s="29" t="s">
        <v>849</v>
      </c>
      <c r="U184" s="29" t="s">
        <v>850</v>
      </c>
      <c r="V184" s="29" t="s">
        <v>1005</v>
      </c>
      <c r="W184" s="29" t="s">
        <v>852</v>
      </c>
      <c r="AA184" s="29" t="s">
        <v>2004</v>
      </c>
    </row>
    <row r="185" spans="1:27" hidden="1">
      <c r="A185" s="29" t="s">
        <v>2007</v>
      </c>
      <c r="B185" s="29" t="s">
        <v>791</v>
      </c>
      <c r="C185" s="29" t="s">
        <v>792</v>
      </c>
      <c r="D185" s="29" t="s">
        <v>795</v>
      </c>
      <c r="E185" s="29" t="s">
        <v>858</v>
      </c>
      <c r="F185" s="29" t="s">
        <v>793</v>
      </c>
      <c r="G185" s="29" t="s">
        <v>794</v>
      </c>
      <c r="I185" s="29" t="s">
        <v>191</v>
      </c>
      <c r="J185" s="29" t="s">
        <v>1467</v>
      </c>
      <c r="L185" s="29">
        <f t="shared" si="20"/>
        <v>4.0769230769230766</v>
      </c>
      <c r="M185" s="29"/>
      <c r="N185" s="29"/>
      <c r="O185" s="29" t="s">
        <v>1222</v>
      </c>
      <c r="P185" s="29" t="s">
        <v>1322</v>
      </c>
      <c r="Q185" s="29">
        <v>200</v>
      </c>
      <c r="R185" s="29" t="s">
        <v>2008</v>
      </c>
      <c r="S185" s="29" t="s">
        <v>1880</v>
      </c>
      <c r="T185" s="29" t="s">
        <v>849</v>
      </c>
      <c r="U185" s="29" t="s">
        <v>850</v>
      </c>
      <c r="V185" s="29" t="s">
        <v>851</v>
      </c>
      <c r="W185" s="29" t="s">
        <v>852</v>
      </c>
      <c r="AA185" s="29" t="s">
        <v>2009</v>
      </c>
    </row>
    <row r="186" spans="1:27" hidden="1">
      <c r="A186" s="29" t="s">
        <v>924</v>
      </c>
      <c r="B186" s="29" t="s">
        <v>2010</v>
      </c>
      <c r="C186" s="29" t="s">
        <v>2011</v>
      </c>
      <c r="D186" s="29" t="s">
        <v>2012</v>
      </c>
      <c r="E186" s="29" t="s">
        <v>841</v>
      </c>
      <c r="F186" s="29" t="s">
        <v>2013</v>
      </c>
      <c r="G186" s="29" t="s">
        <v>2014</v>
      </c>
      <c r="I186" s="29" t="s">
        <v>1051</v>
      </c>
      <c r="J186" s="29" t="s">
        <v>1918</v>
      </c>
      <c r="K186" s="29" t="e">
        <f>VLOOKUP(G186,[1]TOTAL!$E$2:$I$198,5,FALSE)</f>
        <v>#N/A</v>
      </c>
      <c r="L186" s="36">
        <f t="shared" si="20"/>
        <v>2.8</v>
      </c>
      <c r="M186" s="36">
        <f>U186/I186</f>
        <v>1.6666666666666666E-2</v>
      </c>
      <c r="N186" s="36">
        <f>U186/J186</f>
        <v>5.9523809523809521E-3</v>
      </c>
      <c r="O186" s="29" t="s">
        <v>1193</v>
      </c>
      <c r="P186" s="29" t="s">
        <v>2015</v>
      </c>
      <c r="Q186" s="29" t="s">
        <v>864</v>
      </c>
      <c r="R186" s="29" t="s">
        <v>933</v>
      </c>
      <c r="S186" s="29" t="s">
        <v>848</v>
      </c>
      <c r="T186" s="29" t="s">
        <v>36</v>
      </c>
      <c r="U186" s="29">
        <v>500</v>
      </c>
      <c r="V186" s="29" t="s">
        <v>2016</v>
      </c>
      <c r="W186" s="29" t="s">
        <v>852</v>
      </c>
      <c r="AA186" s="29" t="s">
        <v>879</v>
      </c>
    </row>
    <row r="187" spans="1:27" hidden="1">
      <c r="A187" s="29" t="s">
        <v>2017</v>
      </c>
      <c r="B187" s="29" t="s">
        <v>2018</v>
      </c>
      <c r="C187" s="29" t="s">
        <v>2019</v>
      </c>
      <c r="D187" s="29" t="s">
        <v>2020</v>
      </c>
      <c r="E187" s="29" t="s">
        <v>858</v>
      </c>
      <c r="F187" s="29" t="s">
        <v>2021</v>
      </c>
      <c r="G187" s="29" t="s">
        <v>2022</v>
      </c>
      <c r="I187" s="29" t="s">
        <v>191</v>
      </c>
      <c r="J187" s="29" t="s">
        <v>2023</v>
      </c>
      <c r="L187" s="29">
        <f t="shared" si="20"/>
        <v>12.307692307692308</v>
      </c>
      <c r="M187" s="29"/>
      <c r="N187" s="29"/>
      <c r="O187" s="29" t="s">
        <v>862</v>
      </c>
      <c r="P187" s="29" t="s">
        <v>872</v>
      </c>
      <c r="Q187" s="29">
        <v>200</v>
      </c>
      <c r="R187" s="29" t="s">
        <v>913</v>
      </c>
      <c r="S187" s="29" t="s">
        <v>848</v>
      </c>
      <c r="T187" s="29" t="s">
        <v>849</v>
      </c>
      <c r="U187" s="29" t="s">
        <v>850</v>
      </c>
      <c r="V187" s="29" t="s">
        <v>1005</v>
      </c>
      <c r="W187" s="29" t="s">
        <v>852</v>
      </c>
      <c r="AA187" s="29" t="s">
        <v>1686</v>
      </c>
    </row>
    <row r="188" spans="1:27" hidden="1">
      <c r="A188" s="29" t="s">
        <v>2024</v>
      </c>
      <c r="B188" s="29" t="s">
        <v>2025</v>
      </c>
      <c r="C188" s="29" t="s">
        <v>72</v>
      </c>
      <c r="D188" s="29" t="s">
        <v>75</v>
      </c>
      <c r="E188" s="29" t="s">
        <v>841</v>
      </c>
      <c r="F188" s="29" t="s">
        <v>2026</v>
      </c>
      <c r="G188" s="29" t="s">
        <v>2027</v>
      </c>
      <c r="I188" s="29" t="s">
        <v>1823</v>
      </c>
      <c r="J188" s="29" t="s">
        <v>1217</v>
      </c>
      <c r="K188" s="29" t="e">
        <f>VLOOKUP(G188,[1]TOTAL!$E$2:$I$198,5,FALSE)</f>
        <v>#N/A</v>
      </c>
      <c r="L188" s="36">
        <f t="shared" si="20"/>
        <v>2.6274509803921569</v>
      </c>
      <c r="M188" s="36">
        <f>U188/I188</f>
        <v>9.8039215686274508E-3</v>
      </c>
      <c r="N188" s="36">
        <f>U188/J188</f>
        <v>3.7313432835820895E-3</v>
      </c>
      <c r="O188" s="29" t="s">
        <v>881</v>
      </c>
      <c r="P188" s="29" t="s">
        <v>1293</v>
      </c>
      <c r="Q188" s="29" t="s">
        <v>864</v>
      </c>
      <c r="R188" s="29" t="s">
        <v>933</v>
      </c>
      <c r="S188" s="29" t="s">
        <v>848</v>
      </c>
      <c r="T188" s="29" t="s">
        <v>36</v>
      </c>
      <c r="U188" s="29">
        <v>500</v>
      </c>
      <c r="V188" s="29" t="s">
        <v>2028</v>
      </c>
      <c r="W188" s="29" t="s">
        <v>852</v>
      </c>
      <c r="AA188" s="29" t="s">
        <v>2029</v>
      </c>
    </row>
    <row r="189" spans="1:27" hidden="1">
      <c r="A189" s="29" t="s">
        <v>2030</v>
      </c>
      <c r="B189" s="29" t="s">
        <v>507</v>
      </c>
      <c r="C189" s="29" t="s">
        <v>508</v>
      </c>
      <c r="D189" s="29" t="s">
        <v>512</v>
      </c>
      <c r="E189" s="29" t="s">
        <v>858</v>
      </c>
      <c r="F189" s="29" t="s">
        <v>509</v>
      </c>
      <c r="G189" s="29" t="s">
        <v>510</v>
      </c>
      <c r="I189" s="29" t="s">
        <v>511</v>
      </c>
      <c r="J189" s="29" t="s">
        <v>1973</v>
      </c>
      <c r="L189" s="29">
        <f t="shared" si="20"/>
        <v>6</v>
      </c>
      <c r="M189" s="29"/>
      <c r="N189" s="29"/>
      <c r="O189" s="29" t="s">
        <v>862</v>
      </c>
      <c r="P189" s="29" t="s">
        <v>882</v>
      </c>
      <c r="Q189" s="29">
        <v>200</v>
      </c>
      <c r="R189" s="29" t="s">
        <v>878</v>
      </c>
      <c r="S189" s="29" t="s">
        <v>193</v>
      </c>
      <c r="T189" s="29" t="s">
        <v>849</v>
      </c>
      <c r="U189" s="29" t="s">
        <v>1141</v>
      </c>
      <c r="V189" s="29" t="s">
        <v>2031</v>
      </c>
      <c r="W189" s="29" t="s">
        <v>852</v>
      </c>
      <c r="AA189" s="29" t="s">
        <v>2032</v>
      </c>
    </row>
    <row r="190" spans="1:27" hidden="1">
      <c r="A190" s="29" t="s">
        <v>2033</v>
      </c>
      <c r="B190" s="29" t="s">
        <v>2034</v>
      </c>
      <c r="C190" s="29" t="s">
        <v>2035</v>
      </c>
      <c r="D190" s="29" t="s">
        <v>2035</v>
      </c>
      <c r="E190" s="29" t="s">
        <v>858</v>
      </c>
      <c r="F190" s="29" t="s">
        <v>2036</v>
      </c>
      <c r="G190" s="29" t="s">
        <v>2037</v>
      </c>
      <c r="I190" s="29" t="s">
        <v>2038</v>
      </c>
      <c r="J190" s="29" t="s">
        <v>960</v>
      </c>
      <c r="L190" s="29">
        <f t="shared" si="20"/>
        <v>3.4650034650034649</v>
      </c>
      <c r="M190" s="29"/>
      <c r="N190" s="29"/>
      <c r="O190" s="29" t="s">
        <v>862</v>
      </c>
      <c r="P190" s="29" t="s">
        <v>1939</v>
      </c>
      <c r="Q190" s="29">
        <v>200</v>
      </c>
      <c r="R190" s="29" t="s">
        <v>2039</v>
      </c>
      <c r="S190" s="29" t="s">
        <v>924</v>
      </c>
      <c r="T190" s="29" t="s">
        <v>849</v>
      </c>
      <c r="U190" s="29" t="s">
        <v>850</v>
      </c>
      <c r="V190" s="29" t="s">
        <v>851</v>
      </c>
      <c r="W190" s="29" t="s">
        <v>852</v>
      </c>
      <c r="AA190" s="29" t="s">
        <v>2040</v>
      </c>
    </row>
    <row r="191" spans="1:27" hidden="1">
      <c r="A191" s="29" t="s">
        <v>2041</v>
      </c>
      <c r="B191" s="29" t="s">
        <v>516</v>
      </c>
      <c r="C191" s="29" t="s">
        <v>517</v>
      </c>
      <c r="D191" s="29" t="s">
        <v>520</v>
      </c>
      <c r="E191" s="29" t="s">
        <v>841</v>
      </c>
      <c r="F191" s="29" t="s">
        <v>518</v>
      </c>
      <c r="G191" s="29" t="s">
        <v>519</v>
      </c>
      <c r="I191" s="29" t="s">
        <v>156</v>
      </c>
      <c r="J191" s="29" t="s">
        <v>1499</v>
      </c>
      <c r="L191" s="29">
        <f t="shared" si="20"/>
        <v>6</v>
      </c>
      <c r="M191" s="29"/>
      <c r="N191" s="29"/>
      <c r="O191" s="29" t="s">
        <v>881</v>
      </c>
      <c r="P191" s="29" t="s">
        <v>2042</v>
      </c>
      <c r="Q191" s="29">
        <v>200</v>
      </c>
      <c r="R191" s="29" t="s">
        <v>878</v>
      </c>
      <c r="S191" s="29" t="s">
        <v>193</v>
      </c>
      <c r="T191" s="29" t="s">
        <v>849</v>
      </c>
      <c r="U191" s="29" t="s">
        <v>850</v>
      </c>
      <c r="V191" s="29" t="s">
        <v>851</v>
      </c>
      <c r="W191" s="29" t="s">
        <v>852</v>
      </c>
      <c r="AA191" s="29" t="s">
        <v>2043</v>
      </c>
    </row>
    <row r="192" spans="1:27" hidden="1">
      <c r="A192" s="29" t="s">
        <v>2044</v>
      </c>
      <c r="B192" s="29" t="s">
        <v>2045</v>
      </c>
      <c r="C192" s="29" t="s">
        <v>2046</v>
      </c>
      <c r="D192" s="29" t="s">
        <v>2047</v>
      </c>
      <c r="E192" s="29" t="s">
        <v>1202</v>
      </c>
      <c r="F192" s="29" t="s">
        <v>2045</v>
      </c>
      <c r="G192" s="29" t="s">
        <v>2048</v>
      </c>
      <c r="I192" s="29" t="s">
        <v>2049</v>
      </c>
      <c r="J192" s="29" t="s">
        <v>2050</v>
      </c>
      <c r="K192" s="29" t="e">
        <f>VLOOKUP(G192,[1]TOTAL!$E$2:$I$198,5,FALSE)</f>
        <v>#N/A</v>
      </c>
      <c r="L192" s="36">
        <f t="shared" si="20"/>
        <v>2.6019417475728157</v>
      </c>
      <c r="M192" s="36">
        <f>U192/I192</f>
        <v>2.9126213592233011E-2</v>
      </c>
      <c r="N192" s="36">
        <f>U192/J192</f>
        <v>1.1194029850746268E-2</v>
      </c>
      <c r="O192" s="29" t="s">
        <v>881</v>
      </c>
      <c r="P192" s="29" t="s">
        <v>1033</v>
      </c>
      <c r="Q192" s="29">
        <v>200</v>
      </c>
      <c r="R192" s="29" t="s">
        <v>878</v>
      </c>
      <c r="S192" s="29" t="s">
        <v>924</v>
      </c>
      <c r="T192" s="29" t="s">
        <v>36</v>
      </c>
      <c r="U192" s="29">
        <v>300</v>
      </c>
      <c r="V192" s="29" t="s">
        <v>2051</v>
      </c>
      <c r="W192" s="29" t="s">
        <v>852</v>
      </c>
      <c r="AA192" s="29" t="s">
        <v>2052</v>
      </c>
    </row>
    <row r="193" spans="1:27" hidden="1">
      <c r="A193" s="29" t="s">
        <v>2053</v>
      </c>
      <c r="B193" s="29" t="s">
        <v>2054</v>
      </c>
      <c r="C193" s="29" t="s">
        <v>2055</v>
      </c>
      <c r="D193" s="29" t="s">
        <v>2056</v>
      </c>
      <c r="E193" s="29" t="s">
        <v>841</v>
      </c>
      <c r="F193" s="29" t="s">
        <v>2057</v>
      </c>
      <c r="G193" s="29" t="s">
        <v>2058</v>
      </c>
      <c r="I193" s="29" t="s">
        <v>126</v>
      </c>
      <c r="J193" s="29" t="s">
        <v>1051</v>
      </c>
      <c r="L193" s="29">
        <f t="shared" si="20"/>
        <v>3</v>
      </c>
      <c r="M193" s="29"/>
      <c r="N193" s="29"/>
      <c r="O193" s="29" t="s">
        <v>881</v>
      </c>
      <c r="P193" s="29" t="s">
        <v>2059</v>
      </c>
      <c r="Q193" s="29">
        <v>200</v>
      </c>
      <c r="R193" s="29" t="s">
        <v>878</v>
      </c>
      <c r="S193" s="29" t="s">
        <v>193</v>
      </c>
      <c r="T193" s="29" t="s">
        <v>849</v>
      </c>
      <c r="U193" s="29" t="s">
        <v>850</v>
      </c>
      <c r="V193" s="29" t="s">
        <v>851</v>
      </c>
      <c r="W193" s="29" t="s">
        <v>852</v>
      </c>
      <c r="AA193" s="29" t="s">
        <v>2060</v>
      </c>
    </row>
    <row r="194" spans="1:27" hidden="1">
      <c r="A194" s="29" t="s">
        <v>2061</v>
      </c>
      <c r="B194" s="29" t="s">
        <v>2062</v>
      </c>
      <c r="C194" s="29" t="s">
        <v>2063</v>
      </c>
      <c r="D194" s="29" t="s">
        <v>2064</v>
      </c>
      <c r="E194" s="29" t="s">
        <v>841</v>
      </c>
      <c r="F194" s="29" t="s">
        <v>2065</v>
      </c>
      <c r="G194" s="29" t="s">
        <v>2066</v>
      </c>
      <c r="I194" s="29" t="s">
        <v>191</v>
      </c>
      <c r="J194" s="29" t="s">
        <v>558</v>
      </c>
      <c r="L194" s="29">
        <f t="shared" ref="L194:L241" si="21">J194/I194</f>
        <v>2.2307692307692308</v>
      </c>
      <c r="M194" s="29"/>
      <c r="N194" s="29"/>
      <c r="O194" s="29" t="s">
        <v>1222</v>
      </c>
      <c r="P194" s="29" t="s">
        <v>1428</v>
      </c>
      <c r="Q194" s="29">
        <v>200</v>
      </c>
      <c r="R194" s="29" t="s">
        <v>878</v>
      </c>
      <c r="S194" s="29" t="s">
        <v>848</v>
      </c>
      <c r="T194" s="29" t="s">
        <v>849</v>
      </c>
      <c r="U194" s="29" t="s">
        <v>850</v>
      </c>
      <c r="V194" s="29" t="s">
        <v>851</v>
      </c>
      <c r="W194" s="29" t="s">
        <v>852</v>
      </c>
      <c r="AA194" s="29" t="s">
        <v>2067</v>
      </c>
    </row>
    <row r="195" spans="1:27" hidden="1">
      <c r="A195" s="29" t="s">
        <v>2068</v>
      </c>
      <c r="B195" s="29" t="s">
        <v>2069</v>
      </c>
      <c r="C195" s="29" t="s">
        <v>2070</v>
      </c>
      <c r="D195" s="29" t="s">
        <v>2071</v>
      </c>
      <c r="E195" s="29" t="s">
        <v>841</v>
      </c>
      <c r="F195" s="29" t="s">
        <v>2069</v>
      </c>
      <c r="G195" s="29" t="s">
        <v>2072</v>
      </c>
      <c r="I195" s="29" t="s">
        <v>960</v>
      </c>
      <c r="J195" s="29" t="s">
        <v>2073</v>
      </c>
      <c r="K195" s="29" t="e">
        <f>VLOOKUP(G195,[1]TOTAL!$E$2:$I$198,5,FALSE)</f>
        <v>#N/A</v>
      </c>
      <c r="L195" s="36">
        <f t="shared" si="21"/>
        <v>2.5453714285714284</v>
      </c>
      <c r="M195" s="36">
        <f>U195/I195</f>
        <v>1.4285714285714285E-2</v>
      </c>
      <c r="N195" s="36">
        <f>U195/J195</f>
        <v>5.6124281609195399E-3</v>
      </c>
      <c r="O195" s="29" t="s">
        <v>1523</v>
      </c>
      <c r="P195" s="29" t="s">
        <v>2074</v>
      </c>
      <c r="Q195" s="29" t="s">
        <v>864</v>
      </c>
      <c r="R195" s="29" t="s">
        <v>1705</v>
      </c>
      <c r="S195" s="29" t="s">
        <v>924</v>
      </c>
      <c r="T195" s="29" t="s">
        <v>36</v>
      </c>
      <c r="U195" s="29">
        <v>500</v>
      </c>
      <c r="V195" s="29" t="s">
        <v>2075</v>
      </c>
      <c r="W195" s="29" t="s">
        <v>852</v>
      </c>
      <c r="AA195" s="29" t="s">
        <v>1922</v>
      </c>
    </row>
    <row r="196" spans="1:27" hidden="1">
      <c r="A196" s="29" t="s">
        <v>2076</v>
      </c>
      <c r="B196" s="29" t="s">
        <v>580</v>
      </c>
      <c r="C196" s="29" t="s">
        <v>2077</v>
      </c>
      <c r="D196" s="29" t="s">
        <v>583</v>
      </c>
      <c r="E196" s="29" t="s">
        <v>841</v>
      </c>
      <c r="F196" s="29" t="s">
        <v>580</v>
      </c>
      <c r="G196" s="29" t="s">
        <v>581</v>
      </c>
      <c r="I196" s="29" t="s">
        <v>582</v>
      </c>
      <c r="J196" s="29" t="s">
        <v>1982</v>
      </c>
      <c r="L196" s="29">
        <f t="shared" si="21"/>
        <v>5.6296296296296298</v>
      </c>
      <c r="M196" s="29"/>
      <c r="N196" s="29"/>
      <c r="O196" s="29" t="s">
        <v>862</v>
      </c>
      <c r="P196" s="29" t="s">
        <v>2078</v>
      </c>
      <c r="Q196" s="29">
        <v>200</v>
      </c>
      <c r="R196" s="29" t="s">
        <v>1404</v>
      </c>
      <c r="S196" s="29" t="s">
        <v>924</v>
      </c>
      <c r="T196" s="29" t="s">
        <v>849</v>
      </c>
      <c r="U196" s="29" t="s">
        <v>850</v>
      </c>
      <c r="V196" s="29" t="s">
        <v>851</v>
      </c>
      <c r="W196" s="29" t="s">
        <v>852</v>
      </c>
      <c r="AA196" s="29" t="s">
        <v>2079</v>
      </c>
    </row>
    <row r="197" spans="1:27" hidden="1">
      <c r="A197" s="29" t="s">
        <v>2080</v>
      </c>
      <c r="B197" s="29" t="s">
        <v>645</v>
      </c>
      <c r="C197" s="29" t="s">
        <v>646</v>
      </c>
      <c r="D197" s="29" t="s">
        <v>650</v>
      </c>
      <c r="E197" s="29" t="s">
        <v>841</v>
      </c>
      <c r="F197" s="29" t="s">
        <v>2081</v>
      </c>
      <c r="G197" s="29" t="s">
        <v>648</v>
      </c>
      <c r="I197" s="29" t="s">
        <v>649</v>
      </c>
      <c r="J197" s="29" t="s">
        <v>285</v>
      </c>
      <c r="L197" s="29">
        <f t="shared" si="21"/>
        <v>5.1100628930817606</v>
      </c>
      <c r="M197" s="29"/>
      <c r="N197" s="29"/>
      <c r="O197" s="29" t="s">
        <v>881</v>
      </c>
      <c r="P197" s="29" t="s">
        <v>971</v>
      </c>
      <c r="Q197" s="29">
        <v>80</v>
      </c>
      <c r="R197" s="29" t="s">
        <v>878</v>
      </c>
      <c r="S197" s="29" t="s">
        <v>924</v>
      </c>
      <c r="T197" s="29" t="s">
        <v>849</v>
      </c>
      <c r="U197" s="29" t="s">
        <v>850</v>
      </c>
      <c r="V197" s="29" t="s">
        <v>1005</v>
      </c>
      <c r="W197" s="29" t="s">
        <v>852</v>
      </c>
      <c r="AA197" s="29" t="s">
        <v>2082</v>
      </c>
    </row>
    <row r="198" spans="1:27" hidden="1">
      <c r="A198" s="29" t="s">
        <v>2083</v>
      </c>
      <c r="B198" s="29" t="s">
        <v>2084</v>
      </c>
      <c r="C198" s="29" t="s">
        <v>2085</v>
      </c>
      <c r="D198" s="29" t="s">
        <v>2086</v>
      </c>
      <c r="E198" s="29" t="s">
        <v>1202</v>
      </c>
      <c r="F198" s="29" t="s">
        <v>2087</v>
      </c>
      <c r="G198" s="29" t="s">
        <v>2088</v>
      </c>
      <c r="I198" s="29" t="s">
        <v>133</v>
      </c>
      <c r="J198" s="29" t="s">
        <v>960</v>
      </c>
      <c r="L198" s="29">
        <f t="shared" si="21"/>
        <v>2.9166666666666665</v>
      </c>
      <c r="M198" s="29"/>
      <c r="N198" s="29"/>
      <c r="O198" s="29" t="s">
        <v>862</v>
      </c>
      <c r="P198" s="29" t="s">
        <v>2089</v>
      </c>
      <c r="Q198" s="29">
        <v>200</v>
      </c>
      <c r="R198" s="29" t="s">
        <v>878</v>
      </c>
      <c r="S198" s="29" t="s">
        <v>848</v>
      </c>
      <c r="T198" s="29" t="s">
        <v>849</v>
      </c>
      <c r="U198" s="29" t="s">
        <v>850</v>
      </c>
      <c r="V198" s="29" t="s">
        <v>851</v>
      </c>
      <c r="W198" s="29" t="s">
        <v>852</v>
      </c>
      <c r="AA198" s="29" t="s">
        <v>2090</v>
      </c>
    </row>
    <row r="199" spans="1:27" hidden="1">
      <c r="A199" s="29" t="s">
        <v>2091</v>
      </c>
      <c r="B199" s="29" t="s">
        <v>2092</v>
      </c>
      <c r="C199" s="29" t="s">
        <v>2093</v>
      </c>
      <c r="D199" s="29" t="s">
        <v>2094</v>
      </c>
      <c r="E199" s="29" t="s">
        <v>841</v>
      </c>
      <c r="F199" s="29" t="s">
        <v>2095</v>
      </c>
      <c r="G199" s="29" t="s">
        <v>2096</v>
      </c>
      <c r="I199" s="29" t="s">
        <v>1281</v>
      </c>
      <c r="J199" s="29" t="s">
        <v>1042</v>
      </c>
      <c r="K199" s="29" t="e">
        <f>VLOOKUP(G199,[1]TOTAL!$E$2:$I$198,5,FALSE)</f>
        <v>#N/A</v>
      </c>
      <c r="L199" s="36">
        <f t="shared" si="21"/>
        <v>2.5</v>
      </c>
      <c r="M199" s="36">
        <f t="shared" ref="M199:M205" si="22">U199/I199</f>
        <v>9.6153846153846159E-3</v>
      </c>
      <c r="N199" s="36">
        <f t="shared" ref="N199:N205" si="23">U199/J199</f>
        <v>3.8461538461538464E-3</v>
      </c>
      <c r="O199" s="29" t="s">
        <v>881</v>
      </c>
      <c r="P199" s="29" t="s">
        <v>2097</v>
      </c>
      <c r="Q199" s="29">
        <v>200</v>
      </c>
      <c r="R199" s="29" t="s">
        <v>878</v>
      </c>
      <c r="S199" s="29" t="s">
        <v>848</v>
      </c>
      <c r="T199" s="29" t="s">
        <v>36</v>
      </c>
      <c r="U199" s="29">
        <v>500</v>
      </c>
      <c r="V199" s="29" t="s">
        <v>2098</v>
      </c>
      <c r="W199" s="29" t="s">
        <v>852</v>
      </c>
      <c r="AA199" s="29" t="s">
        <v>2099</v>
      </c>
    </row>
    <row r="200" spans="1:27" hidden="1">
      <c r="A200" s="29" t="s">
        <v>2100</v>
      </c>
      <c r="B200" s="29" t="s">
        <v>438</v>
      </c>
      <c r="C200" s="29" t="s">
        <v>439</v>
      </c>
      <c r="D200" s="29" t="s">
        <v>442</v>
      </c>
      <c r="E200" s="29" t="s">
        <v>1202</v>
      </c>
      <c r="F200" s="29" t="s">
        <v>440</v>
      </c>
      <c r="G200" s="29" t="s">
        <v>441</v>
      </c>
      <c r="I200" s="29" t="s">
        <v>156</v>
      </c>
      <c r="J200" s="29" t="s">
        <v>1273</v>
      </c>
      <c r="L200" s="29">
        <f t="shared" si="21"/>
        <v>6.3636363636363633</v>
      </c>
      <c r="M200" s="29"/>
      <c r="N200" s="29"/>
      <c r="O200" s="29" t="s">
        <v>881</v>
      </c>
      <c r="P200" s="29" t="s">
        <v>1364</v>
      </c>
      <c r="Q200" s="29">
        <v>200</v>
      </c>
      <c r="R200" s="29" t="s">
        <v>878</v>
      </c>
      <c r="S200" s="29" t="s">
        <v>876</v>
      </c>
      <c r="T200" s="29" t="s">
        <v>849</v>
      </c>
      <c r="U200" s="29" t="s">
        <v>850</v>
      </c>
      <c r="V200" s="29" t="s">
        <v>851</v>
      </c>
      <c r="W200" s="29" t="s">
        <v>852</v>
      </c>
      <c r="AA200" s="29" t="s">
        <v>2101</v>
      </c>
    </row>
    <row r="201" spans="1:27" hidden="1">
      <c r="A201" s="29" t="s">
        <v>2102</v>
      </c>
      <c r="B201" s="29" t="s">
        <v>2103</v>
      </c>
      <c r="C201" s="29" t="s">
        <v>2104</v>
      </c>
      <c r="D201" s="29" t="s">
        <v>2105</v>
      </c>
      <c r="E201" s="29" t="s">
        <v>858</v>
      </c>
      <c r="F201" s="29" t="s">
        <v>2106</v>
      </c>
      <c r="G201" s="29" t="s">
        <v>2107</v>
      </c>
      <c r="I201" s="29" t="s">
        <v>511</v>
      </c>
      <c r="J201" s="29" t="s">
        <v>1131</v>
      </c>
      <c r="K201" s="29" t="e">
        <f>VLOOKUP(G201,[1]TOTAL!$E$2:$I$198,5,FALSE)</f>
        <v>#N/A</v>
      </c>
      <c r="L201" s="36">
        <f t="shared" si="21"/>
        <v>2.5</v>
      </c>
      <c r="M201" s="36">
        <f t="shared" si="22"/>
        <v>1.8749999999999999E-2</v>
      </c>
      <c r="N201" s="36">
        <f t="shared" si="23"/>
        <v>7.4999999999999997E-3</v>
      </c>
      <c r="O201" s="29" t="s">
        <v>862</v>
      </c>
      <c r="P201" s="29" t="s">
        <v>2108</v>
      </c>
      <c r="Q201" s="29">
        <v>200</v>
      </c>
      <c r="R201" s="29" t="s">
        <v>965</v>
      </c>
      <c r="S201" s="29" t="s">
        <v>854</v>
      </c>
      <c r="T201" s="29" t="s">
        <v>36</v>
      </c>
      <c r="U201" s="29">
        <v>300</v>
      </c>
      <c r="V201" s="29" t="s">
        <v>2109</v>
      </c>
      <c r="W201" s="29" t="s">
        <v>852</v>
      </c>
      <c r="AA201" s="29" t="s">
        <v>2110</v>
      </c>
    </row>
    <row r="202" spans="1:27" hidden="1">
      <c r="A202" s="29" t="s">
        <v>2111</v>
      </c>
      <c r="B202" s="29" t="s">
        <v>2112</v>
      </c>
      <c r="C202" s="29" t="s">
        <v>2113</v>
      </c>
      <c r="D202" s="29" t="s">
        <v>2114</v>
      </c>
      <c r="E202" s="29" t="s">
        <v>1202</v>
      </c>
      <c r="F202" s="29" t="s">
        <v>2115</v>
      </c>
      <c r="G202" s="29" t="s">
        <v>2116</v>
      </c>
      <c r="I202" s="29" t="s">
        <v>1506</v>
      </c>
      <c r="J202" s="29" t="s">
        <v>1357</v>
      </c>
      <c r="K202" s="29" t="e">
        <f>VLOOKUP(G202,[1]TOTAL!$E$2:$I$198,5,FALSE)</f>
        <v>#N/A</v>
      </c>
      <c r="L202" s="36">
        <f t="shared" si="21"/>
        <v>2.1818181818181817</v>
      </c>
      <c r="M202" s="36">
        <f t="shared" si="22"/>
        <v>9.0909090909090905E-3</v>
      </c>
      <c r="N202" s="36">
        <f t="shared" si="23"/>
        <v>4.1666666666666666E-3</v>
      </c>
      <c r="O202" s="29" t="s">
        <v>1010</v>
      </c>
      <c r="P202" s="29" t="s">
        <v>882</v>
      </c>
      <c r="Q202" s="29" t="s">
        <v>864</v>
      </c>
      <c r="R202" s="29" t="s">
        <v>933</v>
      </c>
      <c r="S202" s="29" t="s">
        <v>848</v>
      </c>
      <c r="T202" s="29" t="s">
        <v>36</v>
      </c>
      <c r="U202" s="29">
        <v>500</v>
      </c>
      <c r="V202" s="29" t="s">
        <v>2117</v>
      </c>
      <c r="W202" s="29" t="s">
        <v>852</v>
      </c>
      <c r="AA202" s="29" t="s">
        <v>2118</v>
      </c>
    </row>
    <row r="203" spans="1:27" hidden="1">
      <c r="A203" s="29" t="s">
        <v>2119</v>
      </c>
      <c r="B203" s="29" t="s">
        <v>2120</v>
      </c>
      <c r="C203" s="29" t="s">
        <v>2121</v>
      </c>
      <c r="D203" s="29" t="s">
        <v>2122</v>
      </c>
      <c r="E203" s="29" t="s">
        <v>841</v>
      </c>
      <c r="F203" s="29" t="s">
        <v>2123</v>
      </c>
      <c r="G203" s="29" t="s">
        <v>2124</v>
      </c>
      <c r="I203" s="29" t="s">
        <v>1823</v>
      </c>
      <c r="J203" s="29" t="s">
        <v>2125</v>
      </c>
      <c r="K203" s="29" t="e">
        <f>VLOOKUP(G203,[1]TOTAL!$E$2:$I$198,5,FALSE)</f>
        <v>#N/A</v>
      </c>
      <c r="L203" s="36">
        <f t="shared" si="21"/>
        <v>2.0392156862745097</v>
      </c>
      <c r="M203" s="36">
        <f t="shared" si="22"/>
        <v>9.8039215686274508E-3</v>
      </c>
      <c r="N203" s="36">
        <f t="shared" si="23"/>
        <v>4.807692307692308E-3</v>
      </c>
      <c r="O203" s="29" t="s">
        <v>862</v>
      </c>
      <c r="P203" s="29" t="s">
        <v>2126</v>
      </c>
      <c r="Q203" s="29">
        <v>200</v>
      </c>
      <c r="R203" s="29" t="s">
        <v>933</v>
      </c>
      <c r="S203" s="29" t="s">
        <v>924</v>
      </c>
      <c r="T203" s="29" t="s">
        <v>36</v>
      </c>
      <c r="U203" s="29">
        <v>500</v>
      </c>
      <c r="V203" s="29" t="s">
        <v>2124</v>
      </c>
      <c r="W203" s="29" t="s">
        <v>852</v>
      </c>
      <c r="AA203" s="29" t="s">
        <v>2127</v>
      </c>
    </row>
    <row r="204" spans="1:27" hidden="1">
      <c r="A204" s="29" t="s">
        <v>2128</v>
      </c>
      <c r="B204" s="29" t="s">
        <v>2129</v>
      </c>
      <c r="C204" s="29" t="s">
        <v>2130</v>
      </c>
      <c r="D204" s="29" t="s">
        <v>2131</v>
      </c>
      <c r="E204" s="29" t="s">
        <v>858</v>
      </c>
      <c r="F204" s="29" t="s">
        <v>2129</v>
      </c>
      <c r="G204" s="29" t="s">
        <v>2132</v>
      </c>
      <c r="I204" s="29" t="s">
        <v>1973</v>
      </c>
      <c r="J204" s="29" t="s">
        <v>2133</v>
      </c>
      <c r="K204" s="29" t="e">
        <f>VLOOKUP(G204,[1]TOTAL!$E$2:$I$198,5,FALSE)</f>
        <v>#N/A</v>
      </c>
      <c r="L204" s="36">
        <f t="shared" si="21"/>
        <v>1.9791666666666667</v>
      </c>
      <c r="M204" s="36">
        <f t="shared" si="22"/>
        <v>5.208333333333333E-3</v>
      </c>
      <c r="N204" s="36">
        <f t="shared" si="23"/>
        <v>2.631578947368421E-3</v>
      </c>
      <c r="O204" s="29" t="s">
        <v>881</v>
      </c>
      <c r="P204" s="29" t="s">
        <v>2134</v>
      </c>
      <c r="Q204" s="29" t="s">
        <v>864</v>
      </c>
      <c r="R204" s="29" t="s">
        <v>878</v>
      </c>
      <c r="S204" s="29" t="s">
        <v>848</v>
      </c>
      <c r="T204" s="29" t="s">
        <v>36</v>
      </c>
      <c r="U204" s="29">
        <v>500</v>
      </c>
      <c r="V204" s="29" t="s">
        <v>2135</v>
      </c>
      <c r="W204" s="29" t="s">
        <v>852</v>
      </c>
      <c r="AA204" s="29" t="s">
        <v>2136</v>
      </c>
    </row>
    <row r="205" spans="1:27" hidden="1">
      <c r="A205" s="29" t="s">
        <v>2137</v>
      </c>
      <c r="B205" s="29" t="s">
        <v>2138</v>
      </c>
      <c r="C205" s="29" t="s">
        <v>2139</v>
      </c>
      <c r="D205" s="29" t="s">
        <v>2140</v>
      </c>
      <c r="E205" s="29" t="s">
        <v>1202</v>
      </c>
      <c r="F205" s="29" t="s">
        <v>2141</v>
      </c>
      <c r="G205" s="29" t="s">
        <v>2142</v>
      </c>
      <c r="I205" s="29" t="s">
        <v>1742</v>
      </c>
      <c r="J205" s="29" t="s">
        <v>1067</v>
      </c>
      <c r="K205" s="29" t="e">
        <f>VLOOKUP(G205,[1]TOTAL!$E$2:$I$198,5,FALSE)</f>
        <v>#N/A</v>
      </c>
      <c r="L205" s="36">
        <f t="shared" si="21"/>
        <v>1.8666666666666667</v>
      </c>
      <c r="M205" s="36">
        <f t="shared" si="22"/>
        <v>8.3333333333333332E-3</v>
      </c>
      <c r="N205" s="36">
        <f t="shared" si="23"/>
        <v>4.464285714285714E-3</v>
      </c>
      <c r="O205" s="29" t="s">
        <v>1460</v>
      </c>
      <c r="P205" s="29" t="s">
        <v>882</v>
      </c>
      <c r="Q205" s="29" t="s">
        <v>864</v>
      </c>
      <c r="R205" s="29" t="s">
        <v>865</v>
      </c>
      <c r="S205" s="29" t="s">
        <v>848</v>
      </c>
      <c r="T205" s="29" t="s">
        <v>36</v>
      </c>
      <c r="U205" s="29">
        <v>500</v>
      </c>
      <c r="V205" s="29" t="s">
        <v>2143</v>
      </c>
      <c r="W205" s="29" t="s">
        <v>852</v>
      </c>
      <c r="AA205" s="29" t="s">
        <v>2144</v>
      </c>
    </row>
    <row r="206" spans="1:27" hidden="1">
      <c r="A206" s="29" t="s">
        <v>2145</v>
      </c>
      <c r="B206" s="29" t="s">
        <v>145</v>
      </c>
      <c r="C206" s="29" t="s">
        <v>146</v>
      </c>
      <c r="D206" s="29" t="s">
        <v>149</v>
      </c>
      <c r="E206" s="29" t="s">
        <v>858</v>
      </c>
      <c r="F206" s="29" t="s">
        <v>147</v>
      </c>
      <c r="G206" s="29" t="s">
        <v>148</v>
      </c>
      <c r="I206" s="29" t="s">
        <v>126</v>
      </c>
      <c r="J206" s="29" t="s">
        <v>2146</v>
      </c>
      <c r="L206" s="29">
        <f t="shared" si="21"/>
        <v>17.7</v>
      </c>
      <c r="M206" s="29"/>
      <c r="N206" s="29"/>
      <c r="O206" s="29" t="s">
        <v>862</v>
      </c>
      <c r="P206" s="29" t="s">
        <v>872</v>
      </c>
      <c r="Q206" s="29">
        <v>200</v>
      </c>
      <c r="R206" s="29" t="s">
        <v>865</v>
      </c>
      <c r="S206" s="29" t="s">
        <v>848</v>
      </c>
      <c r="T206" s="29" t="s">
        <v>849</v>
      </c>
      <c r="U206" s="29" t="s">
        <v>850</v>
      </c>
      <c r="V206" s="29" t="s">
        <v>851</v>
      </c>
      <c r="W206" s="29" t="s">
        <v>852</v>
      </c>
      <c r="AA206" s="29" t="s">
        <v>2147</v>
      </c>
    </row>
    <row r="207" spans="1:27" hidden="1">
      <c r="A207" s="29" t="s">
        <v>2148</v>
      </c>
      <c r="B207" s="29" t="s">
        <v>2149</v>
      </c>
      <c r="C207" s="29" t="s">
        <v>2150</v>
      </c>
      <c r="D207" s="29" t="s">
        <v>2151</v>
      </c>
      <c r="E207" s="29" t="s">
        <v>841</v>
      </c>
      <c r="F207" s="29" t="s">
        <v>2152</v>
      </c>
      <c r="G207" s="29" t="s">
        <v>2153</v>
      </c>
      <c r="I207" s="29" t="s">
        <v>133</v>
      </c>
      <c r="J207" s="29" t="s">
        <v>378</v>
      </c>
      <c r="L207" s="29">
        <f t="shared" si="21"/>
        <v>2.3333333333333335</v>
      </c>
      <c r="M207" s="29"/>
      <c r="N207" s="29"/>
      <c r="O207" s="29" t="s">
        <v>1402</v>
      </c>
      <c r="P207" s="29" t="s">
        <v>2154</v>
      </c>
      <c r="Q207" s="29">
        <v>200</v>
      </c>
      <c r="R207" s="29" t="s">
        <v>2008</v>
      </c>
      <c r="S207" s="29" t="s">
        <v>848</v>
      </c>
      <c r="T207" s="29" t="s">
        <v>849</v>
      </c>
      <c r="U207" s="29" t="s">
        <v>850</v>
      </c>
      <c r="V207" s="29" t="s">
        <v>925</v>
      </c>
      <c r="W207" s="29" t="s">
        <v>852</v>
      </c>
      <c r="AA207" s="29" t="s">
        <v>2155</v>
      </c>
    </row>
    <row r="208" spans="1:27" hidden="1">
      <c r="A208" s="29" t="s">
        <v>2156</v>
      </c>
      <c r="B208" s="29" t="s">
        <v>2157</v>
      </c>
      <c r="C208" s="29" t="s">
        <v>2158</v>
      </c>
      <c r="D208" s="29" t="s">
        <v>2159</v>
      </c>
      <c r="E208" s="29" t="s">
        <v>841</v>
      </c>
      <c r="F208" s="29" t="s">
        <v>2160</v>
      </c>
      <c r="G208" s="29" t="s">
        <v>2161</v>
      </c>
      <c r="I208" s="29" t="s">
        <v>2162</v>
      </c>
      <c r="J208" s="29" t="s">
        <v>2163</v>
      </c>
      <c r="K208" s="29" t="e">
        <f>VLOOKUP(G208,[1]TOTAL!$E$2:$I$198,5,FALSE)</f>
        <v>#N/A</v>
      </c>
      <c r="L208" s="36">
        <f t="shared" si="21"/>
        <v>1.7443048754524164</v>
      </c>
      <c r="M208" s="36">
        <f t="shared" ref="M208:M211" si="24">U208/I208</f>
        <v>1.2774111134766872E-2</v>
      </c>
      <c r="N208" s="36">
        <f t="shared" ref="N208:N211" si="25">U208/J208</f>
        <v>7.3233247894544124E-3</v>
      </c>
      <c r="O208" s="29" t="s">
        <v>2164</v>
      </c>
      <c r="P208" s="29" t="s">
        <v>882</v>
      </c>
      <c r="Q208" s="29">
        <v>200</v>
      </c>
      <c r="R208" s="29" t="s">
        <v>865</v>
      </c>
      <c r="S208" s="29" t="s">
        <v>924</v>
      </c>
      <c r="T208" s="29" t="s">
        <v>36</v>
      </c>
      <c r="U208" s="29">
        <v>300</v>
      </c>
      <c r="V208" s="29" t="s">
        <v>2165</v>
      </c>
      <c r="W208" s="29" t="s">
        <v>852</v>
      </c>
      <c r="AA208" s="29" t="s">
        <v>903</v>
      </c>
    </row>
    <row r="209" spans="1:27" hidden="1">
      <c r="A209" s="29" t="s">
        <v>2166</v>
      </c>
      <c r="B209" s="29" t="s">
        <v>2167</v>
      </c>
      <c r="C209" s="29" t="s">
        <v>2168</v>
      </c>
      <c r="D209" s="29" t="s">
        <v>2168</v>
      </c>
      <c r="E209" s="29" t="s">
        <v>841</v>
      </c>
      <c r="F209" s="29" t="s">
        <v>2167</v>
      </c>
      <c r="G209" s="29" t="s">
        <v>2169</v>
      </c>
      <c r="I209" s="29" t="s">
        <v>126</v>
      </c>
      <c r="J209" s="29" t="s">
        <v>2023</v>
      </c>
      <c r="L209" s="29">
        <f t="shared" si="21"/>
        <v>16</v>
      </c>
      <c r="M209" s="29"/>
      <c r="N209" s="29"/>
      <c r="O209" s="29" t="s">
        <v>862</v>
      </c>
      <c r="P209" s="29" t="s">
        <v>1379</v>
      </c>
      <c r="Q209" s="29">
        <v>200</v>
      </c>
      <c r="R209" s="29" t="s">
        <v>878</v>
      </c>
      <c r="S209" s="29" t="s">
        <v>193</v>
      </c>
      <c r="T209" s="29" t="s">
        <v>849</v>
      </c>
      <c r="U209" s="29" t="s">
        <v>850</v>
      </c>
      <c r="V209" s="29" t="s">
        <v>913</v>
      </c>
      <c r="W209" s="29" t="s">
        <v>852</v>
      </c>
      <c r="AA209" s="29" t="s">
        <v>2170</v>
      </c>
    </row>
    <row r="210" spans="1:27" hidden="1">
      <c r="A210" s="29" t="s">
        <v>2171</v>
      </c>
      <c r="B210" s="29" t="s">
        <v>2172</v>
      </c>
      <c r="C210" s="29" t="s">
        <v>2173</v>
      </c>
      <c r="D210" s="29" t="s">
        <v>2174</v>
      </c>
      <c r="E210" s="29" t="s">
        <v>858</v>
      </c>
      <c r="F210" s="29" t="s">
        <v>2175</v>
      </c>
      <c r="G210" s="29" t="s">
        <v>2176</v>
      </c>
      <c r="I210" s="29" t="s">
        <v>511</v>
      </c>
      <c r="J210" s="29" t="s">
        <v>604</v>
      </c>
      <c r="K210" s="29" t="e">
        <f>VLOOKUP(G210,[1]TOTAL!$E$2:$I$198,5,FALSE)</f>
        <v>#N/A</v>
      </c>
      <c r="L210" s="36">
        <f t="shared" si="21"/>
        <v>1.375</v>
      </c>
      <c r="M210" s="36">
        <f t="shared" si="24"/>
        <v>1.8749999999999999E-2</v>
      </c>
      <c r="N210" s="36">
        <f t="shared" si="25"/>
        <v>1.3636363636363636E-2</v>
      </c>
      <c r="O210" s="29" t="s">
        <v>845</v>
      </c>
      <c r="P210" s="29" t="s">
        <v>872</v>
      </c>
      <c r="Q210" s="29">
        <v>200</v>
      </c>
      <c r="R210" s="29" t="s">
        <v>878</v>
      </c>
      <c r="S210" s="29" t="s">
        <v>924</v>
      </c>
      <c r="T210" s="29" t="s">
        <v>36</v>
      </c>
      <c r="U210" s="29">
        <v>300</v>
      </c>
      <c r="V210" s="29" t="s">
        <v>2177</v>
      </c>
      <c r="W210" s="29" t="s">
        <v>852</v>
      </c>
      <c r="AA210" s="29" t="s">
        <v>1092</v>
      </c>
    </row>
    <row r="211" spans="1:27" hidden="1">
      <c r="A211" s="29" t="s">
        <v>2178</v>
      </c>
      <c r="B211" s="29" t="s">
        <v>2179</v>
      </c>
      <c r="C211" s="29" t="s">
        <v>2180</v>
      </c>
      <c r="D211" s="29" t="s">
        <v>2181</v>
      </c>
      <c r="E211" s="29" t="s">
        <v>841</v>
      </c>
      <c r="F211" s="29" t="s">
        <v>2182</v>
      </c>
      <c r="G211" s="29" t="s">
        <v>2183</v>
      </c>
      <c r="I211" s="29" t="s">
        <v>2184</v>
      </c>
      <c r="J211" s="29" t="s">
        <v>1506</v>
      </c>
      <c r="K211" s="29" t="e">
        <f>VLOOKUP(G211,[1]TOTAL!$E$2:$I$198,5,FALSE)</f>
        <v>#N/A</v>
      </c>
      <c r="L211" s="36">
        <f t="shared" si="21"/>
        <v>1.2222222222222223</v>
      </c>
      <c r="M211" s="36">
        <f t="shared" si="24"/>
        <v>1.1111111111111112E-2</v>
      </c>
      <c r="N211" s="36">
        <f t="shared" si="25"/>
        <v>9.0909090909090905E-3</v>
      </c>
      <c r="O211" s="29" t="s">
        <v>862</v>
      </c>
      <c r="P211" s="29" t="s">
        <v>2185</v>
      </c>
      <c r="Q211" s="29" t="s">
        <v>864</v>
      </c>
      <c r="R211" s="29" t="s">
        <v>2186</v>
      </c>
      <c r="S211" s="29" t="s">
        <v>848</v>
      </c>
      <c r="T211" s="29" t="s">
        <v>36</v>
      </c>
      <c r="U211" s="29">
        <v>500</v>
      </c>
      <c r="V211" s="29" t="s">
        <v>2187</v>
      </c>
      <c r="W211" s="29" t="s">
        <v>852</v>
      </c>
      <c r="AA211" s="29" t="s">
        <v>1180</v>
      </c>
    </row>
    <row r="212" spans="1:27" hidden="1">
      <c r="A212" s="29" t="s">
        <v>2188</v>
      </c>
      <c r="B212" s="29" t="s">
        <v>2189</v>
      </c>
      <c r="C212" s="29" t="s">
        <v>2190</v>
      </c>
      <c r="D212" s="29" t="s">
        <v>2191</v>
      </c>
      <c r="E212" s="29" t="s">
        <v>858</v>
      </c>
      <c r="F212" s="29" t="s">
        <v>2192</v>
      </c>
      <c r="G212" s="29" t="s">
        <v>2193</v>
      </c>
      <c r="I212" s="29" t="s">
        <v>2194</v>
      </c>
      <c r="J212" s="29" t="s">
        <v>1495</v>
      </c>
      <c r="L212" s="29">
        <f t="shared" si="21"/>
        <v>3.8888888888888888</v>
      </c>
      <c r="M212" s="29"/>
      <c r="N212" s="29"/>
      <c r="O212" s="29" t="s">
        <v>881</v>
      </c>
      <c r="P212" s="29" t="s">
        <v>2195</v>
      </c>
      <c r="Q212" s="29">
        <v>200</v>
      </c>
      <c r="R212" s="29" t="s">
        <v>837</v>
      </c>
      <c r="S212" s="29" t="s">
        <v>193</v>
      </c>
      <c r="T212" s="29" t="s">
        <v>849</v>
      </c>
      <c r="U212" s="29" t="s">
        <v>850</v>
      </c>
      <c r="V212" s="29" t="s">
        <v>851</v>
      </c>
      <c r="W212" s="29" t="s">
        <v>852</v>
      </c>
      <c r="AA212" s="29" t="s">
        <v>2196</v>
      </c>
    </row>
    <row r="213" spans="1:27" hidden="1">
      <c r="A213" s="29" t="s">
        <v>2197</v>
      </c>
      <c r="B213" s="29" t="s">
        <v>2198</v>
      </c>
      <c r="C213" s="29" t="s">
        <v>2199</v>
      </c>
      <c r="D213" s="29" t="s">
        <v>2200</v>
      </c>
      <c r="E213" s="29" t="s">
        <v>858</v>
      </c>
      <c r="F213" s="29" t="s">
        <v>2201</v>
      </c>
      <c r="G213" s="29" t="s">
        <v>2202</v>
      </c>
      <c r="I213" s="29" t="s">
        <v>156</v>
      </c>
      <c r="J213" s="29" t="s">
        <v>2203</v>
      </c>
      <c r="L213" s="29">
        <f t="shared" si="21"/>
        <v>3.3636363636363638</v>
      </c>
      <c r="M213" s="29"/>
      <c r="N213" s="29"/>
      <c r="O213" s="29" t="s">
        <v>862</v>
      </c>
      <c r="P213" s="29" t="s">
        <v>1033</v>
      </c>
      <c r="Q213" s="29">
        <v>200</v>
      </c>
      <c r="R213" s="29" t="s">
        <v>878</v>
      </c>
      <c r="S213" s="29" t="s">
        <v>848</v>
      </c>
      <c r="T213" s="29" t="s">
        <v>849</v>
      </c>
      <c r="U213" s="29" t="s">
        <v>850</v>
      </c>
      <c r="V213" s="29" t="s">
        <v>1005</v>
      </c>
      <c r="W213" s="29" t="s">
        <v>852</v>
      </c>
      <c r="AA213" s="29" t="s">
        <v>2204</v>
      </c>
    </row>
    <row r="214" spans="1:27" hidden="1">
      <c r="A214" s="29" t="s">
        <v>2205</v>
      </c>
      <c r="B214" s="29" t="s">
        <v>177</v>
      </c>
      <c r="C214" s="29" t="s">
        <v>178</v>
      </c>
      <c r="D214" s="29" t="s">
        <v>182</v>
      </c>
      <c r="E214" s="29" t="s">
        <v>858</v>
      </c>
      <c r="F214" s="29" t="s">
        <v>2206</v>
      </c>
      <c r="G214" s="29" t="s">
        <v>180</v>
      </c>
      <c r="I214" s="29" t="s">
        <v>181</v>
      </c>
      <c r="J214" s="29" t="s">
        <v>1598</v>
      </c>
      <c r="L214" s="29">
        <f t="shared" si="21"/>
        <v>13.725490196078431</v>
      </c>
      <c r="M214" s="29"/>
      <c r="N214" s="29"/>
      <c r="O214" s="29" t="s">
        <v>862</v>
      </c>
      <c r="P214" s="29" t="s">
        <v>1774</v>
      </c>
      <c r="Q214" s="29">
        <v>200</v>
      </c>
      <c r="R214" s="29" t="s">
        <v>865</v>
      </c>
      <c r="S214" s="29" t="s">
        <v>193</v>
      </c>
      <c r="T214" s="29" t="s">
        <v>849</v>
      </c>
      <c r="U214" s="29" t="s">
        <v>850</v>
      </c>
      <c r="V214" s="29" t="s">
        <v>851</v>
      </c>
      <c r="W214" s="29" t="s">
        <v>852</v>
      </c>
      <c r="AA214" s="29" t="s">
        <v>2207</v>
      </c>
    </row>
    <row r="215" spans="1:27" hidden="1">
      <c r="A215" s="29" t="s">
        <v>2208</v>
      </c>
      <c r="B215" s="29" t="s">
        <v>2209</v>
      </c>
      <c r="C215" s="29" t="s">
        <v>2210</v>
      </c>
      <c r="D215" s="29" t="s">
        <v>2210</v>
      </c>
      <c r="E215" s="29" t="s">
        <v>841</v>
      </c>
      <c r="F215" s="29" t="s">
        <v>2211</v>
      </c>
      <c r="G215" s="29" t="s">
        <v>2212</v>
      </c>
      <c r="I215" s="29" t="s">
        <v>285</v>
      </c>
      <c r="J215" s="29" t="s">
        <v>1431</v>
      </c>
      <c r="L215" s="29">
        <f t="shared" si="21"/>
        <v>3.7692307692307692</v>
      </c>
      <c r="M215" s="29"/>
      <c r="N215" s="29"/>
      <c r="O215" s="29" t="s">
        <v>881</v>
      </c>
      <c r="P215" s="29" t="s">
        <v>2213</v>
      </c>
      <c r="Q215" s="29">
        <v>200</v>
      </c>
      <c r="R215" s="29" t="s">
        <v>933</v>
      </c>
      <c r="S215" s="29" t="s">
        <v>848</v>
      </c>
      <c r="T215" s="29" t="s">
        <v>849</v>
      </c>
      <c r="U215" s="29" t="s">
        <v>850</v>
      </c>
      <c r="V215" s="29" t="s">
        <v>2214</v>
      </c>
      <c r="W215" s="29" t="s">
        <v>852</v>
      </c>
      <c r="AA215" s="29" t="s">
        <v>2215</v>
      </c>
    </row>
    <row r="216" spans="1:27" hidden="1">
      <c r="A216" s="29" t="s">
        <v>2216</v>
      </c>
      <c r="B216" s="29" t="s">
        <v>2217</v>
      </c>
      <c r="C216" s="29" t="s">
        <v>2218</v>
      </c>
      <c r="D216" s="29" t="s">
        <v>2219</v>
      </c>
      <c r="E216" s="29" t="s">
        <v>841</v>
      </c>
      <c r="F216" s="29" t="s">
        <v>2220</v>
      </c>
      <c r="G216" s="29" t="s">
        <v>2221</v>
      </c>
      <c r="I216" s="29" t="s">
        <v>604</v>
      </c>
      <c r="J216" s="29" t="s">
        <v>1342</v>
      </c>
      <c r="L216" s="29">
        <f t="shared" si="21"/>
        <v>3.2727272727272729</v>
      </c>
      <c r="M216" s="29"/>
      <c r="N216" s="29"/>
      <c r="O216" s="29" t="s">
        <v>881</v>
      </c>
      <c r="P216" s="29" t="s">
        <v>1322</v>
      </c>
      <c r="Q216" s="29">
        <v>200</v>
      </c>
      <c r="R216" s="29" t="s">
        <v>878</v>
      </c>
      <c r="S216" s="29" t="s">
        <v>2222</v>
      </c>
      <c r="T216" s="29" t="s">
        <v>849</v>
      </c>
      <c r="U216" s="29" t="s">
        <v>850</v>
      </c>
      <c r="V216" s="29" t="s">
        <v>837</v>
      </c>
      <c r="W216" s="29" t="s">
        <v>852</v>
      </c>
      <c r="AA216" s="29" t="s">
        <v>2223</v>
      </c>
    </row>
    <row r="217" spans="1:27" hidden="1">
      <c r="A217" s="29" t="s">
        <v>2224</v>
      </c>
      <c r="B217" s="29" t="s">
        <v>366</v>
      </c>
      <c r="C217" s="29" t="s">
        <v>367</v>
      </c>
      <c r="D217" s="29" t="s">
        <v>370</v>
      </c>
      <c r="E217" s="29" t="s">
        <v>858</v>
      </c>
      <c r="F217" s="29" t="s">
        <v>368</v>
      </c>
      <c r="G217" s="29" t="s">
        <v>369</v>
      </c>
      <c r="I217" s="29" t="s">
        <v>156</v>
      </c>
      <c r="J217" s="29" t="s">
        <v>2225</v>
      </c>
      <c r="L217" s="29">
        <f t="shared" si="21"/>
        <v>7.3636363636363633</v>
      </c>
      <c r="M217" s="29"/>
      <c r="N217" s="29"/>
      <c r="O217" s="29" t="s">
        <v>1402</v>
      </c>
      <c r="P217" s="29" t="s">
        <v>2226</v>
      </c>
      <c r="Q217" s="29">
        <v>200</v>
      </c>
      <c r="R217" s="29" t="s">
        <v>865</v>
      </c>
      <c r="S217" s="29" t="s">
        <v>924</v>
      </c>
      <c r="T217" s="29" t="s">
        <v>849</v>
      </c>
      <c r="U217" s="29" t="s">
        <v>850</v>
      </c>
      <c r="V217" s="29" t="s">
        <v>1005</v>
      </c>
      <c r="W217" s="29" t="s">
        <v>852</v>
      </c>
      <c r="AA217" s="29" t="s">
        <v>2227</v>
      </c>
    </row>
    <row r="218" spans="1:27" hidden="1">
      <c r="A218" s="29" t="s">
        <v>2228</v>
      </c>
      <c r="B218" s="29" t="s">
        <v>2229</v>
      </c>
      <c r="C218" s="29" t="s">
        <v>2230</v>
      </c>
      <c r="D218" s="29" t="s">
        <v>2231</v>
      </c>
      <c r="E218" s="29" t="s">
        <v>858</v>
      </c>
      <c r="F218" s="29" t="s">
        <v>2232</v>
      </c>
      <c r="G218" s="29" t="s">
        <v>2233</v>
      </c>
      <c r="I218" s="29" t="s">
        <v>951</v>
      </c>
      <c r="J218" s="29" t="s">
        <v>2234</v>
      </c>
      <c r="K218" s="29" t="str">
        <f>VLOOKUP(G218,[1]TOTAL!$E$2:$I$198,5,FALSE)</f>
        <v>POST</v>
      </c>
      <c r="L218" s="36">
        <f t="shared" si="21"/>
        <v>4.42</v>
      </c>
      <c r="M218" s="36">
        <f>U218/I218</f>
        <v>0.01</v>
      </c>
      <c r="N218" s="36">
        <f>U218/J218</f>
        <v>2.2624434389140274E-3</v>
      </c>
      <c r="O218" s="29" t="s">
        <v>862</v>
      </c>
      <c r="P218" s="29" t="s">
        <v>872</v>
      </c>
      <c r="Q218" s="29">
        <v>200</v>
      </c>
      <c r="R218" s="29" t="s">
        <v>878</v>
      </c>
      <c r="S218" s="29" t="s">
        <v>907</v>
      </c>
      <c r="T218" s="29" t="s">
        <v>36</v>
      </c>
      <c r="U218" s="29">
        <v>500</v>
      </c>
      <c r="V218" s="29" t="s">
        <v>2235</v>
      </c>
      <c r="W218" s="29" t="s">
        <v>852</v>
      </c>
      <c r="AA218" s="29" t="s">
        <v>2236</v>
      </c>
    </row>
    <row r="219" spans="1:27" hidden="1">
      <c r="A219" s="29" t="s">
        <v>2237</v>
      </c>
      <c r="B219" s="29" t="s">
        <v>193</v>
      </c>
      <c r="C219" s="29" t="s">
        <v>196</v>
      </c>
      <c r="D219" s="29" t="s">
        <v>196</v>
      </c>
      <c r="E219" s="29" t="s">
        <v>858</v>
      </c>
      <c r="F219" s="29" t="s">
        <v>194</v>
      </c>
      <c r="G219" s="29" t="s">
        <v>195</v>
      </c>
      <c r="I219" s="29" t="s">
        <v>156</v>
      </c>
      <c r="J219" s="29" t="s">
        <v>947</v>
      </c>
      <c r="L219" s="29">
        <f t="shared" si="21"/>
        <v>11.636363636363637</v>
      </c>
      <c r="M219" s="29"/>
      <c r="N219" s="29"/>
      <c r="O219" s="29" t="s">
        <v>845</v>
      </c>
      <c r="P219" s="29" t="s">
        <v>1223</v>
      </c>
      <c r="Q219" s="29">
        <v>200</v>
      </c>
      <c r="R219" s="29" t="s">
        <v>1274</v>
      </c>
      <c r="S219" s="29" t="s">
        <v>848</v>
      </c>
      <c r="T219" s="29" t="s">
        <v>849</v>
      </c>
      <c r="U219" s="29" t="s">
        <v>850</v>
      </c>
      <c r="V219" s="29" t="s">
        <v>851</v>
      </c>
      <c r="W219" s="29" t="s">
        <v>852</v>
      </c>
      <c r="AA219" s="29" t="s">
        <v>2238</v>
      </c>
    </row>
    <row r="220" spans="1:27" hidden="1">
      <c r="A220" s="29" t="s">
        <v>2239</v>
      </c>
      <c r="B220" s="29" t="s">
        <v>689</v>
      </c>
      <c r="C220" s="29" t="s">
        <v>690</v>
      </c>
      <c r="D220" s="29" t="s">
        <v>693</v>
      </c>
      <c r="E220" s="29" t="s">
        <v>841</v>
      </c>
      <c r="F220" s="29" t="s">
        <v>689</v>
      </c>
      <c r="G220" s="29" t="s">
        <v>691</v>
      </c>
      <c r="I220" s="29" t="s">
        <v>692</v>
      </c>
      <c r="J220" s="29" t="s">
        <v>582</v>
      </c>
      <c r="L220" s="29">
        <f t="shared" si="21"/>
        <v>4.8842257597684515</v>
      </c>
      <c r="M220" s="29"/>
      <c r="N220" s="29"/>
      <c r="O220" s="29" t="s">
        <v>1222</v>
      </c>
      <c r="P220" s="29" t="s">
        <v>2240</v>
      </c>
      <c r="Q220" s="29">
        <v>80</v>
      </c>
      <c r="R220" s="29" t="s">
        <v>878</v>
      </c>
      <c r="S220" s="29" t="s">
        <v>924</v>
      </c>
      <c r="T220" s="29" t="s">
        <v>849</v>
      </c>
      <c r="U220" s="29" t="s">
        <v>850</v>
      </c>
      <c r="V220" s="29" t="s">
        <v>837</v>
      </c>
      <c r="W220" s="29" t="s">
        <v>852</v>
      </c>
      <c r="AA220" s="29" t="s">
        <v>2241</v>
      </c>
    </row>
    <row r="221" spans="1:27" hidden="1">
      <c r="A221" s="29" t="s">
        <v>2242</v>
      </c>
      <c r="B221" s="29" t="s">
        <v>765</v>
      </c>
      <c r="C221" s="29" t="s">
        <v>766</v>
      </c>
      <c r="D221" s="29" t="s">
        <v>769</v>
      </c>
      <c r="E221" s="29" t="s">
        <v>841</v>
      </c>
      <c r="F221" s="29" t="s">
        <v>767</v>
      </c>
      <c r="G221" s="29" t="s">
        <v>768</v>
      </c>
      <c r="I221" s="29" t="s">
        <v>172</v>
      </c>
      <c r="J221" s="29" t="s">
        <v>2125</v>
      </c>
      <c r="L221" s="29">
        <f t="shared" si="21"/>
        <v>4.16</v>
      </c>
      <c r="M221" s="29"/>
      <c r="N221" s="29"/>
      <c r="O221" s="29" t="s">
        <v>2243</v>
      </c>
      <c r="P221" s="29" t="s">
        <v>1550</v>
      </c>
      <c r="Q221" s="29">
        <v>200</v>
      </c>
      <c r="R221" s="29" t="s">
        <v>2244</v>
      </c>
      <c r="S221" s="29" t="s">
        <v>924</v>
      </c>
      <c r="T221" s="29" t="s">
        <v>849</v>
      </c>
      <c r="U221" s="29" t="s">
        <v>850</v>
      </c>
      <c r="V221" s="29" t="s">
        <v>913</v>
      </c>
      <c r="W221" s="29" t="s">
        <v>852</v>
      </c>
      <c r="AA221" s="29" t="s">
        <v>2245</v>
      </c>
    </row>
    <row r="222" spans="1:27" hidden="1">
      <c r="A222" s="29" t="s">
        <v>2246</v>
      </c>
      <c r="B222" s="29" t="s">
        <v>702</v>
      </c>
      <c r="C222" s="29" t="s">
        <v>2247</v>
      </c>
      <c r="D222" s="29" t="s">
        <v>704</v>
      </c>
      <c r="E222" s="29" t="s">
        <v>858</v>
      </c>
      <c r="F222" s="29" t="s">
        <v>702</v>
      </c>
      <c r="G222" s="29" t="s">
        <v>703</v>
      </c>
      <c r="I222" s="29" t="s">
        <v>378</v>
      </c>
      <c r="J222" s="29" t="s">
        <v>2248</v>
      </c>
      <c r="L222" s="29">
        <f t="shared" si="21"/>
        <v>4.6785714285714288</v>
      </c>
      <c r="M222" s="29"/>
      <c r="N222" s="29"/>
      <c r="O222" s="29" t="s">
        <v>862</v>
      </c>
      <c r="P222" s="29" t="s">
        <v>2249</v>
      </c>
      <c r="Q222" s="29">
        <v>200</v>
      </c>
      <c r="R222" s="29" t="s">
        <v>913</v>
      </c>
      <c r="S222" s="29" t="s">
        <v>2250</v>
      </c>
      <c r="T222" s="29" t="s">
        <v>849</v>
      </c>
      <c r="U222" s="29" t="s">
        <v>850</v>
      </c>
      <c r="V222" s="29" t="s">
        <v>2251</v>
      </c>
      <c r="W222" s="29" t="s">
        <v>852</v>
      </c>
      <c r="AA222" s="29" t="s">
        <v>2252</v>
      </c>
    </row>
    <row r="223" spans="1:27" hidden="1">
      <c r="A223" s="29" t="s">
        <v>2253</v>
      </c>
      <c r="B223" s="29" t="s">
        <v>324</v>
      </c>
      <c r="C223" s="29" t="s">
        <v>325</v>
      </c>
      <c r="D223" s="29" t="s">
        <v>328</v>
      </c>
      <c r="E223" s="29" t="s">
        <v>841</v>
      </c>
      <c r="F223" s="29" t="s">
        <v>326</v>
      </c>
      <c r="G223" s="29" t="s">
        <v>327</v>
      </c>
      <c r="I223" s="29" t="s">
        <v>126</v>
      </c>
      <c r="J223" s="29" t="s">
        <v>2225</v>
      </c>
      <c r="L223" s="29">
        <f t="shared" si="21"/>
        <v>8.1</v>
      </c>
      <c r="M223" s="29"/>
      <c r="N223" s="29"/>
      <c r="O223" s="29" t="s">
        <v>881</v>
      </c>
      <c r="P223" s="29" t="s">
        <v>2254</v>
      </c>
      <c r="Q223" s="29">
        <v>200</v>
      </c>
      <c r="R223" s="29" t="s">
        <v>878</v>
      </c>
      <c r="S223" s="29" t="s">
        <v>193</v>
      </c>
      <c r="T223" s="29" t="s">
        <v>849</v>
      </c>
      <c r="U223" s="29" t="s">
        <v>850</v>
      </c>
      <c r="V223" s="29" t="s">
        <v>851</v>
      </c>
      <c r="W223" s="29" t="s">
        <v>852</v>
      </c>
      <c r="AA223" s="29" t="s">
        <v>2255</v>
      </c>
    </row>
    <row r="224" spans="1:27" hidden="1">
      <c r="A224" s="29" t="s">
        <v>2256</v>
      </c>
      <c r="B224" s="29" t="s">
        <v>2257</v>
      </c>
      <c r="C224" s="29" t="s">
        <v>2258</v>
      </c>
      <c r="D224" s="29" t="s">
        <v>2259</v>
      </c>
      <c r="E224" s="29" t="s">
        <v>841</v>
      </c>
      <c r="F224" s="29" t="s">
        <v>2257</v>
      </c>
      <c r="G224" s="29" t="s">
        <v>2260</v>
      </c>
      <c r="I224" s="29" t="s">
        <v>133</v>
      </c>
      <c r="J224" s="29" t="s">
        <v>1217</v>
      </c>
      <c r="L224" s="29">
        <f t="shared" si="21"/>
        <v>11.166666666666666</v>
      </c>
      <c r="M224" s="29"/>
      <c r="N224" s="29"/>
      <c r="O224" s="29" t="s">
        <v>862</v>
      </c>
      <c r="P224" s="29" t="s">
        <v>2261</v>
      </c>
      <c r="Q224" s="29">
        <v>200</v>
      </c>
      <c r="R224" s="29" t="s">
        <v>865</v>
      </c>
      <c r="S224" s="29" t="s">
        <v>848</v>
      </c>
      <c r="T224" s="29" t="s">
        <v>849</v>
      </c>
      <c r="U224" s="29" t="s">
        <v>850</v>
      </c>
      <c r="V224" s="29" t="s">
        <v>851</v>
      </c>
      <c r="W224" s="29" t="s">
        <v>852</v>
      </c>
      <c r="AA224" s="29" t="s">
        <v>2262</v>
      </c>
    </row>
    <row r="225" spans="1:27" hidden="1">
      <c r="A225" s="29" t="s">
        <v>2263</v>
      </c>
      <c r="B225" s="29" t="s">
        <v>538</v>
      </c>
      <c r="C225" s="29" t="s">
        <v>541</v>
      </c>
      <c r="D225" s="29" t="s">
        <v>541</v>
      </c>
      <c r="E225" s="29" t="s">
        <v>858</v>
      </c>
      <c r="F225" s="29" t="s">
        <v>539</v>
      </c>
      <c r="G225" s="29" t="s">
        <v>540</v>
      </c>
      <c r="I225" s="29" t="s">
        <v>126</v>
      </c>
      <c r="J225" s="29" t="s">
        <v>1820</v>
      </c>
      <c r="L225" s="29">
        <f t="shared" si="21"/>
        <v>5.9</v>
      </c>
      <c r="M225" s="29"/>
      <c r="N225" s="29"/>
      <c r="O225" s="29" t="s">
        <v>862</v>
      </c>
      <c r="P225" s="29" t="s">
        <v>872</v>
      </c>
      <c r="Q225" s="29">
        <v>200</v>
      </c>
      <c r="R225" s="29" t="s">
        <v>1230</v>
      </c>
      <c r="S225" s="29" t="s">
        <v>876</v>
      </c>
      <c r="T225" s="29" t="s">
        <v>849</v>
      </c>
      <c r="U225" s="29" t="s">
        <v>850</v>
      </c>
      <c r="V225" s="29" t="s">
        <v>851</v>
      </c>
      <c r="W225" s="29" t="s">
        <v>852</v>
      </c>
      <c r="AA225" s="29" t="s">
        <v>2264</v>
      </c>
    </row>
    <row r="226" spans="1:27" hidden="1">
      <c r="A226" s="29" t="s">
        <v>2265</v>
      </c>
      <c r="B226" s="29" t="s">
        <v>697</v>
      </c>
      <c r="C226" s="29" t="s">
        <v>698</v>
      </c>
      <c r="D226" s="29" t="s">
        <v>701</v>
      </c>
      <c r="E226" s="29" t="s">
        <v>841</v>
      </c>
      <c r="F226" s="29" t="s">
        <v>699</v>
      </c>
      <c r="G226" s="29" t="s">
        <v>700</v>
      </c>
      <c r="I226" s="29" t="s">
        <v>285</v>
      </c>
      <c r="J226" s="29" t="s">
        <v>2266</v>
      </c>
      <c r="L226" s="29">
        <f t="shared" si="21"/>
        <v>4.8461538461538458</v>
      </c>
      <c r="M226" s="29"/>
      <c r="N226" s="29"/>
      <c r="O226" s="29" t="s">
        <v>1193</v>
      </c>
      <c r="P226" s="29" t="s">
        <v>1550</v>
      </c>
      <c r="Q226" s="29">
        <v>200</v>
      </c>
      <c r="R226" s="29" t="s">
        <v>878</v>
      </c>
      <c r="S226" s="29" t="s">
        <v>924</v>
      </c>
      <c r="T226" s="29" t="s">
        <v>849</v>
      </c>
      <c r="U226" s="29" t="s">
        <v>850</v>
      </c>
      <c r="V226" s="29" t="s">
        <v>2267</v>
      </c>
      <c r="W226" s="29" t="s">
        <v>852</v>
      </c>
      <c r="AA226" s="29" t="s">
        <v>2268</v>
      </c>
    </row>
    <row r="227" spans="1:27" hidden="1">
      <c r="A227" s="29" t="s">
        <v>2269</v>
      </c>
      <c r="B227" s="29" t="s">
        <v>2270</v>
      </c>
      <c r="C227" s="29" t="s">
        <v>2271</v>
      </c>
      <c r="D227" s="29" t="s">
        <v>2272</v>
      </c>
      <c r="E227" s="29" t="s">
        <v>841</v>
      </c>
      <c r="F227" s="29" t="s">
        <v>2273</v>
      </c>
      <c r="G227" s="29" t="s">
        <v>2274</v>
      </c>
      <c r="I227" s="29" t="s">
        <v>505</v>
      </c>
      <c r="J227" s="29" t="s">
        <v>558</v>
      </c>
      <c r="K227" s="29" t="e">
        <f>VLOOKUP(G227,[1]TOTAL!$E$2:$I$198,5,FALSE)</f>
        <v>#N/A</v>
      </c>
      <c r="L227" s="36">
        <f t="shared" si="21"/>
        <v>0.90625</v>
      </c>
      <c r="M227" s="36">
        <f>U227/I227</f>
        <v>1.5625E-2</v>
      </c>
      <c r="N227" s="36">
        <f>U227/J227</f>
        <v>1.7241379310344827E-2</v>
      </c>
      <c r="O227" s="29" t="s">
        <v>862</v>
      </c>
      <c r="P227" s="29" t="s">
        <v>2275</v>
      </c>
      <c r="Q227" s="29">
        <v>200</v>
      </c>
      <c r="R227" s="29" t="s">
        <v>2276</v>
      </c>
      <c r="S227" s="29" t="s">
        <v>848</v>
      </c>
      <c r="T227" s="29" t="s">
        <v>36</v>
      </c>
      <c r="U227" s="29">
        <v>500</v>
      </c>
      <c r="V227" s="29" t="s">
        <v>2277</v>
      </c>
      <c r="W227" s="29" t="s">
        <v>852</v>
      </c>
      <c r="AA227" s="29" t="s">
        <v>2278</v>
      </c>
    </row>
    <row r="228" spans="1:27" hidden="1">
      <c r="A228" s="29" t="s">
        <v>2279</v>
      </c>
      <c r="B228" s="29" t="s">
        <v>222</v>
      </c>
      <c r="C228" s="29" t="s">
        <v>223</v>
      </c>
      <c r="D228" s="29" t="s">
        <v>226</v>
      </c>
      <c r="E228" s="29" t="s">
        <v>841</v>
      </c>
      <c r="F228" s="29" t="s">
        <v>224</v>
      </c>
      <c r="G228" s="29" t="s">
        <v>225</v>
      </c>
      <c r="I228" s="29" t="s">
        <v>133</v>
      </c>
      <c r="J228" s="29" t="s">
        <v>947</v>
      </c>
      <c r="L228" s="29">
        <f t="shared" si="21"/>
        <v>10.666666666666666</v>
      </c>
      <c r="M228" s="29"/>
      <c r="N228" s="29"/>
      <c r="O228" s="29" t="s">
        <v>881</v>
      </c>
      <c r="P228" s="29" t="s">
        <v>1121</v>
      </c>
      <c r="Q228" s="29">
        <v>200</v>
      </c>
      <c r="R228" s="29" t="s">
        <v>878</v>
      </c>
      <c r="S228" s="29" t="s">
        <v>193</v>
      </c>
      <c r="T228" s="29" t="s">
        <v>849</v>
      </c>
      <c r="U228" s="29" t="s">
        <v>850</v>
      </c>
      <c r="V228" s="29" t="s">
        <v>851</v>
      </c>
      <c r="W228" s="29" t="s">
        <v>852</v>
      </c>
      <c r="AA228" s="29" t="s">
        <v>2280</v>
      </c>
    </row>
    <row r="229" spans="1:27" hidden="1">
      <c r="A229" s="29" t="s">
        <v>2281</v>
      </c>
      <c r="B229" s="29" t="s">
        <v>571</v>
      </c>
      <c r="C229" s="29" t="s">
        <v>572</v>
      </c>
      <c r="D229" s="29" t="s">
        <v>575</v>
      </c>
      <c r="E229" s="29" t="s">
        <v>858</v>
      </c>
      <c r="F229" s="29" t="s">
        <v>573</v>
      </c>
      <c r="G229" s="29" t="s">
        <v>574</v>
      </c>
      <c r="I229" s="29" t="s">
        <v>378</v>
      </c>
      <c r="J229" s="29" t="s">
        <v>2282</v>
      </c>
      <c r="L229" s="29">
        <f t="shared" si="21"/>
        <v>5.6428571428571432</v>
      </c>
      <c r="M229" s="29"/>
      <c r="N229" s="29"/>
      <c r="O229" s="29" t="s">
        <v>881</v>
      </c>
      <c r="P229" s="29" t="s">
        <v>2283</v>
      </c>
      <c r="Q229" s="29">
        <v>200</v>
      </c>
      <c r="R229" s="29" t="s">
        <v>1230</v>
      </c>
      <c r="S229" s="29" t="s">
        <v>848</v>
      </c>
      <c r="T229" s="29" t="s">
        <v>849</v>
      </c>
      <c r="U229" s="29" t="s">
        <v>850</v>
      </c>
      <c r="V229" s="29" t="s">
        <v>851</v>
      </c>
      <c r="W229" s="29" t="s">
        <v>852</v>
      </c>
      <c r="AA229" s="29" t="s">
        <v>2284</v>
      </c>
    </row>
    <row r="230" spans="1:27" hidden="1">
      <c r="A230" s="29" t="s">
        <v>2285</v>
      </c>
      <c r="B230" s="29" t="s">
        <v>337</v>
      </c>
      <c r="C230" s="29" t="s">
        <v>338</v>
      </c>
      <c r="D230" s="29" t="s">
        <v>341</v>
      </c>
      <c r="E230" s="29" t="s">
        <v>858</v>
      </c>
      <c r="F230" s="29" t="s">
        <v>339</v>
      </c>
      <c r="G230" s="29" t="s">
        <v>340</v>
      </c>
      <c r="I230" s="29" t="s">
        <v>133</v>
      </c>
      <c r="J230" s="29" t="s">
        <v>2286</v>
      </c>
      <c r="L230" s="29">
        <f t="shared" si="21"/>
        <v>7.916666666666667</v>
      </c>
      <c r="M230" s="29"/>
      <c r="N230" s="29"/>
      <c r="O230" s="29" t="s">
        <v>862</v>
      </c>
      <c r="P230" s="29" t="s">
        <v>872</v>
      </c>
      <c r="Q230" s="29">
        <v>200</v>
      </c>
      <c r="R230" s="29" t="s">
        <v>865</v>
      </c>
      <c r="S230" s="29" t="s">
        <v>193</v>
      </c>
      <c r="T230" s="29" t="s">
        <v>849</v>
      </c>
      <c r="U230" s="29" t="s">
        <v>850</v>
      </c>
      <c r="V230" s="29" t="s">
        <v>851</v>
      </c>
      <c r="W230" s="29" t="s">
        <v>852</v>
      </c>
      <c r="AA230" s="29" t="s">
        <v>2287</v>
      </c>
    </row>
    <row r="231" spans="1:27" hidden="1">
      <c r="A231" s="29" t="s">
        <v>2288</v>
      </c>
      <c r="B231" s="29" t="s">
        <v>734</v>
      </c>
      <c r="C231" s="29" t="s">
        <v>735</v>
      </c>
      <c r="D231" s="29" t="s">
        <v>737</v>
      </c>
      <c r="E231" s="29" t="s">
        <v>841</v>
      </c>
      <c r="F231" s="29" t="s">
        <v>734</v>
      </c>
      <c r="G231" s="29" t="s">
        <v>736</v>
      </c>
      <c r="I231" s="29" t="s">
        <v>163</v>
      </c>
      <c r="J231" s="29" t="s">
        <v>2289</v>
      </c>
      <c r="L231" s="29">
        <f t="shared" si="21"/>
        <v>4.4285714285714288</v>
      </c>
      <c r="M231" s="29"/>
      <c r="N231" s="29"/>
      <c r="O231" s="29" t="s">
        <v>1193</v>
      </c>
      <c r="P231" s="29" t="s">
        <v>2290</v>
      </c>
      <c r="Q231" s="29">
        <v>200</v>
      </c>
      <c r="R231" s="29" t="s">
        <v>2291</v>
      </c>
      <c r="S231" s="29" t="s">
        <v>848</v>
      </c>
      <c r="T231" s="29" t="s">
        <v>849</v>
      </c>
      <c r="U231" s="29" t="s">
        <v>850</v>
      </c>
      <c r="V231" s="29" t="s">
        <v>913</v>
      </c>
      <c r="W231" s="29" t="s">
        <v>852</v>
      </c>
      <c r="AA231" s="29" t="s">
        <v>2292</v>
      </c>
    </row>
    <row r="232" spans="1:27" hidden="1">
      <c r="A232" s="29" t="s">
        <v>2293</v>
      </c>
      <c r="B232" s="29" t="s">
        <v>238</v>
      </c>
      <c r="C232" s="29" t="s">
        <v>241</v>
      </c>
      <c r="D232" s="29" t="s">
        <v>241</v>
      </c>
      <c r="E232" s="29" t="s">
        <v>858</v>
      </c>
      <c r="F232" s="29" t="s">
        <v>239</v>
      </c>
      <c r="G232" s="29" t="s">
        <v>240</v>
      </c>
      <c r="I232" s="29" t="s">
        <v>156</v>
      </c>
      <c r="J232" s="29" t="s">
        <v>1067</v>
      </c>
      <c r="L232" s="29">
        <f t="shared" si="21"/>
        <v>10.181818181818182</v>
      </c>
      <c r="M232" s="29"/>
      <c r="N232" s="29"/>
      <c r="O232" s="29" t="s">
        <v>1010</v>
      </c>
      <c r="P232" s="29" t="s">
        <v>882</v>
      </c>
      <c r="Q232" s="29">
        <v>200</v>
      </c>
      <c r="R232" s="29" t="s">
        <v>878</v>
      </c>
      <c r="S232" s="29" t="s">
        <v>193</v>
      </c>
      <c r="T232" s="29" t="s">
        <v>849</v>
      </c>
      <c r="U232" s="29" t="s">
        <v>850</v>
      </c>
      <c r="V232" s="29" t="s">
        <v>851</v>
      </c>
      <c r="W232" s="29" t="s">
        <v>852</v>
      </c>
      <c r="AA232" s="29" t="s">
        <v>2294</v>
      </c>
    </row>
    <row r="233" spans="1:27" hidden="1">
      <c r="A233" s="29" t="s">
        <v>2295</v>
      </c>
      <c r="B233" s="29" t="s">
        <v>2296</v>
      </c>
      <c r="C233" s="29" t="s">
        <v>2297</v>
      </c>
      <c r="D233" s="29" t="s">
        <v>2298</v>
      </c>
      <c r="E233" s="29" t="s">
        <v>841</v>
      </c>
      <c r="F233" s="29" t="s">
        <v>2299</v>
      </c>
      <c r="G233" s="29" t="s">
        <v>2300</v>
      </c>
      <c r="I233" s="29" t="s">
        <v>2301</v>
      </c>
      <c r="J233" s="29" t="s">
        <v>1216</v>
      </c>
      <c r="L233" s="29">
        <f t="shared" si="21"/>
        <v>3.6864571206829648</v>
      </c>
      <c r="M233" s="29"/>
      <c r="N233" s="29"/>
      <c r="O233" s="29" t="s">
        <v>881</v>
      </c>
      <c r="P233" s="29" t="s">
        <v>2302</v>
      </c>
      <c r="Q233" s="29">
        <v>80</v>
      </c>
      <c r="R233" s="29" t="s">
        <v>1224</v>
      </c>
      <c r="S233" s="29" t="s">
        <v>924</v>
      </c>
      <c r="T233" s="29" t="s">
        <v>849</v>
      </c>
      <c r="U233" s="29" t="s">
        <v>850</v>
      </c>
      <c r="V233" s="29" t="s">
        <v>1005</v>
      </c>
      <c r="W233" s="29" t="s">
        <v>852</v>
      </c>
      <c r="AA233" s="29" t="s">
        <v>2303</v>
      </c>
    </row>
    <row r="234" spans="1:27" hidden="1">
      <c r="A234" s="29" t="s">
        <v>2304</v>
      </c>
      <c r="B234" s="29" t="s">
        <v>2305</v>
      </c>
      <c r="C234" s="29" t="s">
        <v>2306</v>
      </c>
      <c r="D234" s="29" t="s">
        <v>2307</v>
      </c>
      <c r="E234" s="29" t="s">
        <v>858</v>
      </c>
      <c r="F234" s="29" t="s">
        <v>2305</v>
      </c>
      <c r="G234" s="29" t="s">
        <v>2308</v>
      </c>
      <c r="I234" s="29" t="s">
        <v>604</v>
      </c>
      <c r="J234" s="29" t="s">
        <v>2225</v>
      </c>
      <c r="L234" s="29">
        <f t="shared" si="21"/>
        <v>3.6818181818181817</v>
      </c>
      <c r="M234" s="29"/>
      <c r="N234" s="29"/>
      <c r="O234" s="29" t="s">
        <v>881</v>
      </c>
      <c r="P234" s="29" t="s">
        <v>2309</v>
      </c>
      <c r="Q234" s="29">
        <v>200</v>
      </c>
      <c r="R234" s="29" t="s">
        <v>878</v>
      </c>
      <c r="S234" s="29" t="s">
        <v>924</v>
      </c>
      <c r="T234" s="29" t="s">
        <v>849</v>
      </c>
      <c r="U234" s="29" t="s">
        <v>850</v>
      </c>
      <c r="V234" s="29" t="s">
        <v>1005</v>
      </c>
      <c r="W234" s="29" t="s">
        <v>852</v>
      </c>
      <c r="AA234" s="29" t="s">
        <v>2310</v>
      </c>
    </row>
    <row r="235" spans="1:27" hidden="1">
      <c r="A235" s="29" t="s">
        <v>2311</v>
      </c>
      <c r="B235" s="29" t="s">
        <v>2312</v>
      </c>
      <c r="C235" s="29" t="s">
        <v>2313</v>
      </c>
      <c r="D235" s="29" t="s">
        <v>2314</v>
      </c>
      <c r="E235" s="29" t="s">
        <v>858</v>
      </c>
      <c r="F235" s="29" t="s">
        <v>2312</v>
      </c>
      <c r="G235" s="29" t="s">
        <v>2315</v>
      </c>
      <c r="I235" s="29" t="s">
        <v>505</v>
      </c>
      <c r="J235" s="29" t="s">
        <v>2316</v>
      </c>
      <c r="K235" s="29" t="e">
        <f>VLOOKUP(G235,[1]TOTAL!$E$2:$I$198,5,FALSE)</f>
        <v>#N/A</v>
      </c>
      <c r="L235" s="36">
        <f t="shared" si="21"/>
        <v>0.28125</v>
      </c>
      <c r="M235" s="36">
        <f>U235/I235</f>
        <v>1.5625E-2</v>
      </c>
      <c r="N235" s="36">
        <f>U235/J235</f>
        <v>5.5555555555555552E-2</v>
      </c>
      <c r="O235" s="29" t="s">
        <v>1402</v>
      </c>
      <c r="P235" s="29" t="s">
        <v>1060</v>
      </c>
      <c r="Q235" s="29">
        <v>200</v>
      </c>
      <c r="R235" s="29" t="s">
        <v>1173</v>
      </c>
      <c r="S235" s="29" t="s">
        <v>924</v>
      </c>
      <c r="T235" s="29" t="s">
        <v>36</v>
      </c>
      <c r="U235" s="29">
        <v>500</v>
      </c>
      <c r="V235" s="29" t="s">
        <v>2317</v>
      </c>
      <c r="W235" s="29" t="s">
        <v>852</v>
      </c>
      <c r="AA235" s="29" t="s">
        <v>2318</v>
      </c>
    </row>
    <row r="236" spans="1:27" hidden="1">
      <c r="A236" s="29" t="s">
        <v>2319</v>
      </c>
      <c r="B236" s="29" t="s">
        <v>2320</v>
      </c>
      <c r="C236" s="29" t="s">
        <v>2321</v>
      </c>
      <c r="D236" s="29" t="s">
        <v>2322</v>
      </c>
      <c r="E236" s="29" t="s">
        <v>841</v>
      </c>
      <c r="F236" s="29" t="s">
        <v>2320</v>
      </c>
      <c r="G236" s="29" t="s">
        <v>2323</v>
      </c>
      <c r="I236" s="29" t="s">
        <v>191</v>
      </c>
      <c r="J236" s="29" t="s">
        <v>465</v>
      </c>
      <c r="L236" s="29">
        <f t="shared" si="21"/>
        <v>1.6153846153846154</v>
      </c>
      <c r="M236" s="29"/>
      <c r="N236" s="29"/>
      <c r="O236" s="29" t="s">
        <v>1193</v>
      </c>
      <c r="P236" s="29" t="s">
        <v>2324</v>
      </c>
      <c r="Q236" s="29">
        <v>200</v>
      </c>
      <c r="R236" s="29" t="s">
        <v>878</v>
      </c>
      <c r="S236" s="29" t="s">
        <v>848</v>
      </c>
      <c r="T236" s="29" t="s">
        <v>849</v>
      </c>
      <c r="U236" s="29" t="s">
        <v>850</v>
      </c>
      <c r="V236" s="29" t="s">
        <v>1604</v>
      </c>
      <c r="W236" s="29" t="s">
        <v>852</v>
      </c>
      <c r="AA236" s="29" t="s">
        <v>2325</v>
      </c>
    </row>
    <row r="237" spans="1:27" hidden="1">
      <c r="A237" s="29" t="s">
        <v>2326</v>
      </c>
      <c r="B237" s="29" t="s">
        <v>2327</v>
      </c>
      <c r="C237" s="29" t="s">
        <v>2328</v>
      </c>
      <c r="D237" s="29" t="s">
        <v>2328</v>
      </c>
      <c r="E237" s="29" t="s">
        <v>858</v>
      </c>
      <c r="F237" s="29" t="s">
        <v>2329</v>
      </c>
      <c r="G237" s="29" t="s">
        <v>2330</v>
      </c>
      <c r="I237" s="29" t="s">
        <v>2331</v>
      </c>
      <c r="J237" s="29" t="s">
        <v>2156</v>
      </c>
      <c r="L237" s="29" t="e">
        <f t="shared" si="21"/>
        <v>#VALUE!</v>
      </c>
      <c r="M237" s="29"/>
      <c r="N237" s="29"/>
      <c r="O237" s="29" t="s">
        <v>1402</v>
      </c>
      <c r="P237" s="29" t="s">
        <v>2332</v>
      </c>
      <c r="Q237" s="29">
        <v>200</v>
      </c>
      <c r="R237" s="29" t="s">
        <v>865</v>
      </c>
      <c r="S237" s="29" t="s">
        <v>899</v>
      </c>
      <c r="T237" s="29" t="s">
        <v>849</v>
      </c>
      <c r="U237" s="29" t="s">
        <v>850</v>
      </c>
      <c r="V237" s="29" t="s">
        <v>851</v>
      </c>
      <c r="W237" s="29" t="s">
        <v>852</v>
      </c>
      <c r="AA237" s="29" t="s">
        <v>2333</v>
      </c>
    </row>
    <row r="238" spans="1:27" hidden="1">
      <c r="A238" s="29" t="s">
        <v>2334</v>
      </c>
      <c r="B238" s="29" t="s">
        <v>2335</v>
      </c>
      <c r="C238" s="29" t="s">
        <v>2336</v>
      </c>
      <c r="D238" s="29" t="s">
        <v>2337</v>
      </c>
      <c r="E238" s="29" t="s">
        <v>858</v>
      </c>
      <c r="F238" s="29" t="s">
        <v>2338</v>
      </c>
      <c r="G238" s="29" t="s">
        <v>2339</v>
      </c>
      <c r="I238" s="29" t="s">
        <v>191</v>
      </c>
      <c r="J238" s="29" t="s">
        <v>2184</v>
      </c>
      <c r="L238" s="29">
        <f t="shared" si="21"/>
        <v>3.4615384615384617</v>
      </c>
      <c r="M238" s="29"/>
      <c r="N238" s="29"/>
      <c r="O238" s="29" t="s">
        <v>862</v>
      </c>
      <c r="P238" s="29" t="s">
        <v>872</v>
      </c>
      <c r="Q238" s="29">
        <v>200</v>
      </c>
      <c r="R238" s="29" t="s">
        <v>913</v>
      </c>
      <c r="S238" s="29" t="s">
        <v>848</v>
      </c>
      <c r="T238" s="29" t="s">
        <v>36</v>
      </c>
      <c r="U238" s="29" t="s">
        <v>864</v>
      </c>
      <c r="V238" s="29" t="s">
        <v>851</v>
      </c>
      <c r="W238" s="29" t="s">
        <v>852</v>
      </c>
      <c r="AA238" s="29" t="s">
        <v>2340</v>
      </c>
    </row>
    <row r="239" spans="1:27" hidden="1">
      <c r="A239" s="29" t="s">
        <v>2341</v>
      </c>
      <c r="B239" s="29" t="s">
        <v>676</v>
      </c>
      <c r="C239" s="29" t="s">
        <v>677</v>
      </c>
      <c r="D239" s="29" t="s">
        <v>680</v>
      </c>
      <c r="E239" s="29" t="s">
        <v>858</v>
      </c>
      <c r="F239" s="29" t="s">
        <v>678</v>
      </c>
      <c r="G239" s="29" t="s">
        <v>679</v>
      </c>
      <c r="I239" s="29" t="s">
        <v>133</v>
      </c>
      <c r="J239" s="29" t="s">
        <v>1742</v>
      </c>
      <c r="L239" s="29">
        <f t="shared" si="21"/>
        <v>5</v>
      </c>
      <c r="M239" s="29"/>
      <c r="N239" s="29"/>
      <c r="O239" s="29" t="s">
        <v>881</v>
      </c>
      <c r="P239" s="29" t="s">
        <v>882</v>
      </c>
      <c r="Q239" s="29">
        <v>200</v>
      </c>
      <c r="R239" s="29" t="s">
        <v>933</v>
      </c>
      <c r="S239" s="29" t="s">
        <v>848</v>
      </c>
      <c r="T239" s="29" t="s">
        <v>849</v>
      </c>
      <c r="U239" s="29" t="s">
        <v>850</v>
      </c>
      <c r="V239" s="29" t="s">
        <v>851</v>
      </c>
      <c r="W239" s="29" t="s">
        <v>852</v>
      </c>
      <c r="AA239" s="29" t="s">
        <v>2342</v>
      </c>
    </row>
    <row r="240" spans="1:27" hidden="1">
      <c r="A240" s="29" t="s">
        <v>2343</v>
      </c>
      <c r="B240" s="29" t="s">
        <v>2344</v>
      </c>
      <c r="C240" s="29" t="s">
        <v>2345</v>
      </c>
      <c r="D240" s="29" t="s">
        <v>2346</v>
      </c>
      <c r="E240" s="29" t="s">
        <v>858</v>
      </c>
      <c r="F240" s="29" t="s">
        <v>2347</v>
      </c>
      <c r="G240" s="29" t="s">
        <v>2348</v>
      </c>
      <c r="I240" s="29" t="s">
        <v>2349</v>
      </c>
      <c r="J240" s="29" t="s">
        <v>891</v>
      </c>
      <c r="L240" s="29">
        <f t="shared" si="21"/>
        <v>3.2983508245877062</v>
      </c>
      <c r="M240" s="29"/>
      <c r="N240" s="29"/>
      <c r="O240" s="29" t="s">
        <v>862</v>
      </c>
      <c r="P240" s="29" t="s">
        <v>1098</v>
      </c>
      <c r="Q240" s="29">
        <v>200</v>
      </c>
      <c r="R240" s="29" t="s">
        <v>878</v>
      </c>
      <c r="S240" s="29" t="s">
        <v>910</v>
      </c>
      <c r="T240" s="29" t="s">
        <v>849</v>
      </c>
      <c r="U240" s="29" t="s">
        <v>850</v>
      </c>
      <c r="V240" s="29" t="s">
        <v>851</v>
      </c>
      <c r="W240" s="29" t="s">
        <v>852</v>
      </c>
      <c r="AA240" s="29" t="s">
        <v>2350</v>
      </c>
    </row>
    <row r="241" spans="1:27" hidden="1">
      <c r="A241" s="29" t="s">
        <v>2351</v>
      </c>
      <c r="B241" s="29" t="s">
        <v>2352</v>
      </c>
      <c r="C241" s="29" t="s">
        <v>2353</v>
      </c>
      <c r="D241" s="29" t="s">
        <v>2354</v>
      </c>
      <c r="E241" s="29" t="s">
        <v>858</v>
      </c>
      <c r="F241" s="29" t="s">
        <v>2355</v>
      </c>
      <c r="G241" s="29" t="s">
        <v>2356</v>
      </c>
      <c r="I241" s="29" t="s">
        <v>414</v>
      </c>
      <c r="J241" s="29" t="s">
        <v>1281</v>
      </c>
      <c r="L241" s="29">
        <f t="shared" si="21"/>
        <v>3.4666666666666668</v>
      </c>
      <c r="M241" s="29"/>
      <c r="N241" s="29"/>
      <c r="O241" s="29" t="s">
        <v>862</v>
      </c>
      <c r="P241" s="29" t="s">
        <v>1388</v>
      </c>
      <c r="Q241" s="29">
        <v>200</v>
      </c>
      <c r="R241" s="29" t="s">
        <v>1404</v>
      </c>
      <c r="S241" s="29" t="s">
        <v>854</v>
      </c>
      <c r="T241" s="29" t="s">
        <v>849</v>
      </c>
      <c r="U241" s="29" t="s">
        <v>850</v>
      </c>
      <c r="V241" s="29" t="s">
        <v>1005</v>
      </c>
      <c r="W241" s="29" t="s">
        <v>852</v>
      </c>
      <c r="AA241" s="29" t="s">
        <v>2357</v>
      </c>
    </row>
  </sheetData>
  <autoFilter ref="A1:AA241" xr:uid="{00000000-0009-0000-0000-000001000000}">
    <filterColumn colId="0">
      <colorFilter dxfId="30"/>
    </filterColumn>
    <filterColumn colId="7">
      <customFilters>
        <customFilter operator="notEqual" val=""/>
      </customFilters>
    </filterColumn>
  </autoFilter>
  <hyperlinks>
    <hyperlink ref="G4" r:id="rId1" xr:uid="{00000000-0004-0000-0100-000000000000}"/>
    <hyperlink ref="G10" r:id="rId2" xr:uid="{00000000-0004-0000-0100-000001000000}"/>
    <hyperlink ref="G13" r:id="rId3" xr:uid="{00000000-0004-0000-0100-000002000000}"/>
    <hyperlink ref="G14" r:id="rId4" xr:uid="{00000000-0004-0000-0100-000003000000}"/>
    <hyperlink ref="G28" r:id="rId5" xr:uid="{00000000-0004-0000-0100-000004000000}"/>
    <hyperlink ref="G31" r:id="rId6" tooltip="https://www.xiaohongshu.com/user/profile/5b1e2d7c11be1075a48ea7d7?xhsshare=CopyLink&amp;appuid=5927fb535e87e73932bd7066&amp;apptime=1596768686" xr:uid="{00000000-0004-0000-0100-000005000000}"/>
    <hyperlink ref="G33" r:id="rId7" xr:uid="{00000000-0004-0000-0100-000006000000}"/>
    <hyperlink ref="G38" r:id="rId8" xr:uid="{00000000-0004-0000-0100-000007000000}"/>
    <hyperlink ref="G48" r:id="rId9" xr:uid="{00000000-0004-0000-0100-000008000000}"/>
    <hyperlink ref="G49" r:id="rId10" xr:uid="{00000000-0004-0000-0100-000009000000}"/>
    <hyperlink ref="G51" r:id="rId11" xr:uid="{00000000-0004-0000-0100-00000A000000}"/>
    <hyperlink ref="G54" r:id="rId12" xr:uid="{00000000-0004-0000-0100-00000B000000}"/>
    <hyperlink ref="G61" r:id="rId13" xr:uid="{00000000-0004-0000-0100-00000C000000}"/>
    <hyperlink ref="G64" r:id="rId14" xr:uid="{00000000-0004-0000-0100-00000D000000}"/>
    <hyperlink ref="G65" r:id="rId15" xr:uid="{00000000-0004-0000-0100-00000E000000}"/>
    <hyperlink ref="G66" r:id="rId16" xr:uid="{00000000-0004-0000-0100-00000F000000}"/>
    <hyperlink ref="G70" r:id="rId17" xr:uid="{00000000-0004-0000-0100-000010000000}"/>
    <hyperlink ref="G73" r:id="rId18" xr:uid="{00000000-0004-0000-0100-000011000000}"/>
    <hyperlink ref="G87" r:id="rId19" xr:uid="{00000000-0004-0000-0100-000012000000}"/>
    <hyperlink ref="G92" r:id="rId20" xr:uid="{00000000-0004-0000-0100-000013000000}"/>
    <hyperlink ref="G94" r:id="rId21" xr:uid="{00000000-0004-0000-0100-000014000000}"/>
    <hyperlink ref="G96" r:id="rId22" xr:uid="{00000000-0004-0000-0100-000015000000}"/>
    <hyperlink ref="G101" r:id="rId23" xr:uid="{00000000-0004-0000-0100-000016000000}"/>
    <hyperlink ref="G102" r:id="rId24" xr:uid="{00000000-0004-0000-0100-000017000000}"/>
    <hyperlink ref="G103" r:id="rId25" xr:uid="{00000000-0004-0000-0100-000018000000}"/>
    <hyperlink ref="G104" r:id="rId26" xr:uid="{00000000-0004-0000-0100-000019000000}"/>
    <hyperlink ref="G105" r:id="rId27" xr:uid="{00000000-0004-0000-0100-00001A000000}"/>
    <hyperlink ref="G106" r:id="rId28" xr:uid="{00000000-0004-0000-0100-00001B000000}"/>
    <hyperlink ref="G109" r:id="rId29" xr:uid="{00000000-0004-0000-0100-00001C000000}"/>
    <hyperlink ref="G111" r:id="rId30" xr:uid="{00000000-0004-0000-0100-00001D000000}"/>
    <hyperlink ref="G113" r:id="rId31" xr:uid="{00000000-0004-0000-0100-00001E000000}"/>
    <hyperlink ref="G116" r:id="rId32" xr:uid="{00000000-0004-0000-0100-00001F000000}"/>
    <hyperlink ref="G117" r:id="rId33" xr:uid="{00000000-0004-0000-0100-000020000000}"/>
  </hyperlinks>
  <pageMargins left="0.75" right="0.75" top="1" bottom="1" header="0.5" footer="0.5"/>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B241"/>
  <sheetViews>
    <sheetView topLeftCell="A33" workbookViewId="0">
      <selection activeCell="F39" sqref="F39"/>
    </sheetView>
  </sheetViews>
  <sheetFormatPr baseColWidth="10" defaultColWidth="8" defaultRowHeight="15"/>
  <cols>
    <col min="1" max="10" width="8" style="29"/>
    <col min="11" max="12" width="9.33203125" style="29" customWidth="1"/>
    <col min="13" max="15" width="9.33203125" style="30" customWidth="1"/>
    <col min="16" max="16" width="13.77734375" style="29" customWidth="1"/>
    <col min="17" max="17" width="8" style="29"/>
    <col min="18" max="18" width="10.21875" style="29" customWidth="1"/>
    <col min="19" max="20" width="8" style="29"/>
    <col min="21" max="21" width="12.88671875" style="29" customWidth="1"/>
    <col min="22" max="16384" width="8" style="29"/>
  </cols>
  <sheetData>
    <row r="1" spans="1:28">
      <c r="A1" s="29" t="s">
        <v>816</v>
      </c>
      <c r="B1" s="29" t="s">
        <v>2</v>
      </c>
      <c r="C1" s="29" t="s">
        <v>3</v>
      </c>
      <c r="D1" s="29" t="s">
        <v>8</v>
      </c>
      <c r="E1" s="29" t="s">
        <v>817</v>
      </c>
      <c r="F1" s="29" t="s">
        <v>4</v>
      </c>
      <c r="G1" s="29" t="s">
        <v>5</v>
      </c>
      <c r="H1" s="31" t="s">
        <v>818</v>
      </c>
      <c r="I1" s="29" t="s">
        <v>6</v>
      </c>
      <c r="J1" s="29" t="s">
        <v>819</v>
      </c>
      <c r="K1" s="33" t="s">
        <v>820</v>
      </c>
      <c r="L1" s="33" t="s">
        <v>2358</v>
      </c>
      <c r="M1" s="34" t="s">
        <v>821</v>
      </c>
      <c r="N1" s="34" t="s">
        <v>822</v>
      </c>
      <c r="O1" s="34" t="s">
        <v>823</v>
      </c>
      <c r="P1" s="29" t="s">
        <v>824</v>
      </c>
      <c r="Q1" s="29" t="s">
        <v>825</v>
      </c>
      <c r="R1" s="29" t="s">
        <v>826</v>
      </c>
      <c r="S1" s="29" t="s">
        <v>827</v>
      </c>
      <c r="T1" s="29" t="s">
        <v>828</v>
      </c>
      <c r="U1" s="29" t="s">
        <v>829</v>
      </c>
      <c r="V1" s="29" t="s">
        <v>830</v>
      </c>
      <c r="W1" s="29" t="s">
        <v>831</v>
      </c>
      <c r="X1" s="29" t="s">
        <v>832</v>
      </c>
      <c r="Y1" s="29" t="s">
        <v>833</v>
      </c>
      <c r="Z1" s="29" t="s">
        <v>834</v>
      </c>
      <c r="AA1" s="29" t="s">
        <v>835</v>
      </c>
      <c r="AB1" s="29" t="s">
        <v>836</v>
      </c>
    </row>
    <row r="2" spans="1:28" hidden="1">
      <c r="A2" s="29" t="s">
        <v>837</v>
      </c>
      <c r="B2" s="29" t="s">
        <v>838</v>
      </c>
      <c r="C2" s="29" t="s">
        <v>839</v>
      </c>
      <c r="D2" s="29" t="s">
        <v>840</v>
      </c>
      <c r="E2" s="29" t="s">
        <v>841</v>
      </c>
      <c r="F2" s="29" t="s">
        <v>842</v>
      </c>
      <c r="G2" s="29" t="s">
        <v>843</v>
      </c>
      <c r="I2" s="29" t="s">
        <v>213</v>
      </c>
      <c r="J2" s="29" t="s">
        <v>844</v>
      </c>
      <c r="K2" s="29" t="e">
        <f>VLOOKUP(G2,[1]TOTAL!$E$2:$I$198,5,FALSE)</f>
        <v>#N/A</v>
      </c>
      <c r="L2" s="29" t="e">
        <f>VLOOKUP(G2,[1]视频!$G$4:$H$247,2,FALSE)</f>
        <v>#N/A</v>
      </c>
      <c r="M2" s="30">
        <f t="shared" ref="M2:M65" si="0">J2/I2</f>
        <v>4.3529411764705879</v>
      </c>
      <c r="N2" s="30">
        <f t="shared" ref="N2:N65" si="1">R2/I2</f>
        <v>1.1764705882352941E-2</v>
      </c>
      <c r="O2" s="30">
        <f t="shared" ref="O2:O65" si="2">R2/J2</f>
        <v>2.7027027027027029E-3</v>
      </c>
      <c r="P2" s="29" t="s">
        <v>845</v>
      </c>
      <c r="Q2" s="29" t="s">
        <v>846</v>
      </c>
      <c r="R2" s="29">
        <v>200</v>
      </c>
      <c r="S2" s="29" t="s">
        <v>847</v>
      </c>
      <c r="T2" s="29" t="s">
        <v>848</v>
      </c>
      <c r="U2" s="29" t="s">
        <v>849</v>
      </c>
      <c r="V2" s="29" t="s">
        <v>850</v>
      </c>
      <c r="W2" s="29" t="s">
        <v>851</v>
      </c>
      <c r="X2" s="29" t="s">
        <v>852</v>
      </c>
      <c r="AB2" s="29" t="s">
        <v>853</v>
      </c>
    </row>
    <row r="3" spans="1:28" hidden="1">
      <c r="A3" s="29" t="s">
        <v>854</v>
      </c>
      <c r="B3" s="29" t="s">
        <v>855</v>
      </c>
      <c r="C3" s="29" t="s">
        <v>856</v>
      </c>
      <c r="D3" s="29" t="s">
        <v>857</v>
      </c>
      <c r="E3" s="29" t="s">
        <v>858</v>
      </c>
      <c r="F3" s="29" t="s">
        <v>855</v>
      </c>
      <c r="G3" s="29" t="s">
        <v>859</v>
      </c>
      <c r="I3" s="29" t="s">
        <v>860</v>
      </c>
      <c r="J3" s="29" t="s">
        <v>861</v>
      </c>
      <c r="K3" s="29" t="str">
        <f>VLOOKUP(G3,[1]TOTAL!$E$2:$I$198,5,FALSE)</f>
        <v>POST</v>
      </c>
      <c r="L3" s="29" t="e">
        <f>VLOOKUP(G3,[1]视频!$G$4:$H$247,2,FALSE)</f>
        <v>#N/A</v>
      </c>
      <c r="M3" s="30">
        <f t="shared" si="0"/>
        <v>5.8103448275862073</v>
      </c>
      <c r="N3" s="30" t="e">
        <f t="shared" si="1"/>
        <v>#VALUE!</v>
      </c>
      <c r="O3" s="30" t="e">
        <f t="shared" si="2"/>
        <v>#VALUE!</v>
      </c>
      <c r="P3" s="29" t="s">
        <v>862</v>
      </c>
      <c r="Q3" s="29" t="s">
        <v>863</v>
      </c>
      <c r="R3" s="29" t="s">
        <v>864</v>
      </c>
      <c r="S3" s="29" t="s">
        <v>865</v>
      </c>
      <c r="T3" s="29" t="s">
        <v>866</v>
      </c>
      <c r="U3" s="29" t="s">
        <v>36</v>
      </c>
      <c r="V3" s="29">
        <v>500</v>
      </c>
      <c r="W3" s="29" t="s">
        <v>867</v>
      </c>
      <c r="X3" s="29" t="s">
        <v>852</v>
      </c>
      <c r="AB3" s="29" t="s">
        <v>868</v>
      </c>
    </row>
    <row r="4" spans="1:28" hidden="1">
      <c r="A4" s="29" t="s">
        <v>924</v>
      </c>
      <c r="B4" s="29" t="s">
        <v>2010</v>
      </c>
      <c r="C4" s="29" t="s">
        <v>2011</v>
      </c>
      <c r="D4" s="29" t="s">
        <v>2012</v>
      </c>
      <c r="E4" s="29" t="s">
        <v>841</v>
      </c>
      <c r="F4" s="29" t="s">
        <v>2013</v>
      </c>
      <c r="G4" s="29" t="s">
        <v>2014</v>
      </c>
      <c r="I4" s="29" t="s">
        <v>1051</v>
      </c>
      <c r="J4" s="29" t="s">
        <v>1918</v>
      </c>
      <c r="K4" s="29" t="e">
        <f>VLOOKUP(G4,[1]TOTAL!$E$2:$I$198,5,FALSE)</f>
        <v>#N/A</v>
      </c>
      <c r="L4" s="29">
        <f>VLOOKUP(G4,[1]视频!$G$4:$H$247,2,FALSE)</f>
        <v>0</v>
      </c>
      <c r="M4" s="30">
        <f t="shared" si="0"/>
        <v>2.8</v>
      </c>
      <c r="N4" s="30" t="e">
        <f t="shared" si="1"/>
        <v>#VALUE!</v>
      </c>
      <c r="O4" s="30" t="e">
        <f t="shared" si="2"/>
        <v>#VALUE!</v>
      </c>
      <c r="P4" s="29" t="s">
        <v>1193</v>
      </c>
      <c r="Q4" s="29" t="s">
        <v>2015</v>
      </c>
      <c r="R4" s="29" t="s">
        <v>864</v>
      </c>
      <c r="S4" s="29" t="s">
        <v>933</v>
      </c>
      <c r="T4" s="29" t="s">
        <v>848</v>
      </c>
      <c r="U4" s="29" t="s">
        <v>36</v>
      </c>
      <c r="V4" s="29">
        <v>500</v>
      </c>
      <c r="W4" s="29" t="s">
        <v>2016</v>
      </c>
      <c r="X4" s="29" t="s">
        <v>852</v>
      </c>
      <c r="AB4" s="29" t="s">
        <v>879</v>
      </c>
    </row>
    <row r="5" spans="1:28" hidden="1">
      <c r="A5" s="29" t="s">
        <v>1100</v>
      </c>
      <c r="B5" s="29" t="s">
        <v>1101</v>
      </c>
      <c r="C5" s="29" t="s">
        <v>1102</v>
      </c>
      <c r="D5" s="29" t="s">
        <v>1102</v>
      </c>
      <c r="E5" s="29" t="s">
        <v>858</v>
      </c>
      <c r="F5" s="29" t="s">
        <v>1103</v>
      </c>
      <c r="G5" s="29" t="s">
        <v>1104</v>
      </c>
      <c r="I5" s="29" t="s">
        <v>1105</v>
      </c>
      <c r="J5" s="29" t="s">
        <v>378</v>
      </c>
      <c r="K5" s="29" t="e">
        <f>VLOOKUP(G5,[1]TOTAL!$E$2:$I$198,5,FALSE)</f>
        <v>#N/A</v>
      </c>
      <c r="L5" s="29">
        <f>VLOOKUP(G5,[1]视频!$G$4:$H$247,2,FALSE)</f>
        <v>0</v>
      </c>
      <c r="M5" s="30" t="e">
        <f t="shared" si="0"/>
        <v>#VALUE!</v>
      </c>
      <c r="N5" s="30" t="e">
        <f t="shared" si="1"/>
        <v>#VALUE!</v>
      </c>
      <c r="O5" s="30">
        <f t="shared" si="2"/>
        <v>7.1428571428571426E-3</v>
      </c>
      <c r="P5" s="29" t="s">
        <v>862</v>
      </c>
      <c r="Q5" s="29" t="s">
        <v>872</v>
      </c>
      <c r="R5" s="29">
        <v>200</v>
      </c>
      <c r="S5" s="29" t="s">
        <v>878</v>
      </c>
      <c r="T5" s="29" t="s">
        <v>924</v>
      </c>
      <c r="U5" s="29" t="s">
        <v>849</v>
      </c>
      <c r="V5" s="29" t="s">
        <v>850</v>
      </c>
      <c r="W5" s="29" t="s">
        <v>1005</v>
      </c>
      <c r="X5" s="29" t="s">
        <v>852</v>
      </c>
      <c r="AB5" s="29" t="s">
        <v>1106</v>
      </c>
    </row>
    <row r="6" spans="1:28">
      <c r="A6" s="29" t="s">
        <v>1311</v>
      </c>
      <c r="B6" s="29" t="s">
        <v>123</v>
      </c>
      <c r="C6" s="29" t="s">
        <v>127</v>
      </c>
      <c r="D6" s="29" t="s">
        <v>127</v>
      </c>
      <c r="E6" s="29" t="s">
        <v>858</v>
      </c>
      <c r="F6" s="29" t="s">
        <v>1312</v>
      </c>
      <c r="G6" s="29" t="s">
        <v>125</v>
      </c>
      <c r="H6" s="32" t="s">
        <v>128</v>
      </c>
      <c r="I6" s="29" t="s">
        <v>126</v>
      </c>
      <c r="J6" s="29" t="s">
        <v>1313</v>
      </c>
      <c r="K6" s="29" t="e">
        <f>VLOOKUP(G6,[1]TOTAL!$E$2:$I$198,5,FALSE)</f>
        <v>#N/A</v>
      </c>
      <c r="L6" s="29">
        <f>VLOOKUP(G6,[1]视频!$G$4:$H$247,2,FALSE)</f>
        <v>0</v>
      </c>
      <c r="M6" s="30">
        <f t="shared" si="0"/>
        <v>20.8</v>
      </c>
      <c r="N6" s="30">
        <f t="shared" si="1"/>
        <v>0.02</v>
      </c>
      <c r="O6" s="30">
        <f t="shared" si="2"/>
        <v>9.6153846153846159E-4</v>
      </c>
      <c r="P6" s="29" t="s">
        <v>906</v>
      </c>
      <c r="Q6" s="29" t="s">
        <v>872</v>
      </c>
      <c r="R6" s="29">
        <v>200</v>
      </c>
      <c r="S6" s="29" t="s">
        <v>878</v>
      </c>
      <c r="T6" s="29" t="s">
        <v>885</v>
      </c>
      <c r="U6" s="29" t="s">
        <v>849</v>
      </c>
      <c r="V6" s="29" t="s">
        <v>850</v>
      </c>
      <c r="W6" s="29" t="s">
        <v>1005</v>
      </c>
      <c r="X6" s="29" t="s">
        <v>852</v>
      </c>
      <c r="AB6" s="29" t="s">
        <v>1310</v>
      </c>
    </row>
    <row r="7" spans="1:28">
      <c r="A7" s="29" t="s">
        <v>1865</v>
      </c>
      <c r="B7" s="29" t="s">
        <v>130</v>
      </c>
      <c r="C7" s="29" t="s">
        <v>134</v>
      </c>
      <c r="D7" s="29" t="s">
        <v>134</v>
      </c>
      <c r="E7" s="29" t="s">
        <v>858</v>
      </c>
      <c r="F7" s="29" t="s">
        <v>131</v>
      </c>
      <c r="G7" s="29" t="s">
        <v>132</v>
      </c>
      <c r="H7" s="32" t="s">
        <v>128</v>
      </c>
      <c r="I7" s="29" t="s">
        <v>133</v>
      </c>
      <c r="J7" s="29" t="s">
        <v>1866</v>
      </c>
      <c r="K7" s="29" t="e">
        <f>VLOOKUP(G7,[1]TOTAL!$E$2:$I$198,5,FALSE)</f>
        <v>#N/A</v>
      </c>
      <c r="L7" s="29">
        <f>VLOOKUP(G7,[1]视频!$G$4:$H$247,2,FALSE)</f>
        <v>0</v>
      </c>
      <c r="M7" s="30">
        <f t="shared" si="0"/>
        <v>19.166666666666668</v>
      </c>
      <c r="N7" s="30">
        <f t="shared" si="1"/>
        <v>1.6666666666666666E-2</v>
      </c>
      <c r="O7" s="30">
        <f t="shared" si="2"/>
        <v>8.6956521739130438E-4</v>
      </c>
      <c r="P7" s="29" t="s">
        <v>862</v>
      </c>
      <c r="Q7" s="29" t="s">
        <v>1867</v>
      </c>
      <c r="R7" s="29">
        <v>200</v>
      </c>
      <c r="S7" s="29" t="s">
        <v>1868</v>
      </c>
      <c r="T7" s="29" t="s">
        <v>848</v>
      </c>
      <c r="U7" s="29" t="s">
        <v>849</v>
      </c>
      <c r="V7" s="29" t="s">
        <v>850</v>
      </c>
      <c r="W7" s="29" t="s">
        <v>851</v>
      </c>
      <c r="X7" s="29" t="s">
        <v>852</v>
      </c>
      <c r="AB7" s="29" t="s">
        <v>1869</v>
      </c>
    </row>
    <row r="8" spans="1:28" hidden="1">
      <c r="A8" s="29" t="s">
        <v>193</v>
      </c>
      <c r="B8" s="29" t="s">
        <v>893</v>
      </c>
      <c r="C8" s="29" t="s">
        <v>894</v>
      </c>
      <c r="D8" s="29" t="s">
        <v>895</v>
      </c>
      <c r="E8" s="29" t="s">
        <v>858</v>
      </c>
      <c r="F8" s="29" t="s">
        <v>896</v>
      </c>
      <c r="G8" s="29" t="s">
        <v>897</v>
      </c>
      <c r="I8" s="29" t="s">
        <v>156</v>
      </c>
      <c r="J8" s="29" t="s">
        <v>898</v>
      </c>
      <c r="K8" s="29" t="str">
        <f>VLOOKUP(G8,[1]TOTAL!$E$2:$I$198,5,FALSE)</f>
        <v>POST</v>
      </c>
      <c r="L8" s="29">
        <f>VLOOKUP(G8,[1]视频!$G$4:$H$247,2,FALSE)</f>
        <v>0</v>
      </c>
      <c r="M8" s="30">
        <f t="shared" si="0"/>
        <v>4.2727272727272725</v>
      </c>
      <c r="N8" s="30">
        <f t="shared" si="1"/>
        <v>1.8181818181818181E-2</v>
      </c>
      <c r="O8" s="30">
        <f t="shared" si="2"/>
        <v>4.2553191489361703E-3</v>
      </c>
      <c r="P8" s="29" t="s">
        <v>862</v>
      </c>
      <c r="Q8" s="29" t="s">
        <v>863</v>
      </c>
      <c r="R8" s="29">
        <v>200</v>
      </c>
      <c r="S8" s="29" t="s">
        <v>865</v>
      </c>
      <c r="T8" s="29" t="s">
        <v>848</v>
      </c>
      <c r="U8" s="29" t="s">
        <v>849</v>
      </c>
      <c r="V8" s="29" t="s">
        <v>850</v>
      </c>
      <c r="W8" s="29" t="s">
        <v>837</v>
      </c>
      <c r="X8" s="29" t="s">
        <v>852</v>
      </c>
      <c r="AB8" s="29" t="s">
        <v>884</v>
      </c>
    </row>
    <row r="9" spans="1:28">
      <c r="A9" s="29" t="s">
        <v>1900</v>
      </c>
      <c r="B9" s="29" t="s">
        <v>885</v>
      </c>
      <c r="C9" s="29" t="s">
        <v>1901</v>
      </c>
      <c r="D9" s="29" t="s">
        <v>1902</v>
      </c>
      <c r="E9" s="29" t="s">
        <v>858</v>
      </c>
      <c r="F9" s="29" t="s">
        <v>139</v>
      </c>
      <c r="G9" s="29" t="s">
        <v>140</v>
      </c>
      <c r="H9" s="32" t="s">
        <v>128</v>
      </c>
      <c r="I9" s="29" t="s">
        <v>156</v>
      </c>
      <c r="J9" s="29" t="s">
        <v>1903</v>
      </c>
      <c r="K9" s="29" t="e">
        <f>VLOOKUP(G9,[1]TOTAL!$E$2:$I$198,5,FALSE)</f>
        <v>#N/A</v>
      </c>
      <c r="L9" s="29">
        <f>VLOOKUP(G9,[1]视频!$G$4:$H$247,2,FALSE)</f>
        <v>0</v>
      </c>
      <c r="M9" s="30">
        <f t="shared" si="0"/>
        <v>18.545454545454547</v>
      </c>
      <c r="N9" s="30">
        <f t="shared" si="1"/>
        <v>1.8181818181818181E-2</v>
      </c>
      <c r="O9" s="30">
        <f t="shared" si="2"/>
        <v>9.8039215686274508E-4</v>
      </c>
      <c r="P9" s="29" t="s">
        <v>862</v>
      </c>
      <c r="Q9" s="29" t="s">
        <v>863</v>
      </c>
      <c r="R9" s="29">
        <v>200</v>
      </c>
      <c r="S9" s="29" t="s">
        <v>865</v>
      </c>
      <c r="T9" s="29" t="s">
        <v>848</v>
      </c>
      <c r="U9" s="29" t="s">
        <v>849</v>
      </c>
      <c r="V9" s="29" t="s">
        <v>850</v>
      </c>
      <c r="W9" s="29" t="s">
        <v>851</v>
      </c>
      <c r="X9" s="29" t="s">
        <v>852</v>
      </c>
      <c r="AB9" s="29" t="s">
        <v>1904</v>
      </c>
    </row>
    <row r="10" spans="1:28">
      <c r="A10" s="29" t="s">
        <v>2145</v>
      </c>
      <c r="B10" s="29" t="s">
        <v>145</v>
      </c>
      <c r="C10" s="29" t="s">
        <v>146</v>
      </c>
      <c r="D10" s="29" t="s">
        <v>149</v>
      </c>
      <c r="E10" s="29" t="s">
        <v>858</v>
      </c>
      <c r="F10" s="29" t="s">
        <v>147</v>
      </c>
      <c r="G10" s="29" t="s">
        <v>148</v>
      </c>
      <c r="H10" s="32" t="s">
        <v>128</v>
      </c>
      <c r="I10" s="29" t="s">
        <v>126</v>
      </c>
      <c r="J10" s="29" t="s">
        <v>2146</v>
      </c>
      <c r="K10" s="29" t="e">
        <f>VLOOKUP(G10,[1]TOTAL!$E$2:$I$198,5,FALSE)</f>
        <v>#N/A</v>
      </c>
      <c r="L10" s="29">
        <f>VLOOKUP(G10,[1]视频!$G$4:$H$247,2,FALSE)</f>
        <v>0</v>
      </c>
      <c r="M10" s="30">
        <f t="shared" si="0"/>
        <v>17.7</v>
      </c>
      <c r="N10" s="30">
        <f t="shared" si="1"/>
        <v>0.02</v>
      </c>
      <c r="O10" s="30">
        <f t="shared" si="2"/>
        <v>1.1299435028248588E-3</v>
      </c>
      <c r="P10" s="29" t="s">
        <v>862</v>
      </c>
      <c r="Q10" s="29" t="s">
        <v>872</v>
      </c>
      <c r="R10" s="29">
        <v>200</v>
      </c>
      <c r="S10" s="29" t="s">
        <v>865</v>
      </c>
      <c r="T10" s="29" t="s">
        <v>848</v>
      </c>
      <c r="U10" s="29" t="s">
        <v>849</v>
      </c>
      <c r="V10" s="29" t="s">
        <v>850</v>
      </c>
      <c r="W10" s="29" t="s">
        <v>851</v>
      </c>
      <c r="X10" s="29" t="s">
        <v>852</v>
      </c>
      <c r="AB10" s="29" t="s">
        <v>2147</v>
      </c>
    </row>
    <row r="11" spans="1:28">
      <c r="A11" s="29" t="s">
        <v>1872</v>
      </c>
      <c r="B11" s="29" t="s">
        <v>152</v>
      </c>
      <c r="C11" s="29" t="s">
        <v>153</v>
      </c>
      <c r="D11" s="29" t="s">
        <v>157</v>
      </c>
      <c r="E11" s="29" t="s">
        <v>858</v>
      </c>
      <c r="F11" s="29" t="s">
        <v>154</v>
      </c>
      <c r="G11" s="29" t="s">
        <v>155</v>
      </c>
      <c r="H11" s="32" t="s">
        <v>128</v>
      </c>
      <c r="I11" s="29" t="s">
        <v>156</v>
      </c>
      <c r="J11" s="29" t="s">
        <v>1157</v>
      </c>
      <c r="K11" s="29" t="e">
        <f>VLOOKUP(G11,[1]TOTAL!$E$2:$I$198,5,FALSE)</f>
        <v>#N/A</v>
      </c>
      <c r="L11" s="29">
        <f>VLOOKUP(G11,[1]视频!$G$4:$H$247,2,FALSE)</f>
        <v>0</v>
      </c>
      <c r="M11" s="30">
        <f t="shared" si="0"/>
        <v>16.363636363636363</v>
      </c>
      <c r="N11" s="30">
        <f t="shared" si="1"/>
        <v>1.8181818181818181E-2</v>
      </c>
      <c r="O11" s="30">
        <f t="shared" si="2"/>
        <v>1.1111111111111111E-3</v>
      </c>
      <c r="P11" s="29" t="s">
        <v>862</v>
      </c>
      <c r="Q11" s="29" t="s">
        <v>1474</v>
      </c>
      <c r="R11" s="29">
        <v>200</v>
      </c>
      <c r="S11" s="29" t="s">
        <v>878</v>
      </c>
      <c r="T11" s="29" t="s">
        <v>848</v>
      </c>
      <c r="U11" s="29" t="s">
        <v>849</v>
      </c>
      <c r="V11" s="29" t="s">
        <v>850</v>
      </c>
      <c r="W11" s="29" t="s">
        <v>851</v>
      </c>
      <c r="X11" s="29" t="s">
        <v>852</v>
      </c>
      <c r="AB11" s="29" t="s">
        <v>1873</v>
      </c>
    </row>
    <row r="12" spans="1:28" hidden="1">
      <c r="A12" s="29" t="s">
        <v>916</v>
      </c>
      <c r="B12" s="29" t="s">
        <v>917</v>
      </c>
      <c r="C12" s="29" t="s">
        <v>918</v>
      </c>
      <c r="D12" s="29" t="s">
        <v>919</v>
      </c>
      <c r="E12" s="29" t="s">
        <v>858</v>
      </c>
      <c r="F12" s="29" t="s">
        <v>920</v>
      </c>
      <c r="G12" s="29" t="s">
        <v>921</v>
      </c>
      <c r="I12" s="29" t="s">
        <v>156</v>
      </c>
      <c r="J12" s="29" t="s">
        <v>922</v>
      </c>
      <c r="K12" s="29" t="str">
        <f>VLOOKUP(G12,[1]TOTAL!$E$2:$I$198,5,FALSE)</f>
        <v>POST</v>
      </c>
      <c r="L12" s="29">
        <f>VLOOKUP(G12,[1]视频!$G$4:$H$247,2,FALSE)</f>
        <v>0</v>
      </c>
      <c r="M12" s="30">
        <f t="shared" si="0"/>
        <v>7.8181818181818183</v>
      </c>
      <c r="N12" s="30">
        <f t="shared" si="1"/>
        <v>1.8181818181818181E-2</v>
      </c>
      <c r="O12" s="30">
        <f t="shared" si="2"/>
        <v>2.3255813953488372E-3</v>
      </c>
      <c r="P12" s="29" t="s">
        <v>845</v>
      </c>
      <c r="Q12" s="29" t="s">
        <v>923</v>
      </c>
      <c r="R12" s="29">
        <v>200</v>
      </c>
      <c r="S12" s="29" t="s">
        <v>878</v>
      </c>
      <c r="T12" s="29" t="s">
        <v>924</v>
      </c>
      <c r="U12" s="29" t="s">
        <v>36</v>
      </c>
      <c r="V12" s="29">
        <v>300</v>
      </c>
      <c r="W12" s="29" t="s">
        <v>925</v>
      </c>
      <c r="X12" s="29" t="s">
        <v>852</v>
      </c>
      <c r="AB12" s="29" t="s">
        <v>915</v>
      </c>
    </row>
    <row r="13" spans="1:28" hidden="1">
      <c r="A13" s="29" t="s">
        <v>2178</v>
      </c>
      <c r="B13" s="29" t="s">
        <v>2179</v>
      </c>
      <c r="C13" s="29" t="s">
        <v>2180</v>
      </c>
      <c r="D13" s="29" t="s">
        <v>2181</v>
      </c>
      <c r="E13" s="29" t="s">
        <v>841</v>
      </c>
      <c r="F13" s="29" t="s">
        <v>2182</v>
      </c>
      <c r="G13" s="29" t="s">
        <v>2183</v>
      </c>
      <c r="I13" s="29" t="s">
        <v>2184</v>
      </c>
      <c r="J13" s="29" t="s">
        <v>1506</v>
      </c>
      <c r="K13" s="29" t="e">
        <f>VLOOKUP(G13,[1]TOTAL!$E$2:$I$198,5,FALSE)</f>
        <v>#N/A</v>
      </c>
      <c r="L13" s="29">
        <f>VLOOKUP(G13,[1]视频!$G$4:$H$247,2,FALSE)</f>
        <v>0</v>
      </c>
      <c r="M13" s="30">
        <f t="shared" si="0"/>
        <v>1.2222222222222223</v>
      </c>
      <c r="N13" s="30" t="e">
        <f t="shared" si="1"/>
        <v>#VALUE!</v>
      </c>
      <c r="O13" s="30" t="e">
        <f t="shared" si="2"/>
        <v>#VALUE!</v>
      </c>
      <c r="P13" s="29" t="s">
        <v>862</v>
      </c>
      <c r="Q13" s="29" t="s">
        <v>2185</v>
      </c>
      <c r="R13" s="29" t="s">
        <v>864</v>
      </c>
      <c r="S13" s="29" t="s">
        <v>2186</v>
      </c>
      <c r="T13" s="29" t="s">
        <v>848</v>
      </c>
      <c r="U13" s="29" t="s">
        <v>36</v>
      </c>
      <c r="V13" s="29">
        <v>500</v>
      </c>
      <c r="W13" s="29" t="s">
        <v>2187</v>
      </c>
      <c r="X13" s="29" t="s">
        <v>852</v>
      </c>
      <c r="AB13" s="29" t="s">
        <v>1180</v>
      </c>
    </row>
    <row r="14" spans="1:28" hidden="1">
      <c r="A14" s="29" t="s">
        <v>1178</v>
      </c>
      <c r="B14" s="29" t="s">
        <v>57</v>
      </c>
      <c r="C14" s="29" t="s">
        <v>58</v>
      </c>
      <c r="D14" s="29" t="s">
        <v>61</v>
      </c>
      <c r="E14" s="29" t="s">
        <v>858</v>
      </c>
      <c r="F14" s="29" t="s">
        <v>59</v>
      </c>
      <c r="G14" s="29" t="s">
        <v>60</v>
      </c>
      <c r="I14" s="29" t="s">
        <v>156</v>
      </c>
      <c r="J14" s="29" t="s">
        <v>1076</v>
      </c>
      <c r="K14" s="29" t="e">
        <f>VLOOKUP(G14,[1]TOTAL!$E$2:$I$198,5,FALSE)</f>
        <v>#N/A</v>
      </c>
      <c r="L14" s="29" t="str">
        <f>VLOOKUP(G14,[1]视频!$G$4:$H$247,2,FALSE)</f>
        <v>待选</v>
      </c>
      <c r="M14" s="30">
        <f t="shared" si="0"/>
        <v>8</v>
      </c>
      <c r="N14" s="30">
        <f t="shared" si="1"/>
        <v>1.8181818181818181E-2</v>
      </c>
      <c r="O14" s="30">
        <f t="shared" si="2"/>
        <v>2.2727272727272726E-3</v>
      </c>
      <c r="P14" s="29" t="s">
        <v>862</v>
      </c>
      <c r="Q14" s="29" t="s">
        <v>882</v>
      </c>
      <c r="R14" s="29">
        <v>200</v>
      </c>
      <c r="S14" s="29" t="s">
        <v>878</v>
      </c>
      <c r="T14" s="29" t="s">
        <v>924</v>
      </c>
      <c r="U14" s="29" t="s">
        <v>36</v>
      </c>
      <c r="V14" s="29">
        <v>300</v>
      </c>
      <c r="W14" s="29" t="s">
        <v>1179</v>
      </c>
      <c r="X14" s="29" t="s">
        <v>852</v>
      </c>
      <c r="AB14" s="29" t="s">
        <v>1180</v>
      </c>
    </row>
    <row r="15" spans="1:28">
      <c r="A15" s="29" t="s">
        <v>962</v>
      </c>
      <c r="B15" s="29" t="s">
        <v>159</v>
      </c>
      <c r="C15" s="29" t="s">
        <v>160</v>
      </c>
      <c r="D15" s="29" t="s">
        <v>164</v>
      </c>
      <c r="E15" s="29" t="s">
        <v>858</v>
      </c>
      <c r="F15" s="29" t="s">
        <v>161</v>
      </c>
      <c r="G15" s="29" t="s">
        <v>162</v>
      </c>
      <c r="H15" s="32" t="s">
        <v>128</v>
      </c>
      <c r="I15" s="29" t="s">
        <v>163</v>
      </c>
      <c r="J15" s="29" t="s">
        <v>963</v>
      </c>
      <c r="K15" s="29" t="e">
        <f>VLOOKUP(G15,[1]TOTAL!$E$2:$I$198,5,FALSE)</f>
        <v>#N/A</v>
      </c>
      <c r="L15" s="29">
        <f>VLOOKUP(G15,[1]视频!$G$4:$H$247,2,FALSE)</f>
        <v>0</v>
      </c>
      <c r="M15" s="30">
        <f t="shared" si="0"/>
        <v>15</v>
      </c>
      <c r="N15" s="30">
        <f t="shared" si="1"/>
        <v>1.4285714285714285E-2</v>
      </c>
      <c r="O15" s="30">
        <f t="shared" si="2"/>
        <v>9.5238095238095238E-4</v>
      </c>
      <c r="P15" s="29" t="s">
        <v>862</v>
      </c>
      <c r="Q15" s="29" t="s">
        <v>964</v>
      </c>
      <c r="R15" s="29">
        <v>200</v>
      </c>
      <c r="S15" s="29" t="s">
        <v>965</v>
      </c>
      <c r="T15" s="29" t="s">
        <v>924</v>
      </c>
      <c r="U15" s="29" t="s">
        <v>849</v>
      </c>
      <c r="V15" s="29" t="s">
        <v>850</v>
      </c>
      <c r="W15" s="29" t="s">
        <v>851</v>
      </c>
      <c r="X15" s="29" t="s">
        <v>852</v>
      </c>
      <c r="AB15" s="29" t="s">
        <v>961</v>
      </c>
    </row>
    <row r="16" spans="1:28" hidden="1">
      <c r="A16" s="29" t="s">
        <v>1079</v>
      </c>
      <c r="B16" s="29" t="s">
        <v>52</v>
      </c>
      <c r="C16" s="29" t="s">
        <v>53</v>
      </c>
      <c r="D16" s="29" t="s">
        <v>55</v>
      </c>
      <c r="E16" s="29" t="s">
        <v>858</v>
      </c>
      <c r="F16" s="29" t="s">
        <v>52</v>
      </c>
      <c r="G16" s="29" t="s">
        <v>54</v>
      </c>
      <c r="I16" s="29" t="s">
        <v>133</v>
      </c>
      <c r="J16" s="29" t="s">
        <v>1080</v>
      </c>
      <c r="K16" s="29" t="e">
        <f>VLOOKUP(G16,[1]TOTAL!$E$2:$I$198,5,FALSE)</f>
        <v>#N/A</v>
      </c>
      <c r="L16" s="29" t="str">
        <f>VLOOKUP(G16,[1]视频!$G$4:$H$247,2,FALSE)</f>
        <v>待选</v>
      </c>
      <c r="M16" s="30">
        <f t="shared" si="0"/>
        <v>9.1666666666666661</v>
      </c>
      <c r="N16" s="30">
        <f t="shared" si="1"/>
        <v>1.6666666666666666E-2</v>
      </c>
      <c r="O16" s="30">
        <f t="shared" si="2"/>
        <v>1.8181818181818182E-3</v>
      </c>
      <c r="P16" s="29" t="s">
        <v>862</v>
      </c>
      <c r="Q16" s="29" t="s">
        <v>1081</v>
      </c>
      <c r="R16" s="29">
        <v>200</v>
      </c>
      <c r="S16" s="29" t="s">
        <v>878</v>
      </c>
      <c r="T16" s="29" t="s">
        <v>848</v>
      </c>
      <c r="U16" s="29" t="s">
        <v>36</v>
      </c>
      <c r="V16" s="29">
        <v>300</v>
      </c>
      <c r="W16" s="29" t="s">
        <v>1082</v>
      </c>
      <c r="X16" s="29" t="s">
        <v>852</v>
      </c>
      <c r="AB16" s="29" t="s">
        <v>949</v>
      </c>
    </row>
    <row r="17" spans="1:28">
      <c r="A17" s="29" t="s">
        <v>910</v>
      </c>
      <c r="B17" s="29" t="s">
        <v>168</v>
      </c>
      <c r="C17" s="29" t="s">
        <v>169</v>
      </c>
      <c r="D17" s="29" t="s">
        <v>173</v>
      </c>
      <c r="E17" s="29" t="s">
        <v>841</v>
      </c>
      <c r="F17" s="29" t="s">
        <v>170</v>
      </c>
      <c r="G17" s="29" t="s">
        <v>171</v>
      </c>
      <c r="H17" s="32" t="s">
        <v>128</v>
      </c>
      <c r="I17" s="29" t="s">
        <v>172</v>
      </c>
      <c r="J17" s="29" t="s">
        <v>911</v>
      </c>
      <c r="K17" s="29" t="e">
        <f>VLOOKUP(G17,[1]TOTAL!$E$2:$I$198,5,FALSE)</f>
        <v>#N/A</v>
      </c>
      <c r="L17" s="29">
        <f>VLOOKUP(G17,[1]视频!$G$4:$H$247,2,FALSE)</f>
        <v>0</v>
      </c>
      <c r="M17" s="30">
        <f t="shared" si="0"/>
        <v>14.4</v>
      </c>
      <c r="N17" s="30">
        <f t="shared" si="1"/>
        <v>8.0000000000000002E-3</v>
      </c>
      <c r="O17" s="30">
        <f t="shared" si="2"/>
        <v>5.5555555555555556E-4</v>
      </c>
      <c r="P17" s="29" t="s">
        <v>912</v>
      </c>
      <c r="Q17" s="29" t="s">
        <v>872</v>
      </c>
      <c r="R17" s="29">
        <v>200</v>
      </c>
      <c r="S17" s="29" t="s">
        <v>913</v>
      </c>
      <c r="T17" s="29" t="s">
        <v>914</v>
      </c>
      <c r="U17" s="29" t="s">
        <v>849</v>
      </c>
      <c r="V17" s="29" t="s">
        <v>850</v>
      </c>
      <c r="W17" s="29" t="s">
        <v>851</v>
      </c>
      <c r="X17" s="29" t="s">
        <v>852</v>
      </c>
      <c r="AB17" s="29" t="s">
        <v>915</v>
      </c>
    </row>
    <row r="18" spans="1:28">
      <c r="A18" s="29" t="s">
        <v>2205</v>
      </c>
      <c r="B18" s="29" t="s">
        <v>177</v>
      </c>
      <c r="C18" s="29" t="s">
        <v>178</v>
      </c>
      <c r="D18" s="29" t="s">
        <v>182</v>
      </c>
      <c r="E18" s="29" t="s">
        <v>858</v>
      </c>
      <c r="F18" s="29" t="s">
        <v>2206</v>
      </c>
      <c r="G18" s="29" t="s">
        <v>180</v>
      </c>
      <c r="H18" s="32" t="s">
        <v>128</v>
      </c>
      <c r="I18" s="29" t="s">
        <v>181</v>
      </c>
      <c r="J18" s="29" t="s">
        <v>1598</v>
      </c>
      <c r="K18" s="29" t="e">
        <f>VLOOKUP(G18,[1]TOTAL!$E$2:$I$198,5,FALSE)</f>
        <v>#N/A</v>
      </c>
      <c r="L18" s="29">
        <f>VLOOKUP(G18,[1]视频!$G$4:$H$247,2,FALSE)</f>
        <v>0</v>
      </c>
      <c r="M18" s="30">
        <f t="shared" si="0"/>
        <v>13.725490196078431</v>
      </c>
      <c r="N18" s="30">
        <f t="shared" si="1"/>
        <v>1.9607843137254902E-2</v>
      </c>
      <c r="O18" s="30">
        <f t="shared" si="2"/>
        <v>1.4285714285714286E-3</v>
      </c>
      <c r="P18" s="29" t="s">
        <v>862</v>
      </c>
      <c r="Q18" s="29" t="s">
        <v>1774</v>
      </c>
      <c r="R18" s="29">
        <v>200</v>
      </c>
      <c r="S18" s="29" t="s">
        <v>865</v>
      </c>
      <c r="T18" s="29" t="s">
        <v>193</v>
      </c>
      <c r="U18" s="29" t="s">
        <v>849</v>
      </c>
      <c r="V18" s="29" t="s">
        <v>850</v>
      </c>
      <c r="W18" s="29" t="s">
        <v>851</v>
      </c>
      <c r="X18" s="29" t="s">
        <v>852</v>
      </c>
      <c r="AB18" s="29" t="s">
        <v>2207</v>
      </c>
    </row>
    <row r="19" spans="1:28">
      <c r="A19" s="29" t="s">
        <v>1719</v>
      </c>
      <c r="B19" s="29" t="s">
        <v>1720</v>
      </c>
      <c r="C19" s="29" t="s">
        <v>188</v>
      </c>
      <c r="D19" s="29" t="s">
        <v>192</v>
      </c>
      <c r="E19" s="29" t="s">
        <v>858</v>
      </c>
      <c r="F19" s="29" t="s">
        <v>189</v>
      </c>
      <c r="G19" s="29" t="s">
        <v>190</v>
      </c>
      <c r="H19" s="32" t="s">
        <v>128</v>
      </c>
      <c r="I19" s="29" t="s">
        <v>191</v>
      </c>
      <c r="J19" s="29" t="s">
        <v>1721</v>
      </c>
      <c r="K19" s="29" t="e">
        <f>VLOOKUP(G19,[1]TOTAL!$E$2:$I$198,5,FALSE)</f>
        <v>#N/A</v>
      </c>
      <c r="L19" s="29">
        <f>VLOOKUP(G19,[1]视频!$G$4:$H$247,2,FALSE)</f>
        <v>0</v>
      </c>
      <c r="M19" s="30">
        <f t="shared" si="0"/>
        <v>12.538461538461538</v>
      </c>
      <c r="N19" s="30">
        <f t="shared" si="1"/>
        <v>1.5384615384615385E-2</v>
      </c>
      <c r="O19" s="30">
        <f t="shared" si="2"/>
        <v>1.2269938650306749E-3</v>
      </c>
      <c r="P19" s="29" t="s">
        <v>862</v>
      </c>
      <c r="Q19" s="29" t="s">
        <v>872</v>
      </c>
      <c r="R19" s="29">
        <v>200</v>
      </c>
      <c r="S19" s="29" t="s">
        <v>878</v>
      </c>
      <c r="T19" s="29" t="s">
        <v>848</v>
      </c>
      <c r="U19" s="29" t="s">
        <v>849</v>
      </c>
      <c r="V19" s="29" t="s">
        <v>850</v>
      </c>
      <c r="W19" s="29" t="s">
        <v>1005</v>
      </c>
      <c r="X19" s="29" t="s">
        <v>852</v>
      </c>
      <c r="AB19" s="29" t="s">
        <v>1722</v>
      </c>
    </row>
    <row r="20" spans="1:28" hidden="1">
      <c r="A20" s="29" t="s">
        <v>974</v>
      </c>
      <c r="B20" s="29" t="s">
        <v>975</v>
      </c>
      <c r="C20" s="29" t="s">
        <v>976</v>
      </c>
      <c r="D20" s="29" t="s">
        <v>977</v>
      </c>
      <c r="E20" s="29" t="s">
        <v>841</v>
      </c>
      <c r="F20" s="29" t="s">
        <v>978</v>
      </c>
      <c r="G20" s="29" t="s">
        <v>979</v>
      </c>
      <c r="I20" s="29" t="s">
        <v>980</v>
      </c>
      <c r="J20" s="29" t="s">
        <v>981</v>
      </c>
      <c r="K20" s="29" t="e">
        <f>VLOOKUP(G20,[1]TOTAL!$E$2:$I$198,5,FALSE)</f>
        <v>#N/A</v>
      </c>
      <c r="L20" s="29">
        <f>VLOOKUP(G20,[1]视频!$G$4:$H$247,2,FALSE)</f>
        <v>0</v>
      </c>
      <c r="M20" s="30">
        <f t="shared" si="0"/>
        <v>12.142857142857142</v>
      </c>
      <c r="N20" s="30" t="e">
        <f t="shared" si="1"/>
        <v>#VALUE!</v>
      </c>
      <c r="O20" s="30" t="e">
        <f t="shared" si="2"/>
        <v>#VALUE!</v>
      </c>
      <c r="P20" s="29" t="s">
        <v>912</v>
      </c>
      <c r="Q20" s="29" t="s">
        <v>872</v>
      </c>
      <c r="R20" s="29" t="s">
        <v>864</v>
      </c>
      <c r="S20" s="29" t="s">
        <v>913</v>
      </c>
      <c r="T20" s="29" t="s">
        <v>193</v>
      </c>
      <c r="U20" s="29" t="s">
        <v>849</v>
      </c>
      <c r="V20" s="29" t="s">
        <v>982</v>
      </c>
      <c r="W20" s="29" t="s">
        <v>983</v>
      </c>
      <c r="X20" s="29" t="s">
        <v>852</v>
      </c>
      <c r="AB20" s="29" t="s">
        <v>984</v>
      </c>
    </row>
    <row r="21" spans="1:28">
      <c r="A21" s="29" t="s">
        <v>2237</v>
      </c>
      <c r="B21" s="29" t="s">
        <v>193</v>
      </c>
      <c r="C21" s="29" t="s">
        <v>196</v>
      </c>
      <c r="D21" s="29" t="s">
        <v>196</v>
      </c>
      <c r="E21" s="29" t="s">
        <v>858</v>
      </c>
      <c r="F21" s="29" t="s">
        <v>194</v>
      </c>
      <c r="G21" s="29" t="s">
        <v>195</v>
      </c>
      <c r="H21" s="32" t="s">
        <v>128</v>
      </c>
      <c r="I21" s="29" t="s">
        <v>156</v>
      </c>
      <c r="J21" s="29" t="s">
        <v>947</v>
      </c>
      <c r="K21" s="29" t="e">
        <f>VLOOKUP(G21,[1]TOTAL!$E$2:$I$198,5,FALSE)</f>
        <v>#N/A</v>
      </c>
      <c r="L21" s="29">
        <f>VLOOKUP(G21,[1]视频!$G$4:$H$247,2,FALSE)</f>
        <v>0</v>
      </c>
      <c r="M21" s="30">
        <f t="shared" si="0"/>
        <v>11.636363636363637</v>
      </c>
      <c r="N21" s="30">
        <f t="shared" si="1"/>
        <v>1.8181818181818181E-2</v>
      </c>
      <c r="O21" s="30">
        <f t="shared" si="2"/>
        <v>1.5625000000000001E-3</v>
      </c>
      <c r="P21" s="29" t="s">
        <v>845</v>
      </c>
      <c r="Q21" s="29" t="s">
        <v>1223</v>
      </c>
      <c r="R21" s="29">
        <v>200</v>
      </c>
      <c r="S21" s="29" t="s">
        <v>1274</v>
      </c>
      <c r="T21" s="29" t="s">
        <v>848</v>
      </c>
      <c r="U21" s="29" t="s">
        <v>849</v>
      </c>
      <c r="V21" s="29" t="s">
        <v>850</v>
      </c>
      <c r="W21" s="29" t="s">
        <v>851</v>
      </c>
      <c r="X21" s="29" t="s">
        <v>852</v>
      </c>
      <c r="AB21" s="29" t="s">
        <v>2238</v>
      </c>
    </row>
    <row r="22" spans="1:28">
      <c r="A22" s="29" t="s">
        <v>1905</v>
      </c>
      <c r="B22" s="29" t="s">
        <v>200</v>
      </c>
      <c r="C22" s="29" t="s">
        <v>201</v>
      </c>
      <c r="D22" s="29" t="s">
        <v>204</v>
      </c>
      <c r="E22" s="29" t="s">
        <v>841</v>
      </c>
      <c r="F22" s="29" t="s">
        <v>202</v>
      </c>
      <c r="G22" s="29" t="s">
        <v>203</v>
      </c>
      <c r="H22" s="32" t="s">
        <v>128</v>
      </c>
      <c r="I22" s="29" t="s">
        <v>133</v>
      </c>
      <c r="J22" s="29" t="s">
        <v>1906</v>
      </c>
      <c r="K22" s="29" t="e">
        <f>VLOOKUP(G22,[1]TOTAL!$E$2:$I$198,5,FALSE)</f>
        <v>#N/A</v>
      </c>
      <c r="L22" s="29">
        <f>VLOOKUP(G22,[1]视频!$G$4:$H$247,2,FALSE)</f>
        <v>0</v>
      </c>
      <c r="M22" s="30">
        <f t="shared" si="0"/>
        <v>11.083333333333334</v>
      </c>
      <c r="N22" s="30">
        <f t="shared" si="1"/>
        <v>1.6666666666666666E-2</v>
      </c>
      <c r="O22" s="30">
        <f t="shared" si="2"/>
        <v>1.5037593984962407E-3</v>
      </c>
      <c r="P22" s="29" t="s">
        <v>881</v>
      </c>
      <c r="Q22" s="29" t="s">
        <v>872</v>
      </c>
      <c r="R22" s="29">
        <v>200</v>
      </c>
      <c r="S22" s="29" t="s">
        <v>1122</v>
      </c>
      <c r="T22" s="29" t="s">
        <v>193</v>
      </c>
      <c r="U22" s="29" t="s">
        <v>849</v>
      </c>
      <c r="V22" s="29" t="s">
        <v>850</v>
      </c>
      <c r="W22" s="29" t="s">
        <v>851</v>
      </c>
      <c r="X22" s="29" t="s">
        <v>852</v>
      </c>
      <c r="AB22" s="29" t="s">
        <v>1907</v>
      </c>
    </row>
    <row r="23" spans="1:28">
      <c r="A23" s="29" t="s">
        <v>1220</v>
      </c>
      <c r="B23" s="29" t="s">
        <v>209</v>
      </c>
      <c r="C23" s="29" t="s">
        <v>210</v>
      </c>
      <c r="D23" s="29" t="s">
        <v>214</v>
      </c>
      <c r="E23" s="29" t="s">
        <v>841</v>
      </c>
      <c r="F23" s="29" t="s">
        <v>211</v>
      </c>
      <c r="G23" s="29" t="s">
        <v>212</v>
      </c>
      <c r="H23" s="32" t="s">
        <v>128</v>
      </c>
      <c r="I23" s="29" t="s">
        <v>213</v>
      </c>
      <c r="J23" s="29" t="s">
        <v>1221</v>
      </c>
      <c r="K23" s="29" t="e">
        <f>VLOOKUP(G23,[1]TOTAL!$E$2:$I$198,5,FALSE)</f>
        <v>#N/A</v>
      </c>
      <c r="L23" s="29">
        <f>VLOOKUP(G23,[1]视频!$G$4:$H$247,2,FALSE)</f>
        <v>0</v>
      </c>
      <c r="M23" s="30">
        <f t="shared" si="0"/>
        <v>11</v>
      </c>
      <c r="N23" s="30">
        <f t="shared" si="1"/>
        <v>1.1764705882352941E-2</v>
      </c>
      <c r="O23" s="30">
        <f t="shared" si="2"/>
        <v>1.0695187165775401E-3</v>
      </c>
      <c r="P23" s="29" t="s">
        <v>1222</v>
      </c>
      <c r="Q23" s="29" t="s">
        <v>1223</v>
      </c>
      <c r="R23" s="29">
        <v>200</v>
      </c>
      <c r="S23" s="29" t="s">
        <v>1224</v>
      </c>
      <c r="T23" s="29" t="s">
        <v>924</v>
      </c>
      <c r="U23" s="29" t="s">
        <v>849</v>
      </c>
      <c r="V23" s="29" t="s">
        <v>850</v>
      </c>
      <c r="W23" s="29" t="s">
        <v>851</v>
      </c>
      <c r="X23" s="29" t="s">
        <v>852</v>
      </c>
      <c r="AB23" s="29" t="s">
        <v>1225</v>
      </c>
    </row>
    <row r="24" spans="1:28" hidden="1">
      <c r="A24" s="29" t="s">
        <v>1543</v>
      </c>
      <c r="B24" s="29" t="s">
        <v>92</v>
      </c>
      <c r="C24" s="29" t="s">
        <v>95</v>
      </c>
      <c r="D24" s="29" t="s">
        <v>95</v>
      </c>
      <c r="E24" s="29" t="s">
        <v>841</v>
      </c>
      <c r="F24" s="29" t="s">
        <v>93</v>
      </c>
      <c r="G24" s="29" t="s">
        <v>94</v>
      </c>
      <c r="I24" s="29" t="s">
        <v>980</v>
      </c>
      <c r="J24" s="29" t="s">
        <v>1544</v>
      </c>
      <c r="K24" s="29" t="e">
        <f>VLOOKUP(G24,[1]TOTAL!$E$2:$I$198,5,FALSE)</f>
        <v>#N/A</v>
      </c>
      <c r="L24" s="29" t="str">
        <f>VLOOKUP(G24,[1]视频!$G$4:$H$247,2,FALSE)</f>
        <v>待选</v>
      </c>
      <c r="M24" s="30">
        <f t="shared" si="0"/>
        <v>5</v>
      </c>
      <c r="N24" s="30" t="e">
        <f t="shared" si="1"/>
        <v>#VALUE!</v>
      </c>
      <c r="O24" s="30" t="e">
        <f t="shared" si="2"/>
        <v>#VALUE!</v>
      </c>
      <c r="P24" s="29" t="s">
        <v>862</v>
      </c>
      <c r="Q24" s="29" t="s">
        <v>872</v>
      </c>
      <c r="R24" s="29" t="s">
        <v>864</v>
      </c>
      <c r="S24" s="29" t="s">
        <v>878</v>
      </c>
      <c r="T24" s="29" t="s">
        <v>1267</v>
      </c>
      <c r="U24" s="29" t="s">
        <v>36</v>
      </c>
      <c r="V24" s="29">
        <v>500</v>
      </c>
      <c r="W24" s="29" t="s">
        <v>94</v>
      </c>
      <c r="X24" s="29" t="s">
        <v>852</v>
      </c>
      <c r="AB24" s="29" t="s">
        <v>1016</v>
      </c>
    </row>
    <row r="25" spans="1:28">
      <c r="A25" s="29" t="s">
        <v>1556</v>
      </c>
      <c r="B25" s="29" t="s">
        <v>215</v>
      </c>
      <c r="C25" s="29" t="s">
        <v>1557</v>
      </c>
      <c r="D25" s="29" t="s">
        <v>217</v>
      </c>
      <c r="E25" s="29" t="s">
        <v>841</v>
      </c>
      <c r="F25" s="29" t="s">
        <v>215</v>
      </c>
      <c r="G25" s="29" t="s">
        <v>216</v>
      </c>
      <c r="H25" s="32" t="s">
        <v>128</v>
      </c>
      <c r="I25" s="29" t="s">
        <v>191</v>
      </c>
      <c r="J25" s="29" t="s">
        <v>1558</v>
      </c>
      <c r="K25" s="29" t="e">
        <f>VLOOKUP(G25,[1]TOTAL!$E$2:$I$198,5,FALSE)</f>
        <v>#N/A</v>
      </c>
      <c r="L25" s="29">
        <f>VLOOKUP(G25,[1]视频!$G$4:$H$247,2,FALSE)</f>
        <v>0</v>
      </c>
      <c r="M25" s="30">
        <f t="shared" si="0"/>
        <v>10.923076923076923</v>
      </c>
      <c r="N25" s="30">
        <f t="shared" si="1"/>
        <v>1.5384615384615385E-2</v>
      </c>
      <c r="O25" s="30">
        <f t="shared" si="2"/>
        <v>1.4084507042253522E-3</v>
      </c>
      <c r="P25" s="29" t="s">
        <v>1222</v>
      </c>
      <c r="Q25" s="29" t="s">
        <v>1322</v>
      </c>
      <c r="R25" s="29">
        <v>200</v>
      </c>
      <c r="S25" s="29" t="s">
        <v>849</v>
      </c>
      <c r="T25" s="29" t="s">
        <v>848</v>
      </c>
      <c r="U25" s="29" t="s">
        <v>849</v>
      </c>
      <c r="V25" s="29" t="s">
        <v>850</v>
      </c>
      <c r="W25" s="29" t="s">
        <v>851</v>
      </c>
      <c r="X25" s="29" t="s">
        <v>852</v>
      </c>
      <c r="AB25" s="29" t="s">
        <v>1559</v>
      </c>
    </row>
    <row r="26" spans="1:28" hidden="1">
      <c r="A26" s="29" t="s">
        <v>1017</v>
      </c>
      <c r="B26" s="29" t="s">
        <v>1018</v>
      </c>
      <c r="C26" s="29" t="s">
        <v>1019</v>
      </c>
      <c r="D26" s="29" t="s">
        <v>1020</v>
      </c>
      <c r="E26" s="29" t="s">
        <v>858</v>
      </c>
      <c r="F26" s="29" t="s">
        <v>1021</v>
      </c>
      <c r="G26" s="29" t="s">
        <v>1022</v>
      </c>
      <c r="I26" s="29" t="s">
        <v>285</v>
      </c>
      <c r="J26" s="29" t="s">
        <v>1023</v>
      </c>
      <c r="K26" s="29" t="str">
        <f>VLOOKUP(G26,[1]TOTAL!$E$2:$I$198,5,FALSE)</f>
        <v>POST</v>
      </c>
      <c r="L26" s="29">
        <f>VLOOKUP(G26,[1]视频!$G$4:$H$247,2,FALSE)</f>
        <v>0</v>
      </c>
      <c r="M26" s="30">
        <f t="shared" si="0"/>
        <v>3.8076923076923075</v>
      </c>
      <c r="N26" s="30">
        <f t="shared" si="1"/>
        <v>7.6923076923076927E-3</v>
      </c>
      <c r="O26" s="30">
        <f t="shared" si="2"/>
        <v>2.0202020202020202E-3</v>
      </c>
      <c r="P26" s="29" t="s">
        <v>862</v>
      </c>
      <c r="Q26" s="29" t="s">
        <v>1024</v>
      </c>
      <c r="R26" s="29">
        <v>200</v>
      </c>
      <c r="S26" s="29" t="s">
        <v>865</v>
      </c>
      <c r="T26" s="29" t="s">
        <v>876</v>
      </c>
      <c r="U26" s="29" t="s">
        <v>849</v>
      </c>
      <c r="V26" s="29" t="s">
        <v>850</v>
      </c>
      <c r="W26" s="29" t="s">
        <v>851</v>
      </c>
      <c r="X26" s="29" t="s">
        <v>852</v>
      </c>
      <c r="AB26" s="29" t="s">
        <v>1025</v>
      </c>
    </row>
    <row r="27" spans="1:28" hidden="1">
      <c r="A27" s="29" t="s">
        <v>1026</v>
      </c>
      <c r="B27" s="29" t="s">
        <v>1027</v>
      </c>
      <c r="C27" s="29" t="s">
        <v>1028</v>
      </c>
      <c r="D27" s="29" t="s">
        <v>1029</v>
      </c>
      <c r="E27" s="29" t="s">
        <v>858</v>
      </c>
      <c r="F27" s="29" t="s">
        <v>1030</v>
      </c>
      <c r="G27" s="29" t="s">
        <v>1031</v>
      </c>
      <c r="I27" s="29" t="s">
        <v>760</v>
      </c>
      <c r="J27" s="29" t="s">
        <v>1032</v>
      </c>
      <c r="K27" s="29" t="str">
        <f>VLOOKUP(G27,[1]TOTAL!$E$2:$I$198,5,FALSE)</f>
        <v>POST</v>
      </c>
      <c r="L27" s="29">
        <f>VLOOKUP(G27,[1]视频!$G$4:$H$247,2,FALSE)</f>
        <v>0</v>
      </c>
      <c r="M27" s="30">
        <f t="shared" si="0"/>
        <v>4.7222222222222223</v>
      </c>
      <c r="N27" s="30">
        <f t="shared" si="1"/>
        <v>1.1111111111111112E-2</v>
      </c>
      <c r="O27" s="30">
        <f t="shared" si="2"/>
        <v>2.352941176470588E-3</v>
      </c>
      <c r="P27" s="29" t="s">
        <v>862</v>
      </c>
      <c r="Q27" s="29" t="s">
        <v>1033</v>
      </c>
      <c r="R27" s="29">
        <v>200</v>
      </c>
      <c r="S27" s="29" t="s">
        <v>933</v>
      </c>
      <c r="T27" s="29" t="s">
        <v>848</v>
      </c>
      <c r="U27" s="29" t="s">
        <v>36</v>
      </c>
      <c r="V27" s="29">
        <v>300</v>
      </c>
      <c r="W27" s="29" t="s">
        <v>1034</v>
      </c>
      <c r="X27" s="29" t="s">
        <v>852</v>
      </c>
      <c r="AB27" s="29" t="s">
        <v>1025</v>
      </c>
    </row>
    <row r="28" spans="1:28" hidden="1">
      <c r="A28" s="29" t="s">
        <v>1115</v>
      </c>
      <c r="B28" s="29" t="s">
        <v>1116</v>
      </c>
      <c r="C28" s="29" t="s">
        <v>1117</v>
      </c>
      <c r="D28" s="29" t="s">
        <v>1118</v>
      </c>
      <c r="E28" s="29" t="s">
        <v>841</v>
      </c>
      <c r="F28" s="29" t="s">
        <v>1119</v>
      </c>
      <c r="G28" s="29" t="s">
        <v>1120</v>
      </c>
      <c r="I28" s="29" t="s">
        <v>191</v>
      </c>
      <c r="J28" s="29" t="s">
        <v>1080</v>
      </c>
      <c r="K28" s="29" t="e">
        <f>VLOOKUP(G28,[1]TOTAL!$E$2:$I$198,5,FALSE)</f>
        <v>#N/A</v>
      </c>
      <c r="L28" s="29" t="str">
        <f>VLOOKUP(G28,[1]视频!$G$4:$H$247,2,FALSE)</f>
        <v>待选</v>
      </c>
      <c r="M28" s="30">
        <f t="shared" si="0"/>
        <v>8.4615384615384617</v>
      </c>
      <c r="N28" s="30">
        <f t="shared" si="1"/>
        <v>1.5384615384615385E-2</v>
      </c>
      <c r="O28" s="30">
        <f t="shared" si="2"/>
        <v>1.8181818181818182E-3</v>
      </c>
      <c r="P28" s="29" t="s">
        <v>862</v>
      </c>
      <c r="Q28" s="29" t="s">
        <v>1121</v>
      </c>
      <c r="R28" s="29">
        <v>200</v>
      </c>
      <c r="S28" s="29" t="s">
        <v>1122</v>
      </c>
      <c r="T28" s="29" t="s">
        <v>848</v>
      </c>
      <c r="U28" s="29" t="s">
        <v>36</v>
      </c>
      <c r="V28" s="29">
        <v>300</v>
      </c>
      <c r="W28" s="29" t="s">
        <v>1123</v>
      </c>
      <c r="X28" s="29" t="s">
        <v>852</v>
      </c>
      <c r="AB28" s="29" t="s">
        <v>1124</v>
      </c>
    </row>
    <row r="29" spans="1:28">
      <c r="A29" s="29" t="s">
        <v>946</v>
      </c>
      <c r="B29" s="29" t="s">
        <v>218</v>
      </c>
      <c r="C29" s="29" t="s">
        <v>219</v>
      </c>
      <c r="D29" s="29" t="s">
        <v>221</v>
      </c>
      <c r="E29" s="29" t="s">
        <v>858</v>
      </c>
      <c r="F29" s="29" t="s">
        <v>218</v>
      </c>
      <c r="G29" s="29" t="s">
        <v>220</v>
      </c>
      <c r="H29" s="32" t="s">
        <v>128</v>
      </c>
      <c r="I29" s="29" t="s">
        <v>133</v>
      </c>
      <c r="J29" s="29" t="s">
        <v>947</v>
      </c>
      <c r="K29" s="29" t="e">
        <f>VLOOKUP(G29,[1]TOTAL!$E$2:$I$198,5,FALSE)</f>
        <v>#N/A</v>
      </c>
      <c r="L29" s="29">
        <f>VLOOKUP(G29,[1]视频!$G$4:$H$247,2,FALSE)</f>
        <v>0</v>
      </c>
      <c r="M29" s="30">
        <f t="shared" si="0"/>
        <v>10.666666666666666</v>
      </c>
      <c r="N29" s="30">
        <f t="shared" si="1"/>
        <v>1.6666666666666666E-2</v>
      </c>
      <c r="O29" s="30">
        <f t="shared" si="2"/>
        <v>1.5625000000000001E-3</v>
      </c>
      <c r="P29" s="29" t="s">
        <v>862</v>
      </c>
      <c r="Q29" s="29" t="s">
        <v>948</v>
      </c>
      <c r="R29" s="29">
        <v>200</v>
      </c>
      <c r="S29" s="29" t="s">
        <v>878</v>
      </c>
      <c r="T29" s="29" t="s">
        <v>848</v>
      </c>
      <c r="U29" s="29" t="s">
        <v>849</v>
      </c>
      <c r="V29" s="29" t="s">
        <v>850</v>
      </c>
      <c r="W29" s="29" t="s">
        <v>837</v>
      </c>
      <c r="X29" s="29" t="s">
        <v>852</v>
      </c>
      <c r="AB29" s="29" t="s">
        <v>949</v>
      </c>
    </row>
    <row r="30" spans="1:28">
      <c r="A30" s="29" t="s">
        <v>2279</v>
      </c>
      <c r="B30" s="29" t="s">
        <v>222</v>
      </c>
      <c r="C30" s="29" t="s">
        <v>223</v>
      </c>
      <c r="D30" s="29" t="s">
        <v>226</v>
      </c>
      <c r="E30" s="29" t="s">
        <v>841</v>
      </c>
      <c r="F30" s="29" t="s">
        <v>224</v>
      </c>
      <c r="G30" s="29" t="s">
        <v>225</v>
      </c>
      <c r="H30" s="32" t="s">
        <v>128</v>
      </c>
      <c r="I30" s="29" t="s">
        <v>133</v>
      </c>
      <c r="J30" s="29" t="s">
        <v>947</v>
      </c>
      <c r="K30" s="29" t="e">
        <f>VLOOKUP(G30,[1]TOTAL!$E$2:$I$198,5,FALSE)</f>
        <v>#N/A</v>
      </c>
      <c r="L30" s="29">
        <f>VLOOKUP(G30,[1]视频!$G$4:$H$247,2,FALSE)</f>
        <v>0</v>
      </c>
      <c r="M30" s="30">
        <f t="shared" si="0"/>
        <v>10.666666666666666</v>
      </c>
      <c r="N30" s="30">
        <f t="shared" si="1"/>
        <v>1.6666666666666666E-2</v>
      </c>
      <c r="O30" s="30">
        <f t="shared" si="2"/>
        <v>1.5625000000000001E-3</v>
      </c>
      <c r="P30" s="29" t="s">
        <v>881</v>
      </c>
      <c r="Q30" s="29" t="s">
        <v>1121</v>
      </c>
      <c r="R30" s="29">
        <v>200</v>
      </c>
      <c r="S30" s="29" t="s">
        <v>878</v>
      </c>
      <c r="T30" s="29" t="s">
        <v>193</v>
      </c>
      <c r="U30" s="29" t="s">
        <v>849</v>
      </c>
      <c r="V30" s="29" t="s">
        <v>850</v>
      </c>
      <c r="W30" s="29" t="s">
        <v>851</v>
      </c>
      <c r="X30" s="29" t="s">
        <v>852</v>
      </c>
      <c r="AB30" s="29" t="s">
        <v>2280</v>
      </c>
    </row>
    <row r="31" spans="1:28" hidden="1">
      <c r="A31" s="29" t="s">
        <v>1263</v>
      </c>
      <c r="B31" s="29" t="s">
        <v>64</v>
      </c>
      <c r="C31" s="29" t="s">
        <v>67</v>
      </c>
      <c r="D31" s="29" t="s">
        <v>67</v>
      </c>
      <c r="E31" s="29" t="s">
        <v>858</v>
      </c>
      <c r="F31" s="29" t="s">
        <v>65</v>
      </c>
      <c r="G31" s="29" t="s">
        <v>66</v>
      </c>
      <c r="I31" s="29" t="s">
        <v>1264</v>
      </c>
      <c r="J31" s="29" t="s">
        <v>1265</v>
      </c>
      <c r="K31" s="29" t="e">
        <f>VLOOKUP(G31,[1]TOTAL!$E$2:$I$198,5,FALSE)</f>
        <v>#N/A</v>
      </c>
      <c r="L31" s="29" t="str">
        <f>VLOOKUP(G31,[1]视频!$G$4:$H$247,2,FALSE)</f>
        <v>待选</v>
      </c>
      <c r="M31" s="30">
        <f t="shared" si="0"/>
        <v>6.8115942028985508</v>
      </c>
      <c r="N31" s="30" t="e">
        <f t="shared" si="1"/>
        <v>#VALUE!</v>
      </c>
      <c r="O31" s="30" t="e">
        <f t="shared" si="2"/>
        <v>#VALUE!</v>
      </c>
      <c r="P31" s="29" t="s">
        <v>862</v>
      </c>
      <c r="Q31" s="29" t="s">
        <v>1266</v>
      </c>
      <c r="R31" s="29" t="s">
        <v>864</v>
      </c>
      <c r="S31" s="29" t="s">
        <v>1005</v>
      </c>
      <c r="T31" s="29" t="s">
        <v>1267</v>
      </c>
      <c r="U31" s="29" t="s">
        <v>36</v>
      </c>
      <c r="V31" s="29">
        <v>500</v>
      </c>
      <c r="W31" s="29" t="s">
        <v>66</v>
      </c>
      <c r="X31" s="29" t="s">
        <v>852</v>
      </c>
      <c r="AB31" s="29" t="s">
        <v>1268</v>
      </c>
    </row>
    <row r="32" spans="1:28" hidden="1">
      <c r="A32" s="29" t="s">
        <v>1070</v>
      </c>
      <c r="B32" s="29" t="s">
        <v>1071</v>
      </c>
      <c r="C32" s="29" t="s">
        <v>1072</v>
      </c>
      <c r="D32" s="29" t="s">
        <v>1073</v>
      </c>
      <c r="E32" s="29" t="s">
        <v>858</v>
      </c>
      <c r="F32" s="29" t="s">
        <v>1074</v>
      </c>
      <c r="G32" s="29" t="s">
        <v>1075</v>
      </c>
      <c r="I32" s="29" t="s">
        <v>213</v>
      </c>
      <c r="J32" s="29" t="s">
        <v>1076</v>
      </c>
      <c r="K32" s="29" t="str">
        <f>VLOOKUP(G32,[1]TOTAL!$E$2:$I$198,5,FALSE)</f>
        <v>POST</v>
      </c>
      <c r="L32" s="29">
        <f>VLOOKUP(G32,[1]视频!$G$4:$H$247,2,FALSE)</f>
        <v>0</v>
      </c>
      <c r="M32" s="30">
        <f t="shared" si="0"/>
        <v>5.1764705882352944</v>
      </c>
      <c r="N32" s="30">
        <f t="shared" si="1"/>
        <v>1.1764705882352941E-2</v>
      </c>
      <c r="O32" s="30">
        <f t="shared" si="2"/>
        <v>2.2727272727272726E-3</v>
      </c>
      <c r="P32" s="29" t="s">
        <v>862</v>
      </c>
      <c r="Q32" s="29" t="s">
        <v>872</v>
      </c>
      <c r="R32" s="29">
        <v>200</v>
      </c>
      <c r="S32" s="29" t="s">
        <v>878</v>
      </c>
      <c r="T32" s="29" t="s">
        <v>848</v>
      </c>
      <c r="U32" s="29" t="s">
        <v>36</v>
      </c>
      <c r="V32" s="29">
        <v>300</v>
      </c>
      <c r="W32" s="29" t="s">
        <v>1077</v>
      </c>
      <c r="X32" s="29" t="s">
        <v>852</v>
      </c>
      <c r="AB32" s="29" t="s">
        <v>1078</v>
      </c>
    </row>
    <row r="33" spans="1:28">
      <c r="A33" s="29" t="s">
        <v>1879</v>
      </c>
      <c r="B33" s="29" t="s">
        <v>231</v>
      </c>
      <c r="C33" s="29" t="s">
        <v>234</v>
      </c>
      <c r="D33" s="29" t="s">
        <v>234</v>
      </c>
      <c r="E33" s="29" t="s">
        <v>858</v>
      </c>
      <c r="F33" s="29" t="s">
        <v>232</v>
      </c>
      <c r="G33" s="29" t="s">
        <v>233</v>
      </c>
      <c r="H33" s="32" t="s">
        <v>128</v>
      </c>
      <c r="I33" s="29" t="s">
        <v>191</v>
      </c>
      <c r="J33" s="29" t="s">
        <v>1594</v>
      </c>
      <c r="K33" s="29" t="e">
        <f>VLOOKUP(G33,[1]TOTAL!$E$2:$I$198,5,FALSE)</f>
        <v>#N/A</v>
      </c>
      <c r="L33" s="29">
        <f>VLOOKUP(G33,[1]视频!$G$4:$H$247,2,FALSE)</f>
        <v>0</v>
      </c>
      <c r="M33" s="30">
        <f t="shared" si="0"/>
        <v>10.461538461538462</v>
      </c>
      <c r="N33" s="30">
        <f t="shared" si="1"/>
        <v>1.5384615384615385E-2</v>
      </c>
      <c r="O33" s="30">
        <f t="shared" si="2"/>
        <v>1.4705882352941176E-3</v>
      </c>
      <c r="P33" s="29" t="s">
        <v>845</v>
      </c>
      <c r="Q33" s="29" t="s">
        <v>1194</v>
      </c>
      <c r="R33" s="29">
        <v>200</v>
      </c>
      <c r="S33" s="29" t="s">
        <v>1005</v>
      </c>
      <c r="T33" s="29" t="s">
        <v>1880</v>
      </c>
      <c r="U33" s="29" t="s">
        <v>849</v>
      </c>
      <c r="V33" s="29" t="s">
        <v>1141</v>
      </c>
      <c r="W33" s="29" t="s">
        <v>851</v>
      </c>
      <c r="X33" s="29" t="s">
        <v>852</v>
      </c>
      <c r="AB33" s="29" t="s">
        <v>1881</v>
      </c>
    </row>
    <row r="34" spans="1:28">
      <c r="A34" s="29" t="s">
        <v>2293</v>
      </c>
      <c r="B34" s="29" t="s">
        <v>238</v>
      </c>
      <c r="C34" s="29" t="s">
        <v>241</v>
      </c>
      <c r="D34" s="29" t="s">
        <v>241</v>
      </c>
      <c r="E34" s="29" t="s">
        <v>858</v>
      </c>
      <c r="F34" s="29" t="s">
        <v>239</v>
      </c>
      <c r="G34" s="29" t="s">
        <v>240</v>
      </c>
      <c r="H34" s="32" t="s">
        <v>128</v>
      </c>
      <c r="I34" s="29" t="s">
        <v>156</v>
      </c>
      <c r="J34" s="29" t="s">
        <v>1067</v>
      </c>
      <c r="K34" s="29" t="e">
        <f>VLOOKUP(G34,[1]TOTAL!$E$2:$I$198,5,FALSE)</f>
        <v>#N/A</v>
      </c>
      <c r="L34" s="29">
        <f>VLOOKUP(G34,[1]视频!$G$4:$H$247,2,FALSE)</f>
        <v>0</v>
      </c>
      <c r="M34" s="30">
        <f t="shared" si="0"/>
        <v>10.181818181818182</v>
      </c>
      <c r="N34" s="30">
        <f t="shared" si="1"/>
        <v>1.8181818181818181E-2</v>
      </c>
      <c r="O34" s="30">
        <f t="shared" si="2"/>
        <v>1.7857142857142857E-3</v>
      </c>
      <c r="P34" s="29" t="s">
        <v>1010</v>
      </c>
      <c r="Q34" s="29" t="s">
        <v>882</v>
      </c>
      <c r="R34" s="29">
        <v>200</v>
      </c>
      <c r="S34" s="29" t="s">
        <v>878</v>
      </c>
      <c r="T34" s="29" t="s">
        <v>193</v>
      </c>
      <c r="U34" s="29" t="s">
        <v>849</v>
      </c>
      <c r="V34" s="29" t="s">
        <v>850</v>
      </c>
      <c r="W34" s="29" t="s">
        <v>851</v>
      </c>
      <c r="X34" s="29" t="s">
        <v>852</v>
      </c>
      <c r="AB34" s="29" t="s">
        <v>2294</v>
      </c>
    </row>
    <row r="35" spans="1:28">
      <c r="A35" s="29" t="s">
        <v>1723</v>
      </c>
      <c r="B35" s="29" t="s">
        <v>246</v>
      </c>
      <c r="C35" s="29" t="s">
        <v>247</v>
      </c>
      <c r="D35" s="29" t="s">
        <v>250</v>
      </c>
      <c r="E35" s="29" t="s">
        <v>858</v>
      </c>
      <c r="F35" s="29" t="s">
        <v>248</v>
      </c>
      <c r="G35" s="29" t="s">
        <v>249</v>
      </c>
      <c r="H35" s="32" t="s">
        <v>128</v>
      </c>
      <c r="I35" s="29" t="s">
        <v>163</v>
      </c>
      <c r="J35" s="29" t="s">
        <v>1598</v>
      </c>
      <c r="K35" s="29" t="e">
        <f>VLOOKUP(G35,[1]TOTAL!$E$2:$I$198,5,FALSE)</f>
        <v>#N/A</v>
      </c>
      <c r="L35" s="29">
        <f>VLOOKUP(G35,[1]视频!$G$4:$H$247,2,FALSE)</f>
        <v>0</v>
      </c>
      <c r="M35" s="30">
        <f t="shared" si="0"/>
        <v>10</v>
      </c>
      <c r="N35" s="30">
        <f t="shared" si="1"/>
        <v>1.4285714285714285E-2</v>
      </c>
      <c r="O35" s="30">
        <f t="shared" si="2"/>
        <v>1.4285714285714286E-3</v>
      </c>
      <c r="P35" s="29" t="s">
        <v>862</v>
      </c>
      <c r="Q35" s="29" t="s">
        <v>1724</v>
      </c>
      <c r="R35" s="29">
        <v>200</v>
      </c>
      <c r="S35" s="29" t="s">
        <v>878</v>
      </c>
      <c r="T35" s="29" t="s">
        <v>848</v>
      </c>
      <c r="U35" s="29" t="s">
        <v>849</v>
      </c>
      <c r="V35" s="29" t="s">
        <v>850</v>
      </c>
      <c r="W35" s="29" t="s">
        <v>851</v>
      </c>
      <c r="X35" s="29" t="s">
        <v>852</v>
      </c>
      <c r="AB35" s="29" t="s">
        <v>1725</v>
      </c>
    </row>
    <row r="36" spans="1:28">
      <c r="A36" s="29" t="s">
        <v>950</v>
      </c>
      <c r="B36" s="29" t="s">
        <v>255</v>
      </c>
      <c r="C36" s="29" t="s">
        <v>256</v>
      </c>
      <c r="D36" s="29" t="s">
        <v>259</v>
      </c>
      <c r="E36" s="29" t="s">
        <v>858</v>
      </c>
      <c r="F36" s="29" t="s">
        <v>256</v>
      </c>
      <c r="G36" s="29" t="s">
        <v>257</v>
      </c>
      <c r="H36" s="32" t="s">
        <v>128</v>
      </c>
      <c r="I36" s="29" t="s">
        <v>258</v>
      </c>
      <c r="J36" s="29" t="s">
        <v>951</v>
      </c>
      <c r="K36" s="29" t="e">
        <f>VLOOKUP(G36,[1]TOTAL!$E$2:$I$198,5,FALSE)</f>
        <v>#N/A</v>
      </c>
      <c r="L36" s="29">
        <f>VLOOKUP(G36,[1]视频!$G$4:$H$247,2,FALSE)</f>
        <v>0</v>
      </c>
      <c r="M36" s="30">
        <f t="shared" si="0"/>
        <v>9.9049128367670356</v>
      </c>
      <c r="N36" s="30">
        <f t="shared" si="1"/>
        <v>1.5847860538827259E-2</v>
      </c>
      <c r="O36" s="30">
        <f t="shared" si="2"/>
        <v>1.6000000000000001E-3</v>
      </c>
      <c r="P36" s="29" t="s">
        <v>881</v>
      </c>
      <c r="Q36" s="29" t="s">
        <v>872</v>
      </c>
      <c r="R36" s="29">
        <v>80</v>
      </c>
      <c r="S36" s="29" t="s">
        <v>878</v>
      </c>
      <c r="T36" s="29" t="s">
        <v>924</v>
      </c>
      <c r="U36" s="29" t="s">
        <v>36</v>
      </c>
      <c r="V36" s="29">
        <v>300</v>
      </c>
      <c r="W36" s="29" t="s">
        <v>952</v>
      </c>
      <c r="X36" s="29" t="s">
        <v>852</v>
      </c>
      <c r="AB36" s="29" t="s">
        <v>953</v>
      </c>
    </row>
    <row r="37" spans="1:28">
      <c r="A37" s="29" t="s">
        <v>1007</v>
      </c>
      <c r="B37" s="29" t="s">
        <v>1008</v>
      </c>
      <c r="C37" s="29" t="s">
        <v>262</v>
      </c>
      <c r="D37" s="29" t="s">
        <v>266</v>
      </c>
      <c r="E37" s="29" t="s">
        <v>841</v>
      </c>
      <c r="F37" s="29" t="s">
        <v>263</v>
      </c>
      <c r="G37" s="29" t="s">
        <v>264</v>
      </c>
      <c r="H37" s="32" t="s">
        <v>128</v>
      </c>
      <c r="I37" s="29" t="s">
        <v>265</v>
      </c>
      <c r="J37" s="29" t="s">
        <v>1009</v>
      </c>
      <c r="K37" s="29" t="e">
        <f>VLOOKUP(G37,[1]TOTAL!$E$2:$I$198,5,FALSE)</f>
        <v>#N/A</v>
      </c>
      <c r="L37" s="29">
        <f>VLOOKUP(G37,[1]视频!$G$4:$H$247,2,FALSE)</f>
        <v>0</v>
      </c>
      <c r="M37" s="30">
        <f t="shared" si="0"/>
        <v>9.8865478119935162</v>
      </c>
      <c r="N37" s="30">
        <f t="shared" si="1"/>
        <v>1.2965964343598054E-2</v>
      </c>
      <c r="O37" s="30">
        <f t="shared" si="2"/>
        <v>1.3114754098360656E-3</v>
      </c>
      <c r="P37" s="29" t="s">
        <v>1010</v>
      </c>
      <c r="Q37" s="29" t="s">
        <v>872</v>
      </c>
      <c r="R37" s="29">
        <v>80</v>
      </c>
      <c r="S37" s="29" t="s">
        <v>933</v>
      </c>
      <c r="T37" s="29" t="s">
        <v>193</v>
      </c>
      <c r="U37" s="29" t="s">
        <v>36</v>
      </c>
      <c r="V37" s="29">
        <v>300</v>
      </c>
      <c r="W37" s="29" t="s">
        <v>1011</v>
      </c>
      <c r="X37" s="29" t="s">
        <v>852</v>
      </c>
      <c r="AB37" s="29" t="s">
        <v>1012</v>
      </c>
    </row>
    <row r="38" spans="1:28">
      <c r="A38" s="29" t="s">
        <v>1013</v>
      </c>
      <c r="B38" s="29" t="s">
        <v>270</v>
      </c>
      <c r="C38" s="29" t="s">
        <v>1014</v>
      </c>
      <c r="D38" s="29" t="s">
        <v>273</v>
      </c>
      <c r="E38" s="29" t="s">
        <v>858</v>
      </c>
      <c r="F38" s="29" t="s">
        <v>271</v>
      </c>
      <c r="G38" s="29" t="s">
        <v>272</v>
      </c>
      <c r="H38" s="32" t="s">
        <v>128</v>
      </c>
      <c r="I38" s="29" t="s">
        <v>156</v>
      </c>
      <c r="J38" s="29" t="s">
        <v>1015</v>
      </c>
      <c r="K38" s="29" t="e">
        <f>VLOOKUP(G38,[1]TOTAL!$E$2:$I$198,5,FALSE)</f>
        <v>#N/A</v>
      </c>
      <c r="L38" s="29">
        <f>VLOOKUP(G38,[1]视频!$G$4:$H$247,2,FALSE)</f>
        <v>0</v>
      </c>
      <c r="M38" s="30">
        <f t="shared" si="0"/>
        <v>9.0909090909090917</v>
      </c>
      <c r="N38" s="30">
        <f t="shared" si="1"/>
        <v>1.8181818181818181E-2</v>
      </c>
      <c r="O38" s="30">
        <f t="shared" si="2"/>
        <v>2E-3</v>
      </c>
      <c r="P38" s="29" t="s">
        <v>862</v>
      </c>
      <c r="Q38" s="29" t="s">
        <v>872</v>
      </c>
      <c r="R38" s="29">
        <v>200</v>
      </c>
      <c r="S38" s="29" t="s">
        <v>865</v>
      </c>
      <c r="T38" s="29" t="s">
        <v>193</v>
      </c>
      <c r="U38" s="29" t="s">
        <v>849</v>
      </c>
      <c r="V38" s="29" t="s">
        <v>850</v>
      </c>
      <c r="W38" s="29" t="s">
        <v>913</v>
      </c>
      <c r="X38" s="29" t="s">
        <v>852</v>
      </c>
      <c r="AB38" s="29" t="s">
        <v>1016</v>
      </c>
    </row>
    <row r="39" spans="1:28">
      <c r="A39" s="29" t="s">
        <v>1362</v>
      </c>
      <c r="B39" s="29" t="s">
        <v>1363</v>
      </c>
      <c r="C39" s="29" t="s">
        <v>278</v>
      </c>
      <c r="D39" s="29" t="s">
        <v>281</v>
      </c>
      <c r="E39" s="29" t="s">
        <v>841</v>
      </c>
      <c r="F39" s="29" t="s">
        <v>279</v>
      </c>
      <c r="G39" s="29" t="s">
        <v>280</v>
      </c>
      <c r="H39" s="32" t="s">
        <v>128</v>
      </c>
      <c r="I39" s="29" t="s">
        <v>156</v>
      </c>
      <c r="J39" s="29" t="s">
        <v>1015</v>
      </c>
      <c r="K39" s="29" t="e">
        <f>VLOOKUP(G39,[1]TOTAL!$E$2:$I$198,5,FALSE)</f>
        <v>#N/A</v>
      </c>
      <c r="L39" s="29">
        <f>VLOOKUP(G39,[1]视频!$G$4:$H$247,2,FALSE)</f>
        <v>0</v>
      </c>
      <c r="M39" s="30">
        <f t="shared" si="0"/>
        <v>9.0909090909090917</v>
      </c>
      <c r="N39" s="30">
        <f t="shared" si="1"/>
        <v>1.8181818181818181E-2</v>
      </c>
      <c r="O39" s="30">
        <f t="shared" si="2"/>
        <v>2E-3</v>
      </c>
      <c r="P39" s="29" t="s">
        <v>1193</v>
      </c>
      <c r="Q39" s="29" t="s">
        <v>1364</v>
      </c>
      <c r="R39" s="29">
        <v>200</v>
      </c>
      <c r="S39" s="29" t="s">
        <v>36</v>
      </c>
      <c r="T39" s="29" t="s">
        <v>924</v>
      </c>
      <c r="U39" s="29" t="s">
        <v>849</v>
      </c>
      <c r="V39" s="29" t="s">
        <v>850</v>
      </c>
      <c r="W39" s="29" t="s">
        <v>851</v>
      </c>
      <c r="X39" s="29" t="s">
        <v>852</v>
      </c>
      <c r="AB39" s="29" t="s">
        <v>1365</v>
      </c>
    </row>
    <row r="40" spans="1:28">
      <c r="A40" s="29" t="s">
        <v>1700</v>
      </c>
      <c r="B40" s="29" t="s">
        <v>1701</v>
      </c>
      <c r="C40" s="29" t="s">
        <v>1702</v>
      </c>
      <c r="D40" s="29" t="s">
        <v>286</v>
      </c>
      <c r="E40" s="29" t="s">
        <v>841</v>
      </c>
      <c r="F40" s="29" t="s">
        <v>283</v>
      </c>
      <c r="G40" s="29" t="s">
        <v>284</v>
      </c>
      <c r="H40" s="32" t="s">
        <v>128</v>
      </c>
      <c r="I40" s="29" t="s">
        <v>285</v>
      </c>
      <c r="J40" s="29" t="s">
        <v>1703</v>
      </c>
      <c r="K40" s="29" t="e">
        <f>VLOOKUP(G40,[1]TOTAL!$E$2:$I$198,5,FALSE)</f>
        <v>#N/A</v>
      </c>
      <c r="L40" s="29">
        <f>VLOOKUP(G40,[1]视频!$G$4:$H$247,2,FALSE)</f>
        <v>0</v>
      </c>
      <c r="M40" s="30">
        <f t="shared" si="0"/>
        <v>9</v>
      </c>
      <c r="N40" s="30">
        <f t="shared" si="1"/>
        <v>7.6923076923076927E-3</v>
      </c>
      <c r="O40" s="30">
        <f t="shared" si="2"/>
        <v>8.547008547008547E-4</v>
      </c>
      <c r="P40" s="29" t="s">
        <v>881</v>
      </c>
      <c r="Q40" s="29" t="s">
        <v>1704</v>
      </c>
      <c r="R40" s="29">
        <v>200</v>
      </c>
      <c r="S40" s="29" t="s">
        <v>1705</v>
      </c>
      <c r="T40" s="29" t="s">
        <v>924</v>
      </c>
      <c r="U40" s="29" t="s">
        <v>849</v>
      </c>
      <c r="V40" s="29" t="s">
        <v>850</v>
      </c>
      <c r="W40" s="29" t="s">
        <v>851</v>
      </c>
      <c r="X40" s="29" t="s">
        <v>852</v>
      </c>
      <c r="AB40" s="29" t="s">
        <v>1706</v>
      </c>
    </row>
    <row r="41" spans="1:28">
      <c r="A41" s="29" t="s">
        <v>2002</v>
      </c>
      <c r="B41" s="29" t="s">
        <v>2003</v>
      </c>
      <c r="C41" s="29" t="s">
        <v>290</v>
      </c>
      <c r="D41" s="29" t="s">
        <v>290</v>
      </c>
      <c r="E41" s="29" t="s">
        <v>858</v>
      </c>
      <c r="F41" s="29" t="s">
        <v>288</v>
      </c>
      <c r="G41" s="29" t="s">
        <v>289</v>
      </c>
      <c r="H41" s="32" t="s">
        <v>128</v>
      </c>
      <c r="I41" s="29" t="s">
        <v>213</v>
      </c>
      <c r="J41" s="29" t="s">
        <v>1982</v>
      </c>
      <c r="K41" s="29" t="e">
        <f>VLOOKUP(G41,[1]TOTAL!$E$2:$I$198,5,FALSE)</f>
        <v>#N/A</v>
      </c>
      <c r="L41" s="29">
        <f>VLOOKUP(G41,[1]视频!$G$4:$H$247,2,FALSE)</f>
        <v>0</v>
      </c>
      <c r="M41" s="30">
        <f t="shared" si="0"/>
        <v>8.9411764705882355</v>
      </c>
      <c r="N41" s="30">
        <f t="shared" si="1"/>
        <v>1.1764705882352941E-2</v>
      </c>
      <c r="O41" s="30">
        <f t="shared" si="2"/>
        <v>1.3157894736842105E-3</v>
      </c>
      <c r="P41" s="29" t="s">
        <v>862</v>
      </c>
      <c r="Q41" s="29" t="s">
        <v>872</v>
      </c>
      <c r="R41" s="29">
        <v>200</v>
      </c>
      <c r="S41" s="29" t="s">
        <v>837</v>
      </c>
      <c r="T41" s="29" t="s">
        <v>848</v>
      </c>
      <c r="U41" s="29" t="s">
        <v>849</v>
      </c>
      <c r="V41" s="29" t="s">
        <v>850</v>
      </c>
      <c r="W41" s="29" t="s">
        <v>837</v>
      </c>
      <c r="X41" s="29" t="s">
        <v>852</v>
      </c>
      <c r="AB41" s="29" t="s">
        <v>2004</v>
      </c>
    </row>
    <row r="42" spans="1:28">
      <c r="A42" s="29" t="s">
        <v>1430</v>
      </c>
      <c r="B42" s="29" t="s">
        <v>292</v>
      </c>
      <c r="C42" s="29" t="s">
        <v>293</v>
      </c>
      <c r="D42" s="29" t="s">
        <v>296</v>
      </c>
      <c r="E42" s="29" t="s">
        <v>858</v>
      </c>
      <c r="F42" s="29" t="s">
        <v>294</v>
      </c>
      <c r="G42" s="29" t="s">
        <v>295</v>
      </c>
      <c r="H42" s="32" t="s">
        <v>128</v>
      </c>
      <c r="I42" s="29" t="s">
        <v>156</v>
      </c>
      <c r="J42" s="29" t="s">
        <v>1431</v>
      </c>
      <c r="K42" s="29" t="e">
        <f>VLOOKUP(G42,[1]TOTAL!$E$2:$I$198,5,FALSE)</f>
        <v>#N/A</v>
      </c>
      <c r="L42" s="29">
        <f>VLOOKUP(G42,[1]视频!$G$4:$H$247,2,FALSE)</f>
        <v>0</v>
      </c>
      <c r="M42" s="30">
        <f t="shared" si="0"/>
        <v>8.9090909090909083</v>
      </c>
      <c r="N42" s="30">
        <f t="shared" si="1"/>
        <v>1.8181818181818181E-2</v>
      </c>
      <c r="O42" s="30">
        <f t="shared" si="2"/>
        <v>2.0408163265306124E-3</v>
      </c>
      <c r="P42" s="29" t="s">
        <v>1402</v>
      </c>
      <c r="Q42" s="29" t="s">
        <v>863</v>
      </c>
      <c r="R42" s="29">
        <v>200</v>
      </c>
      <c r="S42" s="29" t="s">
        <v>933</v>
      </c>
      <c r="T42" s="29" t="s">
        <v>848</v>
      </c>
      <c r="U42" s="29" t="s">
        <v>849</v>
      </c>
      <c r="V42" s="29" t="s">
        <v>850</v>
      </c>
      <c r="W42" s="29" t="s">
        <v>913</v>
      </c>
      <c r="X42" s="29" t="s">
        <v>852</v>
      </c>
      <c r="AB42" s="29" t="s">
        <v>1432</v>
      </c>
    </row>
    <row r="43" spans="1:28">
      <c r="A43" s="29" t="s">
        <v>876</v>
      </c>
      <c r="B43" s="29" t="s">
        <v>300</v>
      </c>
      <c r="C43" s="29" t="s">
        <v>301</v>
      </c>
      <c r="D43" s="29" t="s">
        <v>304</v>
      </c>
      <c r="E43" s="29" t="s">
        <v>858</v>
      </c>
      <c r="F43" s="29" t="s">
        <v>302</v>
      </c>
      <c r="G43" s="29" t="s">
        <v>303</v>
      </c>
      <c r="H43" s="32" t="s">
        <v>128</v>
      </c>
      <c r="I43" s="29" t="s">
        <v>156</v>
      </c>
      <c r="J43" s="29" t="s">
        <v>877</v>
      </c>
      <c r="K43" s="29" t="e">
        <f>VLOOKUP(G43,[1]TOTAL!$E$2:$I$198,5,FALSE)</f>
        <v>#N/A</v>
      </c>
      <c r="L43" s="29">
        <f>VLOOKUP(G43,[1]视频!$G$4:$H$247,2,FALSE)</f>
        <v>0</v>
      </c>
      <c r="M43" s="30">
        <f t="shared" si="0"/>
        <v>8.8181818181818183</v>
      </c>
      <c r="N43" s="30">
        <f t="shared" si="1"/>
        <v>1.8181818181818181E-2</v>
      </c>
      <c r="O43" s="30">
        <f t="shared" si="2"/>
        <v>2.0618556701030928E-3</v>
      </c>
      <c r="P43" s="29" t="s">
        <v>862</v>
      </c>
      <c r="Q43" s="29" t="s">
        <v>872</v>
      </c>
      <c r="R43" s="29">
        <v>200</v>
      </c>
      <c r="S43" s="29" t="s">
        <v>878</v>
      </c>
      <c r="T43" s="29" t="s">
        <v>848</v>
      </c>
      <c r="U43" s="29" t="s">
        <v>849</v>
      </c>
      <c r="V43" s="29" t="s">
        <v>850</v>
      </c>
      <c r="W43" s="29" t="s">
        <v>851</v>
      </c>
      <c r="X43" s="29" t="s">
        <v>852</v>
      </c>
      <c r="AB43" s="29" t="s">
        <v>879</v>
      </c>
    </row>
    <row r="44" spans="1:28">
      <c r="A44" s="29" t="s">
        <v>1876</v>
      </c>
      <c r="B44" s="29" t="s">
        <v>309</v>
      </c>
      <c r="C44" s="29" t="s">
        <v>310</v>
      </c>
      <c r="D44" s="29" t="s">
        <v>313</v>
      </c>
      <c r="E44" s="29" t="s">
        <v>858</v>
      </c>
      <c r="F44" s="29" t="s">
        <v>311</v>
      </c>
      <c r="G44" s="29" t="s">
        <v>312</v>
      </c>
      <c r="H44" s="32" t="s">
        <v>128</v>
      </c>
      <c r="I44" s="29" t="s">
        <v>191</v>
      </c>
      <c r="J44" s="29" t="s">
        <v>1877</v>
      </c>
      <c r="K44" s="29" t="e">
        <f>VLOOKUP(G44,[1]TOTAL!$E$2:$I$198,5,FALSE)</f>
        <v>#N/A</v>
      </c>
      <c r="L44" s="29">
        <f>VLOOKUP(G44,[1]视频!$G$4:$H$247,2,FALSE)</f>
        <v>0</v>
      </c>
      <c r="M44" s="30">
        <f t="shared" si="0"/>
        <v>8.6923076923076916</v>
      </c>
      <c r="N44" s="30">
        <f t="shared" si="1"/>
        <v>1.5384615384615385E-2</v>
      </c>
      <c r="O44" s="30">
        <f t="shared" si="2"/>
        <v>1.7699115044247787E-3</v>
      </c>
      <c r="P44" s="29" t="s">
        <v>845</v>
      </c>
      <c r="Q44" s="29" t="s">
        <v>1379</v>
      </c>
      <c r="R44" s="29">
        <v>200</v>
      </c>
      <c r="S44" s="29" t="s">
        <v>1230</v>
      </c>
      <c r="T44" s="29" t="s">
        <v>924</v>
      </c>
      <c r="U44" s="29" t="s">
        <v>849</v>
      </c>
      <c r="V44" s="29" t="s">
        <v>850</v>
      </c>
      <c r="W44" s="29" t="s">
        <v>851</v>
      </c>
      <c r="X44" s="29" t="s">
        <v>852</v>
      </c>
      <c r="AB44" s="29" t="s">
        <v>1878</v>
      </c>
    </row>
    <row r="45" spans="1:28">
      <c r="A45" s="29" t="s">
        <v>1355</v>
      </c>
      <c r="B45" s="29" t="s">
        <v>317</v>
      </c>
      <c r="C45" s="29" t="s">
        <v>318</v>
      </c>
      <c r="D45" s="29" t="s">
        <v>320</v>
      </c>
      <c r="E45" s="29" t="s">
        <v>1202</v>
      </c>
      <c r="F45" s="29" t="s">
        <v>318</v>
      </c>
      <c r="G45" s="29" t="s">
        <v>1356</v>
      </c>
      <c r="H45" s="32" t="s">
        <v>128</v>
      </c>
      <c r="I45" s="29" t="s">
        <v>163</v>
      </c>
      <c r="J45" s="29" t="s">
        <v>1357</v>
      </c>
      <c r="K45" s="29" t="e">
        <f>VLOOKUP(G45,[1]TOTAL!$E$2:$I$198,5,FALSE)</f>
        <v>#N/A</v>
      </c>
      <c r="L45" s="29">
        <f>VLOOKUP(G45,[1]视频!$G$4:$H$247,2,FALSE)</f>
        <v>0</v>
      </c>
      <c r="M45" s="30">
        <f t="shared" si="0"/>
        <v>8.5714285714285712</v>
      </c>
      <c r="N45" s="30">
        <f t="shared" si="1"/>
        <v>1.4285714285714285E-2</v>
      </c>
      <c r="O45" s="30">
        <f t="shared" si="2"/>
        <v>1.6666666666666668E-3</v>
      </c>
      <c r="P45" s="29" t="s">
        <v>1193</v>
      </c>
      <c r="Q45" s="29" t="s">
        <v>1358</v>
      </c>
      <c r="R45" s="29">
        <v>200</v>
      </c>
      <c r="S45" s="29" t="s">
        <v>878</v>
      </c>
      <c r="T45" s="29" t="s">
        <v>193</v>
      </c>
      <c r="U45" s="29" t="s">
        <v>849</v>
      </c>
      <c r="V45" s="29" t="s">
        <v>850</v>
      </c>
      <c r="W45" s="29" t="s">
        <v>851</v>
      </c>
      <c r="X45" s="29" t="s">
        <v>852</v>
      </c>
      <c r="AB45" s="29" t="s">
        <v>1359</v>
      </c>
    </row>
    <row r="46" spans="1:28">
      <c r="A46" s="29" t="s">
        <v>1707</v>
      </c>
      <c r="B46" s="29" t="s">
        <v>321</v>
      </c>
      <c r="C46" s="29" t="s">
        <v>323</v>
      </c>
      <c r="D46" s="29" t="s">
        <v>323</v>
      </c>
      <c r="E46" s="29" t="s">
        <v>841</v>
      </c>
      <c r="F46" s="29" t="s">
        <v>321</v>
      </c>
      <c r="G46" s="29" t="s">
        <v>322</v>
      </c>
      <c r="H46" s="32" t="s">
        <v>128</v>
      </c>
      <c r="I46" s="29" t="s">
        <v>156</v>
      </c>
      <c r="J46" s="29" t="s">
        <v>1708</v>
      </c>
      <c r="K46" s="29" t="e">
        <f>VLOOKUP(G46,[1]TOTAL!$E$2:$I$198,5,FALSE)</f>
        <v>#N/A</v>
      </c>
      <c r="L46" s="29">
        <f>VLOOKUP(G46,[1]视频!$G$4:$H$247,2,FALSE)</f>
        <v>0</v>
      </c>
      <c r="M46" s="30">
        <f t="shared" si="0"/>
        <v>8.2727272727272734</v>
      </c>
      <c r="N46" s="30">
        <f t="shared" si="1"/>
        <v>1.8181818181818181E-2</v>
      </c>
      <c r="O46" s="30">
        <f t="shared" si="2"/>
        <v>2.1978021978021978E-3</v>
      </c>
      <c r="P46" s="29" t="s">
        <v>881</v>
      </c>
      <c r="Q46" s="29" t="s">
        <v>1709</v>
      </c>
      <c r="R46" s="29">
        <v>200</v>
      </c>
      <c r="S46" s="29" t="s">
        <v>1224</v>
      </c>
      <c r="T46" s="29" t="s">
        <v>193</v>
      </c>
      <c r="U46" s="29" t="s">
        <v>36</v>
      </c>
      <c r="V46" s="29">
        <v>300</v>
      </c>
      <c r="W46" s="29" t="s">
        <v>837</v>
      </c>
      <c r="X46" s="29" t="s">
        <v>852</v>
      </c>
      <c r="AB46" s="29" t="s">
        <v>1710</v>
      </c>
    </row>
    <row r="47" spans="1:28">
      <c r="A47" s="29" t="s">
        <v>2253</v>
      </c>
      <c r="B47" s="29" t="s">
        <v>324</v>
      </c>
      <c r="C47" s="29" t="s">
        <v>325</v>
      </c>
      <c r="D47" s="29" t="s">
        <v>328</v>
      </c>
      <c r="E47" s="29" t="s">
        <v>841</v>
      </c>
      <c r="F47" s="29" t="s">
        <v>326</v>
      </c>
      <c r="G47" s="29" t="s">
        <v>327</v>
      </c>
      <c r="H47" s="32" t="s">
        <v>128</v>
      </c>
      <c r="I47" s="29" t="s">
        <v>126</v>
      </c>
      <c r="J47" s="29" t="s">
        <v>2225</v>
      </c>
      <c r="K47" s="29" t="e">
        <f>VLOOKUP(G47,[1]TOTAL!$E$2:$I$198,5,FALSE)</f>
        <v>#N/A</v>
      </c>
      <c r="L47" s="29">
        <f>VLOOKUP(G47,[1]视频!$G$4:$H$247,2,FALSE)</f>
        <v>0</v>
      </c>
      <c r="M47" s="30">
        <f t="shared" si="0"/>
        <v>8.1</v>
      </c>
      <c r="N47" s="30">
        <f t="shared" si="1"/>
        <v>0.02</v>
      </c>
      <c r="O47" s="30">
        <f t="shared" si="2"/>
        <v>2.4691358024691358E-3</v>
      </c>
      <c r="P47" s="29" t="s">
        <v>881</v>
      </c>
      <c r="Q47" s="29" t="s">
        <v>2254</v>
      </c>
      <c r="R47" s="29">
        <v>200</v>
      </c>
      <c r="S47" s="29" t="s">
        <v>878</v>
      </c>
      <c r="T47" s="29" t="s">
        <v>193</v>
      </c>
      <c r="U47" s="29" t="s">
        <v>849</v>
      </c>
      <c r="V47" s="29" t="s">
        <v>850</v>
      </c>
      <c r="W47" s="29" t="s">
        <v>851</v>
      </c>
      <c r="X47" s="29" t="s">
        <v>852</v>
      </c>
      <c r="AB47" s="29" t="s">
        <v>2255</v>
      </c>
    </row>
    <row r="48" spans="1:28">
      <c r="A48" s="29" t="s">
        <v>1334</v>
      </c>
      <c r="B48" s="29" t="s">
        <v>329</v>
      </c>
      <c r="C48" s="29" t="s">
        <v>330</v>
      </c>
      <c r="D48" s="29" t="s">
        <v>332</v>
      </c>
      <c r="E48" s="29" t="s">
        <v>858</v>
      </c>
      <c r="F48" s="29" t="s">
        <v>329</v>
      </c>
      <c r="G48" s="29" t="s">
        <v>331</v>
      </c>
      <c r="H48" s="32" t="s">
        <v>128</v>
      </c>
      <c r="I48" s="29" t="s">
        <v>156</v>
      </c>
      <c r="J48" s="29" t="s">
        <v>1076</v>
      </c>
      <c r="K48" s="29" t="e">
        <f>VLOOKUP(G48,[1]TOTAL!$E$2:$I$198,5,FALSE)</f>
        <v>#N/A</v>
      </c>
      <c r="L48" s="29">
        <f>VLOOKUP(G48,[1]视频!$G$4:$H$247,2,FALSE)</f>
        <v>0</v>
      </c>
      <c r="M48" s="30">
        <f t="shared" si="0"/>
        <v>8</v>
      </c>
      <c r="N48" s="30">
        <f t="shared" si="1"/>
        <v>1.8181818181818181E-2</v>
      </c>
      <c r="O48" s="30">
        <f t="shared" si="2"/>
        <v>2.2727272727272726E-3</v>
      </c>
      <c r="P48" s="29" t="s">
        <v>862</v>
      </c>
      <c r="Q48" s="29" t="s">
        <v>1335</v>
      </c>
      <c r="R48" s="29">
        <v>200</v>
      </c>
      <c r="S48" s="29" t="s">
        <v>1255</v>
      </c>
      <c r="T48" s="29" t="s">
        <v>848</v>
      </c>
      <c r="U48" s="29" t="s">
        <v>849</v>
      </c>
      <c r="V48" s="29" t="s">
        <v>1141</v>
      </c>
      <c r="W48" s="29" t="s">
        <v>1336</v>
      </c>
      <c r="X48" s="29" t="s">
        <v>852</v>
      </c>
      <c r="AB48" s="29" t="s">
        <v>1333</v>
      </c>
    </row>
    <row r="49" spans="1:28">
      <c r="A49" s="29" t="s">
        <v>2285</v>
      </c>
      <c r="B49" s="29" t="s">
        <v>337</v>
      </c>
      <c r="C49" s="29" t="s">
        <v>338</v>
      </c>
      <c r="D49" s="29" t="s">
        <v>341</v>
      </c>
      <c r="E49" s="29" t="s">
        <v>858</v>
      </c>
      <c r="F49" s="29" t="s">
        <v>339</v>
      </c>
      <c r="G49" s="29" t="s">
        <v>340</v>
      </c>
      <c r="H49" s="32" t="s">
        <v>128</v>
      </c>
      <c r="I49" s="29" t="s">
        <v>133</v>
      </c>
      <c r="J49" s="29" t="s">
        <v>2286</v>
      </c>
      <c r="K49" s="29" t="e">
        <f>VLOOKUP(G49,[1]TOTAL!$E$2:$I$198,5,FALSE)</f>
        <v>#N/A</v>
      </c>
      <c r="L49" s="29">
        <f>VLOOKUP(G49,[1]视频!$G$4:$H$247,2,FALSE)</f>
        <v>0</v>
      </c>
      <c r="M49" s="30">
        <f t="shared" si="0"/>
        <v>7.916666666666667</v>
      </c>
      <c r="N49" s="30">
        <f t="shared" si="1"/>
        <v>1.6666666666666666E-2</v>
      </c>
      <c r="O49" s="30">
        <f t="shared" si="2"/>
        <v>2.1052631578947368E-3</v>
      </c>
      <c r="P49" s="29" t="s">
        <v>862</v>
      </c>
      <c r="Q49" s="29" t="s">
        <v>872</v>
      </c>
      <c r="R49" s="29">
        <v>200</v>
      </c>
      <c r="S49" s="29" t="s">
        <v>865</v>
      </c>
      <c r="T49" s="29" t="s">
        <v>193</v>
      </c>
      <c r="U49" s="29" t="s">
        <v>849</v>
      </c>
      <c r="V49" s="29" t="s">
        <v>850</v>
      </c>
      <c r="W49" s="29" t="s">
        <v>851</v>
      </c>
      <c r="X49" s="29" t="s">
        <v>852</v>
      </c>
      <c r="AB49" s="29" t="s">
        <v>2287</v>
      </c>
    </row>
    <row r="50" spans="1:28">
      <c r="A50" s="29" t="s">
        <v>1889</v>
      </c>
      <c r="B50" s="29" t="s">
        <v>346</v>
      </c>
      <c r="C50" s="29" t="s">
        <v>349</v>
      </c>
      <c r="D50" s="29" t="s">
        <v>349</v>
      </c>
      <c r="E50" s="29" t="s">
        <v>858</v>
      </c>
      <c r="F50" s="29" t="s">
        <v>347</v>
      </c>
      <c r="G50" s="29" t="s">
        <v>348</v>
      </c>
      <c r="H50" s="32" t="s">
        <v>128</v>
      </c>
      <c r="I50" s="29" t="s">
        <v>133</v>
      </c>
      <c r="J50" s="29" t="s">
        <v>1890</v>
      </c>
      <c r="K50" s="29" t="e">
        <f>VLOOKUP(G50,[1]TOTAL!$E$2:$I$198,5,FALSE)</f>
        <v>#N/A</v>
      </c>
      <c r="L50" s="29">
        <f>VLOOKUP(G50,[1]视频!$G$4:$H$247,2,FALSE)</f>
        <v>0</v>
      </c>
      <c r="M50" s="30">
        <f t="shared" si="0"/>
        <v>7.833333333333333</v>
      </c>
      <c r="N50" s="30">
        <f t="shared" si="1"/>
        <v>1.6666666666666666E-2</v>
      </c>
      <c r="O50" s="30">
        <f t="shared" si="2"/>
        <v>2.1276595744680851E-3</v>
      </c>
      <c r="P50" s="29" t="s">
        <v>881</v>
      </c>
      <c r="Q50" s="29" t="s">
        <v>1891</v>
      </c>
      <c r="R50" s="29">
        <v>200</v>
      </c>
      <c r="S50" s="29" t="s">
        <v>1475</v>
      </c>
      <c r="T50" s="29" t="s">
        <v>924</v>
      </c>
      <c r="U50" s="29" t="s">
        <v>849</v>
      </c>
      <c r="V50" s="29" t="s">
        <v>850</v>
      </c>
      <c r="W50" s="29" t="s">
        <v>851</v>
      </c>
      <c r="X50" s="29" t="s">
        <v>852</v>
      </c>
      <c r="AB50" s="29" t="s">
        <v>1892</v>
      </c>
    </row>
    <row r="51" spans="1:28" hidden="1">
      <c r="A51" s="29" t="s">
        <v>2137</v>
      </c>
      <c r="B51" s="29" t="s">
        <v>2138</v>
      </c>
      <c r="C51" s="29" t="s">
        <v>2139</v>
      </c>
      <c r="D51" s="29" t="s">
        <v>2140</v>
      </c>
      <c r="E51" s="29" t="s">
        <v>1202</v>
      </c>
      <c r="F51" s="29" t="s">
        <v>2141</v>
      </c>
      <c r="G51" s="29" t="s">
        <v>2142</v>
      </c>
      <c r="I51" s="29" t="s">
        <v>1742</v>
      </c>
      <c r="J51" s="29" t="s">
        <v>1067</v>
      </c>
      <c r="K51" s="29" t="e">
        <f>VLOOKUP(G51,[1]TOTAL!$E$2:$I$198,5,FALSE)</f>
        <v>#N/A</v>
      </c>
      <c r="L51" s="29">
        <f>VLOOKUP(G51,[1]视频!$G$4:$H$247,2,FALSE)</f>
        <v>0</v>
      </c>
      <c r="M51" s="30">
        <f t="shared" si="0"/>
        <v>1.8666666666666667</v>
      </c>
      <c r="N51" s="30" t="e">
        <f t="shared" si="1"/>
        <v>#VALUE!</v>
      </c>
      <c r="O51" s="30" t="e">
        <f t="shared" si="2"/>
        <v>#VALUE!</v>
      </c>
      <c r="P51" s="29" t="s">
        <v>1460</v>
      </c>
      <c r="Q51" s="29" t="s">
        <v>882</v>
      </c>
      <c r="R51" s="29" t="s">
        <v>864</v>
      </c>
      <c r="S51" s="29" t="s">
        <v>865</v>
      </c>
      <c r="T51" s="29" t="s">
        <v>848</v>
      </c>
      <c r="U51" s="29" t="s">
        <v>36</v>
      </c>
      <c r="V51" s="29">
        <v>500</v>
      </c>
      <c r="W51" s="29" t="s">
        <v>2143</v>
      </c>
      <c r="X51" s="29" t="s">
        <v>852</v>
      </c>
      <c r="AB51" s="29" t="s">
        <v>2144</v>
      </c>
    </row>
    <row r="52" spans="1:28">
      <c r="A52" s="29" t="s">
        <v>1772</v>
      </c>
      <c r="B52" s="29" t="s">
        <v>354</v>
      </c>
      <c r="C52" s="29" t="s">
        <v>1773</v>
      </c>
      <c r="D52" s="29" t="s">
        <v>357</v>
      </c>
      <c r="E52" s="29" t="s">
        <v>858</v>
      </c>
      <c r="F52" s="29" t="s">
        <v>355</v>
      </c>
      <c r="G52" s="29" t="s">
        <v>356</v>
      </c>
      <c r="H52" s="32" t="s">
        <v>128</v>
      </c>
      <c r="I52" s="29" t="s">
        <v>133</v>
      </c>
      <c r="J52" s="29" t="s">
        <v>1708</v>
      </c>
      <c r="K52" s="29" t="e">
        <f>VLOOKUP(G52,[1]TOTAL!$E$2:$I$198,5,FALSE)</f>
        <v>#N/A</v>
      </c>
      <c r="L52" s="29">
        <f>VLOOKUP(G52,[1]视频!$G$4:$H$247,2,FALSE)</f>
        <v>0</v>
      </c>
      <c r="M52" s="30">
        <f t="shared" si="0"/>
        <v>7.583333333333333</v>
      </c>
      <c r="N52" s="30">
        <f t="shared" si="1"/>
        <v>1.6666666666666666E-2</v>
      </c>
      <c r="O52" s="30">
        <f t="shared" si="2"/>
        <v>2.1978021978021978E-3</v>
      </c>
      <c r="P52" s="29" t="s">
        <v>881</v>
      </c>
      <c r="Q52" s="29" t="s">
        <v>1774</v>
      </c>
      <c r="R52" s="29">
        <v>200</v>
      </c>
      <c r="S52" s="29" t="s">
        <v>1475</v>
      </c>
      <c r="T52" s="29" t="s">
        <v>848</v>
      </c>
      <c r="U52" s="29" t="s">
        <v>849</v>
      </c>
      <c r="V52" s="29" t="s">
        <v>850</v>
      </c>
      <c r="W52" s="29" t="s">
        <v>851</v>
      </c>
      <c r="X52" s="29" t="s">
        <v>852</v>
      </c>
      <c r="AB52" s="29" t="s">
        <v>1775</v>
      </c>
    </row>
    <row r="53" spans="1:28">
      <c r="A53" s="29" t="s">
        <v>848</v>
      </c>
      <c r="B53" s="29" t="s">
        <v>361</v>
      </c>
      <c r="C53" s="29" t="s">
        <v>362</v>
      </c>
      <c r="D53" s="29" t="s">
        <v>365</v>
      </c>
      <c r="E53" s="29" t="s">
        <v>841</v>
      </c>
      <c r="F53" s="29" t="s">
        <v>363</v>
      </c>
      <c r="G53" s="29" t="s">
        <v>364</v>
      </c>
      <c r="H53" s="32" t="s">
        <v>128</v>
      </c>
      <c r="I53" s="29" t="s">
        <v>156</v>
      </c>
      <c r="J53" s="29" t="s">
        <v>880</v>
      </c>
      <c r="K53" s="29" t="e">
        <f>VLOOKUP(G53,[1]TOTAL!$E$2:$I$198,5,FALSE)</f>
        <v>#N/A</v>
      </c>
      <c r="L53" s="29" t="e">
        <f>VLOOKUP(G53,[1]视频!$G$4:$H$247,2,FALSE)</f>
        <v>#N/A</v>
      </c>
      <c r="M53" s="30">
        <f t="shared" si="0"/>
        <v>7.5454545454545459</v>
      </c>
      <c r="N53" s="30">
        <f t="shared" si="1"/>
        <v>1.8181818181818181E-2</v>
      </c>
      <c r="O53" s="30">
        <f t="shared" si="2"/>
        <v>2.4096385542168677E-3</v>
      </c>
      <c r="P53" s="29" t="s">
        <v>881</v>
      </c>
      <c r="Q53" s="29" t="s">
        <v>882</v>
      </c>
      <c r="R53" s="29">
        <v>200</v>
      </c>
      <c r="S53" s="29" t="s">
        <v>883</v>
      </c>
      <c r="T53" s="29" t="s">
        <v>193</v>
      </c>
      <c r="U53" s="29" t="s">
        <v>849</v>
      </c>
      <c r="V53" s="29" t="s">
        <v>850</v>
      </c>
      <c r="W53" s="29" t="s">
        <v>851</v>
      </c>
      <c r="X53" s="29" t="s">
        <v>852</v>
      </c>
      <c r="AB53" s="29" t="s">
        <v>884</v>
      </c>
    </row>
    <row r="54" spans="1:28" hidden="1">
      <c r="A54" s="29" t="s">
        <v>1609</v>
      </c>
      <c r="B54" s="29" t="s">
        <v>1610</v>
      </c>
      <c r="C54" s="29" t="s">
        <v>1611</v>
      </c>
      <c r="D54" s="29" t="s">
        <v>1611</v>
      </c>
      <c r="E54" s="29" t="s">
        <v>858</v>
      </c>
      <c r="F54" s="29" t="s">
        <v>1610</v>
      </c>
      <c r="G54" s="29" t="s">
        <v>1612</v>
      </c>
      <c r="I54" s="29" t="s">
        <v>1506</v>
      </c>
      <c r="J54" s="29" t="s">
        <v>1613</v>
      </c>
      <c r="K54" s="29" t="e">
        <f>VLOOKUP(G54,[1]TOTAL!$E$2:$I$198,5,FALSE)</f>
        <v>#N/A</v>
      </c>
      <c r="L54" s="29" t="str">
        <f>VLOOKUP(G54,[1]视频!$G$4:$H$247,2,FALSE)</f>
        <v>待选</v>
      </c>
      <c r="M54" s="30">
        <f t="shared" si="0"/>
        <v>4.581818181818182</v>
      </c>
      <c r="N54" s="30" t="e">
        <f t="shared" si="1"/>
        <v>#VALUE!</v>
      </c>
      <c r="O54" s="30" t="e">
        <f t="shared" si="2"/>
        <v>#VALUE!</v>
      </c>
      <c r="P54" s="29" t="s">
        <v>881</v>
      </c>
      <c r="Q54" s="29" t="s">
        <v>872</v>
      </c>
      <c r="R54" s="29" t="s">
        <v>864</v>
      </c>
      <c r="S54" s="29" t="s">
        <v>865</v>
      </c>
      <c r="T54" s="29" t="s">
        <v>907</v>
      </c>
      <c r="U54" s="29" t="s">
        <v>36</v>
      </c>
      <c r="V54" s="29">
        <v>500</v>
      </c>
      <c r="W54" s="29" t="s">
        <v>1614</v>
      </c>
      <c r="X54" s="29" t="s">
        <v>852</v>
      </c>
      <c r="AB54" s="29" t="s">
        <v>1615</v>
      </c>
    </row>
    <row r="55" spans="1:28">
      <c r="A55" s="29" t="s">
        <v>2224</v>
      </c>
      <c r="B55" s="29" t="s">
        <v>366</v>
      </c>
      <c r="C55" s="29" t="s">
        <v>367</v>
      </c>
      <c r="D55" s="29" t="s">
        <v>370</v>
      </c>
      <c r="E55" s="29" t="s">
        <v>858</v>
      </c>
      <c r="F55" s="29" t="s">
        <v>368</v>
      </c>
      <c r="G55" s="29" t="s">
        <v>369</v>
      </c>
      <c r="H55" s="32" t="s">
        <v>128</v>
      </c>
      <c r="I55" s="29" t="s">
        <v>156</v>
      </c>
      <c r="J55" s="29" t="s">
        <v>2225</v>
      </c>
      <c r="K55" s="29" t="e">
        <f>VLOOKUP(G55,[1]TOTAL!$E$2:$I$198,5,FALSE)</f>
        <v>#N/A</v>
      </c>
      <c r="L55" s="29">
        <f>VLOOKUP(G55,[1]视频!$G$4:$H$247,2,FALSE)</f>
        <v>0</v>
      </c>
      <c r="M55" s="30">
        <f t="shared" si="0"/>
        <v>7.3636363636363633</v>
      </c>
      <c r="N55" s="30">
        <f t="shared" si="1"/>
        <v>1.8181818181818181E-2</v>
      </c>
      <c r="O55" s="30">
        <f t="shared" si="2"/>
        <v>2.4691358024691358E-3</v>
      </c>
      <c r="P55" s="29" t="s">
        <v>1402</v>
      </c>
      <c r="Q55" s="29" t="s">
        <v>2226</v>
      </c>
      <c r="R55" s="29">
        <v>200</v>
      </c>
      <c r="S55" s="29" t="s">
        <v>865</v>
      </c>
      <c r="T55" s="29" t="s">
        <v>924</v>
      </c>
      <c r="U55" s="29" t="s">
        <v>849</v>
      </c>
      <c r="V55" s="29" t="s">
        <v>850</v>
      </c>
      <c r="W55" s="29" t="s">
        <v>1005</v>
      </c>
      <c r="X55" s="29" t="s">
        <v>852</v>
      </c>
      <c r="AB55" s="29" t="s">
        <v>2227</v>
      </c>
    </row>
    <row r="56" spans="1:28">
      <c r="A56" s="29" t="s">
        <v>1331</v>
      </c>
      <c r="B56" s="29" t="s">
        <v>375</v>
      </c>
      <c r="C56" s="29" t="s">
        <v>379</v>
      </c>
      <c r="D56" s="29" t="s">
        <v>379</v>
      </c>
      <c r="E56" s="29" t="s">
        <v>858</v>
      </c>
      <c r="F56" s="29" t="s">
        <v>376</v>
      </c>
      <c r="G56" s="29" t="s">
        <v>377</v>
      </c>
      <c r="H56" s="32" t="s">
        <v>128</v>
      </c>
      <c r="I56" s="29" t="s">
        <v>378</v>
      </c>
      <c r="J56" s="29" t="s">
        <v>1332</v>
      </c>
      <c r="K56" s="29" t="e">
        <f>VLOOKUP(G56,[1]TOTAL!$E$2:$I$198,5,FALSE)</f>
        <v>#N/A</v>
      </c>
      <c r="L56" s="29">
        <f>VLOOKUP(G56,[1]视频!$G$4:$H$247,2,FALSE)</f>
        <v>0</v>
      </c>
      <c r="M56" s="30">
        <f t="shared" si="0"/>
        <v>7.1071428571428568</v>
      </c>
      <c r="N56" s="30">
        <f t="shared" si="1"/>
        <v>7.1428571428571426E-3</v>
      </c>
      <c r="O56" s="30">
        <f t="shared" si="2"/>
        <v>1.0050251256281408E-3</v>
      </c>
      <c r="P56" s="29" t="s">
        <v>862</v>
      </c>
      <c r="Q56" s="29" t="s">
        <v>872</v>
      </c>
      <c r="R56" s="29">
        <v>200</v>
      </c>
      <c r="S56" s="29" t="s">
        <v>878</v>
      </c>
      <c r="T56" s="29" t="s">
        <v>848</v>
      </c>
      <c r="U56" s="29" t="s">
        <v>849</v>
      </c>
      <c r="V56" s="29" t="s">
        <v>850</v>
      </c>
      <c r="W56" s="29" t="s">
        <v>851</v>
      </c>
      <c r="X56" s="29" t="s">
        <v>852</v>
      </c>
      <c r="AB56" s="29" t="s">
        <v>1333</v>
      </c>
    </row>
    <row r="57" spans="1:28">
      <c r="A57" s="29" t="s">
        <v>1938</v>
      </c>
      <c r="B57" s="29" t="s">
        <v>380</v>
      </c>
      <c r="C57" s="29" t="s">
        <v>381</v>
      </c>
      <c r="D57" s="29" t="s">
        <v>384</v>
      </c>
      <c r="E57" s="29" t="s">
        <v>841</v>
      </c>
      <c r="F57" s="29" t="s">
        <v>382</v>
      </c>
      <c r="G57" s="29" t="s">
        <v>383</v>
      </c>
      <c r="H57" s="32" t="s">
        <v>128</v>
      </c>
      <c r="I57" s="29" t="s">
        <v>163</v>
      </c>
      <c r="J57" s="29" t="s">
        <v>1023</v>
      </c>
      <c r="K57" s="29" t="e">
        <f>VLOOKUP(G57,[1]TOTAL!$E$2:$I$198,5,FALSE)</f>
        <v>#N/A</v>
      </c>
      <c r="L57" s="29">
        <f>VLOOKUP(G57,[1]视频!$G$4:$H$247,2,FALSE)</f>
        <v>0</v>
      </c>
      <c r="M57" s="30">
        <f t="shared" si="0"/>
        <v>7.0714285714285712</v>
      </c>
      <c r="N57" s="30">
        <f t="shared" si="1"/>
        <v>1.4285714285714285E-2</v>
      </c>
      <c r="O57" s="30">
        <f t="shared" si="2"/>
        <v>2.0202020202020202E-3</v>
      </c>
      <c r="P57" s="29" t="s">
        <v>1193</v>
      </c>
      <c r="Q57" s="29" t="s">
        <v>1939</v>
      </c>
      <c r="R57" s="29">
        <v>200</v>
      </c>
      <c r="S57" s="29" t="s">
        <v>1940</v>
      </c>
      <c r="T57" s="29" t="s">
        <v>848</v>
      </c>
      <c r="U57" s="29" t="s">
        <v>849</v>
      </c>
      <c r="V57" s="29" t="s">
        <v>850</v>
      </c>
      <c r="W57" s="29" t="s">
        <v>837</v>
      </c>
      <c r="X57" s="29" t="s">
        <v>852</v>
      </c>
      <c r="AB57" s="29" t="s">
        <v>1941</v>
      </c>
    </row>
    <row r="58" spans="1:28">
      <c r="A58" s="29" t="s">
        <v>1400</v>
      </c>
      <c r="B58" s="29" t="s">
        <v>390</v>
      </c>
      <c r="C58" s="29" t="s">
        <v>1401</v>
      </c>
      <c r="D58" s="29" t="s">
        <v>393</v>
      </c>
      <c r="E58" s="29" t="s">
        <v>858</v>
      </c>
      <c r="F58" s="29" t="s">
        <v>391</v>
      </c>
      <c r="G58" s="29" t="s">
        <v>392</v>
      </c>
      <c r="H58" s="32" t="s">
        <v>128</v>
      </c>
      <c r="I58" s="29" t="s">
        <v>213</v>
      </c>
      <c r="J58" s="29" t="s">
        <v>1357</v>
      </c>
      <c r="K58" s="29" t="e">
        <f>VLOOKUP(G58,[1]TOTAL!$E$2:$I$198,5,FALSE)</f>
        <v>#N/A</v>
      </c>
      <c r="L58" s="29">
        <f>VLOOKUP(G58,[1]视频!$G$4:$H$247,2,FALSE)</f>
        <v>0</v>
      </c>
      <c r="M58" s="30">
        <f t="shared" si="0"/>
        <v>7.0588235294117645</v>
      </c>
      <c r="N58" s="30">
        <f t="shared" si="1"/>
        <v>1.1764705882352941E-2</v>
      </c>
      <c r="O58" s="30">
        <f t="shared" si="2"/>
        <v>1.6666666666666668E-3</v>
      </c>
      <c r="P58" s="29" t="s">
        <v>1402</v>
      </c>
      <c r="Q58" s="29" t="s">
        <v>1403</v>
      </c>
      <c r="R58" s="29">
        <v>200</v>
      </c>
      <c r="S58" s="29" t="s">
        <v>1404</v>
      </c>
      <c r="T58" s="29" t="s">
        <v>848</v>
      </c>
      <c r="U58" s="29" t="s">
        <v>849</v>
      </c>
      <c r="V58" s="29" t="s">
        <v>850</v>
      </c>
      <c r="W58" s="29" t="s">
        <v>851</v>
      </c>
      <c r="X58" s="29" t="s">
        <v>852</v>
      </c>
      <c r="AB58" s="29" t="s">
        <v>1399</v>
      </c>
    </row>
    <row r="59" spans="1:28">
      <c r="A59" s="29" t="s">
        <v>1191</v>
      </c>
      <c r="B59" s="29" t="s">
        <v>397</v>
      </c>
      <c r="C59" s="29" t="s">
        <v>398</v>
      </c>
      <c r="D59" s="29" t="s">
        <v>320</v>
      </c>
      <c r="E59" s="29" t="s">
        <v>841</v>
      </c>
      <c r="F59" s="29" t="s">
        <v>397</v>
      </c>
      <c r="G59" s="29" t="s">
        <v>399</v>
      </c>
      <c r="H59" s="32" t="s">
        <v>128</v>
      </c>
      <c r="I59" s="29" t="s">
        <v>156</v>
      </c>
      <c r="J59" s="29" t="s">
        <v>1192</v>
      </c>
      <c r="K59" s="29" t="e">
        <f>VLOOKUP(G59,[1]TOTAL!$E$2:$I$198,5,FALSE)</f>
        <v>#N/A</v>
      </c>
      <c r="L59" s="29">
        <f>VLOOKUP(G59,[1]视频!$G$4:$H$247,2,FALSE)</f>
        <v>0</v>
      </c>
      <c r="M59" s="30">
        <f t="shared" si="0"/>
        <v>7</v>
      </c>
      <c r="N59" s="30">
        <f t="shared" si="1"/>
        <v>1.8181818181818181E-2</v>
      </c>
      <c r="O59" s="30">
        <f t="shared" si="2"/>
        <v>2.5974025974025974E-3</v>
      </c>
      <c r="P59" s="29" t="s">
        <v>1193</v>
      </c>
      <c r="Q59" s="29" t="s">
        <v>1194</v>
      </c>
      <c r="R59" s="29">
        <v>200</v>
      </c>
      <c r="S59" s="29" t="s">
        <v>865</v>
      </c>
      <c r="T59" s="29" t="s">
        <v>848</v>
      </c>
      <c r="U59" s="29" t="s">
        <v>849</v>
      </c>
      <c r="V59" s="29" t="s">
        <v>850</v>
      </c>
      <c r="W59" s="29" t="s">
        <v>851</v>
      </c>
      <c r="X59" s="29" t="s">
        <v>852</v>
      </c>
      <c r="AB59" s="29" t="s">
        <v>953</v>
      </c>
    </row>
    <row r="60" spans="1:28">
      <c r="A60" s="29" t="s">
        <v>1916</v>
      </c>
      <c r="B60" s="29" t="s">
        <v>403</v>
      </c>
      <c r="C60" s="29" t="s">
        <v>1917</v>
      </c>
      <c r="D60" s="29" t="s">
        <v>407</v>
      </c>
      <c r="E60" s="29" t="s">
        <v>858</v>
      </c>
      <c r="F60" s="29" t="s">
        <v>404</v>
      </c>
      <c r="G60" s="29" t="s">
        <v>405</v>
      </c>
      <c r="H60" s="32" t="s">
        <v>128</v>
      </c>
      <c r="I60" s="29" t="s">
        <v>406</v>
      </c>
      <c r="J60" s="29" t="s">
        <v>1918</v>
      </c>
      <c r="K60" s="29" t="e">
        <f>VLOOKUP(G60,[1]TOTAL!$E$2:$I$198,5,FALSE)</f>
        <v>#N/A</v>
      </c>
      <c r="L60" s="29">
        <f>VLOOKUP(G60,[1]视频!$G$4:$H$247,2,FALSE)</f>
        <v>0</v>
      </c>
      <c r="M60" s="30">
        <f t="shared" si="0"/>
        <v>6.8487566245413776</v>
      </c>
      <c r="N60" s="30">
        <f t="shared" si="1"/>
        <v>1.6306563391765186E-2</v>
      </c>
      <c r="O60" s="30">
        <f t="shared" si="2"/>
        <v>2.3809523809523812E-3</v>
      </c>
      <c r="P60" s="29" t="s">
        <v>862</v>
      </c>
      <c r="Q60" s="29" t="s">
        <v>1098</v>
      </c>
      <c r="R60" s="29">
        <v>200</v>
      </c>
      <c r="S60" s="29" t="s">
        <v>865</v>
      </c>
      <c r="T60" s="29" t="s">
        <v>885</v>
      </c>
      <c r="U60" s="29" t="s">
        <v>849</v>
      </c>
      <c r="V60" s="29" t="s">
        <v>1141</v>
      </c>
      <c r="W60" s="29" t="s">
        <v>1919</v>
      </c>
      <c r="X60" s="29" t="s">
        <v>852</v>
      </c>
      <c r="AB60" s="29" t="s">
        <v>1920</v>
      </c>
    </row>
    <row r="61" spans="1:28" hidden="1">
      <c r="A61" s="29" t="s">
        <v>1472</v>
      </c>
      <c r="B61" s="29" t="s">
        <v>84</v>
      </c>
      <c r="C61" s="29" t="s">
        <v>85</v>
      </c>
      <c r="D61" s="29" t="s">
        <v>88</v>
      </c>
      <c r="E61" s="29" t="s">
        <v>858</v>
      </c>
      <c r="F61" s="29" t="s">
        <v>86</v>
      </c>
      <c r="G61" s="29" t="s">
        <v>87</v>
      </c>
      <c r="I61" s="29" t="s">
        <v>1089</v>
      </c>
      <c r="J61" s="29" t="s">
        <v>1473</v>
      </c>
      <c r="K61" s="29" t="e">
        <f>VLOOKUP(G61,[1]TOTAL!$E$2:$I$198,5,FALSE)</f>
        <v>#N/A</v>
      </c>
      <c r="L61" s="29" t="str">
        <f>VLOOKUP(G61,[1]视频!$G$4:$H$247,2,FALSE)</f>
        <v>待选</v>
      </c>
      <c r="M61" s="30">
        <f t="shared" si="0"/>
        <v>5.7941176470588234</v>
      </c>
      <c r="N61" s="30">
        <f t="shared" si="1"/>
        <v>5.8823529411764705E-3</v>
      </c>
      <c r="O61" s="30">
        <f t="shared" si="2"/>
        <v>1.0152284263959391E-3</v>
      </c>
      <c r="P61" s="29" t="s">
        <v>862</v>
      </c>
      <c r="Q61" s="29" t="s">
        <v>1474</v>
      </c>
      <c r="R61" s="29">
        <v>200</v>
      </c>
      <c r="S61" s="29" t="s">
        <v>1475</v>
      </c>
      <c r="T61" s="29" t="s">
        <v>924</v>
      </c>
      <c r="U61" s="29" t="s">
        <v>36</v>
      </c>
      <c r="V61" s="29">
        <v>500</v>
      </c>
      <c r="W61" s="29" t="s">
        <v>1476</v>
      </c>
      <c r="X61" s="29" t="s">
        <v>852</v>
      </c>
      <c r="AB61" s="29" t="s">
        <v>1275</v>
      </c>
    </row>
    <row r="62" spans="1:28" hidden="1">
      <c r="A62" s="29" t="s">
        <v>1269</v>
      </c>
      <c r="B62" s="29" t="s">
        <v>1270</v>
      </c>
      <c r="C62" s="29" t="s">
        <v>1271</v>
      </c>
      <c r="D62" s="29" t="s">
        <v>1271</v>
      </c>
      <c r="E62" s="29" t="s">
        <v>858</v>
      </c>
      <c r="F62" s="29" t="s">
        <v>1270</v>
      </c>
      <c r="G62" s="29" t="s">
        <v>1272</v>
      </c>
      <c r="I62" s="29" t="s">
        <v>163</v>
      </c>
      <c r="J62" s="29" t="s">
        <v>1273</v>
      </c>
      <c r="K62" s="29" t="str">
        <f>VLOOKUP(G62,[1]TOTAL!$E$2:$I$198,5,FALSE)</f>
        <v>POST</v>
      </c>
      <c r="L62" s="29">
        <f>VLOOKUP(G62,[1]视频!$G$4:$H$247,2,FALSE)</f>
        <v>0</v>
      </c>
      <c r="M62" s="30">
        <f t="shared" si="0"/>
        <v>5</v>
      </c>
      <c r="N62" s="30">
        <f t="shared" si="1"/>
        <v>1.4285714285714285E-2</v>
      </c>
      <c r="O62" s="30">
        <f t="shared" si="2"/>
        <v>2.8571428571428571E-3</v>
      </c>
      <c r="P62" s="29" t="s">
        <v>862</v>
      </c>
      <c r="Q62" s="29" t="s">
        <v>882</v>
      </c>
      <c r="R62" s="29">
        <v>200</v>
      </c>
      <c r="S62" s="29" t="s">
        <v>1274</v>
      </c>
      <c r="T62" s="29" t="s">
        <v>924</v>
      </c>
      <c r="U62" s="29" t="s">
        <v>849</v>
      </c>
      <c r="V62" s="29" t="s">
        <v>850</v>
      </c>
      <c r="W62" s="29" t="s">
        <v>851</v>
      </c>
      <c r="X62" s="29" t="s">
        <v>852</v>
      </c>
      <c r="AB62" s="29" t="s">
        <v>1275</v>
      </c>
    </row>
    <row r="63" spans="1:28">
      <c r="A63" s="29" t="s">
        <v>1377</v>
      </c>
      <c r="B63" s="29" t="s">
        <v>411</v>
      </c>
      <c r="C63" s="29" t="s">
        <v>412</v>
      </c>
      <c r="D63" s="29" t="s">
        <v>415</v>
      </c>
      <c r="E63" s="29" t="s">
        <v>841</v>
      </c>
      <c r="F63" s="29" t="s">
        <v>411</v>
      </c>
      <c r="G63" s="29" t="s">
        <v>413</v>
      </c>
      <c r="H63" s="32" t="s">
        <v>128</v>
      </c>
      <c r="I63" s="29" t="s">
        <v>414</v>
      </c>
      <c r="J63" s="29" t="s">
        <v>1378</v>
      </c>
      <c r="K63" s="29" t="e">
        <f>VLOOKUP(G63,[1]TOTAL!$E$2:$I$198,5,FALSE)</f>
        <v>#N/A</v>
      </c>
      <c r="L63" s="29">
        <f>VLOOKUP(G63,[1]视频!$G$4:$H$247,2,FALSE)</f>
        <v>0</v>
      </c>
      <c r="M63" s="30">
        <f t="shared" si="0"/>
        <v>6.7333333333333334</v>
      </c>
      <c r="N63" s="30">
        <f t="shared" si="1"/>
        <v>1.3333333333333334E-2</v>
      </c>
      <c r="O63" s="30">
        <f t="shared" si="2"/>
        <v>1.9801980198019802E-3</v>
      </c>
      <c r="P63" s="29" t="s">
        <v>881</v>
      </c>
      <c r="Q63" s="29" t="s">
        <v>1379</v>
      </c>
      <c r="R63" s="29">
        <v>200</v>
      </c>
      <c r="S63" s="29" t="s">
        <v>1380</v>
      </c>
      <c r="T63" s="29" t="s">
        <v>924</v>
      </c>
      <c r="U63" s="29" t="s">
        <v>849</v>
      </c>
      <c r="V63" s="29" t="s">
        <v>850</v>
      </c>
      <c r="W63" s="29" t="s">
        <v>851</v>
      </c>
      <c r="X63" s="29" t="s">
        <v>852</v>
      </c>
      <c r="AB63" s="29" t="s">
        <v>1381</v>
      </c>
    </row>
    <row r="64" spans="1:28" hidden="1">
      <c r="A64" s="29" t="s">
        <v>936</v>
      </c>
      <c r="B64" s="29" t="s">
        <v>937</v>
      </c>
      <c r="C64" s="29" t="s">
        <v>938</v>
      </c>
      <c r="D64" s="29" t="s">
        <v>939</v>
      </c>
      <c r="E64" s="29" t="s">
        <v>858</v>
      </c>
      <c r="F64" s="29" t="s">
        <v>940</v>
      </c>
      <c r="G64" s="29" t="s">
        <v>941</v>
      </c>
      <c r="I64" s="29" t="s">
        <v>156</v>
      </c>
      <c r="J64" s="29" t="s">
        <v>942</v>
      </c>
      <c r="K64" s="29" t="e">
        <f>VLOOKUP(G64,[1]TOTAL!$E$2:$I$198,5,FALSE)</f>
        <v>#N/A</v>
      </c>
      <c r="L64" s="29" t="str">
        <f>VLOOKUP(G64,[1]视频!$G$4:$H$247,2,FALSE)</f>
        <v>待选</v>
      </c>
      <c r="M64" s="30">
        <f t="shared" si="0"/>
        <v>12.545454545454545</v>
      </c>
      <c r="N64" s="30">
        <f t="shared" si="1"/>
        <v>1.8181818181818181E-2</v>
      </c>
      <c r="O64" s="30">
        <f t="shared" si="2"/>
        <v>1.4492753623188406E-3</v>
      </c>
      <c r="P64" s="29" t="s">
        <v>862</v>
      </c>
      <c r="Q64" s="29" t="s">
        <v>943</v>
      </c>
      <c r="R64" s="29">
        <v>200</v>
      </c>
      <c r="S64" s="29" t="s">
        <v>878</v>
      </c>
      <c r="T64" s="29" t="s">
        <v>848</v>
      </c>
      <c r="U64" s="29" t="s">
        <v>36</v>
      </c>
      <c r="V64" s="29">
        <v>300</v>
      </c>
      <c r="W64" s="29" t="s">
        <v>944</v>
      </c>
      <c r="X64" s="29" t="s">
        <v>852</v>
      </c>
      <c r="AB64" s="29" t="s">
        <v>945</v>
      </c>
    </row>
    <row r="65" spans="1:28" hidden="1">
      <c r="A65" s="29" t="s">
        <v>1798</v>
      </c>
      <c r="B65" s="29" t="s">
        <v>1799</v>
      </c>
      <c r="C65" s="29" t="s">
        <v>1800</v>
      </c>
      <c r="D65" s="29" t="s">
        <v>1801</v>
      </c>
      <c r="E65" s="29" t="s">
        <v>841</v>
      </c>
      <c r="F65" s="29" t="s">
        <v>1802</v>
      </c>
      <c r="G65" s="29" t="s">
        <v>1803</v>
      </c>
      <c r="I65" s="29" t="s">
        <v>1089</v>
      </c>
      <c r="J65" s="29" t="s">
        <v>1804</v>
      </c>
      <c r="K65" s="29" t="e">
        <f>VLOOKUP(G65,[1]TOTAL!$E$2:$I$198,5,FALSE)</f>
        <v>#N/A</v>
      </c>
      <c r="L65" s="29">
        <f>VLOOKUP(G65,[1]视频!$G$4:$H$247,2,FALSE)</f>
        <v>0</v>
      </c>
      <c r="M65" s="30">
        <f t="shared" si="0"/>
        <v>3.3529411764705883</v>
      </c>
      <c r="N65" s="30" t="e">
        <f t="shared" si="1"/>
        <v>#VALUE!</v>
      </c>
      <c r="O65" s="30" t="e">
        <f t="shared" si="2"/>
        <v>#VALUE!</v>
      </c>
      <c r="P65" s="29" t="s">
        <v>862</v>
      </c>
      <c r="Q65" s="29" t="s">
        <v>1033</v>
      </c>
      <c r="R65" s="29" t="s">
        <v>864</v>
      </c>
      <c r="S65" s="29" t="s">
        <v>1805</v>
      </c>
      <c r="T65" s="29" t="s">
        <v>848</v>
      </c>
      <c r="U65" s="29" t="s">
        <v>36</v>
      </c>
      <c r="V65" s="29">
        <v>500</v>
      </c>
      <c r="W65" s="29" t="s">
        <v>1806</v>
      </c>
      <c r="X65" s="29" t="s">
        <v>852</v>
      </c>
      <c r="AB65" s="29" t="s">
        <v>1807</v>
      </c>
    </row>
    <row r="66" spans="1:28" hidden="1">
      <c r="A66" s="29" t="s">
        <v>1568</v>
      </c>
      <c r="B66" s="29" t="s">
        <v>104</v>
      </c>
      <c r="C66" s="29" t="s">
        <v>107</v>
      </c>
      <c r="D66" s="29" t="s">
        <v>107</v>
      </c>
      <c r="E66" s="29" t="s">
        <v>841</v>
      </c>
      <c r="F66" s="29" t="s">
        <v>105</v>
      </c>
      <c r="G66" s="29" t="s">
        <v>106</v>
      </c>
      <c r="I66" s="29" t="s">
        <v>1281</v>
      </c>
      <c r="J66" s="29" t="s">
        <v>1569</v>
      </c>
      <c r="K66" s="29" t="e">
        <f>VLOOKUP(G66,[1]TOTAL!$E$2:$I$198,5,FALSE)</f>
        <v>#N/A</v>
      </c>
      <c r="L66" s="29" t="str">
        <f>VLOOKUP(G66,[1]视频!$G$4:$H$247,2,FALSE)</f>
        <v>待选</v>
      </c>
      <c r="M66" s="30">
        <f t="shared" ref="M66:M129" si="3">J66/I66</f>
        <v>4.8076923076923075</v>
      </c>
      <c r="N66" s="30" t="e">
        <f t="shared" ref="N66:N129" si="4">R66/I66</f>
        <v>#VALUE!</v>
      </c>
      <c r="O66" s="30" t="e">
        <f t="shared" ref="O66:O129" si="5">R66/J66</f>
        <v>#VALUE!</v>
      </c>
      <c r="P66" s="29" t="s">
        <v>881</v>
      </c>
      <c r="Q66" s="29" t="s">
        <v>882</v>
      </c>
      <c r="R66" s="29" t="s">
        <v>864</v>
      </c>
      <c r="S66" s="29" t="s">
        <v>878</v>
      </c>
      <c r="T66" s="29" t="s">
        <v>924</v>
      </c>
      <c r="U66" s="29" t="s">
        <v>36</v>
      </c>
      <c r="V66" s="29">
        <v>500</v>
      </c>
      <c r="W66" s="29" t="s">
        <v>1570</v>
      </c>
      <c r="X66" s="29" t="s">
        <v>852</v>
      </c>
      <c r="AB66" s="29" t="s">
        <v>1571</v>
      </c>
    </row>
    <row r="67" spans="1:28">
      <c r="A67" s="29" t="s">
        <v>1176</v>
      </c>
      <c r="B67" s="29" t="s">
        <v>416</v>
      </c>
      <c r="C67" s="29" t="s">
        <v>419</v>
      </c>
      <c r="D67" s="29" t="s">
        <v>419</v>
      </c>
      <c r="E67" s="29" t="s">
        <v>858</v>
      </c>
      <c r="F67" s="29" t="s">
        <v>417</v>
      </c>
      <c r="G67" s="29" t="s">
        <v>418</v>
      </c>
      <c r="H67" s="32" t="s">
        <v>128</v>
      </c>
      <c r="I67" s="29" t="s">
        <v>191</v>
      </c>
      <c r="J67" s="29" t="s">
        <v>1032</v>
      </c>
      <c r="K67" s="29" t="e">
        <f>VLOOKUP(G67,[1]TOTAL!$E$2:$I$198,5,FALSE)</f>
        <v>#N/A</v>
      </c>
      <c r="L67" s="29">
        <f>VLOOKUP(G67,[1]视频!$G$4:$H$247,2,FALSE)</f>
        <v>0</v>
      </c>
      <c r="M67" s="30">
        <f t="shared" si="3"/>
        <v>6.5384615384615383</v>
      </c>
      <c r="N67" s="30">
        <f t="shared" si="4"/>
        <v>1.5384615384615385E-2</v>
      </c>
      <c r="O67" s="30">
        <f t="shared" si="5"/>
        <v>2.352941176470588E-3</v>
      </c>
      <c r="P67" s="29" t="s">
        <v>881</v>
      </c>
      <c r="Q67" s="29" t="s">
        <v>872</v>
      </c>
      <c r="R67" s="29">
        <v>200</v>
      </c>
      <c r="S67" s="29" t="s">
        <v>933</v>
      </c>
      <c r="T67" s="29" t="s">
        <v>848</v>
      </c>
      <c r="U67" s="29" t="s">
        <v>849</v>
      </c>
      <c r="V67" s="29" t="s">
        <v>850</v>
      </c>
      <c r="W67" s="29" t="s">
        <v>851</v>
      </c>
      <c r="X67" s="29" t="s">
        <v>852</v>
      </c>
      <c r="AB67" s="29" t="s">
        <v>1177</v>
      </c>
    </row>
    <row r="68" spans="1:28">
      <c r="A68" s="29" t="s">
        <v>1477</v>
      </c>
      <c r="B68" s="29" t="s">
        <v>424</v>
      </c>
      <c r="C68" s="29" t="s">
        <v>425</v>
      </c>
      <c r="D68" s="29" t="s">
        <v>429</v>
      </c>
      <c r="E68" s="29" t="s">
        <v>858</v>
      </c>
      <c r="F68" s="29" t="s">
        <v>426</v>
      </c>
      <c r="G68" s="29" t="s">
        <v>427</v>
      </c>
      <c r="H68" s="32" t="s">
        <v>128</v>
      </c>
      <c r="I68" s="29" t="s">
        <v>428</v>
      </c>
      <c r="J68" s="29" t="s">
        <v>1478</v>
      </c>
      <c r="K68" s="29" t="e">
        <f>VLOOKUP(G68,[1]TOTAL!$E$2:$I$198,5,FALSE)</f>
        <v>#N/A</v>
      </c>
      <c r="L68" s="29">
        <f>VLOOKUP(G68,[1]视频!$G$4:$H$247,2,FALSE)</f>
        <v>0</v>
      </c>
      <c r="M68" s="30">
        <f t="shared" si="3"/>
        <v>6.4347826086956523</v>
      </c>
      <c r="N68" s="30">
        <f t="shared" si="4"/>
        <v>8.6956521739130436E-3</v>
      </c>
      <c r="O68" s="30">
        <f t="shared" si="5"/>
        <v>1.3513513513513514E-3</v>
      </c>
      <c r="P68" s="29" t="s">
        <v>1402</v>
      </c>
      <c r="Q68" s="29" t="s">
        <v>1388</v>
      </c>
      <c r="R68" s="29">
        <v>200</v>
      </c>
      <c r="S68" s="29" t="s">
        <v>878</v>
      </c>
      <c r="T68" s="29" t="s">
        <v>848</v>
      </c>
      <c r="U68" s="29" t="s">
        <v>849</v>
      </c>
      <c r="V68" s="29" t="s">
        <v>850</v>
      </c>
      <c r="W68" s="29" t="s">
        <v>128</v>
      </c>
      <c r="X68" s="29" t="s">
        <v>852</v>
      </c>
      <c r="AB68" s="29" t="s">
        <v>1479</v>
      </c>
    </row>
    <row r="69" spans="1:28">
      <c r="A69" s="29" t="s">
        <v>1972</v>
      </c>
      <c r="B69" s="29" t="s">
        <v>430</v>
      </c>
      <c r="C69" s="29" t="s">
        <v>431</v>
      </c>
      <c r="D69" s="29" t="s">
        <v>434</v>
      </c>
      <c r="E69" s="29" t="s">
        <v>858</v>
      </c>
      <c r="F69" s="29" t="s">
        <v>432</v>
      </c>
      <c r="G69" s="29" t="s">
        <v>433</v>
      </c>
      <c r="H69" s="32" t="s">
        <v>128</v>
      </c>
      <c r="I69" s="29" t="s">
        <v>414</v>
      </c>
      <c r="J69" s="29" t="s">
        <v>1973</v>
      </c>
      <c r="K69" s="29" t="e">
        <f>VLOOKUP(G69,[1]TOTAL!$E$2:$I$198,5,FALSE)</f>
        <v>#N/A</v>
      </c>
      <c r="L69" s="29">
        <f>VLOOKUP(G69,[1]视频!$G$4:$H$247,2,FALSE)</f>
        <v>0</v>
      </c>
      <c r="M69" s="30">
        <f t="shared" si="3"/>
        <v>6.4</v>
      </c>
      <c r="N69" s="30">
        <f t="shared" si="4"/>
        <v>1.3333333333333334E-2</v>
      </c>
      <c r="O69" s="30">
        <f t="shared" si="5"/>
        <v>2.0833333333333333E-3</v>
      </c>
      <c r="P69" s="29" t="s">
        <v>862</v>
      </c>
      <c r="Q69" s="29" t="s">
        <v>872</v>
      </c>
      <c r="R69" s="29">
        <v>200</v>
      </c>
      <c r="S69" s="29" t="s">
        <v>1974</v>
      </c>
      <c r="T69" s="29" t="s">
        <v>876</v>
      </c>
      <c r="U69" s="29" t="s">
        <v>849</v>
      </c>
      <c r="V69" s="29" t="s">
        <v>1141</v>
      </c>
      <c r="W69" s="29" t="s">
        <v>1005</v>
      </c>
      <c r="X69" s="29" t="s">
        <v>852</v>
      </c>
      <c r="AB69" s="29" t="s">
        <v>1975</v>
      </c>
    </row>
    <row r="70" spans="1:28" hidden="1">
      <c r="A70" s="29" t="s">
        <v>1462</v>
      </c>
      <c r="B70" s="29" t="s">
        <v>1463</v>
      </c>
      <c r="C70" s="29" t="s">
        <v>1464</v>
      </c>
      <c r="D70" s="29" t="s">
        <v>1465</v>
      </c>
      <c r="E70" s="29" t="s">
        <v>858</v>
      </c>
      <c r="F70" s="29" t="s">
        <v>1463</v>
      </c>
      <c r="G70" s="29" t="s">
        <v>1466</v>
      </c>
      <c r="I70" s="29" t="s">
        <v>1467</v>
      </c>
      <c r="J70" s="29" t="s">
        <v>1468</v>
      </c>
      <c r="K70" s="29" t="e">
        <f>VLOOKUP(G70,[1]TOTAL!$E$2:$I$198,5,FALSE)</f>
        <v>#N/A</v>
      </c>
      <c r="L70" s="29" t="str">
        <f>VLOOKUP(G70,[1]视频!$G$4:$H$247,2,FALSE)</f>
        <v>待选</v>
      </c>
      <c r="M70" s="30">
        <f t="shared" si="3"/>
        <v>5.9056603773584904</v>
      </c>
      <c r="N70" s="30" t="e">
        <f t="shared" si="4"/>
        <v>#VALUE!</v>
      </c>
      <c r="O70" s="30" t="e">
        <f t="shared" si="5"/>
        <v>#VALUE!</v>
      </c>
      <c r="P70" s="29" t="s">
        <v>932</v>
      </c>
      <c r="Q70" s="29" t="s">
        <v>872</v>
      </c>
      <c r="R70" s="29" t="s">
        <v>864</v>
      </c>
      <c r="S70" s="29" t="s">
        <v>878</v>
      </c>
      <c r="T70" s="29" t="s">
        <v>866</v>
      </c>
      <c r="U70" s="29" t="s">
        <v>36</v>
      </c>
      <c r="V70" s="29">
        <v>500</v>
      </c>
      <c r="W70" s="29" t="s">
        <v>1466</v>
      </c>
      <c r="X70" s="29" t="s">
        <v>852</v>
      </c>
      <c r="AB70" s="29" t="s">
        <v>1469</v>
      </c>
    </row>
    <row r="71" spans="1:28">
      <c r="A71" s="29" t="s">
        <v>2100</v>
      </c>
      <c r="B71" s="29" t="s">
        <v>438</v>
      </c>
      <c r="C71" s="29" t="s">
        <v>439</v>
      </c>
      <c r="D71" s="29" t="s">
        <v>442</v>
      </c>
      <c r="E71" s="29" t="s">
        <v>1202</v>
      </c>
      <c r="F71" s="29" t="s">
        <v>440</v>
      </c>
      <c r="G71" s="29" t="s">
        <v>441</v>
      </c>
      <c r="H71" s="32" t="s">
        <v>128</v>
      </c>
      <c r="I71" s="29" t="s">
        <v>156</v>
      </c>
      <c r="J71" s="29" t="s">
        <v>1273</v>
      </c>
      <c r="K71" s="29" t="e">
        <f>VLOOKUP(G71,[1]TOTAL!$E$2:$I$198,5,FALSE)</f>
        <v>#N/A</v>
      </c>
      <c r="L71" s="29">
        <f>VLOOKUP(G71,[1]视频!$G$4:$H$247,2,FALSE)</f>
        <v>0</v>
      </c>
      <c r="M71" s="30">
        <f t="shared" si="3"/>
        <v>6.3636363636363633</v>
      </c>
      <c r="N71" s="30">
        <f t="shared" si="4"/>
        <v>1.8181818181818181E-2</v>
      </c>
      <c r="O71" s="30">
        <f t="shared" si="5"/>
        <v>2.8571428571428571E-3</v>
      </c>
      <c r="P71" s="29" t="s">
        <v>881</v>
      </c>
      <c r="Q71" s="29" t="s">
        <v>1364</v>
      </c>
      <c r="R71" s="29">
        <v>200</v>
      </c>
      <c r="S71" s="29" t="s">
        <v>878</v>
      </c>
      <c r="T71" s="29" t="s">
        <v>876</v>
      </c>
      <c r="U71" s="29" t="s">
        <v>849</v>
      </c>
      <c r="V71" s="29" t="s">
        <v>850</v>
      </c>
      <c r="W71" s="29" t="s">
        <v>851</v>
      </c>
      <c r="X71" s="29" t="s">
        <v>852</v>
      </c>
      <c r="AB71" s="29" t="s">
        <v>2101</v>
      </c>
    </row>
    <row r="72" spans="1:28">
      <c r="A72" s="29" t="s">
        <v>1163</v>
      </c>
      <c r="B72" s="29" t="s">
        <v>447</v>
      </c>
      <c r="C72" s="29" t="s">
        <v>448</v>
      </c>
      <c r="D72" s="29" t="s">
        <v>452</v>
      </c>
      <c r="E72" s="29" t="s">
        <v>858</v>
      </c>
      <c r="F72" s="29" t="s">
        <v>449</v>
      </c>
      <c r="G72" s="29" t="s">
        <v>450</v>
      </c>
      <c r="H72" s="32" t="s">
        <v>128</v>
      </c>
      <c r="I72" s="29" t="s">
        <v>451</v>
      </c>
      <c r="J72" s="29" t="s">
        <v>1164</v>
      </c>
      <c r="K72" s="29" t="e">
        <f>VLOOKUP(G72,[1]TOTAL!$E$2:$I$198,5,FALSE)</f>
        <v>#N/A</v>
      </c>
      <c r="L72" s="29">
        <f>VLOOKUP(G72,[1]视频!$G$4:$H$247,2,FALSE)</f>
        <v>0</v>
      </c>
      <c r="M72" s="30">
        <f t="shared" si="3"/>
        <v>6.2761506276150625</v>
      </c>
      <c r="N72" s="30">
        <f t="shared" si="4"/>
        <v>1.9924287706714484E-2</v>
      </c>
      <c r="O72" s="30">
        <f t="shared" si="5"/>
        <v>3.1746031746031746E-3</v>
      </c>
      <c r="P72" s="29" t="s">
        <v>881</v>
      </c>
      <c r="Q72" s="29" t="s">
        <v>892</v>
      </c>
      <c r="R72" s="29">
        <v>200</v>
      </c>
      <c r="S72" s="29" t="s">
        <v>878</v>
      </c>
      <c r="T72" s="29" t="s">
        <v>848</v>
      </c>
      <c r="U72" s="29" t="s">
        <v>849</v>
      </c>
      <c r="V72" s="29" t="s">
        <v>850</v>
      </c>
      <c r="W72" s="29" t="s">
        <v>851</v>
      </c>
      <c r="X72" s="29" t="s">
        <v>852</v>
      </c>
      <c r="AB72" s="29" t="s">
        <v>1165</v>
      </c>
    </row>
    <row r="73" spans="1:28" hidden="1">
      <c r="A73" s="29" t="s">
        <v>1420</v>
      </c>
      <c r="B73" s="29" t="s">
        <v>1421</v>
      </c>
      <c r="C73" s="29" t="s">
        <v>1422</v>
      </c>
      <c r="D73" s="29" t="s">
        <v>1423</v>
      </c>
      <c r="E73" s="29" t="s">
        <v>841</v>
      </c>
      <c r="F73" s="29" t="s">
        <v>1424</v>
      </c>
      <c r="G73" s="29" t="s">
        <v>1425</v>
      </c>
      <c r="I73" s="29" t="s">
        <v>1426</v>
      </c>
      <c r="J73" s="29" t="s">
        <v>1427</v>
      </c>
      <c r="K73" s="29" t="e">
        <f>VLOOKUP(G73,[1]TOTAL!$E$2:$I$198,5,FALSE)</f>
        <v>#N/A</v>
      </c>
      <c r="L73" s="29" t="str">
        <f>VLOOKUP(G73,[1]视频!$G$4:$H$247,2,FALSE)</f>
        <v>待选</v>
      </c>
      <c r="M73" s="30">
        <f t="shared" si="3"/>
        <v>6.0487804878048781</v>
      </c>
      <c r="N73" s="30">
        <f t="shared" si="4"/>
        <v>4.8780487804878049E-3</v>
      </c>
      <c r="O73" s="30">
        <f t="shared" si="5"/>
        <v>8.0645161290322581E-4</v>
      </c>
      <c r="P73" s="29" t="s">
        <v>1222</v>
      </c>
      <c r="Q73" s="29" t="s">
        <v>1428</v>
      </c>
      <c r="R73" s="29">
        <v>200</v>
      </c>
      <c r="S73" s="29" t="s">
        <v>878</v>
      </c>
      <c r="T73" s="29" t="s">
        <v>848</v>
      </c>
      <c r="U73" s="29" t="s">
        <v>36</v>
      </c>
      <c r="V73" s="29">
        <v>500</v>
      </c>
      <c r="W73" s="29" t="s">
        <v>1429</v>
      </c>
      <c r="X73" s="29" t="s">
        <v>852</v>
      </c>
      <c r="AB73" s="29" t="s">
        <v>1333</v>
      </c>
    </row>
    <row r="74" spans="1:28">
      <c r="A74" s="29" t="s">
        <v>1847</v>
      </c>
      <c r="B74" s="29" t="s">
        <v>1848</v>
      </c>
      <c r="C74" s="29" t="s">
        <v>455</v>
      </c>
      <c r="D74" s="29" t="s">
        <v>459</v>
      </c>
      <c r="E74" s="29" t="s">
        <v>858</v>
      </c>
      <c r="F74" s="29" t="s">
        <v>456</v>
      </c>
      <c r="G74" s="29" t="s">
        <v>457</v>
      </c>
      <c r="H74" s="32" t="s">
        <v>128</v>
      </c>
      <c r="I74" s="29" t="s">
        <v>458</v>
      </c>
      <c r="J74" s="29" t="s">
        <v>1192</v>
      </c>
      <c r="K74" s="29" t="e">
        <f>VLOOKUP(G74,[1]TOTAL!$E$2:$I$198,5,FALSE)</f>
        <v>#N/A</v>
      </c>
      <c r="L74" s="29">
        <f>VLOOKUP(G74,[1]视频!$G$4:$H$247,2,FALSE)</f>
        <v>0</v>
      </c>
      <c r="M74" s="30">
        <f t="shared" si="3"/>
        <v>6.2724014336917566</v>
      </c>
      <c r="N74" s="30">
        <f t="shared" si="4"/>
        <v>1.6291951775822745E-2</v>
      </c>
      <c r="O74" s="30">
        <f t="shared" si="5"/>
        <v>2.5974025974025974E-3</v>
      </c>
      <c r="P74" s="29" t="s">
        <v>932</v>
      </c>
      <c r="Q74" s="29" t="s">
        <v>872</v>
      </c>
      <c r="R74" s="29">
        <v>200</v>
      </c>
      <c r="S74" s="29" t="s">
        <v>878</v>
      </c>
      <c r="T74" s="29" t="s">
        <v>193</v>
      </c>
      <c r="U74" s="29" t="s">
        <v>849</v>
      </c>
      <c r="V74" s="29" t="s">
        <v>850</v>
      </c>
      <c r="W74" s="29" t="s">
        <v>851</v>
      </c>
      <c r="X74" s="29" t="s">
        <v>852</v>
      </c>
      <c r="AB74" s="29" t="s">
        <v>1849</v>
      </c>
    </row>
    <row r="75" spans="1:28">
      <c r="A75" s="29" t="s">
        <v>2005</v>
      </c>
      <c r="B75" s="29" t="s">
        <v>461</v>
      </c>
      <c r="C75" s="29" t="s">
        <v>462</v>
      </c>
      <c r="D75" s="29" t="s">
        <v>466</v>
      </c>
      <c r="E75" s="29" t="s">
        <v>858</v>
      </c>
      <c r="F75" s="29" t="s">
        <v>463</v>
      </c>
      <c r="G75" s="29" t="s">
        <v>464</v>
      </c>
      <c r="H75" s="32" t="s">
        <v>128</v>
      </c>
      <c r="I75" s="29" t="s">
        <v>465</v>
      </c>
      <c r="J75" s="29" t="s">
        <v>1042</v>
      </c>
      <c r="K75" s="29" t="e">
        <f>VLOOKUP(G75,[1]TOTAL!$E$2:$I$198,5,FALSE)</f>
        <v>#N/A</v>
      </c>
      <c r="L75" s="29">
        <f>VLOOKUP(G75,[1]视频!$G$4:$H$247,2,FALSE)</f>
        <v>0</v>
      </c>
      <c r="M75" s="30">
        <f t="shared" si="3"/>
        <v>6.1904761904761907</v>
      </c>
      <c r="N75" s="30">
        <f t="shared" si="4"/>
        <v>9.5238095238095247E-3</v>
      </c>
      <c r="O75" s="30">
        <f t="shared" si="5"/>
        <v>1.5384615384615385E-3</v>
      </c>
      <c r="P75" s="29" t="s">
        <v>862</v>
      </c>
      <c r="Q75" s="29" t="s">
        <v>892</v>
      </c>
      <c r="R75" s="29">
        <v>200</v>
      </c>
      <c r="S75" s="29" t="s">
        <v>965</v>
      </c>
      <c r="T75" s="29" t="s">
        <v>2006</v>
      </c>
      <c r="U75" s="29" t="s">
        <v>849</v>
      </c>
      <c r="V75" s="29" t="s">
        <v>850</v>
      </c>
      <c r="W75" s="29" t="s">
        <v>1005</v>
      </c>
      <c r="X75" s="29" t="s">
        <v>852</v>
      </c>
      <c r="AB75" s="29" t="s">
        <v>2004</v>
      </c>
    </row>
    <row r="76" spans="1:28">
      <c r="A76" s="29" t="s">
        <v>1870</v>
      </c>
      <c r="B76" s="29" t="s">
        <v>470</v>
      </c>
      <c r="C76" s="29" t="s">
        <v>471</v>
      </c>
      <c r="D76" s="29" t="s">
        <v>474</v>
      </c>
      <c r="E76" s="29" t="s">
        <v>858</v>
      </c>
      <c r="F76" s="29" t="s">
        <v>472</v>
      </c>
      <c r="G76" s="29" t="s">
        <v>473</v>
      </c>
      <c r="H76" s="32" t="s">
        <v>128</v>
      </c>
      <c r="I76" s="29" t="s">
        <v>163</v>
      </c>
      <c r="J76" s="29" t="s">
        <v>922</v>
      </c>
      <c r="K76" s="29" t="e">
        <f>VLOOKUP(G76,[1]TOTAL!$E$2:$I$198,5,FALSE)</f>
        <v>#N/A</v>
      </c>
      <c r="L76" s="29">
        <f>VLOOKUP(G76,[1]视频!$G$4:$H$247,2,FALSE)</f>
        <v>0</v>
      </c>
      <c r="M76" s="30">
        <f t="shared" si="3"/>
        <v>6.1428571428571432</v>
      </c>
      <c r="N76" s="30">
        <f t="shared" si="4"/>
        <v>1.4285714285714285E-2</v>
      </c>
      <c r="O76" s="30">
        <f t="shared" si="5"/>
        <v>2.3255813953488372E-3</v>
      </c>
      <c r="P76" s="29" t="s">
        <v>881</v>
      </c>
      <c r="Q76" s="29" t="s">
        <v>1132</v>
      </c>
      <c r="R76" s="29">
        <v>200</v>
      </c>
      <c r="S76" s="29" t="s">
        <v>965</v>
      </c>
      <c r="T76" s="29" t="s">
        <v>848</v>
      </c>
      <c r="U76" s="29" t="s">
        <v>849</v>
      </c>
      <c r="V76" s="29" t="s">
        <v>850</v>
      </c>
      <c r="W76" s="29" t="s">
        <v>851</v>
      </c>
      <c r="X76" s="29" t="s">
        <v>852</v>
      </c>
      <c r="AB76" s="29" t="s">
        <v>1871</v>
      </c>
    </row>
    <row r="77" spans="1:28">
      <c r="A77" s="29" t="s">
        <v>1717</v>
      </c>
      <c r="B77" s="29" t="s">
        <v>479</v>
      </c>
      <c r="C77" s="29" t="s">
        <v>480</v>
      </c>
      <c r="D77" s="29" t="s">
        <v>483</v>
      </c>
      <c r="E77" s="29" t="s">
        <v>841</v>
      </c>
      <c r="F77" s="29" t="s">
        <v>481</v>
      </c>
      <c r="G77" s="29" t="s">
        <v>482</v>
      </c>
      <c r="H77" s="32" t="s">
        <v>128</v>
      </c>
      <c r="I77" s="29" t="s">
        <v>465</v>
      </c>
      <c r="J77" s="29" t="s">
        <v>947</v>
      </c>
      <c r="K77" s="29" t="e">
        <f>VLOOKUP(G77,[1]TOTAL!$E$2:$I$198,5,FALSE)</f>
        <v>#N/A</v>
      </c>
      <c r="L77" s="29">
        <f>VLOOKUP(G77,[1]视频!$G$4:$H$247,2,FALSE)</f>
        <v>0</v>
      </c>
      <c r="M77" s="30">
        <f t="shared" si="3"/>
        <v>6.0952380952380949</v>
      </c>
      <c r="N77" s="30">
        <f t="shared" si="4"/>
        <v>9.5238095238095247E-3</v>
      </c>
      <c r="O77" s="30">
        <f t="shared" si="5"/>
        <v>1.5625000000000001E-3</v>
      </c>
      <c r="P77" s="29" t="s">
        <v>1222</v>
      </c>
      <c r="Q77" s="29" t="s">
        <v>1704</v>
      </c>
      <c r="R77" s="29">
        <v>200</v>
      </c>
      <c r="S77" s="29" t="s">
        <v>878</v>
      </c>
      <c r="T77" s="29" t="s">
        <v>848</v>
      </c>
      <c r="U77" s="29" t="s">
        <v>849</v>
      </c>
      <c r="V77" s="29" t="s">
        <v>850</v>
      </c>
      <c r="W77" s="29" t="s">
        <v>851</v>
      </c>
      <c r="X77" s="29" t="s">
        <v>852</v>
      </c>
      <c r="AB77" s="29" t="s">
        <v>1718</v>
      </c>
    </row>
    <row r="78" spans="1:28">
      <c r="A78" s="29" t="s">
        <v>1593</v>
      </c>
      <c r="B78" s="29" t="s">
        <v>485</v>
      </c>
      <c r="C78" s="29" t="s">
        <v>486</v>
      </c>
      <c r="D78" s="29" t="s">
        <v>490</v>
      </c>
      <c r="E78" s="29" t="s">
        <v>858</v>
      </c>
      <c r="F78" s="29" t="s">
        <v>487</v>
      </c>
      <c r="G78" s="29" t="s">
        <v>488</v>
      </c>
      <c r="H78" s="32" t="s">
        <v>128</v>
      </c>
      <c r="I78" s="29" t="s">
        <v>489</v>
      </c>
      <c r="J78" s="29" t="s">
        <v>1594</v>
      </c>
      <c r="K78" s="29" t="e">
        <f>VLOOKUP(G78,[1]TOTAL!$E$2:$I$198,5,FALSE)</f>
        <v>#N/A</v>
      </c>
      <c r="L78" s="29">
        <f>VLOOKUP(G78,[1]视频!$G$4:$H$247,2,FALSE)</f>
        <v>0</v>
      </c>
      <c r="M78" s="30">
        <f t="shared" si="3"/>
        <v>6.0635784029604531</v>
      </c>
      <c r="N78" s="30">
        <f t="shared" si="4"/>
        <v>8.9170270631771364E-3</v>
      </c>
      <c r="O78" s="30">
        <f t="shared" si="5"/>
        <v>1.4705882352941176E-3</v>
      </c>
      <c r="P78" s="29" t="s">
        <v>862</v>
      </c>
      <c r="Q78" s="29" t="s">
        <v>1158</v>
      </c>
      <c r="R78" s="29">
        <v>200</v>
      </c>
      <c r="S78" s="29" t="s">
        <v>878</v>
      </c>
      <c r="T78" s="29" t="s">
        <v>854</v>
      </c>
      <c r="U78" s="29" t="s">
        <v>849</v>
      </c>
      <c r="V78" s="29" t="s">
        <v>850</v>
      </c>
      <c r="W78" s="29" t="s">
        <v>837</v>
      </c>
      <c r="X78" s="29" t="s">
        <v>852</v>
      </c>
      <c r="AB78" s="29" t="s">
        <v>1595</v>
      </c>
    </row>
    <row r="79" spans="1:28">
      <c r="A79" s="29" t="s">
        <v>1360</v>
      </c>
      <c r="B79" s="29" t="s">
        <v>494</v>
      </c>
      <c r="C79" s="29" t="s">
        <v>495</v>
      </c>
      <c r="D79" s="29" t="s">
        <v>498</v>
      </c>
      <c r="E79" s="29" t="s">
        <v>858</v>
      </c>
      <c r="F79" s="29" t="s">
        <v>496</v>
      </c>
      <c r="G79" s="29" t="s">
        <v>497</v>
      </c>
      <c r="H79" s="32" t="s">
        <v>128</v>
      </c>
      <c r="I79" s="29" t="s">
        <v>133</v>
      </c>
      <c r="J79" s="29" t="s">
        <v>1342</v>
      </c>
      <c r="K79" s="29" t="e">
        <f>VLOOKUP(G79,[1]TOTAL!$E$2:$I$198,5,FALSE)</f>
        <v>#N/A</v>
      </c>
      <c r="L79" s="29">
        <f>VLOOKUP(G79,[1]视频!$G$4:$H$247,2,FALSE)</f>
        <v>0</v>
      </c>
      <c r="M79" s="30">
        <f t="shared" si="3"/>
        <v>6</v>
      </c>
      <c r="N79" s="30">
        <f t="shared" si="4"/>
        <v>1.6666666666666666E-2</v>
      </c>
      <c r="O79" s="30">
        <f t="shared" si="5"/>
        <v>2.7777777777777779E-3</v>
      </c>
      <c r="P79" s="29" t="s">
        <v>862</v>
      </c>
      <c r="Q79" s="29" t="s">
        <v>1361</v>
      </c>
      <c r="R79" s="29">
        <v>200</v>
      </c>
      <c r="S79" s="29" t="s">
        <v>865</v>
      </c>
      <c r="T79" s="29" t="s">
        <v>924</v>
      </c>
      <c r="U79" s="29" t="s">
        <v>849</v>
      </c>
      <c r="V79" s="29" t="s">
        <v>850</v>
      </c>
      <c r="W79" s="29" t="s">
        <v>851</v>
      </c>
      <c r="X79" s="29" t="s">
        <v>852</v>
      </c>
      <c r="AB79" s="29" t="s">
        <v>1359</v>
      </c>
    </row>
    <row r="80" spans="1:28">
      <c r="A80" s="29" t="s">
        <v>1711</v>
      </c>
      <c r="B80" s="29" t="s">
        <v>1712</v>
      </c>
      <c r="C80" s="29" t="s">
        <v>1713</v>
      </c>
      <c r="D80" s="29" t="s">
        <v>506</v>
      </c>
      <c r="E80" s="29" t="s">
        <v>841</v>
      </c>
      <c r="F80" s="29" t="s">
        <v>503</v>
      </c>
      <c r="G80" s="29" t="s">
        <v>504</v>
      </c>
      <c r="H80" s="32" t="s">
        <v>128</v>
      </c>
      <c r="I80" s="29" t="s">
        <v>505</v>
      </c>
      <c r="J80" s="29" t="s">
        <v>1714</v>
      </c>
      <c r="K80" s="29" t="e">
        <f>VLOOKUP(G80,[1]TOTAL!$E$2:$I$198,5,FALSE)</f>
        <v>#N/A</v>
      </c>
      <c r="L80" s="29">
        <f>VLOOKUP(G80,[1]视频!$G$4:$H$247,2,FALSE)</f>
        <v>0</v>
      </c>
      <c r="M80" s="30">
        <f t="shared" si="3"/>
        <v>6</v>
      </c>
      <c r="N80" s="30">
        <f t="shared" si="4"/>
        <v>6.2500000000000003E-3</v>
      </c>
      <c r="O80" s="30">
        <f t="shared" si="5"/>
        <v>1.0416666666666667E-3</v>
      </c>
      <c r="P80" s="29" t="s">
        <v>881</v>
      </c>
      <c r="Q80" s="29" t="s">
        <v>1704</v>
      </c>
      <c r="R80" s="29">
        <v>200</v>
      </c>
      <c r="S80" s="29" t="s">
        <v>1705</v>
      </c>
      <c r="T80" s="29" t="s">
        <v>924</v>
      </c>
      <c r="U80" s="29" t="s">
        <v>849</v>
      </c>
      <c r="V80" s="29" t="s">
        <v>850</v>
      </c>
      <c r="W80" s="29" t="s">
        <v>1715</v>
      </c>
      <c r="X80" s="29" t="s">
        <v>852</v>
      </c>
      <c r="AB80" s="29" t="s">
        <v>1716</v>
      </c>
    </row>
    <row r="81" spans="1:28">
      <c r="A81" s="29" t="s">
        <v>2030</v>
      </c>
      <c r="B81" s="29" t="s">
        <v>507</v>
      </c>
      <c r="C81" s="29" t="s">
        <v>508</v>
      </c>
      <c r="D81" s="29" t="s">
        <v>512</v>
      </c>
      <c r="E81" s="29" t="s">
        <v>858</v>
      </c>
      <c r="F81" s="29" t="s">
        <v>509</v>
      </c>
      <c r="G81" s="29" t="s">
        <v>510</v>
      </c>
      <c r="H81" s="32" t="s">
        <v>128</v>
      </c>
      <c r="I81" s="29" t="s">
        <v>511</v>
      </c>
      <c r="J81" s="29" t="s">
        <v>1973</v>
      </c>
      <c r="K81" s="29" t="str">
        <f>VLOOKUP(G81,[1]TOTAL!$E$2:$I$198,5,FALSE)</f>
        <v>POST</v>
      </c>
      <c r="L81" s="29">
        <f>VLOOKUP(G81,[1]视频!$G$4:$H$247,2,FALSE)</f>
        <v>0</v>
      </c>
      <c r="M81" s="30">
        <f t="shared" si="3"/>
        <v>6</v>
      </c>
      <c r="N81" s="30">
        <f t="shared" si="4"/>
        <v>1.2500000000000001E-2</v>
      </c>
      <c r="O81" s="30">
        <f t="shared" si="5"/>
        <v>2.0833333333333333E-3</v>
      </c>
      <c r="P81" s="29" t="s">
        <v>862</v>
      </c>
      <c r="Q81" s="29" t="s">
        <v>882</v>
      </c>
      <c r="R81" s="29">
        <v>200</v>
      </c>
      <c r="S81" s="29" t="s">
        <v>878</v>
      </c>
      <c r="T81" s="29" t="s">
        <v>193</v>
      </c>
      <c r="U81" s="29" t="s">
        <v>849</v>
      </c>
      <c r="V81" s="29" t="s">
        <v>1141</v>
      </c>
      <c r="W81" s="29" t="s">
        <v>2031</v>
      </c>
      <c r="X81" s="29" t="s">
        <v>852</v>
      </c>
      <c r="AB81" s="29" t="s">
        <v>2032</v>
      </c>
    </row>
    <row r="82" spans="1:28">
      <c r="A82" s="29" t="s">
        <v>2041</v>
      </c>
      <c r="B82" s="29" t="s">
        <v>516</v>
      </c>
      <c r="C82" s="29" t="s">
        <v>517</v>
      </c>
      <c r="D82" s="29" t="s">
        <v>520</v>
      </c>
      <c r="E82" s="29" t="s">
        <v>841</v>
      </c>
      <c r="F82" s="29" t="s">
        <v>518</v>
      </c>
      <c r="G82" s="29" t="s">
        <v>519</v>
      </c>
      <c r="H82" s="32" t="s">
        <v>128</v>
      </c>
      <c r="I82" s="29" t="s">
        <v>156</v>
      </c>
      <c r="J82" s="29" t="s">
        <v>1499</v>
      </c>
      <c r="K82" s="29" t="e">
        <f>VLOOKUP(G82,[1]TOTAL!$E$2:$I$198,5,FALSE)</f>
        <v>#N/A</v>
      </c>
      <c r="L82" s="29">
        <f>VLOOKUP(G82,[1]视频!$G$4:$H$247,2,FALSE)</f>
        <v>0</v>
      </c>
      <c r="M82" s="30">
        <f t="shared" si="3"/>
        <v>6</v>
      </c>
      <c r="N82" s="30">
        <f t="shared" si="4"/>
        <v>1.8181818181818181E-2</v>
      </c>
      <c r="O82" s="30">
        <f t="shared" si="5"/>
        <v>3.0303030303030303E-3</v>
      </c>
      <c r="P82" s="29" t="s">
        <v>881</v>
      </c>
      <c r="Q82" s="29" t="s">
        <v>2042</v>
      </c>
      <c r="R82" s="29">
        <v>200</v>
      </c>
      <c r="S82" s="29" t="s">
        <v>878</v>
      </c>
      <c r="T82" s="29" t="s">
        <v>193</v>
      </c>
      <c r="U82" s="29" t="s">
        <v>849</v>
      </c>
      <c r="V82" s="29" t="s">
        <v>850</v>
      </c>
      <c r="W82" s="29" t="s">
        <v>851</v>
      </c>
      <c r="X82" s="29" t="s">
        <v>852</v>
      </c>
      <c r="AB82" s="29" t="s">
        <v>2043</v>
      </c>
    </row>
    <row r="83" spans="1:28">
      <c r="A83" s="29" t="s">
        <v>1606</v>
      </c>
      <c r="B83" s="29" t="s">
        <v>521</v>
      </c>
      <c r="C83" s="29" t="s">
        <v>522</v>
      </c>
      <c r="D83" s="29" t="s">
        <v>525</v>
      </c>
      <c r="E83" s="29" t="s">
        <v>841</v>
      </c>
      <c r="F83" s="29" t="s">
        <v>523</v>
      </c>
      <c r="G83" s="29" t="s">
        <v>524</v>
      </c>
      <c r="H83" s="32" t="s">
        <v>128</v>
      </c>
      <c r="I83" s="29" t="s">
        <v>133</v>
      </c>
      <c r="J83" s="29" t="s">
        <v>1003</v>
      </c>
      <c r="K83" s="29" t="e">
        <f>VLOOKUP(G83,[1]TOTAL!$E$2:$I$198,5,FALSE)</f>
        <v>#N/A</v>
      </c>
      <c r="L83" s="29">
        <f>VLOOKUP(G83,[1]视频!$G$4:$H$247,2,FALSE)</f>
        <v>0</v>
      </c>
      <c r="M83" s="30">
        <f t="shared" si="3"/>
        <v>5.916666666666667</v>
      </c>
      <c r="N83" s="30">
        <f t="shared" si="4"/>
        <v>1.6666666666666666E-2</v>
      </c>
      <c r="O83" s="30">
        <f t="shared" si="5"/>
        <v>2.8169014084507044E-3</v>
      </c>
      <c r="P83" s="29" t="s">
        <v>1222</v>
      </c>
      <c r="Q83" s="29" t="s">
        <v>1607</v>
      </c>
      <c r="R83" s="29">
        <v>200</v>
      </c>
      <c r="S83" s="29" t="s">
        <v>1604</v>
      </c>
      <c r="T83" s="29" t="s">
        <v>848</v>
      </c>
      <c r="U83" s="29" t="s">
        <v>849</v>
      </c>
      <c r="V83" s="29" t="s">
        <v>850</v>
      </c>
      <c r="W83" s="29" t="s">
        <v>1604</v>
      </c>
      <c r="X83" s="29" t="s">
        <v>852</v>
      </c>
      <c r="AB83" s="29" t="s">
        <v>1608</v>
      </c>
    </row>
    <row r="84" spans="1:28">
      <c r="A84" s="29" t="s">
        <v>1206</v>
      </c>
      <c r="B84" s="29" t="s">
        <v>529</v>
      </c>
      <c r="C84" s="29" t="s">
        <v>530</v>
      </c>
      <c r="D84" s="29" t="s">
        <v>533</v>
      </c>
      <c r="E84" s="29" t="s">
        <v>858</v>
      </c>
      <c r="F84" s="29" t="s">
        <v>529</v>
      </c>
      <c r="G84" s="29" t="s">
        <v>531</v>
      </c>
      <c r="H84" s="32" t="s">
        <v>128</v>
      </c>
      <c r="I84" s="29" t="s">
        <v>532</v>
      </c>
      <c r="J84" s="29" t="s">
        <v>1207</v>
      </c>
      <c r="K84" s="29" t="e">
        <f>VLOOKUP(G84,[1]TOTAL!$E$2:$I$198,5,FALSE)</f>
        <v>#N/A</v>
      </c>
      <c r="L84" s="29">
        <f>VLOOKUP(G84,[1]视频!$G$4:$H$247,2,FALSE)</f>
        <v>0</v>
      </c>
      <c r="M84" s="30">
        <f t="shared" si="3"/>
        <v>5.9</v>
      </c>
      <c r="N84" s="30">
        <f t="shared" si="4"/>
        <v>0.01</v>
      </c>
      <c r="O84" s="30">
        <f t="shared" si="5"/>
        <v>1.6949152542372881E-3</v>
      </c>
      <c r="P84" s="29" t="s">
        <v>862</v>
      </c>
      <c r="Q84" s="29" t="s">
        <v>1208</v>
      </c>
      <c r="R84" s="29">
        <v>200</v>
      </c>
      <c r="S84" s="29" t="s">
        <v>933</v>
      </c>
      <c r="T84" s="29" t="s">
        <v>848</v>
      </c>
      <c r="U84" s="29" t="s">
        <v>849</v>
      </c>
      <c r="V84" s="29" t="s">
        <v>850</v>
      </c>
      <c r="W84" s="29" t="s">
        <v>851</v>
      </c>
      <c r="X84" s="29" t="s">
        <v>852</v>
      </c>
      <c r="AB84" s="29" t="s">
        <v>1209</v>
      </c>
    </row>
    <row r="85" spans="1:28" hidden="1">
      <c r="A85" s="29" t="s">
        <v>1405</v>
      </c>
      <c r="B85" s="29" t="s">
        <v>1406</v>
      </c>
      <c r="C85" s="29" t="s">
        <v>1407</v>
      </c>
      <c r="D85" s="29" t="s">
        <v>1408</v>
      </c>
      <c r="E85" s="29" t="s">
        <v>858</v>
      </c>
      <c r="F85" s="29" t="s">
        <v>1409</v>
      </c>
      <c r="G85" s="29" t="s">
        <v>1410</v>
      </c>
      <c r="I85" s="29" t="s">
        <v>1411</v>
      </c>
      <c r="J85" s="29" t="s">
        <v>1412</v>
      </c>
      <c r="K85" s="29" t="e">
        <f>VLOOKUP(G85,[1]TOTAL!$E$2:$I$198,5,FALSE)</f>
        <v>#N/A</v>
      </c>
      <c r="L85" s="29">
        <f>VLOOKUP(G85,[1]视频!$G$4:$H$247,2,FALSE)</f>
        <v>0</v>
      </c>
      <c r="M85" s="30" t="e">
        <f t="shared" si="3"/>
        <v>#VALUE!</v>
      </c>
      <c r="N85" s="30" t="e">
        <f t="shared" si="4"/>
        <v>#VALUE!</v>
      </c>
      <c r="O85" s="30" t="e">
        <f t="shared" si="5"/>
        <v>#VALUE!</v>
      </c>
      <c r="P85" s="29" t="s">
        <v>862</v>
      </c>
      <c r="Q85" s="29" t="s">
        <v>1098</v>
      </c>
      <c r="R85" s="29">
        <v>200</v>
      </c>
      <c r="S85" s="29" t="s">
        <v>1005</v>
      </c>
      <c r="T85" s="29" t="s">
        <v>1413</v>
      </c>
      <c r="U85" s="29" t="s">
        <v>849</v>
      </c>
      <c r="V85" s="29" t="s">
        <v>850</v>
      </c>
      <c r="W85" s="29" t="s">
        <v>1005</v>
      </c>
      <c r="X85" s="29" t="s">
        <v>852</v>
      </c>
      <c r="AB85" s="29" t="s">
        <v>1414</v>
      </c>
    </row>
    <row r="86" spans="1:28">
      <c r="A86" s="29" t="s">
        <v>2263</v>
      </c>
      <c r="B86" s="29" t="s">
        <v>538</v>
      </c>
      <c r="C86" s="29" t="s">
        <v>541</v>
      </c>
      <c r="D86" s="29" t="s">
        <v>541</v>
      </c>
      <c r="E86" s="29" t="s">
        <v>858</v>
      </c>
      <c r="F86" s="29" t="s">
        <v>539</v>
      </c>
      <c r="G86" s="29" t="s">
        <v>540</v>
      </c>
      <c r="H86" s="32" t="s">
        <v>128</v>
      </c>
      <c r="I86" s="29" t="s">
        <v>126</v>
      </c>
      <c r="J86" s="29" t="s">
        <v>1820</v>
      </c>
      <c r="K86" s="29" t="e">
        <f>VLOOKUP(G86,[1]TOTAL!$E$2:$I$198,5,FALSE)</f>
        <v>#N/A</v>
      </c>
      <c r="L86" s="29">
        <f>VLOOKUP(G86,[1]视频!$G$4:$H$247,2,FALSE)</f>
        <v>0</v>
      </c>
      <c r="M86" s="30">
        <f t="shared" si="3"/>
        <v>5.9</v>
      </c>
      <c r="N86" s="30">
        <f t="shared" si="4"/>
        <v>0.02</v>
      </c>
      <c r="O86" s="30">
        <f t="shared" si="5"/>
        <v>3.3898305084745762E-3</v>
      </c>
      <c r="P86" s="29" t="s">
        <v>862</v>
      </c>
      <c r="Q86" s="29" t="s">
        <v>872</v>
      </c>
      <c r="R86" s="29">
        <v>200</v>
      </c>
      <c r="S86" s="29" t="s">
        <v>1230</v>
      </c>
      <c r="T86" s="29" t="s">
        <v>876</v>
      </c>
      <c r="U86" s="29" t="s">
        <v>849</v>
      </c>
      <c r="V86" s="29" t="s">
        <v>850</v>
      </c>
      <c r="W86" s="29" t="s">
        <v>851</v>
      </c>
      <c r="X86" s="29" t="s">
        <v>852</v>
      </c>
      <c r="AB86" s="29" t="s">
        <v>2264</v>
      </c>
    </row>
    <row r="87" spans="1:28" hidden="1">
      <c r="A87" s="29" t="s">
        <v>926</v>
      </c>
      <c r="B87" s="29" t="s">
        <v>927</v>
      </c>
      <c r="C87" s="29" t="s">
        <v>928</v>
      </c>
      <c r="D87" s="29" t="s">
        <v>928</v>
      </c>
      <c r="E87" s="29" t="s">
        <v>858</v>
      </c>
      <c r="F87" s="29" t="s">
        <v>929</v>
      </c>
      <c r="G87" s="29" t="s">
        <v>930</v>
      </c>
      <c r="I87" s="29" t="s">
        <v>156</v>
      </c>
      <c r="J87" s="29" t="s">
        <v>931</v>
      </c>
      <c r="K87" s="29" t="e">
        <f>VLOOKUP(G87,[1]TOTAL!$E$2:$I$198,5,FALSE)</f>
        <v>#N/A</v>
      </c>
      <c r="L87" s="29" t="str">
        <f>VLOOKUP(G87,[1]视频!$G$4:$H$247,2,FALSE)</f>
        <v>待选</v>
      </c>
      <c r="M87" s="30">
        <f t="shared" si="3"/>
        <v>16.454545454545453</v>
      </c>
      <c r="N87" s="30">
        <f t="shared" si="4"/>
        <v>1.8181818181818181E-2</v>
      </c>
      <c r="O87" s="30">
        <f t="shared" si="5"/>
        <v>1.1049723756906078E-3</v>
      </c>
      <c r="P87" s="29" t="s">
        <v>932</v>
      </c>
      <c r="Q87" s="29" t="s">
        <v>882</v>
      </c>
      <c r="R87" s="29">
        <v>200</v>
      </c>
      <c r="S87" s="29" t="s">
        <v>933</v>
      </c>
      <c r="T87" s="29" t="s">
        <v>924</v>
      </c>
      <c r="U87" s="29" t="s">
        <v>36</v>
      </c>
      <c r="V87" s="29">
        <v>300</v>
      </c>
      <c r="W87" s="29" t="s">
        <v>934</v>
      </c>
      <c r="X87" s="29" t="s">
        <v>852</v>
      </c>
      <c r="AB87" s="29" t="s">
        <v>935</v>
      </c>
    </row>
    <row r="88" spans="1:28">
      <c r="A88" s="29" t="s">
        <v>1921</v>
      </c>
      <c r="B88" s="29" t="s">
        <v>545</v>
      </c>
      <c r="C88" s="29" t="s">
        <v>546</v>
      </c>
      <c r="D88" s="29" t="s">
        <v>549</v>
      </c>
      <c r="E88" s="29" t="s">
        <v>858</v>
      </c>
      <c r="F88" s="29" t="s">
        <v>547</v>
      </c>
      <c r="G88" s="29" t="s">
        <v>548</v>
      </c>
      <c r="H88" s="32" t="s">
        <v>128</v>
      </c>
      <c r="I88" s="29" t="s">
        <v>133</v>
      </c>
      <c r="J88" s="29" t="s">
        <v>1264</v>
      </c>
      <c r="K88" s="29" t="e">
        <f>VLOOKUP(G88,[1]TOTAL!$E$2:$I$198,5,FALSE)</f>
        <v>#N/A</v>
      </c>
      <c r="L88" s="29">
        <f>VLOOKUP(G88,[1]视频!$G$4:$H$247,2,FALSE)</f>
        <v>0</v>
      </c>
      <c r="M88" s="30">
        <f t="shared" si="3"/>
        <v>5.75</v>
      </c>
      <c r="N88" s="30">
        <f t="shared" si="4"/>
        <v>1.6666666666666666E-2</v>
      </c>
      <c r="O88" s="30">
        <f t="shared" si="5"/>
        <v>2.8985507246376812E-3</v>
      </c>
      <c r="P88" s="29" t="s">
        <v>862</v>
      </c>
      <c r="Q88" s="29" t="s">
        <v>1379</v>
      </c>
      <c r="R88" s="29">
        <v>200</v>
      </c>
      <c r="S88" s="29" t="s">
        <v>878</v>
      </c>
      <c r="T88" s="29" t="s">
        <v>848</v>
      </c>
      <c r="U88" s="29" t="s">
        <v>849</v>
      </c>
      <c r="V88" s="29" t="s">
        <v>850</v>
      </c>
      <c r="W88" s="29" t="s">
        <v>851</v>
      </c>
      <c r="X88" s="29" t="s">
        <v>852</v>
      </c>
      <c r="AB88" s="29" t="s">
        <v>1922</v>
      </c>
    </row>
    <row r="89" spans="1:28">
      <c r="A89" s="29" t="s">
        <v>1226</v>
      </c>
      <c r="B89" s="29" t="s">
        <v>1227</v>
      </c>
      <c r="C89" s="29" t="s">
        <v>555</v>
      </c>
      <c r="D89" s="29" t="s">
        <v>559</v>
      </c>
      <c r="E89" s="29" t="s">
        <v>858</v>
      </c>
      <c r="F89" s="29" t="s">
        <v>556</v>
      </c>
      <c r="G89" s="29" t="s">
        <v>557</v>
      </c>
      <c r="H89" s="32" t="s">
        <v>128</v>
      </c>
      <c r="I89" s="29" t="s">
        <v>558</v>
      </c>
      <c r="J89" s="29" t="s">
        <v>1228</v>
      </c>
      <c r="K89" s="29" t="e">
        <f>VLOOKUP(G89,[1]TOTAL!$E$2:$I$198,5,FALSE)</f>
        <v>#N/A</v>
      </c>
      <c r="L89" s="29">
        <f>VLOOKUP(G89,[1]视频!$G$4:$H$247,2,FALSE)</f>
        <v>0</v>
      </c>
      <c r="M89" s="30">
        <f t="shared" si="3"/>
        <v>5.6896551724137927</v>
      </c>
      <c r="N89" s="30">
        <f t="shared" si="4"/>
        <v>6.8965517241379309E-3</v>
      </c>
      <c r="O89" s="30">
        <f t="shared" si="5"/>
        <v>1.2121212121212121E-3</v>
      </c>
      <c r="P89" s="29" t="s">
        <v>862</v>
      </c>
      <c r="Q89" s="29" t="s">
        <v>1229</v>
      </c>
      <c r="R89" s="29">
        <v>200</v>
      </c>
      <c r="S89" s="29" t="s">
        <v>1230</v>
      </c>
      <c r="T89" s="29" t="s">
        <v>848</v>
      </c>
      <c r="U89" s="29" t="s">
        <v>849</v>
      </c>
      <c r="V89" s="29" t="s">
        <v>850</v>
      </c>
      <c r="W89" s="29" t="s">
        <v>851</v>
      </c>
      <c r="X89" s="29" t="s">
        <v>852</v>
      </c>
      <c r="AB89" s="29" t="s">
        <v>1231</v>
      </c>
    </row>
    <row r="90" spans="1:28">
      <c r="A90" s="29" t="s">
        <v>1152</v>
      </c>
      <c r="B90" s="29" t="s">
        <v>563</v>
      </c>
      <c r="C90" s="29" t="s">
        <v>564</v>
      </c>
      <c r="D90" s="29" t="s">
        <v>567</v>
      </c>
      <c r="E90" s="29" t="s">
        <v>858</v>
      </c>
      <c r="F90" s="29" t="s">
        <v>1153</v>
      </c>
      <c r="G90" s="29" t="s">
        <v>566</v>
      </c>
      <c r="H90" s="32" t="s">
        <v>128</v>
      </c>
      <c r="I90" s="29" t="s">
        <v>133</v>
      </c>
      <c r="J90" s="29" t="s">
        <v>1154</v>
      </c>
      <c r="K90" s="29" t="e">
        <f>VLOOKUP(G90,[1]TOTAL!$E$2:$I$198,5,FALSE)</f>
        <v>#N/A</v>
      </c>
      <c r="L90" s="29">
        <f>VLOOKUP(G90,[1]视频!$G$4:$H$247,2,FALSE)</f>
        <v>0</v>
      </c>
      <c r="M90" s="30">
        <f t="shared" si="3"/>
        <v>5.666666666666667</v>
      </c>
      <c r="N90" s="30">
        <f t="shared" si="4"/>
        <v>1.6666666666666666E-2</v>
      </c>
      <c r="O90" s="30">
        <f t="shared" si="5"/>
        <v>2.9411764705882353E-3</v>
      </c>
      <c r="P90" s="29" t="s">
        <v>881</v>
      </c>
      <c r="Q90" s="29" t="s">
        <v>863</v>
      </c>
      <c r="R90" s="29">
        <v>200</v>
      </c>
      <c r="S90" s="29" t="s">
        <v>878</v>
      </c>
      <c r="T90" s="29" t="s">
        <v>193</v>
      </c>
      <c r="U90" s="29" t="s">
        <v>849</v>
      </c>
      <c r="V90" s="29" t="s">
        <v>850</v>
      </c>
      <c r="W90" s="29" t="s">
        <v>851</v>
      </c>
      <c r="X90" s="29" t="s">
        <v>852</v>
      </c>
      <c r="AB90" s="29" t="s">
        <v>1155</v>
      </c>
    </row>
    <row r="91" spans="1:28">
      <c r="A91" s="29" t="s">
        <v>2281</v>
      </c>
      <c r="B91" s="29" t="s">
        <v>571</v>
      </c>
      <c r="C91" s="29" t="s">
        <v>572</v>
      </c>
      <c r="D91" s="29" t="s">
        <v>575</v>
      </c>
      <c r="E91" s="29" t="s">
        <v>858</v>
      </c>
      <c r="F91" s="29" t="s">
        <v>573</v>
      </c>
      <c r="G91" s="29" t="s">
        <v>574</v>
      </c>
      <c r="H91" s="32" t="s">
        <v>128</v>
      </c>
      <c r="I91" s="29" t="s">
        <v>378</v>
      </c>
      <c r="J91" s="29" t="s">
        <v>2282</v>
      </c>
      <c r="K91" s="29" t="e">
        <f>VLOOKUP(G91,[1]TOTAL!$E$2:$I$198,5,FALSE)</f>
        <v>#N/A</v>
      </c>
      <c r="L91" s="29">
        <f>VLOOKUP(G91,[1]视频!$G$4:$H$247,2,FALSE)</f>
        <v>0</v>
      </c>
      <c r="M91" s="30">
        <f t="shared" si="3"/>
        <v>5.6428571428571432</v>
      </c>
      <c r="N91" s="30">
        <f t="shared" si="4"/>
        <v>7.1428571428571426E-3</v>
      </c>
      <c r="O91" s="30">
        <f t="shared" si="5"/>
        <v>1.2658227848101266E-3</v>
      </c>
      <c r="P91" s="29" t="s">
        <v>881</v>
      </c>
      <c r="Q91" s="29" t="s">
        <v>2283</v>
      </c>
      <c r="R91" s="29">
        <v>200</v>
      </c>
      <c r="S91" s="29" t="s">
        <v>1230</v>
      </c>
      <c r="T91" s="29" t="s">
        <v>848</v>
      </c>
      <c r="U91" s="29" t="s">
        <v>849</v>
      </c>
      <c r="V91" s="29" t="s">
        <v>850</v>
      </c>
      <c r="W91" s="29" t="s">
        <v>851</v>
      </c>
      <c r="X91" s="29" t="s">
        <v>852</v>
      </c>
      <c r="AB91" s="29" t="s">
        <v>2284</v>
      </c>
    </row>
    <row r="92" spans="1:28">
      <c r="A92" s="29" t="s">
        <v>2076</v>
      </c>
      <c r="B92" s="29" t="s">
        <v>580</v>
      </c>
      <c r="C92" s="29" t="s">
        <v>2077</v>
      </c>
      <c r="D92" s="29" t="s">
        <v>583</v>
      </c>
      <c r="E92" s="29" t="s">
        <v>841</v>
      </c>
      <c r="F92" s="29" t="s">
        <v>580</v>
      </c>
      <c r="G92" s="29" t="s">
        <v>581</v>
      </c>
      <c r="H92" s="32" t="s">
        <v>128</v>
      </c>
      <c r="I92" s="29" t="s">
        <v>582</v>
      </c>
      <c r="J92" s="29" t="s">
        <v>1982</v>
      </c>
      <c r="K92" s="29" t="e">
        <f>VLOOKUP(G92,[1]TOTAL!$E$2:$I$198,5,FALSE)</f>
        <v>#N/A</v>
      </c>
      <c r="L92" s="29">
        <f>VLOOKUP(G92,[1]视频!$G$4:$H$247,2,FALSE)</f>
        <v>0</v>
      </c>
      <c r="M92" s="30">
        <f t="shared" si="3"/>
        <v>5.6296296296296298</v>
      </c>
      <c r="N92" s="30">
        <f t="shared" si="4"/>
        <v>7.4074074074074077E-3</v>
      </c>
      <c r="O92" s="30">
        <f t="shared" si="5"/>
        <v>1.3157894736842105E-3</v>
      </c>
      <c r="P92" s="29" t="s">
        <v>862</v>
      </c>
      <c r="Q92" s="29" t="s">
        <v>2078</v>
      </c>
      <c r="R92" s="29">
        <v>200</v>
      </c>
      <c r="S92" s="29" t="s">
        <v>1404</v>
      </c>
      <c r="T92" s="29" t="s">
        <v>924</v>
      </c>
      <c r="U92" s="29" t="s">
        <v>849</v>
      </c>
      <c r="V92" s="29" t="s">
        <v>850</v>
      </c>
      <c r="W92" s="29" t="s">
        <v>851</v>
      </c>
      <c r="X92" s="29" t="s">
        <v>852</v>
      </c>
      <c r="AB92" s="29" t="s">
        <v>2079</v>
      </c>
    </row>
    <row r="93" spans="1:28">
      <c r="A93" s="29" t="s">
        <v>1981</v>
      </c>
      <c r="B93" s="29" t="s">
        <v>587</v>
      </c>
      <c r="C93" s="29" t="s">
        <v>591</v>
      </c>
      <c r="D93" s="29" t="s">
        <v>591</v>
      </c>
      <c r="E93" s="29" t="s">
        <v>858</v>
      </c>
      <c r="F93" s="29" t="s">
        <v>588</v>
      </c>
      <c r="G93" s="29" t="s">
        <v>589</v>
      </c>
      <c r="H93" s="32" t="s">
        <v>128</v>
      </c>
      <c r="I93" s="29" t="s">
        <v>590</v>
      </c>
      <c r="J93" s="29" t="s">
        <v>1982</v>
      </c>
      <c r="K93" s="29" t="e">
        <f>VLOOKUP(G93,[1]TOTAL!$E$2:$I$198,5,FALSE)</f>
        <v>#N/A</v>
      </c>
      <c r="L93" s="29">
        <f>VLOOKUP(G93,[1]视频!$G$4:$H$247,2,FALSE)</f>
        <v>0</v>
      </c>
      <c r="M93" s="30">
        <f t="shared" si="3"/>
        <v>5.5759354365370504</v>
      </c>
      <c r="N93" s="30">
        <f t="shared" si="4"/>
        <v>7.3367571533382242E-3</v>
      </c>
      <c r="O93" s="30">
        <f t="shared" si="5"/>
        <v>1.3157894736842105E-3</v>
      </c>
      <c r="P93" s="29" t="s">
        <v>862</v>
      </c>
      <c r="Q93" s="29" t="s">
        <v>872</v>
      </c>
      <c r="R93" s="29">
        <v>200</v>
      </c>
      <c r="S93" s="29" t="s">
        <v>933</v>
      </c>
      <c r="T93" s="29" t="s">
        <v>193</v>
      </c>
      <c r="U93" s="29" t="s">
        <v>849</v>
      </c>
      <c r="V93" s="29" t="s">
        <v>850</v>
      </c>
      <c r="W93" s="29" t="s">
        <v>851</v>
      </c>
      <c r="X93" s="29" t="s">
        <v>852</v>
      </c>
      <c r="AB93" s="29" t="s">
        <v>1983</v>
      </c>
    </row>
    <row r="94" spans="1:28" hidden="1">
      <c r="A94" s="29" t="s">
        <v>1552</v>
      </c>
      <c r="B94" s="29" t="s">
        <v>99</v>
      </c>
      <c r="C94" s="29" t="s">
        <v>101</v>
      </c>
      <c r="D94" s="29" t="s">
        <v>101</v>
      </c>
      <c r="E94" s="29" t="s">
        <v>858</v>
      </c>
      <c r="F94" s="29" t="s">
        <v>99</v>
      </c>
      <c r="G94" s="29" t="s">
        <v>100</v>
      </c>
      <c r="I94" s="29" t="s">
        <v>1553</v>
      </c>
      <c r="J94" s="29" t="s">
        <v>1554</v>
      </c>
      <c r="K94" s="29" t="e">
        <f>VLOOKUP(G94,[1]TOTAL!$E$2:$I$198,5,FALSE)</f>
        <v>#N/A</v>
      </c>
      <c r="L94" s="29" t="str">
        <f>VLOOKUP(G94,[1]视频!$G$4:$H$247,2,FALSE)</f>
        <v>待选</v>
      </c>
      <c r="M94" s="30">
        <f t="shared" si="3"/>
        <v>4.8490566037735849</v>
      </c>
      <c r="N94" s="30" t="e">
        <f t="shared" si="4"/>
        <v>#VALUE!</v>
      </c>
      <c r="O94" s="30" t="e">
        <f t="shared" si="5"/>
        <v>#VALUE!</v>
      </c>
      <c r="P94" s="29" t="s">
        <v>862</v>
      </c>
      <c r="Q94" s="29" t="s">
        <v>872</v>
      </c>
      <c r="R94" s="29" t="s">
        <v>864</v>
      </c>
      <c r="S94" s="29" t="s">
        <v>878</v>
      </c>
      <c r="T94" s="29" t="s">
        <v>866</v>
      </c>
      <c r="U94" s="29" t="s">
        <v>36</v>
      </c>
      <c r="V94" s="29">
        <v>500</v>
      </c>
      <c r="W94" s="29" t="s">
        <v>100</v>
      </c>
      <c r="X94" s="29" t="s">
        <v>852</v>
      </c>
      <c r="AB94" s="29" t="s">
        <v>1555</v>
      </c>
    </row>
    <row r="95" spans="1:28">
      <c r="A95" s="29" t="s">
        <v>899</v>
      </c>
      <c r="B95" s="29" t="s">
        <v>595</v>
      </c>
      <c r="C95" s="29" t="s">
        <v>596</v>
      </c>
      <c r="D95" s="29" t="s">
        <v>599</v>
      </c>
      <c r="E95" s="29" t="s">
        <v>858</v>
      </c>
      <c r="F95" s="29" t="s">
        <v>597</v>
      </c>
      <c r="G95" s="29" t="s">
        <v>598</v>
      </c>
      <c r="H95" s="32" t="s">
        <v>128</v>
      </c>
      <c r="I95" s="29" t="s">
        <v>133</v>
      </c>
      <c r="J95" s="29" t="s">
        <v>900</v>
      </c>
      <c r="K95" s="29" t="e">
        <f>VLOOKUP(G95,[1]TOTAL!$E$2:$I$198,5,FALSE)</f>
        <v>#N/A</v>
      </c>
      <c r="L95" s="29">
        <f>VLOOKUP(G95,[1]视频!$G$4:$H$247,2,FALSE)</f>
        <v>0</v>
      </c>
      <c r="M95" s="30">
        <f t="shared" si="3"/>
        <v>5.416666666666667</v>
      </c>
      <c r="N95" s="30">
        <f t="shared" si="4"/>
        <v>1.6666666666666666E-2</v>
      </c>
      <c r="O95" s="30">
        <f t="shared" si="5"/>
        <v>3.0769230769230769E-3</v>
      </c>
      <c r="P95" s="29" t="s">
        <v>862</v>
      </c>
      <c r="Q95" s="29" t="s">
        <v>901</v>
      </c>
      <c r="R95" s="29">
        <v>200</v>
      </c>
      <c r="S95" s="29" t="s">
        <v>902</v>
      </c>
      <c r="T95" s="29" t="s">
        <v>848</v>
      </c>
      <c r="U95" s="29" t="s">
        <v>849</v>
      </c>
      <c r="V95" s="29" t="s">
        <v>850</v>
      </c>
      <c r="W95" s="29" t="s">
        <v>851</v>
      </c>
      <c r="X95" s="29" t="s">
        <v>852</v>
      </c>
      <c r="AB95" s="29" t="s">
        <v>903</v>
      </c>
    </row>
    <row r="96" spans="1:28" hidden="1">
      <c r="A96" s="29" t="s">
        <v>1583</v>
      </c>
      <c r="B96" s="29" t="s">
        <v>1584</v>
      </c>
      <c r="C96" s="29" t="s">
        <v>1585</v>
      </c>
      <c r="D96" s="29" t="s">
        <v>1586</v>
      </c>
      <c r="E96" s="29" t="s">
        <v>858</v>
      </c>
      <c r="F96" s="29" t="s">
        <v>1587</v>
      </c>
      <c r="G96" s="29" t="s">
        <v>1588</v>
      </c>
      <c r="I96" s="29" t="s">
        <v>1589</v>
      </c>
      <c r="J96" s="29" t="s">
        <v>1590</v>
      </c>
      <c r="K96" s="29" t="e">
        <f>VLOOKUP(G96,[1]TOTAL!$E$2:$I$198,5,FALSE)</f>
        <v>#N/A</v>
      </c>
      <c r="L96" s="29" t="str">
        <f>VLOOKUP(G96,[1]视频!$G$4:$H$247,2,FALSE)</f>
        <v>待选</v>
      </c>
      <c r="M96" s="30">
        <f t="shared" si="3"/>
        <v>4.7264602617299714</v>
      </c>
      <c r="N96" s="30">
        <f t="shared" si="4"/>
        <v>1.5959144589849983E-2</v>
      </c>
      <c r="O96" s="30">
        <f t="shared" si="5"/>
        <v>3.3765532144786601E-3</v>
      </c>
      <c r="P96" s="29" t="s">
        <v>845</v>
      </c>
      <c r="Q96" s="29" t="s">
        <v>872</v>
      </c>
      <c r="R96" s="29">
        <v>200</v>
      </c>
      <c r="S96" s="29" t="s">
        <v>878</v>
      </c>
      <c r="T96" s="29" t="s">
        <v>193</v>
      </c>
      <c r="U96" s="29" t="s">
        <v>36</v>
      </c>
      <c r="V96" s="29">
        <v>300</v>
      </c>
      <c r="W96" s="29" t="s">
        <v>1591</v>
      </c>
      <c r="X96" s="29" t="s">
        <v>852</v>
      </c>
      <c r="AB96" s="29" t="s">
        <v>1592</v>
      </c>
    </row>
    <row r="97" spans="1:28">
      <c r="A97" s="29" t="s">
        <v>1601</v>
      </c>
      <c r="B97" s="29" t="s">
        <v>601</v>
      </c>
      <c r="C97" s="29" t="s">
        <v>602</v>
      </c>
      <c r="D97" s="29" t="s">
        <v>605</v>
      </c>
      <c r="E97" s="29" t="s">
        <v>841</v>
      </c>
      <c r="F97" s="29" t="s">
        <v>601</v>
      </c>
      <c r="G97" s="29" t="s">
        <v>603</v>
      </c>
      <c r="H97" s="32" t="s">
        <v>128</v>
      </c>
      <c r="I97" s="29" t="s">
        <v>604</v>
      </c>
      <c r="J97" s="29" t="s">
        <v>1602</v>
      </c>
      <c r="K97" s="29" t="e">
        <f>VLOOKUP(G97,[1]TOTAL!$E$2:$I$198,5,FALSE)</f>
        <v>#N/A</v>
      </c>
      <c r="L97" s="29">
        <f>VLOOKUP(G97,[1]视频!$G$4:$H$247,2,FALSE)</f>
        <v>0</v>
      </c>
      <c r="M97" s="30">
        <f t="shared" si="3"/>
        <v>5.4090909090909092</v>
      </c>
      <c r="N97" s="30">
        <f t="shared" si="4"/>
        <v>9.0909090909090905E-3</v>
      </c>
      <c r="O97" s="30">
        <f t="shared" si="5"/>
        <v>1.6806722689075631E-3</v>
      </c>
      <c r="P97" s="29" t="s">
        <v>881</v>
      </c>
      <c r="Q97" s="29" t="s">
        <v>1603</v>
      </c>
      <c r="R97" s="29">
        <v>200</v>
      </c>
      <c r="S97" s="29" t="s">
        <v>878</v>
      </c>
      <c r="T97" s="29" t="s">
        <v>193</v>
      </c>
      <c r="U97" s="29" t="s">
        <v>849</v>
      </c>
      <c r="V97" s="29" t="s">
        <v>850</v>
      </c>
      <c r="W97" s="29" t="s">
        <v>1604</v>
      </c>
      <c r="X97" s="29" t="s">
        <v>852</v>
      </c>
      <c r="AB97" s="29" t="s">
        <v>1605</v>
      </c>
    </row>
    <row r="98" spans="1:28">
      <c r="A98" s="29" t="s">
        <v>1498</v>
      </c>
      <c r="B98" s="29" t="s">
        <v>609</v>
      </c>
      <c r="C98" s="29" t="s">
        <v>613</v>
      </c>
      <c r="D98" s="29" t="s">
        <v>613</v>
      </c>
      <c r="E98" s="29" t="s">
        <v>858</v>
      </c>
      <c r="F98" s="29" t="s">
        <v>610</v>
      </c>
      <c r="G98" s="29" t="s">
        <v>611</v>
      </c>
      <c r="H98" s="32" t="s">
        <v>128</v>
      </c>
      <c r="I98" s="29" t="s">
        <v>612</v>
      </c>
      <c r="J98" s="29" t="s">
        <v>1499</v>
      </c>
      <c r="K98" s="29" t="e">
        <f>VLOOKUP(G98,[1]TOTAL!$E$2:$I$198,5,FALSE)</f>
        <v>#N/A</v>
      </c>
      <c r="L98" s="29">
        <f>VLOOKUP(G98,[1]视频!$G$4:$H$247,2,FALSE)</f>
        <v>0</v>
      </c>
      <c r="M98" s="30">
        <f t="shared" si="3"/>
        <v>5.4054054054054053</v>
      </c>
      <c r="N98" s="30">
        <f t="shared" si="4"/>
        <v>1.638001638001638E-2</v>
      </c>
      <c r="O98" s="30">
        <f t="shared" si="5"/>
        <v>3.0303030303030303E-3</v>
      </c>
      <c r="P98" s="29" t="s">
        <v>862</v>
      </c>
      <c r="Q98" s="29" t="s">
        <v>1245</v>
      </c>
      <c r="R98" s="29">
        <v>200</v>
      </c>
      <c r="S98" s="29" t="s">
        <v>878</v>
      </c>
      <c r="T98" s="29" t="s">
        <v>848</v>
      </c>
      <c r="U98" s="29" t="s">
        <v>849</v>
      </c>
      <c r="V98" s="29" t="s">
        <v>850</v>
      </c>
      <c r="W98" s="29" t="s">
        <v>913</v>
      </c>
      <c r="X98" s="29" t="s">
        <v>852</v>
      </c>
      <c r="AB98" s="29" t="s">
        <v>1500</v>
      </c>
    </row>
    <row r="99" spans="1:28" hidden="1">
      <c r="A99" s="29" t="s">
        <v>1545</v>
      </c>
      <c r="B99" s="29" t="s">
        <v>1546</v>
      </c>
      <c r="C99" s="29" t="s">
        <v>1547</v>
      </c>
      <c r="D99" s="29" t="s">
        <v>1547</v>
      </c>
      <c r="E99" s="29" t="s">
        <v>858</v>
      </c>
      <c r="F99" s="29" t="s">
        <v>1546</v>
      </c>
      <c r="G99" s="29" t="s">
        <v>1548</v>
      </c>
      <c r="I99" s="29" t="s">
        <v>1499</v>
      </c>
      <c r="J99" s="29" t="s">
        <v>1549</v>
      </c>
      <c r="K99" s="29" t="e">
        <f>VLOOKUP(G99,[1]TOTAL!$E$2:$I$198,5,FALSE)</f>
        <v>#N/A</v>
      </c>
      <c r="L99" s="29" t="str">
        <f>VLOOKUP(G99,[1]视频!$G$4:$H$247,2,FALSE)</f>
        <v>待选</v>
      </c>
      <c r="M99" s="30">
        <f t="shared" si="3"/>
        <v>5</v>
      </c>
      <c r="N99" s="30" t="e">
        <f t="shared" si="4"/>
        <v>#VALUE!</v>
      </c>
      <c r="O99" s="30" t="e">
        <f t="shared" si="5"/>
        <v>#VALUE!</v>
      </c>
      <c r="P99" s="29" t="s">
        <v>862</v>
      </c>
      <c r="Q99" s="29" t="s">
        <v>1550</v>
      </c>
      <c r="R99" s="29" t="s">
        <v>864</v>
      </c>
      <c r="S99" s="29" t="s">
        <v>878</v>
      </c>
      <c r="T99" s="29" t="s">
        <v>866</v>
      </c>
      <c r="U99" s="29" t="s">
        <v>36</v>
      </c>
      <c r="V99" s="29">
        <v>500</v>
      </c>
      <c r="W99" s="29" t="s">
        <v>1548</v>
      </c>
      <c r="X99" s="29" t="s">
        <v>852</v>
      </c>
      <c r="AB99" s="29" t="s">
        <v>1551</v>
      </c>
    </row>
    <row r="100" spans="1:28">
      <c r="A100" s="29" t="s">
        <v>1415</v>
      </c>
      <c r="B100" s="29" t="s">
        <v>1416</v>
      </c>
      <c r="C100" s="29" t="s">
        <v>616</v>
      </c>
      <c r="D100" s="29" t="s">
        <v>619</v>
      </c>
      <c r="E100" s="29" t="s">
        <v>858</v>
      </c>
      <c r="F100" s="29" t="s">
        <v>617</v>
      </c>
      <c r="G100" s="29" t="s">
        <v>618</v>
      </c>
      <c r="H100" s="32" t="s">
        <v>128</v>
      </c>
      <c r="I100" s="29" t="s">
        <v>532</v>
      </c>
      <c r="J100" s="29" t="s">
        <v>1417</v>
      </c>
      <c r="K100" s="29" t="e">
        <f>VLOOKUP(G100,[1]TOTAL!$E$2:$I$198,5,FALSE)</f>
        <v>#N/A</v>
      </c>
      <c r="L100" s="29">
        <f>VLOOKUP(G100,[1]视频!$G$4:$H$247,2,FALSE)</f>
        <v>0</v>
      </c>
      <c r="M100" s="30">
        <f t="shared" si="3"/>
        <v>5.3</v>
      </c>
      <c r="N100" s="30">
        <f t="shared" si="4"/>
        <v>0.01</v>
      </c>
      <c r="O100" s="30">
        <f t="shared" si="5"/>
        <v>1.8867924528301887E-3</v>
      </c>
      <c r="P100" s="29" t="s">
        <v>862</v>
      </c>
      <c r="Q100" s="29" t="s">
        <v>1024</v>
      </c>
      <c r="R100" s="29">
        <v>200</v>
      </c>
      <c r="S100" s="29" t="s">
        <v>1418</v>
      </c>
      <c r="T100" s="29" t="s">
        <v>924</v>
      </c>
      <c r="U100" s="29" t="s">
        <v>849</v>
      </c>
      <c r="V100" s="29" t="s">
        <v>850</v>
      </c>
      <c r="W100" s="29" t="s">
        <v>851</v>
      </c>
      <c r="X100" s="29" t="s">
        <v>852</v>
      </c>
      <c r="AB100" s="29" t="s">
        <v>1419</v>
      </c>
    </row>
    <row r="101" spans="1:28" hidden="1">
      <c r="A101" s="29" t="s">
        <v>1284</v>
      </c>
      <c r="B101" s="29" t="s">
        <v>1285</v>
      </c>
      <c r="C101" s="29" t="s">
        <v>1286</v>
      </c>
      <c r="D101" s="29" t="s">
        <v>1286</v>
      </c>
      <c r="E101" s="29" t="s">
        <v>841</v>
      </c>
      <c r="F101" s="29" t="s">
        <v>1285</v>
      </c>
      <c r="G101" s="29" t="s">
        <v>1287</v>
      </c>
      <c r="I101" s="29" t="s">
        <v>505</v>
      </c>
      <c r="J101" s="29" t="s">
        <v>871</v>
      </c>
      <c r="K101" s="29" t="e">
        <f>VLOOKUP(G101,[1]TOTAL!$E$2:$I$198,5,FALSE)</f>
        <v>#N/A</v>
      </c>
      <c r="L101" s="29" t="str">
        <f>VLOOKUP(G101,[1]视频!$G$4:$H$247,2,FALSE)</f>
        <v>待选</v>
      </c>
      <c r="M101" s="30">
        <f t="shared" si="3"/>
        <v>6.71875</v>
      </c>
      <c r="N101" s="30" t="e">
        <f t="shared" si="4"/>
        <v>#VALUE!</v>
      </c>
      <c r="O101" s="30" t="e">
        <f t="shared" si="5"/>
        <v>#VALUE!</v>
      </c>
      <c r="P101" s="29" t="s">
        <v>1288</v>
      </c>
      <c r="Q101" s="29" t="s">
        <v>872</v>
      </c>
      <c r="R101" s="29" t="s">
        <v>864</v>
      </c>
      <c r="S101" s="29" t="s">
        <v>865</v>
      </c>
      <c r="T101" s="29" t="s">
        <v>873</v>
      </c>
      <c r="U101" s="29" t="s">
        <v>36</v>
      </c>
      <c r="V101" s="29">
        <v>500</v>
      </c>
      <c r="W101" s="29" t="s">
        <v>1289</v>
      </c>
      <c r="X101" s="29" t="s">
        <v>852</v>
      </c>
      <c r="AB101" s="29" t="s">
        <v>1290</v>
      </c>
    </row>
    <row r="102" spans="1:28" hidden="1">
      <c r="A102" s="29" t="s">
        <v>1616</v>
      </c>
      <c r="B102" s="29" t="s">
        <v>116</v>
      </c>
      <c r="C102" s="29" t="s">
        <v>119</v>
      </c>
      <c r="D102" s="29" t="s">
        <v>119</v>
      </c>
      <c r="E102" s="29" t="s">
        <v>858</v>
      </c>
      <c r="F102" s="29" t="s">
        <v>117</v>
      </c>
      <c r="G102" s="29" t="s">
        <v>118</v>
      </c>
      <c r="I102" s="29" t="s">
        <v>1499</v>
      </c>
      <c r="J102" s="29" t="s">
        <v>1617</v>
      </c>
      <c r="K102" s="29" t="e">
        <f>VLOOKUP(G102,[1]TOTAL!$E$2:$I$198,5,FALSE)</f>
        <v>#N/A</v>
      </c>
      <c r="L102" s="29" t="str">
        <f>VLOOKUP(G102,[1]视频!$G$4:$H$247,2,FALSE)</f>
        <v>待选</v>
      </c>
      <c r="M102" s="30">
        <f t="shared" si="3"/>
        <v>4.1363636363636367</v>
      </c>
      <c r="N102" s="30" t="e">
        <f t="shared" si="4"/>
        <v>#VALUE!</v>
      </c>
      <c r="O102" s="30" t="e">
        <f t="shared" si="5"/>
        <v>#VALUE!</v>
      </c>
      <c r="P102" s="29" t="s">
        <v>862</v>
      </c>
      <c r="Q102" s="29" t="s">
        <v>948</v>
      </c>
      <c r="R102" s="29" t="s">
        <v>864</v>
      </c>
      <c r="S102" s="29" t="s">
        <v>878</v>
      </c>
      <c r="T102" s="29" t="s">
        <v>907</v>
      </c>
      <c r="U102" s="29" t="s">
        <v>36</v>
      </c>
      <c r="V102" s="29">
        <v>500</v>
      </c>
      <c r="W102" s="29" t="s">
        <v>118</v>
      </c>
      <c r="X102" s="29" t="s">
        <v>852</v>
      </c>
      <c r="AB102" s="29" t="s">
        <v>1618</v>
      </c>
    </row>
    <row r="103" spans="1:28" hidden="1">
      <c r="A103" s="29" t="s">
        <v>1501</v>
      </c>
      <c r="B103" s="29" t="s">
        <v>1502</v>
      </c>
      <c r="C103" s="29" t="s">
        <v>1503</v>
      </c>
      <c r="D103" s="29" t="s">
        <v>1503</v>
      </c>
      <c r="E103" s="29" t="s">
        <v>858</v>
      </c>
      <c r="F103" s="29" t="s">
        <v>1504</v>
      </c>
      <c r="G103" s="29" t="s">
        <v>1505</v>
      </c>
      <c r="I103" s="29" t="s">
        <v>1506</v>
      </c>
      <c r="J103" s="29" t="s">
        <v>1507</v>
      </c>
      <c r="K103" s="29" t="e">
        <f>VLOOKUP(G103,[1]TOTAL!$E$2:$I$198,5,FALSE)</f>
        <v>#N/A</v>
      </c>
      <c r="L103" s="29" t="str">
        <f>VLOOKUP(G103,[1]视频!$G$4:$H$247,2,FALSE)</f>
        <v>待选</v>
      </c>
      <c r="M103" s="30">
        <f t="shared" si="3"/>
        <v>5.6</v>
      </c>
      <c r="N103" s="30" t="e">
        <f t="shared" si="4"/>
        <v>#VALUE!</v>
      </c>
      <c r="O103" s="30" t="e">
        <f t="shared" si="5"/>
        <v>#VALUE!</v>
      </c>
      <c r="P103" s="29" t="s">
        <v>862</v>
      </c>
      <c r="Q103" s="29" t="s">
        <v>948</v>
      </c>
      <c r="R103" s="29" t="s">
        <v>864</v>
      </c>
      <c r="S103" s="29" t="s">
        <v>878</v>
      </c>
      <c r="T103" s="29" t="s">
        <v>907</v>
      </c>
      <c r="U103" s="29" t="s">
        <v>36</v>
      </c>
      <c r="V103" s="29">
        <v>500</v>
      </c>
      <c r="W103" s="29" t="s">
        <v>1505</v>
      </c>
      <c r="X103" s="29" t="s">
        <v>852</v>
      </c>
      <c r="AB103" s="29" t="s">
        <v>1508</v>
      </c>
    </row>
    <row r="104" spans="1:28" hidden="1">
      <c r="A104" s="29" t="s">
        <v>1337</v>
      </c>
      <c r="B104" s="29" t="s">
        <v>1338</v>
      </c>
      <c r="C104" s="29" t="s">
        <v>1339</v>
      </c>
      <c r="D104" s="29" t="s">
        <v>1339</v>
      </c>
      <c r="E104" s="29" t="s">
        <v>858</v>
      </c>
      <c r="F104" s="29" t="s">
        <v>1340</v>
      </c>
      <c r="G104" s="29" t="s">
        <v>1341</v>
      </c>
      <c r="I104" s="29" t="s">
        <v>1342</v>
      </c>
      <c r="J104" s="29" t="s">
        <v>1343</v>
      </c>
      <c r="K104" s="29" t="e">
        <f>VLOOKUP(G104,[1]TOTAL!$E$2:$I$198,5,FALSE)</f>
        <v>#N/A</v>
      </c>
      <c r="L104" s="29" t="str">
        <f>VLOOKUP(G104,[1]视频!$G$4:$H$247,2,FALSE)</f>
        <v>待选</v>
      </c>
      <c r="M104" s="30">
        <f t="shared" si="3"/>
        <v>6.3611111111111107</v>
      </c>
      <c r="N104" s="30" t="e">
        <f t="shared" si="4"/>
        <v>#VALUE!</v>
      </c>
      <c r="O104" s="30" t="e">
        <f t="shared" si="5"/>
        <v>#VALUE!</v>
      </c>
      <c r="P104" s="29" t="s">
        <v>862</v>
      </c>
      <c r="Q104" s="29" t="s">
        <v>1344</v>
      </c>
      <c r="R104" s="29" t="s">
        <v>864</v>
      </c>
      <c r="S104" s="29" t="s">
        <v>878</v>
      </c>
      <c r="T104" s="29" t="s">
        <v>907</v>
      </c>
      <c r="U104" s="29" t="s">
        <v>36</v>
      </c>
      <c r="V104" s="29">
        <v>500</v>
      </c>
      <c r="W104" s="29" t="s">
        <v>1341</v>
      </c>
      <c r="X104" s="29" t="s">
        <v>852</v>
      </c>
      <c r="AB104" s="29" t="s">
        <v>1345</v>
      </c>
    </row>
    <row r="105" spans="1:28" hidden="1">
      <c r="A105" s="29" t="s">
        <v>1296</v>
      </c>
      <c r="B105" s="29" t="s">
        <v>1297</v>
      </c>
      <c r="C105" s="29" t="s">
        <v>1298</v>
      </c>
      <c r="D105" s="29" t="s">
        <v>1298</v>
      </c>
      <c r="E105" s="29" t="s">
        <v>858</v>
      </c>
      <c r="F105" s="29" t="s">
        <v>1299</v>
      </c>
      <c r="G105" s="29" t="s">
        <v>1300</v>
      </c>
      <c r="I105" s="29" t="s">
        <v>1186</v>
      </c>
      <c r="J105" s="29" t="s">
        <v>1301</v>
      </c>
      <c r="K105" s="29" t="e">
        <f>VLOOKUP(G105,[1]TOTAL!$E$2:$I$198,5,FALSE)</f>
        <v>#N/A</v>
      </c>
      <c r="L105" s="29" t="str">
        <f>VLOOKUP(G105,[1]视频!$G$4:$H$247,2,FALSE)</f>
        <v>待选</v>
      </c>
      <c r="M105" s="30">
        <f t="shared" si="3"/>
        <v>6.5277777777777777</v>
      </c>
      <c r="N105" s="30" t="e">
        <f t="shared" si="4"/>
        <v>#VALUE!</v>
      </c>
      <c r="O105" s="30" t="e">
        <f t="shared" si="5"/>
        <v>#VALUE!</v>
      </c>
      <c r="P105" s="29" t="s">
        <v>862</v>
      </c>
      <c r="Q105" s="29" t="s">
        <v>948</v>
      </c>
      <c r="R105" s="29" t="s">
        <v>864</v>
      </c>
      <c r="S105" s="29" t="s">
        <v>878</v>
      </c>
      <c r="T105" s="29" t="s">
        <v>907</v>
      </c>
      <c r="U105" s="29" t="s">
        <v>36</v>
      </c>
      <c r="V105" s="29">
        <v>500</v>
      </c>
      <c r="W105" s="29" t="s">
        <v>1300</v>
      </c>
      <c r="X105" s="29" t="s">
        <v>852</v>
      </c>
      <c r="AB105" s="29" t="s">
        <v>909</v>
      </c>
    </row>
    <row r="106" spans="1:28" hidden="1">
      <c r="A106" s="29" t="s">
        <v>904</v>
      </c>
      <c r="B106" s="29" t="s">
        <v>43</v>
      </c>
      <c r="C106" s="29" t="s">
        <v>44</v>
      </c>
      <c r="D106" s="29" t="s">
        <v>46</v>
      </c>
      <c r="E106" s="29" t="s">
        <v>858</v>
      </c>
      <c r="F106" s="29" t="s">
        <v>43</v>
      </c>
      <c r="G106" s="29" t="s">
        <v>45</v>
      </c>
      <c r="I106" s="29" t="s">
        <v>156</v>
      </c>
      <c r="J106" s="29" t="s">
        <v>905</v>
      </c>
      <c r="K106" s="29" t="e">
        <f>VLOOKUP(G106,[1]TOTAL!$E$2:$I$198,5,FALSE)</f>
        <v>#N/A</v>
      </c>
      <c r="L106" s="29" t="str">
        <f>VLOOKUP(G106,[1]视频!$G$4:$H$247,2,FALSE)</f>
        <v>待选</v>
      </c>
      <c r="M106" s="30">
        <f t="shared" si="3"/>
        <v>16.818181818181817</v>
      </c>
      <c r="N106" s="30" t="e">
        <f t="shared" si="4"/>
        <v>#VALUE!</v>
      </c>
      <c r="O106" s="30" t="e">
        <f t="shared" si="5"/>
        <v>#VALUE!</v>
      </c>
      <c r="P106" s="29" t="s">
        <v>906</v>
      </c>
      <c r="Q106" s="29" t="s">
        <v>872</v>
      </c>
      <c r="R106" s="29" t="s">
        <v>864</v>
      </c>
      <c r="S106" s="29" t="s">
        <v>865</v>
      </c>
      <c r="T106" s="29" t="s">
        <v>907</v>
      </c>
      <c r="U106" s="29" t="s">
        <v>36</v>
      </c>
      <c r="V106" s="29">
        <v>300</v>
      </c>
      <c r="W106" s="29" t="s">
        <v>908</v>
      </c>
      <c r="X106" s="29" t="s">
        <v>852</v>
      </c>
      <c r="AB106" s="29" t="s">
        <v>909</v>
      </c>
    </row>
    <row r="107" spans="1:28" hidden="1">
      <c r="A107" s="29" t="s">
        <v>2326</v>
      </c>
      <c r="B107" s="29" t="s">
        <v>2327</v>
      </c>
      <c r="C107" s="29" t="s">
        <v>2328</v>
      </c>
      <c r="D107" s="29" t="s">
        <v>2328</v>
      </c>
      <c r="E107" s="29" t="s">
        <v>858</v>
      </c>
      <c r="F107" s="29" t="s">
        <v>2329</v>
      </c>
      <c r="G107" s="29" t="s">
        <v>2330</v>
      </c>
      <c r="I107" s="29" t="s">
        <v>2331</v>
      </c>
      <c r="J107" s="29" t="s">
        <v>2156</v>
      </c>
      <c r="K107" s="29" t="e">
        <f>VLOOKUP(G107,[1]TOTAL!$E$2:$I$198,5,FALSE)</f>
        <v>#N/A</v>
      </c>
      <c r="L107" s="29">
        <f>VLOOKUP(G107,[1]视频!$G$4:$H$247,2,FALSE)</f>
        <v>0</v>
      </c>
      <c r="M107" s="30" t="e">
        <f t="shared" si="3"/>
        <v>#VALUE!</v>
      </c>
      <c r="N107" s="30" t="e">
        <f t="shared" si="4"/>
        <v>#VALUE!</v>
      </c>
      <c r="O107" s="30">
        <f t="shared" si="5"/>
        <v>22.222222222222221</v>
      </c>
      <c r="P107" s="29" t="s">
        <v>1402</v>
      </c>
      <c r="Q107" s="29" t="s">
        <v>2332</v>
      </c>
      <c r="R107" s="29">
        <v>200</v>
      </c>
      <c r="S107" s="29" t="s">
        <v>865</v>
      </c>
      <c r="T107" s="29" t="s">
        <v>899</v>
      </c>
      <c r="U107" s="29" t="s">
        <v>849</v>
      </c>
      <c r="V107" s="29" t="s">
        <v>850</v>
      </c>
      <c r="W107" s="29" t="s">
        <v>851</v>
      </c>
      <c r="X107" s="29" t="s">
        <v>852</v>
      </c>
      <c r="AB107" s="29" t="s">
        <v>2333</v>
      </c>
    </row>
    <row r="108" spans="1:28" hidden="1">
      <c r="A108" s="29" t="s">
        <v>1560</v>
      </c>
      <c r="B108" s="29" t="s">
        <v>1561</v>
      </c>
      <c r="C108" s="29" t="s">
        <v>1562</v>
      </c>
      <c r="D108" s="29" t="s">
        <v>1563</v>
      </c>
      <c r="E108" s="29" t="s">
        <v>841</v>
      </c>
      <c r="F108" s="29" t="s">
        <v>1564</v>
      </c>
      <c r="G108" s="29" t="s">
        <v>1565</v>
      </c>
      <c r="I108" s="29" t="s">
        <v>414</v>
      </c>
      <c r="J108" s="29" t="s">
        <v>1566</v>
      </c>
      <c r="K108" s="29" t="str">
        <f>VLOOKUP(G108,[1]TOTAL!$E$2:$I$198,5,FALSE)</f>
        <v>POST</v>
      </c>
      <c r="L108" s="29">
        <f>VLOOKUP(G108,[1]视频!$G$4:$H$247,2,FALSE)</f>
        <v>0</v>
      </c>
      <c r="M108" s="30">
        <f t="shared" si="3"/>
        <v>13.333333333333334</v>
      </c>
      <c r="N108" s="30">
        <f t="shared" si="4"/>
        <v>1.3333333333333334E-2</v>
      </c>
      <c r="O108" s="30">
        <f t="shared" si="5"/>
        <v>1E-3</v>
      </c>
      <c r="P108" s="29" t="s">
        <v>1222</v>
      </c>
      <c r="Q108" s="29" t="s">
        <v>1322</v>
      </c>
      <c r="R108" s="29">
        <v>200</v>
      </c>
      <c r="S108" s="29" t="s">
        <v>849</v>
      </c>
      <c r="T108" s="29" t="s">
        <v>848</v>
      </c>
      <c r="U108" s="29" t="s">
        <v>849</v>
      </c>
      <c r="V108" s="29" t="s">
        <v>850</v>
      </c>
      <c r="W108" s="29" t="s">
        <v>851</v>
      </c>
      <c r="X108" s="29" t="s">
        <v>852</v>
      </c>
      <c r="AB108" s="29" t="s">
        <v>1567</v>
      </c>
    </row>
    <row r="109" spans="1:28" hidden="1">
      <c r="A109" s="29" t="s">
        <v>1533</v>
      </c>
      <c r="B109" s="29" t="s">
        <v>1534</v>
      </c>
      <c r="C109" s="29" t="s">
        <v>1535</v>
      </c>
      <c r="D109" s="29" t="s">
        <v>1536</v>
      </c>
      <c r="E109" s="29" t="s">
        <v>858</v>
      </c>
      <c r="F109" s="29" t="s">
        <v>1537</v>
      </c>
      <c r="G109" s="29" t="s">
        <v>1538</v>
      </c>
      <c r="I109" s="29" t="s">
        <v>414</v>
      </c>
      <c r="J109" s="29" t="s">
        <v>1539</v>
      </c>
      <c r="K109" s="29" t="e">
        <f>VLOOKUP(G109,[1]TOTAL!$E$2:$I$198,5,FALSE)</f>
        <v>#N/A</v>
      </c>
      <c r="L109" s="29" t="str">
        <f>VLOOKUP(G109,[1]视频!$G$4:$H$247,2,FALSE)</f>
        <v>待选</v>
      </c>
      <c r="M109" s="30">
        <f t="shared" si="3"/>
        <v>5.0666666666666664</v>
      </c>
      <c r="N109" s="30">
        <f t="shared" si="4"/>
        <v>1.3333333333333334E-2</v>
      </c>
      <c r="O109" s="30">
        <f t="shared" si="5"/>
        <v>2.631578947368421E-3</v>
      </c>
      <c r="P109" s="29" t="s">
        <v>932</v>
      </c>
      <c r="Q109" s="29" t="s">
        <v>1540</v>
      </c>
      <c r="R109" s="29">
        <v>200</v>
      </c>
      <c r="S109" s="29" t="s">
        <v>878</v>
      </c>
      <c r="T109" s="29" t="s">
        <v>193</v>
      </c>
      <c r="U109" s="29" t="s">
        <v>36</v>
      </c>
      <c r="V109" s="29">
        <v>300</v>
      </c>
      <c r="W109" s="29" t="s">
        <v>1541</v>
      </c>
      <c r="X109" s="29" t="s">
        <v>852</v>
      </c>
      <c r="AB109" s="29" t="s">
        <v>1542</v>
      </c>
    </row>
    <row r="110" spans="1:28">
      <c r="A110" s="29" t="s">
        <v>1232</v>
      </c>
      <c r="B110" s="29" t="s">
        <v>620</v>
      </c>
      <c r="C110" s="29" t="s">
        <v>621</v>
      </c>
      <c r="D110" s="29" t="s">
        <v>624</v>
      </c>
      <c r="E110" s="29" t="s">
        <v>858</v>
      </c>
      <c r="F110" s="29" t="s">
        <v>622</v>
      </c>
      <c r="G110" s="29" t="s">
        <v>623</v>
      </c>
      <c r="H110" s="32" t="s">
        <v>128</v>
      </c>
      <c r="I110" s="29" t="s">
        <v>133</v>
      </c>
      <c r="J110" s="29" t="s">
        <v>1164</v>
      </c>
      <c r="K110" s="29" t="e">
        <f>VLOOKUP(G110,[1]TOTAL!$E$2:$I$198,5,FALSE)</f>
        <v>#N/A</v>
      </c>
      <c r="L110" s="29">
        <f>VLOOKUP(G110,[1]视频!$G$4:$H$247,2,FALSE)</f>
        <v>0</v>
      </c>
      <c r="M110" s="30">
        <f t="shared" si="3"/>
        <v>5.25</v>
      </c>
      <c r="N110" s="30">
        <f t="shared" si="4"/>
        <v>1.6666666666666666E-2</v>
      </c>
      <c r="O110" s="30">
        <f t="shared" si="5"/>
        <v>3.1746031746031746E-3</v>
      </c>
      <c r="P110" s="29" t="s">
        <v>862</v>
      </c>
      <c r="Q110" s="29" t="s">
        <v>1233</v>
      </c>
      <c r="R110" s="29">
        <v>200</v>
      </c>
      <c r="S110" s="29" t="s">
        <v>1234</v>
      </c>
      <c r="T110" s="29" t="s">
        <v>193</v>
      </c>
      <c r="U110" s="29" t="s">
        <v>849</v>
      </c>
      <c r="V110" s="29" t="s">
        <v>850</v>
      </c>
      <c r="W110" s="29" t="s">
        <v>851</v>
      </c>
      <c r="X110" s="29" t="s">
        <v>852</v>
      </c>
      <c r="AB110" s="29" t="s">
        <v>1235</v>
      </c>
    </row>
    <row r="111" spans="1:28" hidden="1">
      <c r="A111" s="29" t="s">
        <v>2111</v>
      </c>
      <c r="B111" s="29" t="s">
        <v>2112</v>
      </c>
      <c r="C111" s="29" t="s">
        <v>2113</v>
      </c>
      <c r="D111" s="29" t="s">
        <v>2114</v>
      </c>
      <c r="E111" s="29" t="s">
        <v>1202</v>
      </c>
      <c r="F111" s="29" t="s">
        <v>2115</v>
      </c>
      <c r="G111" s="29" t="s">
        <v>2116</v>
      </c>
      <c r="I111" s="29" t="s">
        <v>1506</v>
      </c>
      <c r="J111" s="29" t="s">
        <v>1357</v>
      </c>
      <c r="K111" s="29" t="e">
        <f>VLOOKUP(G111,[1]TOTAL!$E$2:$I$198,5,FALSE)</f>
        <v>#N/A</v>
      </c>
      <c r="L111" s="29">
        <f>VLOOKUP(G111,[1]视频!$G$4:$H$247,2,FALSE)</f>
        <v>0</v>
      </c>
      <c r="M111" s="30">
        <f t="shared" si="3"/>
        <v>2.1818181818181817</v>
      </c>
      <c r="N111" s="30" t="e">
        <f t="shared" si="4"/>
        <v>#VALUE!</v>
      </c>
      <c r="O111" s="30" t="e">
        <f t="shared" si="5"/>
        <v>#VALUE!</v>
      </c>
      <c r="P111" s="29" t="s">
        <v>1010</v>
      </c>
      <c r="Q111" s="29" t="s">
        <v>882</v>
      </c>
      <c r="R111" s="29" t="s">
        <v>864</v>
      </c>
      <c r="S111" s="29" t="s">
        <v>933</v>
      </c>
      <c r="T111" s="29" t="s">
        <v>848</v>
      </c>
      <c r="U111" s="29" t="s">
        <v>36</v>
      </c>
      <c r="V111" s="29">
        <v>500</v>
      </c>
      <c r="W111" s="29" t="s">
        <v>2117</v>
      </c>
      <c r="X111" s="29" t="s">
        <v>852</v>
      </c>
      <c r="AB111" s="29" t="s">
        <v>2118</v>
      </c>
    </row>
    <row r="112" spans="1:28">
      <c r="A112" s="29" t="s">
        <v>1726</v>
      </c>
      <c r="B112" s="29" t="s">
        <v>630</v>
      </c>
      <c r="C112" s="29" t="s">
        <v>631</v>
      </c>
      <c r="D112" s="29" t="s">
        <v>635</v>
      </c>
      <c r="E112" s="29" t="s">
        <v>841</v>
      </c>
      <c r="F112" s="29" t="s">
        <v>632</v>
      </c>
      <c r="G112" s="29" t="s">
        <v>633</v>
      </c>
      <c r="H112" s="32" t="s">
        <v>128</v>
      </c>
      <c r="I112" s="29" t="s">
        <v>634</v>
      </c>
      <c r="J112" s="29" t="s">
        <v>1097</v>
      </c>
      <c r="K112" s="29" t="e">
        <f>VLOOKUP(G112,[1]TOTAL!$E$2:$I$198,5,FALSE)</f>
        <v>#N/A</v>
      </c>
      <c r="L112" s="29">
        <f>VLOOKUP(G112,[1]视频!$G$4:$H$247,2,FALSE)</f>
        <v>0</v>
      </c>
      <c r="M112" s="30">
        <f t="shared" si="3"/>
        <v>5.244755244755245</v>
      </c>
      <c r="N112" s="30">
        <f t="shared" si="4"/>
        <v>1.9425019425019424E-2</v>
      </c>
      <c r="O112" s="30">
        <f t="shared" si="5"/>
        <v>3.7037037037037038E-3</v>
      </c>
      <c r="P112" s="29" t="s">
        <v>881</v>
      </c>
      <c r="Q112" s="29" t="s">
        <v>1727</v>
      </c>
      <c r="R112" s="29">
        <v>200</v>
      </c>
      <c r="S112" s="29" t="s">
        <v>1005</v>
      </c>
      <c r="T112" s="29" t="s">
        <v>193</v>
      </c>
      <c r="U112" s="29" t="s">
        <v>849</v>
      </c>
      <c r="V112" s="29" t="s">
        <v>850</v>
      </c>
      <c r="W112" s="29" t="s">
        <v>851</v>
      </c>
      <c r="X112" s="29" t="s">
        <v>852</v>
      </c>
      <c r="AB112" s="29" t="s">
        <v>1728</v>
      </c>
    </row>
    <row r="113" spans="1:28" hidden="1">
      <c r="A113" s="29" t="s">
        <v>1063</v>
      </c>
      <c r="B113" s="29" t="s">
        <v>1064</v>
      </c>
      <c r="C113" s="29" t="s">
        <v>1065</v>
      </c>
      <c r="D113" s="29" t="s">
        <v>1065</v>
      </c>
      <c r="E113" s="29" t="s">
        <v>841</v>
      </c>
      <c r="F113" s="29" t="s">
        <v>1064</v>
      </c>
      <c r="G113" s="29" t="s">
        <v>1066</v>
      </c>
      <c r="I113" s="29" t="s">
        <v>133</v>
      </c>
      <c r="J113" s="29" t="s">
        <v>1067</v>
      </c>
      <c r="K113" s="29" t="e">
        <f>VLOOKUP(G113,[1]TOTAL!$E$2:$I$198,5,FALSE)</f>
        <v>#N/A</v>
      </c>
      <c r="L113" s="29" t="str">
        <f>VLOOKUP(G113,[1]视频!$G$4:$H$247,2,FALSE)</f>
        <v>待选</v>
      </c>
      <c r="M113" s="30">
        <f t="shared" si="3"/>
        <v>9.3333333333333339</v>
      </c>
      <c r="N113" s="30" t="e">
        <f t="shared" si="4"/>
        <v>#VALUE!</v>
      </c>
      <c r="O113" s="30" t="e">
        <f t="shared" si="5"/>
        <v>#VALUE!</v>
      </c>
      <c r="P113" s="29" t="s">
        <v>881</v>
      </c>
      <c r="Q113" s="29" t="s">
        <v>882</v>
      </c>
      <c r="R113" s="29" t="s">
        <v>864</v>
      </c>
      <c r="S113" s="29" t="s">
        <v>865</v>
      </c>
      <c r="T113" s="29" t="s">
        <v>907</v>
      </c>
      <c r="U113" s="29" t="s">
        <v>36</v>
      </c>
      <c r="V113" s="29">
        <v>300</v>
      </c>
      <c r="W113" s="29" t="s">
        <v>1068</v>
      </c>
      <c r="X113" s="29" t="s">
        <v>852</v>
      </c>
      <c r="AB113" s="29" t="s">
        <v>1069</v>
      </c>
    </row>
    <row r="114" spans="1:28">
      <c r="A114" s="29" t="s">
        <v>1160</v>
      </c>
      <c r="B114" s="29" t="s">
        <v>636</v>
      </c>
      <c r="C114" s="29" t="s">
        <v>637</v>
      </c>
      <c r="D114" s="29" t="s">
        <v>640</v>
      </c>
      <c r="E114" s="29" t="s">
        <v>858</v>
      </c>
      <c r="F114" s="29" t="s">
        <v>638</v>
      </c>
      <c r="G114" s="29" t="s">
        <v>639</v>
      </c>
      <c r="H114" s="32" t="s">
        <v>128</v>
      </c>
      <c r="I114" s="29" t="s">
        <v>191</v>
      </c>
      <c r="J114" s="29" t="s">
        <v>1161</v>
      </c>
      <c r="K114" s="29" t="e">
        <f>VLOOKUP(G114,[1]TOTAL!$E$2:$I$198,5,FALSE)</f>
        <v>#N/A</v>
      </c>
      <c r="L114" s="29">
        <f>VLOOKUP(G114,[1]视频!$G$4:$H$247,2,FALSE)</f>
        <v>0</v>
      </c>
      <c r="M114" s="30">
        <f t="shared" si="3"/>
        <v>5.1538461538461542</v>
      </c>
      <c r="N114" s="30">
        <f t="shared" si="4"/>
        <v>1.5384615384615385E-2</v>
      </c>
      <c r="O114" s="30">
        <f t="shared" si="5"/>
        <v>2.9850746268656717E-3</v>
      </c>
      <c r="P114" s="29" t="s">
        <v>862</v>
      </c>
      <c r="Q114" s="29" t="s">
        <v>872</v>
      </c>
      <c r="R114" s="29">
        <v>200</v>
      </c>
      <c r="S114" s="29" t="s">
        <v>883</v>
      </c>
      <c r="T114" s="29" t="s">
        <v>193</v>
      </c>
      <c r="U114" s="29" t="s">
        <v>849</v>
      </c>
      <c r="V114" s="29" t="s">
        <v>850</v>
      </c>
      <c r="W114" s="29" t="s">
        <v>851</v>
      </c>
      <c r="X114" s="29" t="s">
        <v>852</v>
      </c>
      <c r="AB114" s="29" t="s">
        <v>1162</v>
      </c>
    </row>
    <row r="115" spans="1:28">
      <c r="A115" s="29" t="s">
        <v>2080</v>
      </c>
      <c r="B115" s="29" t="s">
        <v>645</v>
      </c>
      <c r="C115" s="29" t="s">
        <v>646</v>
      </c>
      <c r="D115" s="29" t="s">
        <v>650</v>
      </c>
      <c r="E115" s="29" t="s">
        <v>841</v>
      </c>
      <c r="F115" s="29" t="s">
        <v>2081</v>
      </c>
      <c r="G115" s="29" t="s">
        <v>648</v>
      </c>
      <c r="H115" s="32" t="s">
        <v>128</v>
      </c>
      <c r="I115" s="29" t="s">
        <v>649</v>
      </c>
      <c r="J115" s="29" t="s">
        <v>285</v>
      </c>
      <c r="K115" s="29" t="e">
        <f>VLOOKUP(G115,[1]TOTAL!$E$2:$I$198,5,FALSE)</f>
        <v>#N/A</v>
      </c>
      <c r="L115" s="29">
        <f>VLOOKUP(G115,[1]视频!$G$4:$H$247,2,FALSE)</f>
        <v>0</v>
      </c>
      <c r="M115" s="30">
        <f t="shared" si="3"/>
        <v>5.1100628930817606</v>
      </c>
      <c r="N115" s="30">
        <f t="shared" si="4"/>
        <v>1.5723270440251572E-2</v>
      </c>
      <c r="O115" s="30">
        <f t="shared" si="5"/>
        <v>3.0769230769230769E-3</v>
      </c>
      <c r="P115" s="29" t="s">
        <v>881</v>
      </c>
      <c r="Q115" s="29" t="s">
        <v>971</v>
      </c>
      <c r="R115" s="29">
        <v>80</v>
      </c>
      <c r="S115" s="29" t="s">
        <v>878</v>
      </c>
      <c r="T115" s="29" t="s">
        <v>924</v>
      </c>
      <c r="U115" s="29" t="s">
        <v>849</v>
      </c>
      <c r="V115" s="29" t="s">
        <v>850</v>
      </c>
      <c r="W115" s="29" t="s">
        <v>1005</v>
      </c>
      <c r="X115" s="29" t="s">
        <v>852</v>
      </c>
      <c r="AB115" s="29" t="s">
        <v>2082</v>
      </c>
    </row>
    <row r="116" spans="1:28" hidden="1">
      <c r="A116" s="29" t="s">
        <v>2128</v>
      </c>
      <c r="B116" s="29" t="s">
        <v>2129</v>
      </c>
      <c r="C116" s="29" t="s">
        <v>2130</v>
      </c>
      <c r="D116" s="29" t="s">
        <v>2131</v>
      </c>
      <c r="E116" s="29" t="s">
        <v>858</v>
      </c>
      <c r="F116" s="29" t="s">
        <v>2129</v>
      </c>
      <c r="G116" s="29" t="s">
        <v>2132</v>
      </c>
      <c r="I116" s="29" t="s">
        <v>1973</v>
      </c>
      <c r="J116" s="29" t="s">
        <v>2133</v>
      </c>
      <c r="K116" s="29" t="e">
        <f>VLOOKUP(G116,[1]TOTAL!$E$2:$I$198,5,FALSE)</f>
        <v>#N/A</v>
      </c>
      <c r="L116" s="29">
        <f>VLOOKUP(G116,[1]视频!$G$4:$H$247,2,FALSE)</f>
        <v>0</v>
      </c>
      <c r="M116" s="30">
        <f t="shared" si="3"/>
        <v>1.9791666666666667</v>
      </c>
      <c r="N116" s="30" t="e">
        <f t="shared" si="4"/>
        <v>#VALUE!</v>
      </c>
      <c r="O116" s="30" t="e">
        <f t="shared" si="5"/>
        <v>#VALUE!</v>
      </c>
      <c r="P116" s="29" t="s">
        <v>881</v>
      </c>
      <c r="Q116" s="29" t="s">
        <v>2134</v>
      </c>
      <c r="R116" s="29" t="s">
        <v>864</v>
      </c>
      <c r="S116" s="29" t="s">
        <v>878</v>
      </c>
      <c r="T116" s="29" t="s">
        <v>848</v>
      </c>
      <c r="U116" s="29" t="s">
        <v>36</v>
      </c>
      <c r="V116" s="29">
        <v>500</v>
      </c>
      <c r="W116" s="29" t="s">
        <v>2135</v>
      </c>
      <c r="X116" s="29" t="s">
        <v>852</v>
      </c>
      <c r="AB116" s="29" t="s">
        <v>2136</v>
      </c>
    </row>
    <row r="117" spans="1:28" hidden="1">
      <c r="A117" s="29" t="s">
        <v>1181</v>
      </c>
      <c r="B117" s="29" t="s">
        <v>1182</v>
      </c>
      <c r="C117" s="29" t="s">
        <v>1183</v>
      </c>
      <c r="D117" s="29" t="s">
        <v>1184</v>
      </c>
      <c r="E117" s="29" t="s">
        <v>858</v>
      </c>
      <c r="F117" s="29" t="s">
        <v>1182</v>
      </c>
      <c r="G117" s="29" t="s">
        <v>1185</v>
      </c>
      <c r="I117" s="29" t="s">
        <v>1186</v>
      </c>
      <c r="J117" s="29" t="s">
        <v>1187</v>
      </c>
      <c r="K117" s="29" t="e">
        <f>VLOOKUP(G117,[1]TOTAL!$E$2:$I$198,5,FALSE)</f>
        <v>#N/A</v>
      </c>
      <c r="L117" s="29" t="str">
        <f>VLOOKUP(G117,[1]视频!$G$4:$H$247,2,FALSE)</f>
        <v>待选</v>
      </c>
      <c r="M117" s="30">
        <f t="shared" si="3"/>
        <v>8</v>
      </c>
      <c r="N117" s="30">
        <f t="shared" si="4"/>
        <v>5.5555555555555558E-3</v>
      </c>
      <c r="O117" s="30">
        <f t="shared" si="5"/>
        <v>6.9444444444444447E-4</v>
      </c>
      <c r="P117" s="29" t="s">
        <v>906</v>
      </c>
      <c r="Q117" s="29" t="s">
        <v>1188</v>
      </c>
      <c r="R117" s="29">
        <v>200</v>
      </c>
      <c r="S117" s="29" t="s">
        <v>883</v>
      </c>
      <c r="T117" s="29" t="s">
        <v>924</v>
      </c>
      <c r="U117" s="29" t="s">
        <v>36</v>
      </c>
      <c r="V117" s="29">
        <v>500</v>
      </c>
      <c r="W117" s="29" t="s">
        <v>1189</v>
      </c>
      <c r="X117" s="29" t="s">
        <v>852</v>
      </c>
      <c r="AB117" s="29" t="s">
        <v>1190</v>
      </c>
    </row>
    <row r="118" spans="1:28">
      <c r="A118" s="29" t="s">
        <v>1374</v>
      </c>
      <c r="B118" s="29" t="s">
        <v>655</v>
      </c>
      <c r="C118" s="29" t="s">
        <v>656</v>
      </c>
      <c r="D118" s="29" t="s">
        <v>658</v>
      </c>
      <c r="E118" s="29" t="s">
        <v>858</v>
      </c>
      <c r="F118" s="29" t="s">
        <v>655</v>
      </c>
      <c r="G118" s="29" t="s">
        <v>657</v>
      </c>
      <c r="H118" s="32" t="s">
        <v>128</v>
      </c>
      <c r="I118" s="29" t="s">
        <v>156</v>
      </c>
      <c r="J118" s="29" t="s">
        <v>980</v>
      </c>
      <c r="K118" s="29" t="e">
        <f>VLOOKUP(G118,[1]TOTAL!$E$2:$I$198,5,FALSE)</f>
        <v>#N/A</v>
      </c>
      <c r="L118" s="29">
        <f>VLOOKUP(G118,[1]视频!$G$4:$H$247,2,FALSE)</f>
        <v>0</v>
      </c>
      <c r="M118" s="30">
        <f t="shared" si="3"/>
        <v>5.0909090909090908</v>
      </c>
      <c r="N118" s="30">
        <f t="shared" si="4"/>
        <v>1.8181818181818181E-2</v>
      </c>
      <c r="O118" s="30">
        <f t="shared" si="5"/>
        <v>3.5714285714285713E-3</v>
      </c>
      <c r="P118" s="29" t="s">
        <v>862</v>
      </c>
      <c r="Q118" s="29" t="s">
        <v>1375</v>
      </c>
      <c r="R118" s="29">
        <v>200</v>
      </c>
      <c r="S118" s="29" t="s">
        <v>878</v>
      </c>
      <c r="T118" s="29" t="s">
        <v>1004</v>
      </c>
      <c r="U118" s="29" t="s">
        <v>849</v>
      </c>
      <c r="V118" s="29" t="s">
        <v>850</v>
      </c>
      <c r="W118" s="29" t="s">
        <v>851</v>
      </c>
      <c r="X118" s="29" t="s">
        <v>852</v>
      </c>
      <c r="AB118" s="29" t="s">
        <v>1376</v>
      </c>
    </row>
    <row r="119" spans="1:28" hidden="1">
      <c r="A119" s="29" t="s">
        <v>1630</v>
      </c>
      <c r="B119" s="29" t="s">
        <v>1631</v>
      </c>
      <c r="C119" s="29" t="s">
        <v>1632</v>
      </c>
      <c r="D119" s="29" t="s">
        <v>1633</v>
      </c>
      <c r="E119" s="29" t="s">
        <v>841</v>
      </c>
      <c r="F119" s="29" t="s">
        <v>1634</v>
      </c>
      <c r="G119" s="29" t="s">
        <v>1635</v>
      </c>
      <c r="I119" s="29" t="s">
        <v>1164</v>
      </c>
      <c r="J119" s="29" t="s">
        <v>1636</v>
      </c>
      <c r="K119" s="29" t="e">
        <f>VLOOKUP(G119,[1]TOTAL!$E$2:$I$198,5,FALSE)</f>
        <v>#N/A</v>
      </c>
      <c r="L119" s="29">
        <f>VLOOKUP(G119,[1]视频!$G$4:$H$247,2,FALSE)</f>
        <v>0</v>
      </c>
      <c r="M119" s="30">
        <f t="shared" si="3"/>
        <v>2.0952380952380953</v>
      </c>
      <c r="N119" s="30" t="e">
        <f t="shared" si="4"/>
        <v>#VALUE!</v>
      </c>
      <c r="O119" s="30" t="e">
        <f t="shared" si="5"/>
        <v>#VALUE!</v>
      </c>
      <c r="P119" s="29" t="s">
        <v>881</v>
      </c>
      <c r="Q119" s="29" t="s">
        <v>1033</v>
      </c>
      <c r="R119" s="29" t="s">
        <v>864</v>
      </c>
      <c r="S119" s="29" t="s">
        <v>1637</v>
      </c>
      <c r="T119" s="29" t="s">
        <v>193</v>
      </c>
      <c r="U119" s="29" t="s">
        <v>849</v>
      </c>
      <c r="V119" s="29" t="s">
        <v>982</v>
      </c>
      <c r="W119" s="29" t="s">
        <v>1635</v>
      </c>
      <c r="X119" s="29" t="s">
        <v>852</v>
      </c>
      <c r="AB119" s="29" t="s">
        <v>1638</v>
      </c>
    </row>
    <row r="120" spans="1:28" hidden="1">
      <c r="A120" s="29" t="s">
        <v>869</v>
      </c>
      <c r="B120" s="29" t="s">
        <v>33</v>
      </c>
      <c r="C120" s="29" t="s">
        <v>35</v>
      </c>
      <c r="D120" s="29" t="s">
        <v>35</v>
      </c>
      <c r="E120" s="29" t="s">
        <v>858</v>
      </c>
      <c r="F120" s="29" t="s">
        <v>33</v>
      </c>
      <c r="G120" s="29" t="s">
        <v>34</v>
      </c>
      <c r="I120" s="29" t="s">
        <v>156</v>
      </c>
      <c r="J120" s="29" t="s">
        <v>871</v>
      </c>
      <c r="K120" s="29" t="e">
        <f>VLOOKUP(G120,[1]TOTAL!$E$2:$I$198,5,FALSE)</f>
        <v>#N/A</v>
      </c>
      <c r="L120" s="29" t="str">
        <f>VLOOKUP(G120,[1]视频!$G$4:$H$247,2,FALSE)</f>
        <v>待选</v>
      </c>
      <c r="M120" s="30">
        <f t="shared" si="3"/>
        <v>19.545454545454547</v>
      </c>
      <c r="N120" s="30" t="e">
        <f t="shared" si="4"/>
        <v>#VALUE!</v>
      </c>
      <c r="O120" s="30" t="e">
        <f t="shared" si="5"/>
        <v>#VALUE!</v>
      </c>
      <c r="P120" s="29" t="s">
        <v>862</v>
      </c>
      <c r="Q120" s="29" t="s">
        <v>872</v>
      </c>
      <c r="R120" s="29" t="s">
        <v>864</v>
      </c>
      <c r="S120" s="29" t="s">
        <v>865</v>
      </c>
      <c r="T120" s="29" t="s">
        <v>873</v>
      </c>
      <c r="U120" s="29" t="s">
        <v>36</v>
      </c>
      <c r="V120" s="29">
        <v>300</v>
      </c>
      <c r="W120" s="29" t="s">
        <v>874</v>
      </c>
      <c r="X120" s="29" t="s">
        <v>852</v>
      </c>
      <c r="AB120" s="29" t="s">
        <v>875</v>
      </c>
    </row>
    <row r="121" spans="1:28">
      <c r="A121" s="29" t="s">
        <v>1201</v>
      </c>
      <c r="B121" s="29" t="s">
        <v>663</v>
      </c>
      <c r="C121" s="29" t="s">
        <v>664</v>
      </c>
      <c r="D121" s="29" t="s">
        <v>666</v>
      </c>
      <c r="E121" s="29" t="s">
        <v>1202</v>
      </c>
      <c r="F121" s="29" t="s">
        <v>663</v>
      </c>
      <c r="G121" s="29" t="s">
        <v>665</v>
      </c>
      <c r="H121" s="32" t="s">
        <v>128</v>
      </c>
      <c r="I121" s="29" t="s">
        <v>582</v>
      </c>
      <c r="J121" s="29" t="s">
        <v>1203</v>
      </c>
      <c r="K121" s="29" t="e">
        <f>VLOOKUP(G121,[1]TOTAL!$E$2:$I$198,5,FALSE)</f>
        <v>#N/A</v>
      </c>
      <c r="L121" s="29">
        <f>VLOOKUP(G121,[1]视频!$G$4:$H$247,2,FALSE)</f>
        <v>0</v>
      </c>
      <c r="M121" s="30">
        <f t="shared" si="3"/>
        <v>5</v>
      </c>
      <c r="N121" s="30">
        <f t="shared" si="4"/>
        <v>7.4074074074074077E-3</v>
      </c>
      <c r="O121" s="30">
        <f t="shared" si="5"/>
        <v>1.4814814814814814E-3</v>
      </c>
      <c r="P121" s="29" t="s">
        <v>862</v>
      </c>
      <c r="Q121" s="29" t="s">
        <v>872</v>
      </c>
      <c r="R121" s="29">
        <v>200</v>
      </c>
      <c r="S121" s="29" t="s">
        <v>1204</v>
      </c>
      <c r="T121" s="29" t="s">
        <v>848</v>
      </c>
      <c r="U121" s="29" t="s">
        <v>36</v>
      </c>
      <c r="V121" s="29">
        <v>300</v>
      </c>
      <c r="W121" s="29" t="s">
        <v>837</v>
      </c>
      <c r="X121" s="29" t="s">
        <v>852</v>
      </c>
      <c r="AB121" s="29" t="s">
        <v>1205</v>
      </c>
    </row>
    <row r="122" spans="1:28" hidden="1">
      <c r="A122" s="29" t="s">
        <v>1035</v>
      </c>
      <c r="B122" s="29" t="s">
        <v>1036</v>
      </c>
      <c r="C122" s="29" t="s">
        <v>1037</v>
      </c>
      <c r="D122" s="29" t="s">
        <v>1038</v>
      </c>
      <c r="E122" s="29" t="s">
        <v>841</v>
      </c>
      <c r="F122" s="29" t="s">
        <v>1039</v>
      </c>
      <c r="G122" s="29" t="s">
        <v>1040</v>
      </c>
      <c r="I122" s="29" t="s">
        <v>1041</v>
      </c>
      <c r="J122" s="29" t="s">
        <v>1042</v>
      </c>
      <c r="K122" s="29" t="e">
        <f>VLOOKUP(G122,[1]TOTAL!$E$2:$I$198,5,FALSE)</f>
        <v>#N/A</v>
      </c>
      <c r="L122" s="29" t="str">
        <f>VLOOKUP(G122,[1]视频!$G$4:$H$247,2,FALSE)</f>
        <v>待选</v>
      </c>
      <c r="M122" s="30">
        <f t="shared" si="3"/>
        <v>9.3605990783410142</v>
      </c>
      <c r="N122" s="30">
        <f t="shared" si="4"/>
        <v>1.4400921658986175E-2</v>
      </c>
      <c r="O122" s="30">
        <f t="shared" si="5"/>
        <v>1.5384615384615385E-3</v>
      </c>
      <c r="P122" s="29" t="s">
        <v>862</v>
      </c>
      <c r="Q122" s="29" t="s">
        <v>1043</v>
      </c>
      <c r="R122" s="29">
        <v>200</v>
      </c>
      <c r="S122" s="29" t="s">
        <v>878</v>
      </c>
      <c r="T122" s="29" t="s">
        <v>193</v>
      </c>
      <c r="U122" s="29" t="s">
        <v>36</v>
      </c>
      <c r="V122" s="29">
        <v>300</v>
      </c>
      <c r="W122" s="29" t="s">
        <v>1044</v>
      </c>
      <c r="X122" s="29" t="s">
        <v>852</v>
      </c>
      <c r="AB122" s="29" t="s">
        <v>1045</v>
      </c>
    </row>
    <row r="123" spans="1:28" hidden="1">
      <c r="A123" s="29" t="s">
        <v>1527</v>
      </c>
      <c r="B123" s="29" t="s">
        <v>1528</v>
      </c>
      <c r="C123" s="29" t="s">
        <v>1529</v>
      </c>
      <c r="D123" s="29" t="s">
        <v>1529</v>
      </c>
      <c r="E123" s="29" t="s">
        <v>858</v>
      </c>
      <c r="F123" s="29" t="s">
        <v>1530</v>
      </c>
      <c r="G123" s="29" t="s">
        <v>1531</v>
      </c>
      <c r="I123" s="29" t="s">
        <v>860</v>
      </c>
      <c r="J123" s="29" t="s">
        <v>1522</v>
      </c>
      <c r="K123" s="29" t="e">
        <f>VLOOKUP(G123,[1]TOTAL!$E$2:$I$198,5,FALSE)</f>
        <v>#N/A</v>
      </c>
      <c r="L123" s="29" t="str">
        <f>VLOOKUP(G123,[1]视频!$G$4:$H$247,2,FALSE)</f>
        <v>待选</v>
      </c>
      <c r="M123" s="30">
        <f t="shared" si="3"/>
        <v>5.1034482758620694</v>
      </c>
      <c r="N123" s="30" t="e">
        <f t="shared" si="4"/>
        <v>#VALUE!</v>
      </c>
      <c r="O123" s="30" t="e">
        <f t="shared" si="5"/>
        <v>#VALUE!</v>
      </c>
      <c r="P123" s="29" t="s">
        <v>1402</v>
      </c>
      <c r="Q123" s="29" t="s">
        <v>872</v>
      </c>
      <c r="R123" s="29" t="s">
        <v>864</v>
      </c>
      <c r="S123" s="29" t="s">
        <v>878</v>
      </c>
      <c r="T123" s="29" t="s">
        <v>1525</v>
      </c>
      <c r="U123" s="29" t="s">
        <v>36</v>
      </c>
      <c r="V123" s="29">
        <v>500</v>
      </c>
      <c r="W123" s="29" t="s">
        <v>1531</v>
      </c>
      <c r="X123" s="29" t="s">
        <v>852</v>
      </c>
      <c r="AB123" s="29" t="s">
        <v>1532</v>
      </c>
    </row>
    <row r="124" spans="1:28" hidden="1">
      <c r="A124" s="29" t="s">
        <v>1517</v>
      </c>
      <c r="B124" s="29" t="s">
        <v>1518</v>
      </c>
      <c r="C124" s="29" t="s">
        <v>1519</v>
      </c>
      <c r="D124" s="29" t="s">
        <v>1519</v>
      </c>
      <c r="E124" s="29" t="s">
        <v>841</v>
      </c>
      <c r="F124" s="29" t="s">
        <v>1520</v>
      </c>
      <c r="G124" s="29" t="s">
        <v>1521</v>
      </c>
      <c r="I124" s="29" t="s">
        <v>1467</v>
      </c>
      <c r="J124" s="29" t="s">
        <v>1522</v>
      </c>
      <c r="K124" s="29" t="e">
        <f>VLOOKUP(G124,[1]TOTAL!$E$2:$I$198,5,FALSE)</f>
        <v>#N/A</v>
      </c>
      <c r="L124" s="29" t="str">
        <f>VLOOKUP(G124,[1]视频!$G$4:$H$247,2,FALSE)</f>
        <v>待选</v>
      </c>
      <c r="M124" s="30">
        <f t="shared" si="3"/>
        <v>5.5849056603773581</v>
      </c>
      <c r="N124" s="30" t="e">
        <f t="shared" si="4"/>
        <v>#VALUE!</v>
      </c>
      <c r="O124" s="30" t="e">
        <f t="shared" si="5"/>
        <v>#VALUE!</v>
      </c>
      <c r="P124" s="29" t="s">
        <v>1523</v>
      </c>
      <c r="Q124" s="29" t="s">
        <v>997</v>
      </c>
      <c r="R124" s="29" t="s">
        <v>864</v>
      </c>
      <c r="S124" s="29" t="s">
        <v>1524</v>
      </c>
      <c r="T124" s="29" t="s">
        <v>1525</v>
      </c>
      <c r="U124" s="29" t="s">
        <v>36</v>
      </c>
      <c r="V124" s="29">
        <v>500</v>
      </c>
      <c r="W124" s="29" t="s">
        <v>1521</v>
      </c>
      <c r="X124" s="29" t="s">
        <v>852</v>
      </c>
      <c r="AB124" s="29" t="s">
        <v>1526</v>
      </c>
    </row>
    <row r="125" spans="1:28">
      <c r="A125" s="29" t="s">
        <v>1741</v>
      </c>
      <c r="B125" s="29" t="s">
        <v>671</v>
      </c>
      <c r="C125" s="29" t="s">
        <v>672</v>
      </c>
      <c r="D125" s="29" t="s">
        <v>675</v>
      </c>
      <c r="E125" s="29" t="s">
        <v>858</v>
      </c>
      <c r="F125" s="29" t="s">
        <v>673</v>
      </c>
      <c r="G125" s="29" t="s">
        <v>674</v>
      </c>
      <c r="H125" s="32" t="s">
        <v>128</v>
      </c>
      <c r="I125" s="29" t="s">
        <v>133</v>
      </c>
      <c r="J125" s="29" t="s">
        <v>1742</v>
      </c>
      <c r="K125" s="29" t="e">
        <f>VLOOKUP(G125,[1]TOTAL!$E$2:$I$198,5,FALSE)</f>
        <v>#N/A</v>
      </c>
      <c r="L125" s="29">
        <f>VLOOKUP(G125,[1]视频!$G$4:$H$247,2,FALSE)</f>
        <v>0</v>
      </c>
      <c r="M125" s="30">
        <f t="shared" si="3"/>
        <v>5</v>
      </c>
      <c r="N125" s="30">
        <f t="shared" si="4"/>
        <v>1.6666666666666666E-2</v>
      </c>
      <c r="O125" s="30">
        <f t="shared" si="5"/>
        <v>3.3333333333333335E-3</v>
      </c>
      <c r="P125" s="29" t="s">
        <v>862</v>
      </c>
      <c r="Q125" s="29" t="s">
        <v>1743</v>
      </c>
      <c r="R125" s="29">
        <v>200</v>
      </c>
      <c r="S125" s="29" t="s">
        <v>1230</v>
      </c>
      <c r="T125" s="29" t="s">
        <v>193</v>
      </c>
      <c r="U125" s="29" t="s">
        <v>849</v>
      </c>
      <c r="V125" s="29" t="s">
        <v>850</v>
      </c>
      <c r="W125" s="29" t="s">
        <v>851</v>
      </c>
      <c r="X125" s="29" t="s">
        <v>852</v>
      </c>
      <c r="AB125" s="29" t="s">
        <v>1744</v>
      </c>
    </row>
    <row r="126" spans="1:28">
      <c r="A126" s="29" t="s">
        <v>2341</v>
      </c>
      <c r="B126" s="29" t="s">
        <v>676</v>
      </c>
      <c r="C126" s="29" t="s">
        <v>677</v>
      </c>
      <c r="D126" s="29" t="s">
        <v>680</v>
      </c>
      <c r="E126" s="29" t="s">
        <v>858</v>
      </c>
      <c r="F126" s="29" t="s">
        <v>678</v>
      </c>
      <c r="G126" s="29" t="s">
        <v>679</v>
      </c>
      <c r="H126" s="32" t="s">
        <v>128</v>
      </c>
      <c r="I126" s="29" t="s">
        <v>133</v>
      </c>
      <c r="J126" s="29" t="s">
        <v>1742</v>
      </c>
      <c r="K126" s="29" t="e">
        <f>VLOOKUP(G126,[1]TOTAL!$E$2:$I$198,5,FALSE)</f>
        <v>#N/A</v>
      </c>
      <c r="L126" s="29">
        <f>VLOOKUP(G126,[1]视频!$G$4:$H$247,2,FALSE)</f>
        <v>0</v>
      </c>
      <c r="M126" s="30">
        <f t="shared" si="3"/>
        <v>5</v>
      </c>
      <c r="N126" s="30">
        <f t="shared" si="4"/>
        <v>1.6666666666666666E-2</v>
      </c>
      <c r="O126" s="30">
        <f t="shared" si="5"/>
        <v>3.3333333333333335E-3</v>
      </c>
      <c r="P126" s="29" t="s">
        <v>881</v>
      </c>
      <c r="Q126" s="29" t="s">
        <v>882</v>
      </c>
      <c r="R126" s="29">
        <v>200</v>
      </c>
      <c r="S126" s="29" t="s">
        <v>933</v>
      </c>
      <c r="T126" s="29" t="s">
        <v>848</v>
      </c>
      <c r="U126" s="29" t="s">
        <v>849</v>
      </c>
      <c r="V126" s="29" t="s">
        <v>850</v>
      </c>
      <c r="W126" s="29" t="s">
        <v>851</v>
      </c>
      <c r="X126" s="29" t="s">
        <v>852</v>
      </c>
      <c r="AB126" s="29" t="s">
        <v>2342</v>
      </c>
    </row>
    <row r="127" spans="1:28">
      <c r="A127" s="29" t="s">
        <v>1093</v>
      </c>
      <c r="B127" s="29" t="s">
        <v>1094</v>
      </c>
      <c r="C127" s="29" t="s">
        <v>1095</v>
      </c>
      <c r="D127" s="29" t="s">
        <v>684</v>
      </c>
      <c r="E127" s="29" t="s">
        <v>858</v>
      </c>
      <c r="F127" s="29" t="s">
        <v>1096</v>
      </c>
      <c r="G127" s="29" t="s">
        <v>683</v>
      </c>
      <c r="H127" s="32" t="s">
        <v>128</v>
      </c>
      <c r="I127" s="29" t="s">
        <v>156</v>
      </c>
      <c r="J127" s="29" t="s">
        <v>1097</v>
      </c>
      <c r="K127" s="29" t="e">
        <f>VLOOKUP(G127,[1]TOTAL!$E$2:$I$198,5,FALSE)</f>
        <v>#N/A</v>
      </c>
      <c r="L127" s="29">
        <f>VLOOKUP(G127,[1]视频!$G$4:$H$247,2,FALSE)</f>
        <v>0</v>
      </c>
      <c r="M127" s="30">
        <f t="shared" si="3"/>
        <v>4.9090909090909092</v>
      </c>
      <c r="N127" s="30">
        <f t="shared" si="4"/>
        <v>1.8181818181818181E-2</v>
      </c>
      <c r="O127" s="30">
        <f t="shared" si="5"/>
        <v>3.7037037037037038E-3</v>
      </c>
      <c r="P127" s="29" t="s">
        <v>862</v>
      </c>
      <c r="Q127" s="29" t="s">
        <v>1098</v>
      </c>
      <c r="R127" s="29">
        <v>200</v>
      </c>
      <c r="S127" s="29" t="s">
        <v>878</v>
      </c>
      <c r="T127" s="29" t="s">
        <v>193</v>
      </c>
      <c r="U127" s="29" t="s">
        <v>849</v>
      </c>
      <c r="V127" s="29" t="s">
        <v>850</v>
      </c>
      <c r="W127" s="29" t="s">
        <v>851</v>
      </c>
      <c r="X127" s="29" t="s">
        <v>852</v>
      </c>
      <c r="AB127" s="29" t="s">
        <v>1099</v>
      </c>
    </row>
    <row r="128" spans="1:28">
      <c r="A128" s="29" t="s">
        <v>2239</v>
      </c>
      <c r="B128" s="29" t="s">
        <v>689</v>
      </c>
      <c r="C128" s="29" t="s">
        <v>690</v>
      </c>
      <c r="D128" s="29" t="s">
        <v>693</v>
      </c>
      <c r="E128" s="29" t="s">
        <v>841</v>
      </c>
      <c r="F128" s="29" t="s">
        <v>689</v>
      </c>
      <c r="G128" s="29" t="s">
        <v>691</v>
      </c>
      <c r="H128" s="32" t="s">
        <v>128</v>
      </c>
      <c r="I128" s="29" t="s">
        <v>692</v>
      </c>
      <c r="J128" s="29" t="s">
        <v>582</v>
      </c>
      <c r="K128" s="29" t="e">
        <f>VLOOKUP(G128,[1]TOTAL!$E$2:$I$198,5,FALSE)</f>
        <v>#N/A</v>
      </c>
      <c r="L128" s="29">
        <f>VLOOKUP(G128,[1]视频!$G$4:$H$247,2,FALSE)</f>
        <v>0</v>
      </c>
      <c r="M128" s="30">
        <f t="shared" si="3"/>
        <v>4.8842257597684515</v>
      </c>
      <c r="N128" s="30">
        <f t="shared" si="4"/>
        <v>1.4471780028943559E-2</v>
      </c>
      <c r="O128" s="30">
        <f t="shared" si="5"/>
        <v>2.9629629629629628E-3</v>
      </c>
      <c r="P128" s="29" t="s">
        <v>1222</v>
      </c>
      <c r="Q128" s="29" t="s">
        <v>2240</v>
      </c>
      <c r="R128" s="29">
        <v>80</v>
      </c>
      <c r="S128" s="29" t="s">
        <v>878</v>
      </c>
      <c r="T128" s="29" t="s">
        <v>924</v>
      </c>
      <c r="U128" s="29" t="s">
        <v>849</v>
      </c>
      <c r="V128" s="29" t="s">
        <v>850</v>
      </c>
      <c r="W128" s="29" t="s">
        <v>837</v>
      </c>
      <c r="X128" s="29" t="s">
        <v>852</v>
      </c>
      <c r="AB128" s="29" t="s">
        <v>2241</v>
      </c>
    </row>
    <row r="129" spans="1:28">
      <c r="A129" s="29" t="s">
        <v>2265</v>
      </c>
      <c r="B129" s="29" t="s">
        <v>697</v>
      </c>
      <c r="C129" s="29" t="s">
        <v>698</v>
      </c>
      <c r="D129" s="29" t="s">
        <v>701</v>
      </c>
      <c r="E129" s="29" t="s">
        <v>841</v>
      </c>
      <c r="F129" s="29" t="s">
        <v>699</v>
      </c>
      <c r="G129" s="29" t="s">
        <v>700</v>
      </c>
      <c r="H129" s="32" t="s">
        <v>128</v>
      </c>
      <c r="I129" s="29" t="s">
        <v>285</v>
      </c>
      <c r="J129" s="29" t="s">
        <v>2266</v>
      </c>
      <c r="K129" s="29" t="e">
        <f>VLOOKUP(G129,[1]TOTAL!$E$2:$I$198,5,FALSE)</f>
        <v>#N/A</v>
      </c>
      <c r="L129" s="29">
        <f>VLOOKUP(G129,[1]视频!$G$4:$H$247,2,FALSE)</f>
        <v>0</v>
      </c>
      <c r="M129" s="30">
        <f t="shared" si="3"/>
        <v>4.8461538461538458</v>
      </c>
      <c r="N129" s="30">
        <f t="shared" si="4"/>
        <v>7.6923076923076927E-3</v>
      </c>
      <c r="O129" s="30">
        <f t="shared" si="5"/>
        <v>1.5873015873015873E-3</v>
      </c>
      <c r="P129" s="29" t="s">
        <v>1193</v>
      </c>
      <c r="Q129" s="29" t="s">
        <v>1550</v>
      </c>
      <c r="R129" s="29">
        <v>200</v>
      </c>
      <c r="S129" s="29" t="s">
        <v>878</v>
      </c>
      <c r="T129" s="29" t="s">
        <v>924</v>
      </c>
      <c r="U129" s="29" t="s">
        <v>849</v>
      </c>
      <c r="V129" s="29" t="s">
        <v>850</v>
      </c>
      <c r="W129" s="29" t="s">
        <v>2267</v>
      </c>
      <c r="X129" s="29" t="s">
        <v>852</v>
      </c>
      <c r="AB129" s="29" t="s">
        <v>2268</v>
      </c>
    </row>
    <row r="130" spans="1:28">
      <c r="A130" s="29" t="s">
        <v>2246</v>
      </c>
      <c r="B130" s="29" t="s">
        <v>702</v>
      </c>
      <c r="C130" s="29" t="s">
        <v>2247</v>
      </c>
      <c r="D130" s="29" t="s">
        <v>704</v>
      </c>
      <c r="E130" s="29" t="s">
        <v>858</v>
      </c>
      <c r="F130" s="29" t="s">
        <v>702</v>
      </c>
      <c r="G130" s="29" t="s">
        <v>703</v>
      </c>
      <c r="H130" s="32" t="s">
        <v>128</v>
      </c>
      <c r="I130" s="29" t="s">
        <v>378</v>
      </c>
      <c r="J130" s="29" t="s">
        <v>2248</v>
      </c>
      <c r="K130" s="29" t="e">
        <f>VLOOKUP(G130,[1]TOTAL!$E$2:$I$198,5,FALSE)</f>
        <v>#N/A</v>
      </c>
      <c r="L130" s="29">
        <f>VLOOKUP(G130,[1]视频!$G$4:$H$247,2,FALSE)</f>
        <v>0</v>
      </c>
      <c r="M130" s="30">
        <f t="shared" ref="M130:M193" si="6">J130/I130</f>
        <v>4.6785714285714288</v>
      </c>
      <c r="N130" s="30">
        <f t="shared" ref="N130:N193" si="7">R130/I130</f>
        <v>7.1428571428571426E-3</v>
      </c>
      <c r="O130" s="30">
        <f t="shared" ref="O130:O193" si="8">R130/J130</f>
        <v>1.5267175572519084E-3</v>
      </c>
      <c r="P130" s="29" t="s">
        <v>862</v>
      </c>
      <c r="Q130" s="29" t="s">
        <v>2249</v>
      </c>
      <c r="R130" s="29">
        <v>200</v>
      </c>
      <c r="S130" s="29" t="s">
        <v>913</v>
      </c>
      <c r="T130" s="29" t="s">
        <v>2250</v>
      </c>
      <c r="U130" s="29" t="s">
        <v>849</v>
      </c>
      <c r="V130" s="29" t="s">
        <v>850</v>
      </c>
      <c r="W130" s="29" t="s">
        <v>2251</v>
      </c>
      <c r="X130" s="29" t="s">
        <v>852</v>
      </c>
      <c r="AB130" s="29" t="s">
        <v>2252</v>
      </c>
    </row>
    <row r="131" spans="1:28">
      <c r="A131" s="29" t="s">
        <v>1874</v>
      </c>
      <c r="B131" s="29" t="s">
        <v>708</v>
      </c>
      <c r="C131" s="29" t="s">
        <v>709</v>
      </c>
      <c r="D131" s="29" t="s">
        <v>712</v>
      </c>
      <c r="E131" s="29" t="s">
        <v>858</v>
      </c>
      <c r="F131" s="29" t="s">
        <v>710</v>
      </c>
      <c r="G131" s="29" t="s">
        <v>711</v>
      </c>
      <c r="H131" s="32" t="s">
        <v>128</v>
      </c>
      <c r="I131" s="29" t="s">
        <v>172</v>
      </c>
      <c r="J131" s="29" t="s">
        <v>1804</v>
      </c>
      <c r="K131" s="29" t="e">
        <f>VLOOKUP(G131,[1]TOTAL!$E$2:$I$198,5,FALSE)</f>
        <v>#N/A</v>
      </c>
      <c r="L131" s="29">
        <f>VLOOKUP(G131,[1]视频!$G$4:$H$247,2,FALSE)</f>
        <v>0</v>
      </c>
      <c r="M131" s="30">
        <f t="shared" si="6"/>
        <v>4.5599999999999996</v>
      </c>
      <c r="N131" s="30">
        <f t="shared" si="7"/>
        <v>8.0000000000000002E-3</v>
      </c>
      <c r="O131" s="30">
        <f t="shared" si="8"/>
        <v>1.7543859649122807E-3</v>
      </c>
      <c r="P131" s="29" t="s">
        <v>932</v>
      </c>
      <c r="Q131" s="29" t="s">
        <v>1375</v>
      </c>
      <c r="R131" s="29">
        <v>200</v>
      </c>
      <c r="S131" s="29" t="s">
        <v>933</v>
      </c>
      <c r="T131" s="29" t="s">
        <v>848</v>
      </c>
      <c r="U131" s="29" t="s">
        <v>849</v>
      </c>
      <c r="V131" s="29" t="s">
        <v>850</v>
      </c>
      <c r="W131" s="29" t="s">
        <v>851</v>
      </c>
      <c r="X131" s="29" t="s">
        <v>852</v>
      </c>
      <c r="AB131" s="29" t="s">
        <v>1875</v>
      </c>
    </row>
    <row r="132" spans="1:28">
      <c r="A132" s="29" t="s">
        <v>1784</v>
      </c>
      <c r="B132" s="29" t="s">
        <v>714</v>
      </c>
      <c r="C132" s="29" t="s">
        <v>715</v>
      </c>
      <c r="D132" s="29" t="s">
        <v>718</v>
      </c>
      <c r="E132" s="29" t="s">
        <v>841</v>
      </c>
      <c r="F132" s="29" t="s">
        <v>716</v>
      </c>
      <c r="G132" s="29" t="s">
        <v>717</v>
      </c>
      <c r="H132" s="32" t="s">
        <v>128</v>
      </c>
      <c r="I132" s="29" t="s">
        <v>133</v>
      </c>
      <c r="J132" s="29" t="s">
        <v>1097</v>
      </c>
      <c r="K132" s="29" t="e">
        <f>VLOOKUP(G132,[1]TOTAL!$E$2:$I$198,5,FALSE)</f>
        <v>#N/A</v>
      </c>
      <c r="L132" s="29">
        <f>VLOOKUP(G132,[1]视频!$G$4:$H$247,2,FALSE)</f>
        <v>0</v>
      </c>
      <c r="M132" s="30">
        <f t="shared" si="6"/>
        <v>4.5</v>
      </c>
      <c r="N132" s="30">
        <f t="shared" si="7"/>
        <v>1.6666666666666666E-2</v>
      </c>
      <c r="O132" s="30">
        <f t="shared" si="8"/>
        <v>3.7037037037037038E-3</v>
      </c>
      <c r="P132" s="29" t="s">
        <v>1222</v>
      </c>
      <c r="Q132" s="29" t="s">
        <v>872</v>
      </c>
      <c r="R132" s="29">
        <v>200</v>
      </c>
      <c r="S132" s="29" t="s">
        <v>1328</v>
      </c>
      <c r="T132" s="29" t="s">
        <v>924</v>
      </c>
      <c r="U132" s="29" t="s">
        <v>849</v>
      </c>
      <c r="V132" s="29" t="s">
        <v>850</v>
      </c>
      <c r="W132" s="29" t="s">
        <v>851</v>
      </c>
      <c r="X132" s="29" t="s">
        <v>852</v>
      </c>
      <c r="AB132" s="29" t="s">
        <v>1785</v>
      </c>
    </row>
    <row r="133" spans="1:28">
      <c r="A133" s="29" t="s">
        <v>1895</v>
      </c>
      <c r="B133" s="29" t="s">
        <v>719</v>
      </c>
      <c r="C133" s="29" t="s">
        <v>720</v>
      </c>
      <c r="D133" s="29" t="s">
        <v>722</v>
      </c>
      <c r="E133" s="29" t="s">
        <v>858</v>
      </c>
      <c r="F133" s="29" t="s">
        <v>719</v>
      </c>
      <c r="G133" s="29" t="s">
        <v>721</v>
      </c>
      <c r="H133" s="32" t="s">
        <v>128</v>
      </c>
      <c r="I133" s="29" t="s">
        <v>414</v>
      </c>
      <c r="J133" s="29" t="s">
        <v>1161</v>
      </c>
      <c r="K133" s="29" t="e">
        <f>VLOOKUP(G133,[1]TOTAL!$E$2:$I$198,5,FALSE)</f>
        <v>#N/A</v>
      </c>
      <c r="L133" s="29">
        <f>VLOOKUP(G133,[1]视频!$G$4:$H$247,2,FALSE)</f>
        <v>0</v>
      </c>
      <c r="M133" s="30">
        <f t="shared" si="6"/>
        <v>4.4666666666666668</v>
      </c>
      <c r="N133" s="30">
        <f t="shared" si="7"/>
        <v>1.3333333333333334E-2</v>
      </c>
      <c r="O133" s="30">
        <f t="shared" si="8"/>
        <v>2.9850746268656717E-3</v>
      </c>
      <c r="P133" s="29" t="s">
        <v>862</v>
      </c>
      <c r="Q133" s="29" t="s">
        <v>948</v>
      </c>
      <c r="R133" s="29">
        <v>200</v>
      </c>
      <c r="S133" s="29" t="s">
        <v>1005</v>
      </c>
      <c r="T133" s="29" t="s">
        <v>848</v>
      </c>
      <c r="U133" s="29" t="s">
        <v>849</v>
      </c>
      <c r="V133" s="29" t="s">
        <v>850</v>
      </c>
      <c r="W133" s="29" t="s">
        <v>1005</v>
      </c>
      <c r="X133" s="29" t="s">
        <v>852</v>
      </c>
      <c r="AB133" s="29" t="s">
        <v>1894</v>
      </c>
    </row>
    <row r="134" spans="1:28">
      <c r="A134" s="29" t="s">
        <v>1470</v>
      </c>
      <c r="B134" s="29" t="s">
        <v>726</v>
      </c>
      <c r="C134" s="29" t="s">
        <v>728</v>
      </c>
      <c r="D134" s="29" t="s">
        <v>728</v>
      </c>
      <c r="E134" s="29" t="s">
        <v>858</v>
      </c>
      <c r="F134" s="29" t="s">
        <v>104</v>
      </c>
      <c r="G134" s="29" t="s">
        <v>727</v>
      </c>
      <c r="H134" s="32" t="s">
        <v>128</v>
      </c>
      <c r="I134" s="29" t="s">
        <v>191</v>
      </c>
      <c r="J134" s="29" t="s">
        <v>860</v>
      </c>
      <c r="K134" s="29" t="e">
        <f>VLOOKUP(G134,[1]TOTAL!$E$2:$I$198,5,FALSE)</f>
        <v>#N/A</v>
      </c>
      <c r="L134" s="29">
        <f>VLOOKUP(G134,[1]视频!$G$4:$H$247,2,FALSE)</f>
        <v>0</v>
      </c>
      <c r="M134" s="30">
        <f t="shared" si="6"/>
        <v>4.4615384615384617</v>
      </c>
      <c r="N134" s="30">
        <f t="shared" si="7"/>
        <v>1.5384615384615385E-2</v>
      </c>
      <c r="O134" s="30">
        <f t="shared" si="8"/>
        <v>3.4482758620689655E-3</v>
      </c>
      <c r="P134" s="29" t="s">
        <v>881</v>
      </c>
      <c r="Q134" s="29" t="s">
        <v>882</v>
      </c>
      <c r="R134" s="29">
        <v>200</v>
      </c>
      <c r="S134" s="29" t="s">
        <v>878</v>
      </c>
      <c r="T134" s="29" t="s">
        <v>924</v>
      </c>
      <c r="U134" s="29" t="s">
        <v>849</v>
      </c>
      <c r="V134" s="29" t="s">
        <v>850</v>
      </c>
      <c r="W134" s="29" t="s">
        <v>851</v>
      </c>
      <c r="X134" s="29" t="s">
        <v>852</v>
      </c>
      <c r="AB134" s="29" t="s">
        <v>1471</v>
      </c>
    </row>
    <row r="135" spans="1:28">
      <c r="A135" s="29" t="s">
        <v>1156</v>
      </c>
      <c r="B135" s="29" t="s">
        <v>729</v>
      </c>
      <c r="C135" s="29" t="s">
        <v>733</v>
      </c>
      <c r="D135" s="29" t="s">
        <v>733</v>
      </c>
      <c r="E135" s="29" t="s">
        <v>858</v>
      </c>
      <c r="F135" s="29" t="s">
        <v>730</v>
      </c>
      <c r="G135" s="29" t="s">
        <v>731</v>
      </c>
      <c r="H135" s="32" t="s">
        <v>128</v>
      </c>
      <c r="I135" s="29" t="s">
        <v>732</v>
      </c>
      <c r="J135" s="29" t="s">
        <v>1157</v>
      </c>
      <c r="K135" s="29" t="e">
        <f>VLOOKUP(G135,[1]TOTAL!$E$2:$I$198,5,FALSE)</f>
        <v>#N/A</v>
      </c>
      <c r="L135" s="29">
        <f>VLOOKUP(G135,[1]视频!$G$4:$H$247,2,FALSE)</f>
        <v>0</v>
      </c>
      <c r="M135" s="30">
        <f t="shared" si="6"/>
        <v>4.4519192718638703</v>
      </c>
      <c r="N135" s="30">
        <f t="shared" si="7"/>
        <v>4.9465769687376338E-3</v>
      </c>
      <c r="O135" s="30">
        <f t="shared" si="8"/>
        <v>1.1111111111111111E-3</v>
      </c>
      <c r="P135" s="29" t="s">
        <v>862</v>
      </c>
      <c r="Q135" s="29" t="s">
        <v>1158</v>
      </c>
      <c r="R135" s="29">
        <v>200</v>
      </c>
      <c r="S135" s="29" t="s">
        <v>913</v>
      </c>
      <c r="T135" s="29" t="s">
        <v>1159</v>
      </c>
      <c r="U135" s="29" t="s">
        <v>36</v>
      </c>
      <c r="V135" s="29">
        <v>500</v>
      </c>
      <c r="W135" s="29" t="s">
        <v>851</v>
      </c>
      <c r="X135" s="29" t="s">
        <v>852</v>
      </c>
      <c r="AB135" s="29" t="s">
        <v>1155</v>
      </c>
    </row>
    <row r="136" spans="1:28">
      <c r="A136" s="29" t="s">
        <v>2288</v>
      </c>
      <c r="B136" s="29" t="s">
        <v>734</v>
      </c>
      <c r="C136" s="29" t="s">
        <v>735</v>
      </c>
      <c r="D136" s="29" t="s">
        <v>737</v>
      </c>
      <c r="E136" s="29" t="s">
        <v>841</v>
      </c>
      <c r="F136" s="29" t="s">
        <v>734</v>
      </c>
      <c r="G136" s="29" t="s">
        <v>736</v>
      </c>
      <c r="H136" s="32" t="s">
        <v>128</v>
      </c>
      <c r="I136" s="29" t="s">
        <v>163</v>
      </c>
      <c r="J136" s="29" t="s">
        <v>2289</v>
      </c>
      <c r="K136" s="29" t="e">
        <f>VLOOKUP(G136,[1]TOTAL!$E$2:$I$198,5,FALSE)</f>
        <v>#N/A</v>
      </c>
      <c r="L136" s="29">
        <f>VLOOKUP(G136,[1]视频!$G$4:$H$247,2,FALSE)</f>
        <v>0</v>
      </c>
      <c r="M136" s="30">
        <f t="shared" si="6"/>
        <v>4.4285714285714288</v>
      </c>
      <c r="N136" s="30">
        <f t="shared" si="7"/>
        <v>1.4285714285714285E-2</v>
      </c>
      <c r="O136" s="30">
        <f t="shared" si="8"/>
        <v>3.2258064516129032E-3</v>
      </c>
      <c r="P136" s="29" t="s">
        <v>1193</v>
      </c>
      <c r="Q136" s="29" t="s">
        <v>2290</v>
      </c>
      <c r="R136" s="29">
        <v>200</v>
      </c>
      <c r="S136" s="29" t="s">
        <v>2291</v>
      </c>
      <c r="T136" s="29" t="s">
        <v>848</v>
      </c>
      <c r="U136" s="29" t="s">
        <v>849</v>
      </c>
      <c r="V136" s="29" t="s">
        <v>850</v>
      </c>
      <c r="W136" s="29" t="s">
        <v>913</v>
      </c>
      <c r="X136" s="29" t="s">
        <v>852</v>
      </c>
      <c r="AB136" s="29" t="s">
        <v>2292</v>
      </c>
    </row>
    <row r="137" spans="1:28">
      <c r="A137" s="29" t="s">
        <v>1822</v>
      </c>
      <c r="B137" s="29" t="s">
        <v>741</v>
      </c>
      <c r="C137" s="29" t="s">
        <v>742</v>
      </c>
      <c r="D137" s="29" t="s">
        <v>745</v>
      </c>
      <c r="E137" s="29" t="s">
        <v>858</v>
      </c>
      <c r="F137" s="29" t="s">
        <v>743</v>
      </c>
      <c r="G137" s="29" t="s">
        <v>744</v>
      </c>
      <c r="H137" s="32" t="s">
        <v>128</v>
      </c>
      <c r="I137" s="29" t="s">
        <v>133</v>
      </c>
      <c r="J137" s="29" t="s">
        <v>1823</v>
      </c>
      <c r="K137" s="29" t="e">
        <f>VLOOKUP(G137,[1]TOTAL!$E$2:$I$198,5,FALSE)</f>
        <v>#N/A</v>
      </c>
      <c r="L137" s="29" t="e">
        <f>VLOOKUP(G137,[1]视频!$G$4:$H$247,2,FALSE)</f>
        <v>#N/A</v>
      </c>
      <c r="M137" s="30">
        <f t="shared" si="6"/>
        <v>4.25</v>
      </c>
      <c r="N137" s="30">
        <f t="shared" si="7"/>
        <v>1.6666666666666666E-2</v>
      </c>
      <c r="O137" s="30">
        <f t="shared" si="8"/>
        <v>3.9215686274509803E-3</v>
      </c>
      <c r="P137" s="29" t="s">
        <v>862</v>
      </c>
      <c r="Q137" s="29" t="s">
        <v>882</v>
      </c>
      <c r="R137" s="29">
        <v>200</v>
      </c>
      <c r="S137" s="29" t="s">
        <v>1824</v>
      </c>
      <c r="T137" s="29" t="s">
        <v>848</v>
      </c>
      <c r="U137" s="29" t="s">
        <v>849</v>
      </c>
      <c r="V137" s="29" t="s">
        <v>850</v>
      </c>
      <c r="W137" s="29" t="s">
        <v>851</v>
      </c>
      <c r="X137" s="29" t="s">
        <v>852</v>
      </c>
      <c r="AB137" s="29" t="s">
        <v>1825</v>
      </c>
    </row>
    <row r="138" spans="1:28" hidden="1">
      <c r="A138" s="29" t="s">
        <v>1325</v>
      </c>
      <c r="B138" s="29" t="s">
        <v>80</v>
      </c>
      <c r="C138" s="29" t="s">
        <v>81</v>
      </c>
      <c r="D138" s="29" t="s">
        <v>83</v>
      </c>
      <c r="E138" s="29" t="s">
        <v>858</v>
      </c>
      <c r="F138" s="29" t="s">
        <v>80</v>
      </c>
      <c r="G138" s="29" t="s">
        <v>82</v>
      </c>
      <c r="I138" s="29" t="s">
        <v>1326</v>
      </c>
      <c r="J138" s="29" t="s">
        <v>1327</v>
      </c>
      <c r="K138" s="29" t="e">
        <f>VLOOKUP(G138,[1]TOTAL!$E$2:$I$198,5,FALSE)</f>
        <v>#N/A</v>
      </c>
      <c r="L138" s="29" t="str">
        <f>VLOOKUP(G138,[1]视频!$G$4:$H$247,2,FALSE)</f>
        <v>待选</v>
      </c>
      <c r="M138" s="30">
        <f t="shared" si="6"/>
        <v>6.4004581901489122</v>
      </c>
      <c r="N138" s="30" t="e">
        <f t="shared" si="7"/>
        <v>#VALUE!</v>
      </c>
      <c r="O138" s="30" t="e">
        <f t="shared" si="8"/>
        <v>#VALUE!</v>
      </c>
      <c r="P138" s="29" t="s">
        <v>881</v>
      </c>
      <c r="Q138" s="29" t="s">
        <v>872</v>
      </c>
      <c r="R138" s="29" t="s">
        <v>864</v>
      </c>
      <c r="S138" s="29" t="s">
        <v>1328</v>
      </c>
      <c r="T138" s="29" t="s">
        <v>848</v>
      </c>
      <c r="U138" s="29" t="s">
        <v>36</v>
      </c>
      <c r="V138" s="29">
        <v>500</v>
      </c>
      <c r="W138" s="29" t="s">
        <v>1329</v>
      </c>
      <c r="X138" s="29" t="s">
        <v>852</v>
      </c>
      <c r="AB138" s="29" t="s">
        <v>1330</v>
      </c>
    </row>
    <row r="139" spans="1:28">
      <c r="A139" s="29" t="s">
        <v>1896</v>
      </c>
      <c r="B139" s="29" t="s">
        <v>749</v>
      </c>
      <c r="C139" s="29" t="s">
        <v>750</v>
      </c>
      <c r="D139" s="29" t="s">
        <v>753</v>
      </c>
      <c r="E139" s="29" t="s">
        <v>841</v>
      </c>
      <c r="F139" s="29" t="s">
        <v>751</v>
      </c>
      <c r="G139" s="29" t="s">
        <v>752</v>
      </c>
      <c r="H139" s="32" t="s">
        <v>128</v>
      </c>
      <c r="I139" s="29" t="s">
        <v>133</v>
      </c>
      <c r="J139" s="29" t="s">
        <v>1823</v>
      </c>
      <c r="K139" s="29" t="e">
        <f>VLOOKUP(G139,[1]TOTAL!$E$2:$I$198,5,FALSE)</f>
        <v>#N/A</v>
      </c>
      <c r="L139" s="29">
        <f>VLOOKUP(G139,[1]视频!$G$4:$H$247,2,FALSE)</f>
        <v>0</v>
      </c>
      <c r="M139" s="30">
        <f t="shared" si="6"/>
        <v>4.25</v>
      </c>
      <c r="N139" s="30">
        <f t="shared" si="7"/>
        <v>1.6666666666666666E-2</v>
      </c>
      <c r="O139" s="30">
        <f t="shared" si="8"/>
        <v>3.9215686274509803E-3</v>
      </c>
      <c r="P139" s="29" t="s">
        <v>862</v>
      </c>
      <c r="Q139" s="29" t="s">
        <v>872</v>
      </c>
      <c r="R139" s="29">
        <v>200</v>
      </c>
      <c r="S139" s="29" t="s">
        <v>878</v>
      </c>
      <c r="T139" s="29" t="s">
        <v>1897</v>
      </c>
      <c r="U139" s="29" t="s">
        <v>849</v>
      </c>
      <c r="V139" s="29" t="s">
        <v>850</v>
      </c>
      <c r="W139" s="29" t="s">
        <v>1898</v>
      </c>
      <c r="X139" s="29" t="s">
        <v>852</v>
      </c>
      <c r="AB139" s="29" t="s">
        <v>1899</v>
      </c>
    </row>
    <row r="140" spans="1:28">
      <c r="A140" s="29" t="s">
        <v>1893</v>
      </c>
      <c r="B140" s="29" t="s">
        <v>757</v>
      </c>
      <c r="C140" s="29" t="s">
        <v>758</v>
      </c>
      <c r="D140" s="29" t="s">
        <v>761</v>
      </c>
      <c r="E140" s="29" t="s">
        <v>858</v>
      </c>
      <c r="F140" s="29" t="s">
        <v>758</v>
      </c>
      <c r="G140" s="29" t="s">
        <v>759</v>
      </c>
      <c r="H140" s="32" t="s">
        <v>128</v>
      </c>
      <c r="I140" s="29" t="s">
        <v>760</v>
      </c>
      <c r="J140" s="29" t="s">
        <v>1539</v>
      </c>
      <c r="K140" s="29" t="e">
        <f>VLOOKUP(G140,[1]TOTAL!$E$2:$I$198,5,FALSE)</f>
        <v>#N/A</v>
      </c>
      <c r="L140" s="29">
        <f>VLOOKUP(G140,[1]视频!$G$4:$H$247,2,FALSE)</f>
        <v>0</v>
      </c>
      <c r="M140" s="30">
        <f t="shared" si="6"/>
        <v>4.2222222222222223</v>
      </c>
      <c r="N140" s="30">
        <f t="shared" si="7"/>
        <v>1.1111111111111112E-2</v>
      </c>
      <c r="O140" s="30">
        <f t="shared" si="8"/>
        <v>2.631578947368421E-3</v>
      </c>
      <c r="P140" s="29" t="s">
        <v>862</v>
      </c>
      <c r="Q140" s="29" t="s">
        <v>872</v>
      </c>
      <c r="R140" s="29">
        <v>200</v>
      </c>
      <c r="S140" s="29" t="s">
        <v>913</v>
      </c>
      <c r="T140" s="29" t="s">
        <v>924</v>
      </c>
      <c r="U140" s="29" t="s">
        <v>849</v>
      </c>
      <c r="V140" s="29" t="s">
        <v>850</v>
      </c>
      <c r="W140" s="29" t="s">
        <v>851</v>
      </c>
      <c r="X140" s="29" t="s">
        <v>852</v>
      </c>
      <c r="AB140" s="29" t="s">
        <v>1894</v>
      </c>
    </row>
    <row r="141" spans="1:28" hidden="1">
      <c r="A141" s="29" t="s">
        <v>1776</v>
      </c>
      <c r="B141" s="29" t="s">
        <v>1777</v>
      </c>
      <c r="C141" s="29" t="s">
        <v>1778</v>
      </c>
      <c r="D141" s="29" t="s">
        <v>1779</v>
      </c>
      <c r="E141" s="29" t="s">
        <v>841</v>
      </c>
      <c r="F141" s="29" t="s">
        <v>1780</v>
      </c>
      <c r="G141" s="29" t="s">
        <v>1781</v>
      </c>
      <c r="I141" s="29" t="s">
        <v>1009</v>
      </c>
      <c r="J141" s="29" t="s">
        <v>1782</v>
      </c>
      <c r="K141" s="29" t="e">
        <f>VLOOKUP(G141,[1]TOTAL!$E$2:$I$198,5,FALSE)</f>
        <v>#N/A</v>
      </c>
      <c r="L141" s="29">
        <f>VLOOKUP(G141,[1]视频!$G$4:$H$247,2,FALSE)</f>
        <v>0</v>
      </c>
      <c r="M141" s="30">
        <f t="shared" si="6"/>
        <v>7.2950819672131146</v>
      </c>
      <c r="N141" s="30" t="e">
        <f t="shared" si="7"/>
        <v>#VALUE!</v>
      </c>
      <c r="O141" s="30" t="e">
        <f t="shared" si="8"/>
        <v>#VALUE!</v>
      </c>
      <c r="P141" s="29" t="s">
        <v>862</v>
      </c>
      <c r="Q141" s="29" t="s">
        <v>1043</v>
      </c>
      <c r="R141" s="29" t="s">
        <v>864</v>
      </c>
      <c r="S141" s="29" t="s">
        <v>933</v>
      </c>
      <c r="T141" s="29" t="s">
        <v>924</v>
      </c>
      <c r="U141" s="29" t="s">
        <v>849</v>
      </c>
      <c r="V141" s="29" t="s">
        <v>982</v>
      </c>
      <c r="W141" s="29" t="s">
        <v>1783</v>
      </c>
      <c r="X141" s="29" t="s">
        <v>852</v>
      </c>
      <c r="AB141" s="29" t="s">
        <v>1775</v>
      </c>
    </row>
    <row r="142" spans="1:28">
      <c r="A142" s="29" t="s">
        <v>2242</v>
      </c>
      <c r="B142" s="29" t="s">
        <v>765</v>
      </c>
      <c r="C142" s="29" t="s">
        <v>766</v>
      </c>
      <c r="D142" s="29" t="s">
        <v>769</v>
      </c>
      <c r="E142" s="29" t="s">
        <v>841</v>
      </c>
      <c r="F142" s="29" t="s">
        <v>767</v>
      </c>
      <c r="G142" s="29" t="s">
        <v>768</v>
      </c>
      <c r="H142" s="32" t="s">
        <v>128</v>
      </c>
      <c r="I142" s="29" t="s">
        <v>172</v>
      </c>
      <c r="J142" s="29" t="s">
        <v>2125</v>
      </c>
      <c r="K142" s="29" t="e">
        <f>VLOOKUP(G142,[1]TOTAL!$E$2:$I$198,5,FALSE)</f>
        <v>#N/A</v>
      </c>
      <c r="L142" s="29">
        <f>VLOOKUP(G142,[1]视频!$G$4:$H$247,2,FALSE)</f>
        <v>0</v>
      </c>
      <c r="M142" s="30">
        <f t="shared" si="6"/>
        <v>4.16</v>
      </c>
      <c r="N142" s="30">
        <f t="shared" si="7"/>
        <v>8.0000000000000002E-3</v>
      </c>
      <c r="O142" s="30">
        <f t="shared" si="8"/>
        <v>1.9230769230769232E-3</v>
      </c>
      <c r="P142" s="29" t="s">
        <v>2243</v>
      </c>
      <c r="Q142" s="29" t="s">
        <v>1550</v>
      </c>
      <c r="R142" s="29">
        <v>200</v>
      </c>
      <c r="S142" s="29" t="s">
        <v>2244</v>
      </c>
      <c r="T142" s="29" t="s">
        <v>924</v>
      </c>
      <c r="U142" s="29" t="s">
        <v>849</v>
      </c>
      <c r="V142" s="29" t="s">
        <v>850</v>
      </c>
      <c r="W142" s="29" t="s">
        <v>913</v>
      </c>
      <c r="X142" s="29" t="s">
        <v>852</v>
      </c>
      <c r="AB142" s="29" t="s">
        <v>2245</v>
      </c>
    </row>
    <row r="143" spans="1:28">
      <c r="A143" s="29" t="s">
        <v>995</v>
      </c>
      <c r="B143" s="29" t="s">
        <v>996</v>
      </c>
      <c r="C143" s="29" t="s">
        <v>774</v>
      </c>
      <c r="D143" s="29" t="s">
        <v>778</v>
      </c>
      <c r="E143" s="29" t="s">
        <v>858</v>
      </c>
      <c r="F143" s="29" t="s">
        <v>775</v>
      </c>
      <c r="G143" s="29" t="s">
        <v>776</v>
      </c>
      <c r="H143" s="32" t="s">
        <v>128</v>
      </c>
      <c r="I143" s="29" t="s">
        <v>777</v>
      </c>
      <c r="J143" s="29" t="s">
        <v>898</v>
      </c>
      <c r="K143" s="29" t="e">
        <f>VLOOKUP(G143,[1]TOTAL!$E$2:$I$198,5,FALSE)</f>
        <v>#N/A</v>
      </c>
      <c r="L143" s="29">
        <f>VLOOKUP(G143,[1]视频!$G$4:$H$247,2,FALSE)</f>
        <v>0</v>
      </c>
      <c r="M143" s="30">
        <f t="shared" si="6"/>
        <v>4.1402396053558848</v>
      </c>
      <c r="N143" s="30">
        <f t="shared" si="7"/>
        <v>1.7618040873854827E-2</v>
      </c>
      <c r="O143" s="30">
        <f t="shared" si="8"/>
        <v>4.2553191489361703E-3</v>
      </c>
      <c r="P143" s="29" t="s">
        <v>862</v>
      </c>
      <c r="Q143" s="29" t="s">
        <v>997</v>
      </c>
      <c r="R143" s="29">
        <v>200</v>
      </c>
      <c r="S143" s="29" t="s">
        <v>878</v>
      </c>
      <c r="T143" s="29" t="s">
        <v>848</v>
      </c>
      <c r="U143" s="29" t="s">
        <v>849</v>
      </c>
      <c r="V143" s="29" t="s">
        <v>850</v>
      </c>
      <c r="W143" s="29" t="s">
        <v>851</v>
      </c>
      <c r="X143" s="29" t="s">
        <v>852</v>
      </c>
      <c r="AB143" s="29" t="s">
        <v>994</v>
      </c>
    </row>
    <row r="144" spans="1:28">
      <c r="A144" s="29" t="s">
        <v>1833</v>
      </c>
      <c r="B144" s="29" t="s">
        <v>782</v>
      </c>
      <c r="C144" s="29" t="s">
        <v>783</v>
      </c>
      <c r="D144" s="29" t="s">
        <v>786</v>
      </c>
      <c r="E144" s="29" t="s">
        <v>858</v>
      </c>
      <c r="F144" s="29" t="s">
        <v>784</v>
      </c>
      <c r="G144" s="29" t="s">
        <v>785</v>
      </c>
      <c r="H144" s="32" t="s">
        <v>128</v>
      </c>
      <c r="I144" s="29" t="s">
        <v>133</v>
      </c>
      <c r="J144" s="29" t="s">
        <v>1656</v>
      </c>
      <c r="K144" s="29" t="e">
        <f>VLOOKUP(G144,[1]TOTAL!$E$2:$I$198,5,FALSE)</f>
        <v>#N/A</v>
      </c>
      <c r="L144" s="29">
        <f>VLOOKUP(G144,[1]视频!$G$4:$H$247,2,FALSE)</f>
        <v>0</v>
      </c>
      <c r="M144" s="30">
        <f t="shared" si="6"/>
        <v>4.083333333333333</v>
      </c>
      <c r="N144" s="30">
        <f t="shared" si="7"/>
        <v>1.6666666666666666E-2</v>
      </c>
      <c r="O144" s="30">
        <f t="shared" si="8"/>
        <v>4.0816326530612249E-3</v>
      </c>
      <c r="P144" s="29" t="s">
        <v>862</v>
      </c>
      <c r="Q144" s="29" t="s">
        <v>1834</v>
      </c>
      <c r="R144" s="29">
        <v>200</v>
      </c>
      <c r="S144" s="29" t="s">
        <v>1835</v>
      </c>
      <c r="T144" s="29" t="s">
        <v>924</v>
      </c>
      <c r="U144" s="29" t="s">
        <v>849</v>
      </c>
      <c r="V144" s="29" t="s">
        <v>850</v>
      </c>
      <c r="W144" s="29" t="s">
        <v>851</v>
      </c>
      <c r="X144" s="29" t="s">
        <v>852</v>
      </c>
      <c r="AB144" s="29" t="s">
        <v>1836</v>
      </c>
    </row>
    <row r="145" spans="1:28" hidden="1">
      <c r="A145" s="29" t="s">
        <v>1195</v>
      </c>
      <c r="B145" s="29" t="s">
        <v>1196</v>
      </c>
      <c r="C145" s="29" t="s">
        <v>1197</v>
      </c>
      <c r="D145" s="29" t="s">
        <v>1197</v>
      </c>
      <c r="E145" s="29" t="s">
        <v>858</v>
      </c>
      <c r="F145" s="29" t="s">
        <v>1196</v>
      </c>
      <c r="G145" s="29" t="s">
        <v>1198</v>
      </c>
      <c r="I145" s="29" t="s">
        <v>428</v>
      </c>
      <c r="J145" s="29" t="s">
        <v>1157</v>
      </c>
      <c r="K145" s="29" t="e">
        <f>VLOOKUP(G145,[1]TOTAL!$E$2:$I$198,5,FALSE)</f>
        <v>#N/A</v>
      </c>
      <c r="L145" s="29" t="str">
        <f>VLOOKUP(G145,[1]视频!$G$4:$H$247,2,FALSE)</f>
        <v>待选</v>
      </c>
      <c r="M145" s="30">
        <f t="shared" si="6"/>
        <v>7.8260869565217392</v>
      </c>
      <c r="N145" s="30" t="e">
        <f t="shared" si="7"/>
        <v>#VALUE!</v>
      </c>
      <c r="O145" s="30" t="e">
        <f t="shared" si="8"/>
        <v>#VALUE!</v>
      </c>
      <c r="P145" s="29" t="s">
        <v>862</v>
      </c>
      <c r="Q145" s="29" t="s">
        <v>1199</v>
      </c>
      <c r="R145" s="29" t="s">
        <v>864</v>
      </c>
      <c r="S145" s="29" t="s">
        <v>878</v>
      </c>
      <c r="T145" s="29" t="s">
        <v>866</v>
      </c>
      <c r="U145" s="29" t="s">
        <v>36</v>
      </c>
      <c r="V145" s="29">
        <v>300</v>
      </c>
      <c r="W145" s="29" t="s">
        <v>1198</v>
      </c>
      <c r="X145" s="29" t="s">
        <v>852</v>
      </c>
      <c r="AB145" s="29" t="s">
        <v>1200</v>
      </c>
    </row>
    <row r="146" spans="1:28">
      <c r="A146" s="29" t="s">
        <v>2007</v>
      </c>
      <c r="B146" s="29" t="s">
        <v>791</v>
      </c>
      <c r="C146" s="29" t="s">
        <v>792</v>
      </c>
      <c r="D146" s="29" t="s">
        <v>795</v>
      </c>
      <c r="E146" s="29" t="s">
        <v>858</v>
      </c>
      <c r="F146" s="29" t="s">
        <v>793</v>
      </c>
      <c r="G146" s="29" t="s">
        <v>794</v>
      </c>
      <c r="H146" s="32" t="s">
        <v>128</v>
      </c>
      <c r="I146" s="29" t="s">
        <v>191</v>
      </c>
      <c r="J146" s="29" t="s">
        <v>1467</v>
      </c>
      <c r="K146" s="29" t="e">
        <f>VLOOKUP(G146,[1]TOTAL!$E$2:$I$198,5,FALSE)</f>
        <v>#N/A</v>
      </c>
      <c r="L146" s="29">
        <f>VLOOKUP(G146,[1]视频!$G$4:$H$247,2,FALSE)</f>
        <v>0</v>
      </c>
      <c r="M146" s="30">
        <f t="shared" si="6"/>
        <v>4.0769230769230766</v>
      </c>
      <c r="N146" s="30">
        <f t="shared" si="7"/>
        <v>1.5384615384615385E-2</v>
      </c>
      <c r="O146" s="30">
        <f t="shared" si="8"/>
        <v>3.7735849056603774E-3</v>
      </c>
      <c r="P146" s="29" t="s">
        <v>1222</v>
      </c>
      <c r="Q146" s="29" t="s">
        <v>1322</v>
      </c>
      <c r="R146" s="29">
        <v>200</v>
      </c>
      <c r="S146" s="29" t="s">
        <v>2008</v>
      </c>
      <c r="T146" s="29" t="s">
        <v>1880</v>
      </c>
      <c r="U146" s="29" t="s">
        <v>849</v>
      </c>
      <c r="V146" s="29" t="s">
        <v>850</v>
      </c>
      <c r="W146" s="29" t="s">
        <v>851</v>
      </c>
      <c r="X146" s="29" t="s">
        <v>852</v>
      </c>
      <c r="AB146" s="29" t="s">
        <v>2009</v>
      </c>
    </row>
    <row r="147" spans="1:28">
      <c r="A147" s="29" t="s">
        <v>1786</v>
      </c>
      <c r="B147" s="29" t="s">
        <v>1787</v>
      </c>
      <c r="C147" s="29" t="s">
        <v>804</v>
      </c>
      <c r="D147" s="29" t="s">
        <v>804</v>
      </c>
      <c r="E147" s="29" t="s">
        <v>858</v>
      </c>
      <c r="F147" s="29" t="s">
        <v>1788</v>
      </c>
      <c r="G147" s="29" t="s">
        <v>803</v>
      </c>
      <c r="H147" s="32" t="s">
        <v>128</v>
      </c>
      <c r="I147" s="29" t="s">
        <v>213</v>
      </c>
      <c r="J147" s="29" t="s">
        <v>1264</v>
      </c>
      <c r="K147" s="29" t="e">
        <f>VLOOKUP(G147,[1]TOTAL!$E$2:$I$198,5,FALSE)</f>
        <v>#N/A</v>
      </c>
      <c r="L147" s="29">
        <f>VLOOKUP(G147,[1]视频!$G$4:$H$247,2,FALSE)</f>
        <v>0</v>
      </c>
      <c r="M147" s="30">
        <f t="shared" si="6"/>
        <v>4.0588235294117645</v>
      </c>
      <c r="N147" s="30">
        <f t="shared" si="7"/>
        <v>1.1764705882352941E-2</v>
      </c>
      <c r="O147" s="30">
        <f t="shared" si="8"/>
        <v>2.8985507246376812E-3</v>
      </c>
      <c r="P147" s="29" t="s">
        <v>862</v>
      </c>
      <c r="Q147" s="29" t="s">
        <v>1789</v>
      </c>
      <c r="R147" s="29">
        <v>200</v>
      </c>
      <c r="S147" s="29" t="s">
        <v>883</v>
      </c>
      <c r="T147" s="29" t="s">
        <v>866</v>
      </c>
      <c r="U147" s="29" t="s">
        <v>849</v>
      </c>
      <c r="V147" s="29" t="s">
        <v>850</v>
      </c>
      <c r="W147" s="29" t="s">
        <v>849</v>
      </c>
      <c r="X147" s="29" t="s">
        <v>852</v>
      </c>
      <c r="AB147" s="29" t="s">
        <v>1790</v>
      </c>
    </row>
    <row r="148" spans="1:28">
      <c r="A148" s="29" t="s">
        <v>1391</v>
      </c>
      <c r="B148" s="29" t="s">
        <v>808</v>
      </c>
      <c r="C148" s="29" t="s">
        <v>1392</v>
      </c>
      <c r="D148" s="29" t="s">
        <v>811</v>
      </c>
      <c r="E148" s="29" t="s">
        <v>858</v>
      </c>
      <c r="F148" s="29" t="s">
        <v>809</v>
      </c>
      <c r="G148" s="29" t="s">
        <v>810</v>
      </c>
      <c r="H148" s="32" t="s">
        <v>128</v>
      </c>
      <c r="I148" s="29" t="s">
        <v>465</v>
      </c>
      <c r="J148" s="29" t="s">
        <v>1032</v>
      </c>
      <c r="K148" s="29" t="e">
        <f>VLOOKUP(G148,[1]TOTAL!$E$2:$I$198,5,FALSE)</f>
        <v>#N/A</v>
      </c>
      <c r="L148" s="29">
        <f>VLOOKUP(G148,[1]视频!$G$4:$H$247,2,FALSE)</f>
        <v>0</v>
      </c>
      <c r="M148" s="30">
        <f t="shared" si="6"/>
        <v>4.0476190476190474</v>
      </c>
      <c r="N148" s="30">
        <f t="shared" si="7"/>
        <v>9.5238095238095247E-3</v>
      </c>
      <c r="O148" s="30">
        <f t="shared" si="8"/>
        <v>2.352941176470588E-3</v>
      </c>
      <c r="P148" s="29" t="s">
        <v>862</v>
      </c>
      <c r="Q148" s="29" t="s">
        <v>872</v>
      </c>
      <c r="R148" s="29">
        <v>200</v>
      </c>
      <c r="S148" s="29" t="s">
        <v>878</v>
      </c>
      <c r="T148" s="29" t="s">
        <v>193</v>
      </c>
      <c r="U148" s="29" t="s">
        <v>849</v>
      </c>
      <c r="V148" s="29" t="s">
        <v>850</v>
      </c>
      <c r="W148" s="29" t="s">
        <v>851</v>
      </c>
      <c r="X148" s="29" t="s">
        <v>852</v>
      </c>
      <c r="AB148" s="29" t="s">
        <v>1390</v>
      </c>
    </row>
    <row r="149" spans="1:28" hidden="1">
      <c r="A149" s="29" t="s">
        <v>1815</v>
      </c>
      <c r="B149" s="29" t="s">
        <v>1816</v>
      </c>
      <c r="C149" s="29" t="s">
        <v>1817</v>
      </c>
      <c r="D149" s="29" t="s">
        <v>1817</v>
      </c>
      <c r="E149" s="29" t="s">
        <v>858</v>
      </c>
      <c r="F149" s="29" t="s">
        <v>1818</v>
      </c>
      <c r="G149" s="29" t="s">
        <v>1819</v>
      </c>
      <c r="I149" s="29" t="s">
        <v>414</v>
      </c>
      <c r="J149" s="29" t="s">
        <v>1820</v>
      </c>
      <c r="K149" s="29" t="e">
        <f>VLOOKUP(G149,[1]TOTAL!$E$2:$I$198,5,FALSE)</f>
        <v>#N/A</v>
      </c>
      <c r="L149" s="29">
        <f>VLOOKUP(G149,[1]视频!$G$4:$H$247,2,FALSE)</f>
        <v>0</v>
      </c>
      <c r="M149" s="30">
        <f t="shared" si="6"/>
        <v>3.9333333333333331</v>
      </c>
      <c r="N149" s="30">
        <f t="shared" si="7"/>
        <v>1.3333333333333334E-2</v>
      </c>
      <c r="O149" s="30">
        <f t="shared" si="8"/>
        <v>3.3898305084745762E-3</v>
      </c>
      <c r="P149" s="29" t="s">
        <v>862</v>
      </c>
      <c r="Q149" s="29" t="s">
        <v>1098</v>
      </c>
      <c r="R149" s="29">
        <v>200</v>
      </c>
      <c r="S149" s="29" t="s">
        <v>965</v>
      </c>
      <c r="T149" s="29" t="s">
        <v>193</v>
      </c>
      <c r="U149" s="29" t="s">
        <v>849</v>
      </c>
      <c r="V149" s="29" t="s">
        <v>850</v>
      </c>
      <c r="W149" s="29" t="s">
        <v>851</v>
      </c>
      <c r="X149" s="29" t="s">
        <v>852</v>
      </c>
      <c r="AB149" s="29" t="s">
        <v>1821</v>
      </c>
    </row>
    <row r="150" spans="1:28" hidden="1">
      <c r="A150" s="29" t="s">
        <v>1649</v>
      </c>
      <c r="B150" s="29" t="s">
        <v>1650</v>
      </c>
      <c r="C150" s="29" t="s">
        <v>1651</v>
      </c>
      <c r="D150" s="29" t="s">
        <v>1652</v>
      </c>
      <c r="E150" s="29" t="s">
        <v>858</v>
      </c>
      <c r="F150" s="29" t="s">
        <v>1653</v>
      </c>
      <c r="G150" s="29" t="s">
        <v>1654</v>
      </c>
      <c r="I150" s="29" t="s">
        <v>1655</v>
      </c>
      <c r="J150" s="29" t="s">
        <v>1656</v>
      </c>
      <c r="K150" s="29" t="e">
        <f>VLOOKUP(G150,[1]TOTAL!$E$2:$I$198,5,FALSE)</f>
        <v>#N/A</v>
      </c>
      <c r="L150" s="29">
        <f>VLOOKUP(G150,[1]视频!$G$4:$H$247,2,FALSE)</f>
        <v>0</v>
      </c>
      <c r="M150" s="30">
        <f t="shared" si="6"/>
        <v>3.92</v>
      </c>
      <c r="N150" s="30">
        <f t="shared" si="7"/>
        <v>1.6E-2</v>
      </c>
      <c r="O150" s="30">
        <f t="shared" si="8"/>
        <v>4.0816326530612249E-3</v>
      </c>
      <c r="P150" s="29" t="s">
        <v>862</v>
      </c>
      <c r="Q150" s="29" t="s">
        <v>1657</v>
      </c>
      <c r="R150" s="29">
        <v>200</v>
      </c>
      <c r="S150" s="29" t="s">
        <v>865</v>
      </c>
      <c r="T150" s="29" t="s">
        <v>924</v>
      </c>
      <c r="U150" s="29" t="s">
        <v>36</v>
      </c>
      <c r="V150" s="29">
        <v>300</v>
      </c>
      <c r="W150" s="29" t="s">
        <v>1658</v>
      </c>
      <c r="X150" s="29" t="s">
        <v>852</v>
      </c>
      <c r="AB150" s="29" t="s">
        <v>1659</v>
      </c>
    </row>
    <row r="151" spans="1:28" hidden="1">
      <c r="A151" s="29" t="s">
        <v>1366</v>
      </c>
      <c r="B151" s="29" t="s">
        <v>1367</v>
      </c>
      <c r="C151" s="29" t="s">
        <v>1368</v>
      </c>
      <c r="D151" s="29" t="s">
        <v>1369</v>
      </c>
      <c r="E151" s="29" t="s">
        <v>858</v>
      </c>
      <c r="F151" s="29" t="s">
        <v>1370</v>
      </c>
      <c r="G151" s="29" t="s">
        <v>1371</v>
      </c>
      <c r="I151" s="29" t="s">
        <v>156</v>
      </c>
      <c r="J151" s="29" t="s">
        <v>1372</v>
      </c>
      <c r="K151" s="29" t="e">
        <f>VLOOKUP(G151,[1]TOTAL!$E$2:$I$198,5,FALSE)</f>
        <v>#N/A</v>
      </c>
      <c r="L151" s="29">
        <f>VLOOKUP(G151,[1]视频!$G$4:$H$247,2,FALSE)</f>
        <v>0</v>
      </c>
      <c r="M151" s="30">
        <f t="shared" si="6"/>
        <v>3.9090909090909092</v>
      </c>
      <c r="N151" s="30">
        <f t="shared" si="7"/>
        <v>1.8181818181818181E-2</v>
      </c>
      <c r="O151" s="30">
        <f t="shared" si="8"/>
        <v>4.6511627906976744E-3</v>
      </c>
      <c r="P151" s="29" t="s">
        <v>845</v>
      </c>
      <c r="Q151" s="29" t="s">
        <v>1033</v>
      </c>
      <c r="R151" s="29">
        <v>200</v>
      </c>
      <c r="S151" s="29" t="s">
        <v>878</v>
      </c>
      <c r="T151" s="29" t="s">
        <v>848</v>
      </c>
      <c r="U151" s="29" t="s">
        <v>849</v>
      </c>
      <c r="V151" s="29" t="s">
        <v>850</v>
      </c>
      <c r="W151" s="29" t="s">
        <v>851</v>
      </c>
      <c r="X151" s="29" t="s">
        <v>852</v>
      </c>
      <c r="AB151" s="29" t="s">
        <v>1373</v>
      </c>
    </row>
    <row r="152" spans="1:28" hidden="1">
      <c r="A152" s="29" t="s">
        <v>1857</v>
      </c>
      <c r="B152" s="29" t="s">
        <v>1858</v>
      </c>
      <c r="C152" s="29" t="s">
        <v>1859</v>
      </c>
      <c r="D152" s="29" t="s">
        <v>1860</v>
      </c>
      <c r="E152" s="29" t="s">
        <v>841</v>
      </c>
      <c r="F152" s="29" t="s">
        <v>1861</v>
      </c>
      <c r="G152" s="29" t="s">
        <v>1862</v>
      </c>
      <c r="I152" s="29" t="s">
        <v>532</v>
      </c>
      <c r="J152" s="29" t="s">
        <v>1090</v>
      </c>
      <c r="K152" s="29" t="e">
        <f>VLOOKUP(G152,[1]TOTAL!$E$2:$I$198,5,FALSE)</f>
        <v>#N/A</v>
      </c>
      <c r="L152" s="29">
        <f>VLOOKUP(G152,[1]视频!$G$4:$H$247,2,FALSE)</f>
        <v>0</v>
      </c>
      <c r="M152" s="30">
        <f t="shared" si="6"/>
        <v>3.9</v>
      </c>
      <c r="N152" s="30">
        <f t="shared" si="7"/>
        <v>0.01</v>
      </c>
      <c r="O152" s="30">
        <f t="shared" si="8"/>
        <v>2.5641025641025641E-3</v>
      </c>
      <c r="P152" s="29" t="s">
        <v>881</v>
      </c>
      <c r="Q152" s="29" t="s">
        <v>1863</v>
      </c>
      <c r="R152" s="29">
        <v>200</v>
      </c>
      <c r="S152" s="29" t="s">
        <v>1122</v>
      </c>
      <c r="T152" s="29" t="s">
        <v>924</v>
      </c>
      <c r="U152" s="29" t="s">
        <v>849</v>
      </c>
      <c r="V152" s="29" t="s">
        <v>850</v>
      </c>
      <c r="W152" s="29" t="s">
        <v>837</v>
      </c>
      <c r="X152" s="29" t="s">
        <v>852</v>
      </c>
      <c r="AB152" s="29" t="s">
        <v>1864</v>
      </c>
    </row>
    <row r="153" spans="1:28" hidden="1">
      <c r="A153" s="29" t="s">
        <v>2188</v>
      </c>
      <c r="B153" s="29" t="s">
        <v>2189</v>
      </c>
      <c r="C153" s="29" t="s">
        <v>2190</v>
      </c>
      <c r="D153" s="29" t="s">
        <v>2191</v>
      </c>
      <c r="E153" s="29" t="s">
        <v>858</v>
      </c>
      <c r="F153" s="29" t="s">
        <v>2192</v>
      </c>
      <c r="G153" s="29" t="s">
        <v>2193</v>
      </c>
      <c r="I153" s="29" t="s">
        <v>2194</v>
      </c>
      <c r="J153" s="29" t="s">
        <v>1495</v>
      </c>
      <c r="K153" s="29" t="e">
        <f>VLOOKUP(G153,[1]TOTAL!$E$2:$I$198,5,FALSE)</f>
        <v>#N/A</v>
      </c>
      <c r="L153" s="29">
        <f>VLOOKUP(G153,[1]视频!$G$4:$H$247,2,FALSE)</f>
        <v>0</v>
      </c>
      <c r="M153" s="30">
        <f t="shared" si="6"/>
        <v>3.8888888888888888</v>
      </c>
      <c r="N153" s="30">
        <f t="shared" si="7"/>
        <v>1.8518518518518517E-2</v>
      </c>
      <c r="O153" s="30">
        <f t="shared" si="8"/>
        <v>4.7619047619047623E-3</v>
      </c>
      <c r="P153" s="29" t="s">
        <v>881</v>
      </c>
      <c r="Q153" s="29" t="s">
        <v>2195</v>
      </c>
      <c r="R153" s="29">
        <v>200</v>
      </c>
      <c r="S153" s="29" t="s">
        <v>837</v>
      </c>
      <c r="T153" s="29" t="s">
        <v>193</v>
      </c>
      <c r="U153" s="29" t="s">
        <v>849</v>
      </c>
      <c r="V153" s="29" t="s">
        <v>850</v>
      </c>
      <c r="W153" s="29" t="s">
        <v>851</v>
      </c>
      <c r="X153" s="29" t="s">
        <v>852</v>
      </c>
      <c r="AB153" s="29" t="s">
        <v>2196</v>
      </c>
    </row>
    <row r="154" spans="1:28" hidden="1">
      <c r="A154" s="29" t="s">
        <v>1745</v>
      </c>
      <c r="B154" s="29" t="s">
        <v>1746</v>
      </c>
      <c r="C154" s="29" t="s">
        <v>1747</v>
      </c>
      <c r="D154" s="29" t="s">
        <v>1748</v>
      </c>
      <c r="E154" s="29" t="s">
        <v>858</v>
      </c>
      <c r="F154" s="29" t="s">
        <v>1749</v>
      </c>
      <c r="G154" s="29" t="s">
        <v>1750</v>
      </c>
      <c r="I154" s="29" t="s">
        <v>414</v>
      </c>
      <c r="J154" s="29" t="s">
        <v>1751</v>
      </c>
      <c r="K154" s="29" t="e">
        <f>VLOOKUP(G154,[1]TOTAL!$E$2:$I$198,5,FALSE)</f>
        <v>#N/A</v>
      </c>
      <c r="L154" s="29">
        <f>VLOOKUP(G154,[1]视频!$G$4:$H$247,2,FALSE)</f>
        <v>0</v>
      </c>
      <c r="M154" s="30">
        <f t="shared" si="6"/>
        <v>3.8</v>
      </c>
      <c r="N154" s="30">
        <f t="shared" si="7"/>
        <v>1.3333333333333334E-2</v>
      </c>
      <c r="O154" s="30">
        <f t="shared" si="8"/>
        <v>3.5087719298245615E-3</v>
      </c>
      <c r="P154" s="29" t="s">
        <v>862</v>
      </c>
      <c r="Q154" s="29" t="s">
        <v>1752</v>
      </c>
      <c r="R154" s="29">
        <v>200</v>
      </c>
      <c r="S154" s="29" t="s">
        <v>1753</v>
      </c>
      <c r="T154" s="29" t="s">
        <v>848</v>
      </c>
      <c r="U154" s="29" t="s">
        <v>36</v>
      </c>
      <c r="V154" s="29">
        <v>300</v>
      </c>
      <c r="W154" s="29" t="s">
        <v>1754</v>
      </c>
      <c r="X154" s="29" t="s">
        <v>852</v>
      </c>
      <c r="AB154" s="29" t="s">
        <v>1755</v>
      </c>
    </row>
    <row r="155" spans="1:28" hidden="1">
      <c r="A155" s="29" t="s">
        <v>1942</v>
      </c>
      <c r="B155" s="29" t="s">
        <v>1943</v>
      </c>
      <c r="C155" s="29" t="s">
        <v>1944</v>
      </c>
      <c r="D155" s="29" t="s">
        <v>1945</v>
      </c>
      <c r="E155" s="29" t="s">
        <v>1202</v>
      </c>
      <c r="F155" s="29" t="s">
        <v>1946</v>
      </c>
      <c r="G155" s="29" t="s">
        <v>1947</v>
      </c>
      <c r="I155" s="29" t="s">
        <v>1948</v>
      </c>
      <c r="J155" s="29" t="s">
        <v>1051</v>
      </c>
      <c r="K155" s="29" t="e">
        <f>VLOOKUP(G155,[1]TOTAL!$E$2:$I$198,5,FALSE)</f>
        <v>#N/A</v>
      </c>
      <c r="L155" s="29">
        <f>VLOOKUP(G155,[1]视频!$G$4:$H$247,2,FALSE)</f>
        <v>0</v>
      </c>
      <c r="M155" s="30">
        <f t="shared" si="6"/>
        <v>3.7869224943196165</v>
      </c>
      <c r="N155" s="30">
        <f t="shared" si="7"/>
        <v>1.009845998485231E-2</v>
      </c>
      <c r="O155" s="30">
        <f t="shared" si="8"/>
        <v>2.6666666666666666E-3</v>
      </c>
      <c r="P155" s="29" t="s">
        <v>1010</v>
      </c>
      <c r="Q155" s="29" t="s">
        <v>1033</v>
      </c>
      <c r="R155" s="29">
        <v>80</v>
      </c>
      <c r="S155" s="29" t="s">
        <v>1230</v>
      </c>
      <c r="T155" s="29" t="s">
        <v>924</v>
      </c>
      <c r="U155" s="29" t="s">
        <v>36</v>
      </c>
      <c r="V155" s="29">
        <v>300</v>
      </c>
      <c r="W155" s="29" t="s">
        <v>913</v>
      </c>
      <c r="X155" s="29" t="s">
        <v>852</v>
      </c>
      <c r="AB155" s="29" t="s">
        <v>1941</v>
      </c>
    </row>
    <row r="156" spans="1:28" hidden="1">
      <c r="A156" s="29" t="s">
        <v>1791</v>
      </c>
      <c r="B156" s="29" t="s">
        <v>1792</v>
      </c>
      <c r="C156" s="29" t="s">
        <v>1793</v>
      </c>
      <c r="D156" s="29" t="s">
        <v>1794</v>
      </c>
      <c r="E156" s="29" t="s">
        <v>858</v>
      </c>
      <c r="F156" s="29" t="s">
        <v>1795</v>
      </c>
      <c r="G156" s="29" t="s">
        <v>1796</v>
      </c>
      <c r="I156" s="29" t="s">
        <v>163</v>
      </c>
      <c r="J156" s="29" t="s">
        <v>1467</v>
      </c>
      <c r="K156" s="29" t="e">
        <f>VLOOKUP(G156,[1]TOTAL!$E$2:$I$198,5,FALSE)</f>
        <v>#N/A</v>
      </c>
      <c r="L156" s="29">
        <f>VLOOKUP(G156,[1]视频!$G$4:$H$247,2,FALSE)</f>
        <v>0</v>
      </c>
      <c r="M156" s="30">
        <f t="shared" si="6"/>
        <v>3.7857142857142856</v>
      </c>
      <c r="N156" s="30">
        <f t="shared" si="7"/>
        <v>1.4285714285714285E-2</v>
      </c>
      <c r="O156" s="30">
        <f t="shared" si="8"/>
        <v>3.7735849056603774E-3</v>
      </c>
      <c r="P156" s="29" t="s">
        <v>862</v>
      </c>
      <c r="Q156" s="29" t="s">
        <v>1379</v>
      </c>
      <c r="R156" s="29">
        <v>200</v>
      </c>
      <c r="S156" s="29" t="s">
        <v>965</v>
      </c>
      <c r="T156" s="29" t="s">
        <v>876</v>
      </c>
      <c r="U156" s="29" t="s">
        <v>849</v>
      </c>
      <c r="V156" s="29" t="s">
        <v>850</v>
      </c>
      <c r="W156" s="29" t="s">
        <v>851</v>
      </c>
      <c r="X156" s="29" t="s">
        <v>852</v>
      </c>
      <c r="AB156" s="29" t="s">
        <v>1797</v>
      </c>
    </row>
    <row r="157" spans="1:28" hidden="1">
      <c r="A157" s="29" t="s">
        <v>1393</v>
      </c>
      <c r="B157" s="29" t="s">
        <v>1394</v>
      </c>
      <c r="C157" s="29" t="s">
        <v>1395</v>
      </c>
      <c r="D157" s="29" t="s">
        <v>415</v>
      </c>
      <c r="E157" s="29" t="s">
        <v>858</v>
      </c>
      <c r="F157" s="29" t="s">
        <v>1394</v>
      </c>
      <c r="G157" s="29" t="s">
        <v>1396</v>
      </c>
      <c r="I157" s="29" t="s">
        <v>1397</v>
      </c>
      <c r="J157" s="29" t="s">
        <v>532</v>
      </c>
      <c r="K157" s="29" t="e">
        <f>VLOOKUP(G157,[1]TOTAL!$E$2:$I$198,5,FALSE)</f>
        <v>#N/A</v>
      </c>
      <c r="L157" s="29">
        <f>VLOOKUP(G157,[1]视频!$G$4:$H$247,2,FALSE)</f>
        <v>0</v>
      </c>
      <c r="M157" s="30">
        <f t="shared" si="6"/>
        <v>3.7771482530689329</v>
      </c>
      <c r="N157" s="30">
        <f t="shared" si="7"/>
        <v>1.5108593012275733E-2</v>
      </c>
      <c r="O157" s="30">
        <f t="shared" si="8"/>
        <v>4.0000000000000001E-3</v>
      </c>
      <c r="P157" s="29" t="s">
        <v>881</v>
      </c>
      <c r="Q157" s="29" t="s">
        <v>1379</v>
      </c>
      <c r="R157" s="29">
        <v>80</v>
      </c>
      <c r="S157" s="29" t="s">
        <v>1398</v>
      </c>
      <c r="T157" s="29" t="s">
        <v>924</v>
      </c>
      <c r="U157" s="29" t="s">
        <v>849</v>
      </c>
      <c r="V157" s="29" t="s">
        <v>850</v>
      </c>
      <c r="W157" s="29" t="s">
        <v>851</v>
      </c>
      <c r="X157" s="29" t="s">
        <v>852</v>
      </c>
      <c r="AB157" s="29" t="s">
        <v>1399</v>
      </c>
    </row>
    <row r="158" spans="1:28" hidden="1">
      <c r="A158" s="29" t="s">
        <v>2208</v>
      </c>
      <c r="B158" s="29" t="s">
        <v>2209</v>
      </c>
      <c r="C158" s="29" t="s">
        <v>2210</v>
      </c>
      <c r="D158" s="29" t="s">
        <v>2210</v>
      </c>
      <c r="E158" s="29" t="s">
        <v>841</v>
      </c>
      <c r="F158" s="29" t="s">
        <v>2211</v>
      </c>
      <c r="G158" s="29" t="s">
        <v>2212</v>
      </c>
      <c r="I158" s="29" t="s">
        <v>285</v>
      </c>
      <c r="J158" s="29" t="s">
        <v>1431</v>
      </c>
      <c r="K158" s="29" t="e">
        <f>VLOOKUP(G158,[1]TOTAL!$E$2:$I$198,5,FALSE)</f>
        <v>#N/A</v>
      </c>
      <c r="L158" s="29">
        <f>VLOOKUP(G158,[1]视频!$G$4:$H$247,2,FALSE)</f>
        <v>0</v>
      </c>
      <c r="M158" s="30">
        <f t="shared" si="6"/>
        <v>3.7692307692307692</v>
      </c>
      <c r="N158" s="30">
        <f t="shared" si="7"/>
        <v>7.6923076923076927E-3</v>
      </c>
      <c r="O158" s="30">
        <f t="shared" si="8"/>
        <v>2.0408163265306124E-3</v>
      </c>
      <c r="P158" s="29" t="s">
        <v>881</v>
      </c>
      <c r="Q158" s="29" t="s">
        <v>2213</v>
      </c>
      <c r="R158" s="29">
        <v>200</v>
      </c>
      <c r="S158" s="29" t="s">
        <v>933</v>
      </c>
      <c r="T158" s="29" t="s">
        <v>848</v>
      </c>
      <c r="U158" s="29" t="s">
        <v>849</v>
      </c>
      <c r="V158" s="29" t="s">
        <v>850</v>
      </c>
      <c r="W158" s="29" t="s">
        <v>2214</v>
      </c>
      <c r="X158" s="29" t="s">
        <v>852</v>
      </c>
      <c r="AB158" s="29" t="s">
        <v>2215</v>
      </c>
    </row>
    <row r="159" spans="1:28" hidden="1">
      <c r="A159" s="29" t="s">
        <v>2295</v>
      </c>
      <c r="B159" s="29" t="s">
        <v>2296</v>
      </c>
      <c r="C159" s="29" t="s">
        <v>2297</v>
      </c>
      <c r="D159" s="29" t="s">
        <v>2298</v>
      </c>
      <c r="E159" s="29" t="s">
        <v>841</v>
      </c>
      <c r="F159" s="29" t="s">
        <v>2299</v>
      </c>
      <c r="G159" s="29" t="s">
        <v>2300</v>
      </c>
      <c r="I159" s="29" t="s">
        <v>2301</v>
      </c>
      <c r="J159" s="29" t="s">
        <v>1216</v>
      </c>
      <c r="K159" s="29" t="e">
        <f>VLOOKUP(G159,[1]TOTAL!$E$2:$I$198,5,FALSE)</f>
        <v>#N/A</v>
      </c>
      <c r="L159" s="29">
        <f>VLOOKUP(G159,[1]视频!$G$4:$H$247,2,FALSE)</f>
        <v>0</v>
      </c>
      <c r="M159" s="30">
        <f t="shared" si="6"/>
        <v>3.6864571206829648</v>
      </c>
      <c r="N159" s="30">
        <f t="shared" si="7"/>
        <v>1.5521924718665115E-2</v>
      </c>
      <c r="O159" s="30">
        <f t="shared" si="8"/>
        <v>4.2105263157894736E-3</v>
      </c>
      <c r="P159" s="29" t="s">
        <v>881</v>
      </c>
      <c r="Q159" s="29" t="s">
        <v>2302</v>
      </c>
      <c r="R159" s="29">
        <v>80</v>
      </c>
      <c r="S159" s="29" t="s">
        <v>1224</v>
      </c>
      <c r="T159" s="29" t="s">
        <v>924</v>
      </c>
      <c r="U159" s="29" t="s">
        <v>849</v>
      </c>
      <c r="V159" s="29" t="s">
        <v>850</v>
      </c>
      <c r="W159" s="29" t="s">
        <v>1005</v>
      </c>
      <c r="X159" s="29" t="s">
        <v>852</v>
      </c>
      <c r="AB159" s="29" t="s">
        <v>2303</v>
      </c>
    </row>
    <row r="160" spans="1:28" hidden="1">
      <c r="A160" s="29" t="s">
        <v>2304</v>
      </c>
      <c r="B160" s="29" t="s">
        <v>2305</v>
      </c>
      <c r="C160" s="29" t="s">
        <v>2306</v>
      </c>
      <c r="D160" s="29" t="s">
        <v>2307</v>
      </c>
      <c r="E160" s="29" t="s">
        <v>858</v>
      </c>
      <c r="F160" s="29" t="s">
        <v>2305</v>
      </c>
      <c r="G160" s="29" t="s">
        <v>2308</v>
      </c>
      <c r="I160" s="29" t="s">
        <v>604</v>
      </c>
      <c r="J160" s="29" t="s">
        <v>2225</v>
      </c>
      <c r="K160" s="29" t="e">
        <f>VLOOKUP(G160,[1]TOTAL!$E$2:$I$198,5,FALSE)</f>
        <v>#N/A</v>
      </c>
      <c r="L160" s="29">
        <f>VLOOKUP(G160,[1]视频!$G$4:$H$247,2,FALSE)</f>
        <v>0</v>
      </c>
      <c r="M160" s="30">
        <f t="shared" si="6"/>
        <v>3.6818181818181817</v>
      </c>
      <c r="N160" s="30">
        <f t="shared" si="7"/>
        <v>9.0909090909090905E-3</v>
      </c>
      <c r="O160" s="30">
        <f t="shared" si="8"/>
        <v>2.4691358024691358E-3</v>
      </c>
      <c r="P160" s="29" t="s">
        <v>881</v>
      </c>
      <c r="Q160" s="29" t="s">
        <v>2309</v>
      </c>
      <c r="R160" s="29">
        <v>200</v>
      </c>
      <c r="S160" s="29" t="s">
        <v>878</v>
      </c>
      <c r="T160" s="29" t="s">
        <v>924</v>
      </c>
      <c r="U160" s="29" t="s">
        <v>849</v>
      </c>
      <c r="V160" s="29" t="s">
        <v>850</v>
      </c>
      <c r="W160" s="29" t="s">
        <v>1005</v>
      </c>
      <c r="X160" s="29" t="s">
        <v>852</v>
      </c>
      <c r="AB160" s="29" t="s">
        <v>2310</v>
      </c>
    </row>
    <row r="161" spans="1:28" hidden="1">
      <c r="A161" s="29" t="s">
        <v>1314</v>
      </c>
      <c r="B161" s="29" t="s">
        <v>1315</v>
      </c>
      <c r="C161" s="29" t="s">
        <v>1316</v>
      </c>
      <c r="D161" s="29" t="s">
        <v>1317</v>
      </c>
      <c r="E161" s="29" t="s">
        <v>841</v>
      </c>
      <c r="F161" s="29" t="s">
        <v>1318</v>
      </c>
      <c r="G161" s="29" t="s">
        <v>1319</v>
      </c>
      <c r="I161" s="29" t="s">
        <v>133</v>
      </c>
      <c r="J161" s="29" t="s">
        <v>1320</v>
      </c>
      <c r="K161" s="29" t="e">
        <f>VLOOKUP(G161,[1]TOTAL!$E$2:$I$198,5,FALSE)</f>
        <v>#N/A</v>
      </c>
      <c r="L161" s="29">
        <f>VLOOKUP(G161,[1]视频!$G$4:$H$247,2,FALSE)</f>
        <v>0</v>
      </c>
      <c r="M161" s="30">
        <f t="shared" si="6"/>
        <v>3.6666666666666665</v>
      </c>
      <c r="N161" s="30">
        <f t="shared" si="7"/>
        <v>1.6666666666666666E-2</v>
      </c>
      <c r="O161" s="30">
        <f t="shared" si="8"/>
        <v>4.5454545454545452E-3</v>
      </c>
      <c r="P161" s="29" t="s">
        <v>1321</v>
      </c>
      <c r="Q161" s="29" t="s">
        <v>1322</v>
      </c>
      <c r="R161" s="29">
        <v>200</v>
      </c>
      <c r="S161" s="29" t="s">
        <v>1323</v>
      </c>
      <c r="T161" s="29" t="s">
        <v>848</v>
      </c>
      <c r="U161" s="29" t="s">
        <v>849</v>
      </c>
      <c r="V161" s="29" t="s">
        <v>850</v>
      </c>
      <c r="W161" s="29" t="s">
        <v>925</v>
      </c>
      <c r="X161" s="29" t="s">
        <v>852</v>
      </c>
      <c r="AB161" s="29" t="s">
        <v>1324</v>
      </c>
    </row>
    <row r="162" spans="1:28" hidden="1">
      <c r="A162" s="29" t="s">
        <v>1765</v>
      </c>
      <c r="B162" s="29" t="s">
        <v>1766</v>
      </c>
      <c r="C162" s="29" t="s">
        <v>1767</v>
      </c>
      <c r="D162" s="29" t="s">
        <v>1767</v>
      </c>
      <c r="E162" s="29" t="s">
        <v>858</v>
      </c>
      <c r="F162" s="29" t="s">
        <v>1768</v>
      </c>
      <c r="G162" s="29" t="s">
        <v>1769</v>
      </c>
      <c r="I162" s="29" t="s">
        <v>1113</v>
      </c>
      <c r="J162" s="29" t="s">
        <v>1770</v>
      </c>
      <c r="K162" s="29" t="e">
        <f>VLOOKUP(G162,[1]TOTAL!$E$2:$I$198,5,FALSE)</f>
        <v>#N/A</v>
      </c>
      <c r="L162" s="29">
        <f>VLOOKUP(G162,[1]视频!$G$4:$H$247,2,FALSE)</f>
        <v>0</v>
      </c>
      <c r="M162" s="30">
        <f t="shared" si="6"/>
        <v>3.625</v>
      </c>
      <c r="N162" s="30">
        <f t="shared" si="7"/>
        <v>8.3333333333333332E-3</v>
      </c>
      <c r="O162" s="30">
        <f t="shared" si="8"/>
        <v>2.2988505747126436E-3</v>
      </c>
      <c r="P162" s="29" t="s">
        <v>881</v>
      </c>
      <c r="Q162" s="29" t="s">
        <v>872</v>
      </c>
      <c r="R162" s="29">
        <v>200</v>
      </c>
      <c r="S162" s="29" t="s">
        <v>865</v>
      </c>
      <c r="T162" s="29" t="s">
        <v>848</v>
      </c>
      <c r="U162" s="29" t="s">
        <v>36</v>
      </c>
      <c r="V162" s="29" t="s">
        <v>864</v>
      </c>
      <c r="W162" s="29" t="s">
        <v>851</v>
      </c>
      <c r="X162" s="29" t="s">
        <v>852</v>
      </c>
      <c r="AB162" s="29" t="s">
        <v>1771</v>
      </c>
    </row>
    <row r="163" spans="1:28" hidden="1">
      <c r="A163" s="29" t="s">
        <v>1346</v>
      </c>
      <c r="B163" s="29" t="s">
        <v>1347</v>
      </c>
      <c r="C163" s="29" t="s">
        <v>1348</v>
      </c>
      <c r="D163" s="29" t="s">
        <v>1349</v>
      </c>
      <c r="E163" s="29" t="s">
        <v>841</v>
      </c>
      <c r="F163" s="29" t="s">
        <v>1350</v>
      </c>
      <c r="G163" s="29" t="s">
        <v>1351</v>
      </c>
      <c r="I163" s="29" t="s">
        <v>558</v>
      </c>
      <c r="J163" s="29" t="s">
        <v>1352</v>
      </c>
      <c r="K163" s="29" t="e">
        <f>VLOOKUP(G163,[1]TOTAL!$E$2:$I$198,5,FALSE)</f>
        <v>#N/A</v>
      </c>
      <c r="L163" s="29">
        <f>VLOOKUP(G163,[1]视频!$G$4:$H$247,2,FALSE)</f>
        <v>0</v>
      </c>
      <c r="M163" s="30">
        <f t="shared" si="6"/>
        <v>3.6206896551724137</v>
      </c>
      <c r="N163" s="30">
        <f t="shared" si="7"/>
        <v>6.8965517241379309E-3</v>
      </c>
      <c r="O163" s="30">
        <f t="shared" si="8"/>
        <v>1.9047619047619048E-3</v>
      </c>
      <c r="P163" s="29" t="s">
        <v>862</v>
      </c>
      <c r="Q163" s="29" t="s">
        <v>1353</v>
      </c>
      <c r="R163" s="29">
        <v>200</v>
      </c>
      <c r="S163" s="29" t="s">
        <v>878</v>
      </c>
      <c r="T163" s="29" t="s">
        <v>924</v>
      </c>
      <c r="U163" s="29" t="s">
        <v>849</v>
      </c>
      <c r="V163" s="29" t="s">
        <v>1141</v>
      </c>
      <c r="W163" s="29" t="s">
        <v>36</v>
      </c>
      <c r="X163" s="29" t="s">
        <v>852</v>
      </c>
      <c r="AB163" s="29" t="s">
        <v>1354</v>
      </c>
    </row>
    <row r="164" spans="1:28" hidden="1">
      <c r="A164" s="29" t="s">
        <v>1736</v>
      </c>
      <c r="B164" s="29" t="s">
        <v>1737</v>
      </c>
      <c r="C164" s="29" t="s">
        <v>1738</v>
      </c>
      <c r="D164" s="29" t="s">
        <v>1738</v>
      </c>
      <c r="E164" s="29" t="s">
        <v>858</v>
      </c>
      <c r="F164" s="29" t="s">
        <v>1739</v>
      </c>
      <c r="G164" s="29" t="s">
        <v>1740</v>
      </c>
      <c r="I164" s="29" t="s">
        <v>133</v>
      </c>
      <c r="J164" s="29" t="s">
        <v>1372</v>
      </c>
      <c r="K164" s="29" t="e">
        <f>VLOOKUP(G164,[1]TOTAL!$E$2:$I$198,5,FALSE)</f>
        <v>#N/A</v>
      </c>
      <c r="L164" s="29">
        <f>VLOOKUP(G164,[1]视频!$G$4:$H$247,2,FALSE)</f>
        <v>0</v>
      </c>
      <c r="M164" s="30">
        <f t="shared" si="6"/>
        <v>3.5833333333333335</v>
      </c>
      <c r="N164" s="30">
        <f t="shared" si="7"/>
        <v>1.6666666666666666E-2</v>
      </c>
      <c r="O164" s="30">
        <f t="shared" si="8"/>
        <v>4.6511627906976744E-3</v>
      </c>
      <c r="P164" s="29" t="s">
        <v>1222</v>
      </c>
      <c r="Q164" s="29" t="s">
        <v>1229</v>
      </c>
      <c r="R164" s="29">
        <v>200</v>
      </c>
      <c r="S164" s="29" t="s">
        <v>865</v>
      </c>
      <c r="T164" s="29" t="s">
        <v>924</v>
      </c>
      <c r="U164" s="29" t="s">
        <v>849</v>
      </c>
      <c r="V164" s="29" t="s">
        <v>850</v>
      </c>
      <c r="W164" s="29" t="s">
        <v>913</v>
      </c>
      <c r="X164" s="29" t="s">
        <v>852</v>
      </c>
      <c r="AB164" s="29" t="s">
        <v>1735</v>
      </c>
    </row>
    <row r="165" spans="1:28" hidden="1">
      <c r="A165" s="29" t="s">
        <v>1976</v>
      </c>
      <c r="B165" s="29" t="s">
        <v>1977</v>
      </c>
      <c r="C165" s="29" t="s">
        <v>1978</v>
      </c>
      <c r="D165" s="29" t="s">
        <v>1978</v>
      </c>
      <c r="E165" s="29" t="s">
        <v>858</v>
      </c>
      <c r="F165" s="29" t="s">
        <v>1979</v>
      </c>
      <c r="G165" s="29" t="s">
        <v>1980</v>
      </c>
      <c r="I165" s="29" t="s">
        <v>1216</v>
      </c>
      <c r="J165" s="29" t="s">
        <v>1154</v>
      </c>
      <c r="K165" s="29" t="e">
        <f>VLOOKUP(G165,[1]TOTAL!$E$2:$I$198,5,FALSE)</f>
        <v>#N/A</v>
      </c>
      <c r="L165" s="29">
        <f>VLOOKUP(G165,[1]视频!$G$4:$H$247,2,FALSE)</f>
        <v>0</v>
      </c>
      <c r="M165" s="30">
        <f t="shared" si="6"/>
        <v>3.5789473684210527</v>
      </c>
      <c r="N165" s="30">
        <f t="shared" si="7"/>
        <v>1.0526315789473684E-2</v>
      </c>
      <c r="O165" s="30">
        <f t="shared" si="8"/>
        <v>2.9411764705882353E-3</v>
      </c>
      <c r="P165" s="29" t="s">
        <v>862</v>
      </c>
      <c r="Q165" s="29" t="s">
        <v>863</v>
      </c>
      <c r="R165" s="29">
        <v>200</v>
      </c>
      <c r="S165" s="29" t="s">
        <v>878</v>
      </c>
      <c r="T165" s="29" t="s">
        <v>848</v>
      </c>
      <c r="U165" s="29" t="s">
        <v>849</v>
      </c>
      <c r="V165" s="29" t="s">
        <v>850</v>
      </c>
      <c r="W165" s="29" t="s">
        <v>913</v>
      </c>
      <c r="X165" s="29" t="s">
        <v>852</v>
      </c>
      <c r="AB165" s="29" t="s">
        <v>1975</v>
      </c>
    </row>
    <row r="166" spans="1:28" hidden="1">
      <c r="A166" s="29" t="s">
        <v>998</v>
      </c>
      <c r="B166" s="29" t="s">
        <v>999</v>
      </c>
      <c r="C166" s="29" t="s">
        <v>1000</v>
      </c>
      <c r="D166" s="29" t="s">
        <v>1001</v>
      </c>
      <c r="E166" s="29" t="s">
        <v>858</v>
      </c>
      <c r="F166" s="29" t="s">
        <v>999</v>
      </c>
      <c r="G166" s="29" t="s">
        <v>1002</v>
      </c>
      <c r="I166" s="29" t="s">
        <v>532</v>
      </c>
      <c r="J166" s="29" t="s">
        <v>1003</v>
      </c>
      <c r="K166" s="29" t="e">
        <f>VLOOKUP(G166,[1]TOTAL!$E$2:$I$198,5,FALSE)</f>
        <v>#N/A</v>
      </c>
      <c r="L166" s="29">
        <f>VLOOKUP(G166,[1]视频!$G$4:$H$247,2,FALSE)</f>
        <v>0</v>
      </c>
      <c r="M166" s="30">
        <f t="shared" si="6"/>
        <v>3.55</v>
      </c>
      <c r="N166" s="30">
        <f t="shared" si="7"/>
        <v>0.01</v>
      </c>
      <c r="O166" s="30">
        <f t="shared" si="8"/>
        <v>2.8169014084507044E-3</v>
      </c>
      <c r="P166" s="29" t="s">
        <v>932</v>
      </c>
      <c r="Q166" s="29" t="s">
        <v>948</v>
      </c>
      <c r="R166" s="29">
        <v>200</v>
      </c>
      <c r="S166" s="29" t="s">
        <v>878</v>
      </c>
      <c r="T166" s="29" t="s">
        <v>1004</v>
      </c>
      <c r="U166" s="29" t="s">
        <v>849</v>
      </c>
      <c r="V166" s="29" t="s">
        <v>850</v>
      </c>
      <c r="W166" s="29" t="s">
        <v>1005</v>
      </c>
      <c r="X166" s="29" t="s">
        <v>852</v>
      </c>
      <c r="AB166" s="29" t="s">
        <v>1006</v>
      </c>
    </row>
    <row r="167" spans="1:28" hidden="1">
      <c r="A167" s="29" t="s">
        <v>1660</v>
      </c>
      <c r="B167" s="29" t="s">
        <v>1661</v>
      </c>
      <c r="C167" s="29" t="s">
        <v>1662</v>
      </c>
      <c r="D167" s="29" t="s">
        <v>1663</v>
      </c>
      <c r="E167" s="29" t="s">
        <v>858</v>
      </c>
      <c r="F167" s="29" t="s">
        <v>1664</v>
      </c>
      <c r="G167" s="29" t="s">
        <v>1665</v>
      </c>
      <c r="I167" s="29" t="s">
        <v>191</v>
      </c>
      <c r="J167" s="29" t="s">
        <v>1578</v>
      </c>
      <c r="K167" s="29" t="e">
        <f>VLOOKUP(G167,[1]TOTAL!$E$2:$I$198,5,FALSE)</f>
        <v>#N/A</v>
      </c>
      <c r="L167" s="29">
        <f>VLOOKUP(G167,[1]视频!$G$4:$H$247,2,FALSE)</f>
        <v>0</v>
      </c>
      <c r="M167" s="30">
        <f t="shared" si="6"/>
        <v>3.5384615384615383</v>
      </c>
      <c r="N167" s="30">
        <f t="shared" si="7"/>
        <v>1.5384615384615385E-2</v>
      </c>
      <c r="O167" s="30">
        <f t="shared" si="8"/>
        <v>4.3478260869565218E-3</v>
      </c>
      <c r="P167" s="29" t="s">
        <v>862</v>
      </c>
      <c r="Q167" s="29" t="s">
        <v>1033</v>
      </c>
      <c r="R167" s="29">
        <v>200</v>
      </c>
      <c r="S167" s="29" t="s">
        <v>1666</v>
      </c>
      <c r="T167" s="29" t="s">
        <v>848</v>
      </c>
      <c r="U167" s="29" t="s">
        <v>36</v>
      </c>
      <c r="V167" s="29">
        <v>300</v>
      </c>
      <c r="W167" s="29" t="s">
        <v>1667</v>
      </c>
      <c r="X167" s="29" t="s">
        <v>852</v>
      </c>
      <c r="AB167" s="29" t="s">
        <v>1668</v>
      </c>
    </row>
    <row r="168" spans="1:28" hidden="1">
      <c r="A168" s="29" t="s">
        <v>1908</v>
      </c>
      <c r="B168" s="29" t="s">
        <v>998</v>
      </c>
      <c r="C168" s="29" t="s">
        <v>1909</v>
      </c>
      <c r="D168" s="29" t="s">
        <v>1910</v>
      </c>
      <c r="E168" s="29" t="s">
        <v>858</v>
      </c>
      <c r="F168" s="29" t="s">
        <v>998</v>
      </c>
      <c r="G168" s="29" t="s">
        <v>1911</v>
      </c>
      <c r="I168" s="29" t="s">
        <v>1912</v>
      </c>
      <c r="J168" s="29" t="s">
        <v>1913</v>
      </c>
      <c r="K168" s="29" t="e">
        <f>VLOOKUP(G168,[1]TOTAL!$E$2:$I$198,5,FALSE)</f>
        <v>#N/A</v>
      </c>
      <c r="L168" s="29">
        <f>VLOOKUP(G168,[1]视频!$G$4:$H$247,2,FALSE)</f>
        <v>0</v>
      </c>
      <c r="M168" s="30" t="e">
        <f t="shared" si="6"/>
        <v>#VALUE!</v>
      </c>
      <c r="N168" s="30" t="e">
        <f t="shared" si="7"/>
        <v>#VALUE!</v>
      </c>
      <c r="O168" s="30" t="e">
        <f t="shared" si="8"/>
        <v>#VALUE!</v>
      </c>
      <c r="P168" s="29" t="s">
        <v>862</v>
      </c>
      <c r="Q168" s="29" t="s">
        <v>1914</v>
      </c>
      <c r="R168" s="29">
        <v>200</v>
      </c>
      <c r="S168" s="29" t="s">
        <v>865</v>
      </c>
      <c r="T168" s="29" t="s">
        <v>924</v>
      </c>
      <c r="U168" s="29" t="s">
        <v>849</v>
      </c>
      <c r="V168" s="29" t="s">
        <v>850</v>
      </c>
      <c r="W168" s="29" t="s">
        <v>851</v>
      </c>
      <c r="X168" s="29" t="s">
        <v>852</v>
      </c>
      <c r="AB168" s="29" t="s">
        <v>1915</v>
      </c>
    </row>
    <row r="169" spans="1:28" hidden="1">
      <c r="A169" s="29" t="s">
        <v>1489</v>
      </c>
      <c r="B169" s="29" t="s">
        <v>1490</v>
      </c>
      <c r="C169" s="29" t="s">
        <v>1491</v>
      </c>
      <c r="D169" s="29" t="s">
        <v>1492</v>
      </c>
      <c r="E169" s="29" t="s">
        <v>858</v>
      </c>
      <c r="F169" s="29" t="s">
        <v>1493</v>
      </c>
      <c r="G169" s="29" t="s">
        <v>1494</v>
      </c>
      <c r="I169" s="29" t="s">
        <v>133</v>
      </c>
      <c r="J169" s="29" t="s">
        <v>1495</v>
      </c>
      <c r="K169" s="29" t="e">
        <f>VLOOKUP(G169,[1]TOTAL!$E$2:$I$198,5,FALSE)</f>
        <v>#N/A</v>
      </c>
      <c r="L169" s="29">
        <f>VLOOKUP(G169,[1]视频!$G$4:$H$247,2,FALSE)</f>
        <v>0</v>
      </c>
      <c r="M169" s="30">
        <f t="shared" si="6"/>
        <v>3.5</v>
      </c>
      <c r="N169" s="30">
        <f t="shared" si="7"/>
        <v>1.6666666666666666E-2</v>
      </c>
      <c r="O169" s="30">
        <f t="shared" si="8"/>
        <v>4.7619047619047623E-3</v>
      </c>
      <c r="P169" s="29" t="s">
        <v>1402</v>
      </c>
      <c r="Q169" s="29" t="s">
        <v>1496</v>
      </c>
      <c r="R169" s="29">
        <v>200</v>
      </c>
      <c r="S169" s="29" t="s">
        <v>878</v>
      </c>
      <c r="T169" s="29" t="s">
        <v>924</v>
      </c>
      <c r="U169" s="29" t="s">
        <v>849</v>
      </c>
      <c r="V169" s="29" t="s">
        <v>850</v>
      </c>
      <c r="W169" s="29" t="s">
        <v>851</v>
      </c>
      <c r="X169" s="29" t="s">
        <v>852</v>
      </c>
      <c r="AB169" s="29" t="s">
        <v>1497</v>
      </c>
    </row>
    <row r="170" spans="1:28" hidden="1">
      <c r="A170" s="29" t="s">
        <v>1669</v>
      </c>
      <c r="B170" s="29" t="s">
        <v>1670</v>
      </c>
      <c r="C170" s="29" t="s">
        <v>1671</v>
      </c>
      <c r="D170" s="29" t="s">
        <v>1672</v>
      </c>
      <c r="E170" s="29" t="s">
        <v>858</v>
      </c>
      <c r="F170" s="29" t="s">
        <v>1673</v>
      </c>
      <c r="G170" s="29" t="s">
        <v>1674</v>
      </c>
      <c r="I170" s="29" t="s">
        <v>126</v>
      </c>
      <c r="J170" s="29" t="s">
        <v>960</v>
      </c>
      <c r="K170" s="29" t="e">
        <f>VLOOKUP(G170,[1]TOTAL!$E$2:$I$198,5,FALSE)</f>
        <v>#N/A</v>
      </c>
      <c r="L170" s="29">
        <f>VLOOKUP(G170,[1]视频!$G$4:$H$247,2,FALSE)</f>
        <v>0</v>
      </c>
      <c r="M170" s="30">
        <f t="shared" si="6"/>
        <v>3.5</v>
      </c>
      <c r="N170" s="30">
        <f t="shared" si="7"/>
        <v>0.02</v>
      </c>
      <c r="O170" s="30">
        <f t="shared" si="8"/>
        <v>5.7142857142857143E-3</v>
      </c>
      <c r="P170" s="29" t="s">
        <v>862</v>
      </c>
      <c r="Q170" s="29" t="s">
        <v>1033</v>
      </c>
      <c r="R170" s="29">
        <v>200</v>
      </c>
      <c r="S170" s="29" t="s">
        <v>1675</v>
      </c>
      <c r="T170" s="29" t="s">
        <v>848</v>
      </c>
      <c r="U170" s="29" t="s">
        <v>36</v>
      </c>
      <c r="V170" s="29">
        <v>300</v>
      </c>
      <c r="W170" s="29" t="s">
        <v>1676</v>
      </c>
      <c r="X170" s="29" t="s">
        <v>852</v>
      </c>
      <c r="AB170" s="29" t="s">
        <v>1668</v>
      </c>
    </row>
    <row r="171" spans="1:28" hidden="1">
      <c r="A171" s="29" t="s">
        <v>2068</v>
      </c>
      <c r="B171" s="29" t="s">
        <v>2069</v>
      </c>
      <c r="C171" s="29" t="s">
        <v>2070</v>
      </c>
      <c r="D171" s="29" t="s">
        <v>2071</v>
      </c>
      <c r="E171" s="29" t="s">
        <v>841</v>
      </c>
      <c r="F171" s="29" t="s">
        <v>2069</v>
      </c>
      <c r="G171" s="29" t="s">
        <v>2072</v>
      </c>
      <c r="I171" s="29" t="s">
        <v>960</v>
      </c>
      <c r="J171" s="29" t="s">
        <v>2073</v>
      </c>
      <c r="K171" s="29" t="e">
        <f>VLOOKUP(G171,[1]TOTAL!$E$2:$I$198,5,FALSE)</f>
        <v>#N/A</v>
      </c>
      <c r="L171" s="29">
        <f>VLOOKUP(G171,[1]视频!$G$4:$H$247,2,FALSE)</f>
        <v>0</v>
      </c>
      <c r="M171" s="30">
        <f t="shared" si="6"/>
        <v>2.5453714285714284</v>
      </c>
      <c r="N171" s="30" t="e">
        <f t="shared" si="7"/>
        <v>#VALUE!</v>
      </c>
      <c r="O171" s="30" t="e">
        <f t="shared" si="8"/>
        <v>#VALUE!</v>
      </c>
      <c r="P171" s="29" t="s">
        <v>1523</v>
      </c>
      <c r="Q171" s="29" t="s">
        <v>2074</v>
      </c>
      <c r="R171" s="29" t="s">
        <v>864</v>
      </c>
      <c r="S171" s="29" t="s">
        <v>1705</v>
      </c>
      <c r="T171" s="29" t="s">
        <v>924</v>
      </c>
      <c r="U171" s="29" t="s">
        <v>36</v>
      </c>
      <c r="V171" s="29">
        <v>500</v>
      </c>
      <c r="W171" s="29" t="s">
        <v>2075</v>
      </c>
      <c r="X171" s="29" t="s">
        <v>852</v>
      </c>
      <c r="AB171" s="29" t="s">
        <v>1922</v>
      </c>
    </row>
    <row r="172" spans="1:28" hidden="1">
      <c r="A172" s="29" t="s">
        <v>2351</v>
      </c>
      <c r="B172" s="29" t="s">
        <v>2352</v>
      </c>
      <c r="C172" s="29" t="s">
        <v>2353</v>
      </c>
      <c r="D172" s="29" t="s">
        <v>2354</v>
      </c>
      <c r="E172" s="29" t="s">
        <v>858</v>
      </c>
      <c r="F172" s="29" t="s">
        <v>2355</v>
      </c>
      <c r="G172" s="29" t="s">
        <v>2356</v>
      </c>
      <c r="I172" s="29" t="s">
        <v>414</v>
      </c>
      <c r="J172" s="29" t="s">
        <v>1281</v>
      </c>
      <c r="K172" s="29" t="e">
        <f>VLOOKUP(G172,[1]TOTAL!$E$2:$I$198,5,FALSE)</f>
        <v>#N/A</v>
      </c>
      <c r="L172" s="29">
        <f>VLOOKUP(G172,[1]视频!$G$4:$H$247,2,FALSE)</f>
        <v>0</v>
      </c>
      <c r="M172" s="30">
        <f t="shared" si="6"/>
        <v>3.4666666666666668</v>
      </c>
      <c r="N172" s="30">
        <f t="shared" si="7"/>
        <v>1.3333333333333334E-2</v>
      </c>
      <c r="O172" s="30">
        <f t="shared" si="8"/>
        <v>3.8461538461538464E-3</v>
      </c>
      <c r="P172" s="29" t="s">
        <v>862</v>
      </c>
      <c r="Q172" s="29" t="s">
        <v>1388</v>
      </c>
      <c r="R172" s="29">
        <v>200</v>
      </c>
      <c r="S172" s="29" t="s">
        <v>1404</v>
      </c>
      <c r="T172" s="29" t="s">
        <v>854</v>
      </c>
      <c r="U172" s="29" t="s">
        <v>849</v>
      </c>
      <c r="V172" s="29" t="s">
        <v>850</v>
      </c>
      <c r="W172" s="29" t="s">
        <v>1005</v>
      </c>
      <c r="X172" s="29" t="s">
        <v>852</v>
      </c>
      <c r="AB172" s="29" t="s">
        <v>2357</v>
      </c>
    </row>
    <row r="173" spans="1:28" hidden="1">
      <c r="A173" s="29" t="s">
        <v>2033</v>
      </c>
      <c r="B173" s="29" t="s">
        <v>2034</v>
      </c>
      <c r="C173" s="29" t="s">
        <v>2035</v>
      </c>
      <c r="D173" s="29" t="s">
        <v>2035</v>
      </c>
      <c r="E173" s="29" t="s">
        <v>858</v>
      </c>
      <c r="F173" s="29" t="s">
        <v>2036</v>
      </c>
      <c r="G173" s="29" t="s">
        <v>2037</v>
      </c>
      <c r="I173" s="29" t="s">
        <v>2038</v>
      </c>
      <c r="J173" s="29" t="s">
        <v>960</v>
      </c>
      <c r="K173" s="29" t="e">
        <f>VLOOKUP(G173,[1]TOTAL!$E$2:$I$198,5,FALSE)</f>
        <v>#N/A</v>
      </c>
      <c r="L173" s="29">
        <f>VLOOKUP(G173,[1]视频!$G$4:$H$247,2,FALSE)</f>
        <v>0</v>
      </c>
      <c r="M173" s="30">
        <f t="shared" si="6"/>
        <v>3.4650034650034649</v>
      </c>
      <c r="N173" s="30">
        <f t="shared" si="7"/>
        <v>1.9800019800019799E-2</v>
      </c>
      <c r="O173" s="30">
        <f t="shared" si="8"/>
        <v>5.7142857142857143E-3</v>
      </c>
      <c r="P173" s="29" t="s">
        <v>862</v>
      </c>
      <c r="Q173" s="29" t="s">
        <v>1939</v>
      </c>
      <c r="R173" s="29">
        <v>200</v>
      </c>
      <c r="S173" s="29" t="s">
        <v>2039</v>
      </c>
      <c r="T173" s="29" t="s">
        <v>924</v>
      </c>
      <c r="U173" s="29" t="s">
        <v>849</v>
      </c>
      <c r="V173" s="29" t="s">
        <v>850</v>
      </c>
      <c r="W173" s="29" t="s">
        <v>851</v>
      </c>
      <c r="X173" s="29" t="s">
        <v>852</v>
      </c>
      <c r="AB173" s="29" t="s">
        <v>2040</v>
      </c>
    </row>
    <row r="174" spans="1:28" hidden="1">
      <c r="A174" s="29" t="s">
        <v>2334</v>
      </c>
      <c r="B174" s="29" t="s">
        <v>2335</v>
      </c>
      <c r="C174" s="29" t="s">
        <v>2336</v>
      </c>
      <c r="D174" s="29" t="s">
        <v>2337</v>
      </c>
      <c r="E174" s="29" t="s">
        <v>858</v>
      </c>
      <c r="F174" s="29" t="s">
        <v>2338</v>
      </c>
      <c r="G174" s="29" t="s">
        <v>2339</v>
      </c>
      <c r="I174" s="29" t="s">
        <v>191</v>
      </c>
      <c r="J174" s="29" t="s">
        <v>2184</v>
      </c>
      <c r="K174" s="29" t="e">
        <f>VLOOKUP(G174,[1]TOTAL!$E$2:$I$198,5,FALSE)</f>
        <v>#N/A</v>
      </c>
      <c r="L174" s="29">
        <f>VLOOKUP(G174,[1]视频!$G$4:$H$247,2,FALSE)</f>
        <v>0</v>
      </c>
      <c r="M174" s="30">
        <f t="shared" si="6"/>
        <v>3.4615384615384617</v>
      </c>
      <c r="N174" s="30">
        <f t="shared" si="7"/>
        <v>1.5384615384615385E-2</v>
      </c>
      <c r="O174" s="30">
        <f t="shared" si="8"/>
        <v>4.4444444444444444E-3</v>
      </c>
      <c r="P174" s="29" t="s">
        <v>862</v>
      </c>
      <c r="Q174" s="29" t="s">
        <v>872</v>
      </c>
      <c r="R174" s="29">
        <v>200</v>
      </c>
      <c r="S174" s="29" t="s">
        <v>913</v>
      </c>
      <c r="T174" s="29" t="s">
        <v>848</v>
      </c>
      <c r="U174" s="29" t="s">
        <v>36</v>
      </c>
      <c r="V174" s="29" t="s">
        <v>864</v>
      </c>
      <c r="W174" s="29" t="s">
        <v>851</v>
      </c>
      <c r="X174" s="29" t="s">
        <v>852</v>
      </c>
      <c r="AB174" s="29" t="s">
        <v>2340</v>
      </c>
    </row>
    <row r="175" spans="1:28" hidden="1">
      <c r="A175" s="29" t="s">
        <v>1677</v>
      </c>
      <c r="B175" s="29" t="s">
        <v>1678</v>
      </c>
      <c r="C175" s="29" t="s">
        <v>1679</v>
      </c>
      <c r="D175" s="29" t="s">
        <v>1680</v>
      </c>
      <c r="E175" s="29" t="s">
        <v>841</v>
      </c>
      <c r="F175" s="29" t="s">
        <v>1681</v>
      </c>
      <c r="G175" s="29" t="s">
        <v>1682</v>
      </c>
      <c r="I175" s="29" t="s">
        <v>156</v>
      </c>
      <c r="J175" s="29" t="s">
        <v>1683</v>
      </c>
      <c r="K175" s="29" t="e">
        <f>VLOOKUP(G175,[1]TOTAL!$E$2:$I$198,5,FALSE)</f>
        <v>#N/A</v>
      </c>
      <c r="L175" s="29">
        <f>VLOOKUP(G175,[1]视频!$G$4:$H$247,2,FALSE)</f>
        <v>0</v>
      </c>
      <c r="M175" s="30">
        <f t="shared" si="6"/>
        <v>3.4545454545454546</v>
      </c>
      <c r="N175" s="30">
        <f t="shared" si="7"/>
        <v>1.8181818181818181E-2</v>
      </c>
      <c r="O175" s="30">
        <f t="shared" si="8"/>
        <v>5.263157894736842E-3</v>
      </c>
      <c r="P175" s="29" t="s">
        <v>881</v>
      </c>
      <c r="Q175" s="29" t="s">
        <v>1684</v>
      </c>
      <c r="R175" s="29">
        <v>200</v>
      </c>
      <c r="S175" s="29" t="s">
        <v>878</v>
      </c>
      <c r="T175" s="29" t="s">
        <v>924</v>
      </c>
      <c r="U175" s="29" t="s">
        <v>36</v>
      </c>
      <c r="V175" s="29">
        <v>300</v>
      </c>
      <c r="W175" s="29" t="s">
        <v>1685</v>
      </c>
      <c r="X175" s="29" t="s">
        <v>852</v>
      </c>
      <c r="AB175" s="29" t="s">
        <v>1686</v>
      </c>
    </row>
    <row r="176" spans="1:28" hidden="1">
      <c r="A176" s="29" t="s">
        <v>1826</v>
      </c>
      <c r="B176" s="29" t="s">
        <v>1827</v>
      </c>
      <c r="C176" s="29" t="s">
        <v>1828</v>
      </c>
      <c r="D176" s="29" t="s">
        <v>1829</v>
      </c>
      <c r="E176" s="29" t="s">
        <v>858</v>
      </c>
      <c r="F176" s="29" t="s">
        <v>1830</v>
      </c>
      <c r="G176" s="29" t="s">
        <v>1831</v>
      </c>
      <c r="I176" s="29" t="s">
        <v>133</v>
      </c>
      <c r="J176" s="29" t="s">
        <v>1426</v>
      </c>
      <c r="K176" s="29" t="e">
        <f>VLOOKUP(G176,[1]TOTAL!$E$2:$I$198,5,FALSE)</f>
        <v>#N/A</v>
      </c>
      <c r="L176" s="29">
        <f>VLOOKUP(G176,[1]视频!$G$4:$H$247,2,FALSE)</f>
        <v>0</v>
      </c>
      <c r="M176" s="30">
        <f t="shared" si="6"/>
        <v>3.4166666666666665</v>
      </c>
      <c r="N176" s="30">
        <f t="shared" si="7"/>
        <v>1.6666666666666666E-2</v>
      </c>
      <c r="O176" s="30">
        <f t="shared" si="8"/>
        <v>4.8780487804878049E-3</v>
      </c>
      <c r="P176" s="29" t="s">
        <v>881</v>
      </c>
      <c r="Q176" s="29" t="s">
        <v>1199</v>
      </c>
      <c r="R176" s="29">
        <v>200</v>
      </c>
      <c r="S176" s="29" t="s">
        <v>878</v>
      </c>
      <c r="T176" s="29" t="s">
        <v>848</v>
      </c>
      <c r="U176" s="29" t="s">
        <v>849</v>
      </c>
      <c r="V176" s="29" t="s">
        <v>850</v>
      </c>
      <c r="W176" s="29" t="s">
        <v>913</v>
      </c>
      <c r="X176" s="29" t="s">
        <v>852</v>
      </c>
      <c r="AB176" s="29" t="s">
        <v>1832</v>
      </c>
    </row>
    <row r="177" spans="1:28" hidden="1">
      <c r="A177" s="29" t="s">
        <v>1964</v>
      </c>
      <c r="B177" s="29" t="s">
        <v>1965</v>
      </c>
      <c r="C177" s="29" t="s">
        <v>1966</v>
      </c>
      <c r="D177" s="29" t="s">
        <v>1966</v>
      </c>
      <c r="E177" s="29" t="s">
        <v>858</v>
      </c>
      <c r="F177" s="29" t="s">
        <v>1967</v>
      </c>
      <c r="G177" s="29" t="s">
        <v>1968</v>
      </c>
      <c r="I177" s="29" t="s">
        <v>1969</v>
      </c>
      <c r="J177" s="29" t="s">
        <v>1097</v>
      </c>
      <c r="K177" s="29" t="str">
        <f>VLOOKUP(G177,[1]TOTAL!$E$2:$I$198,5,FALSE)</f>
        <v>POST</v>
      </c>
      <c r="L177" s="29">
        <f>VLOOKUP(G177,[1]视频!$G$4:$H$247,2,FALSE)</f>
        <v>0</v>
      </c>
      <c r="M177" s="30">
        <f t="shared" si="6"/>
        <v>6.9230769230769234</v>
      </c>
      <c r="N177" s="30">
        <f t="shared" si="7"/>
        <v>1.0256410256410256E-2</v>
      </c>
      <c r="O177" s="30">
        <f t="shared" si="8"/>
        <v>1.4814814814814814E-3</v>
      </c>
      <c r="P177" s="29" t="s">
        <v>881</v>
      </c>
      <c r="Q177" s="29" t="s">
        <v>1121</v>
      </c>
      <c r="R177" s="29">
        <v>80</v>
      </c>
      <c r="S177" s="29" t="s">
        <v>933</v>
      </c>
      <c r="T177" s="29" t="s">
        <v>848</v>
      </c>
      <c r="U177" s="29" t="s">
        <v>36</v>
      </c>
      <c r="V177" s="29">
        <v>300</v>
      </c>
      <c r="W177" s="29" t="s">
        <v>1970</v>
      </c>
      <c r="X177" s="29" t="s">
        <v>852</v>
      </c>
      <c r="AB177" s="29" t="s">
        <v>1971</v>
      </c>
    </row>
    <row r="178" spans="1:28" hidden="1">
      <c r="A178" s="29" t="s">
        <v>1756</v>
      </c>
      <c r="B178" s="29" t="s">
        <v>1757</v>
      </c>
      <c r="C178" s="29" t="s">
        <v>1758</v>
      </c>
      <c r="D178" s="29" t="s">
        <v>1759</v>
      </c>
      <c r="E178" s="29" t="s">
        <v>1202</v>
      </c>
      <c r="F178" s="29" t="s">
        <v>1760</v>
      </c>
      <c r="G178" s="29" t="s">
        <v>1761</v>
      </c>
      <c r="I178" s="29" t="s">
        <v>1578</v>
      </c>
      <c r="J178" s="29" t="s">
        <v>1762</v>
      </c>
      <c r="K178" s="29" t="e">
        <f>VLOOKUP(G178,[1]TOTAL!$E$2:$I$198,5,FALSE)</f>
        <v>#N/A</v>
      </c>
      <c r="L178" s="29">
        <f>VLOOKUP(G178,[1]视频!$G$4:$H$247,2,FALSE)</f>
        <v>0</v>
      </c>
      <c r="M178" s="30">
        <f t="shared" si="6"/>
        <v>3.4130434782608696</v>
      </c>
      <c r="N178" s="30">
        <f t="shared" si="7"/>
        <v>4.3478260869565218E-3</v>
      </c>
      <c r="O178" s="30">
        <f t="shared" si="8"/>
        <v>1.2738853503184713E-3</v>
      </c>
      <c r="P178" s="29" t="s">
        <v>1193</v>
      </c>
      <c r="Q178" s="29" t="s">
        <v>1763</v>
      </c>
      <c r="R178" s="29">
        <v>200</v>
      </c>
      <c r="S178" s="29" t="s">
        <v>1705</v>
      </c>
      <c r="T178" s="29" t="s">
        <v>193</v>
      </c>
      <c r="U178" s="29" t="s">
        <v>36</v>
      </c>
      <c r="V178" s="29">
        <v>500</v>
      </c>
      <c r="W178" s="29" t="s">
        <v>1761</v>
      </c>
      <c r="X178" s="29" t="s">
        <v>852</v>
      </c>
      <c r="AB178" s="29" t="s">
        <v>1764</v>
      </c>
    </row>
    <row r="179" spans="1:28" hidden="1">
      <c r="A179" s="29" t="s">
        <v>1382</v>
      </c>
      <c r="B179" s="29" t="s">
        <v>1383</v>
      </c>
      <c r="C179" s="29" t="s">
        <v>1384</v>
      </c>
      <c r="D179" s="29" t="s">
        <v>1385</v>
      </c>
      <c r="E179" s="29" t="s">
        <v>858</v>
      </c>
      <c r="F179" s="29" t="s">
        <v>1386</v>
      </c>
      <c r="G179" s="29" t="s">
        <v>1387</v>
      </c>
      <c r="I179" s="29" t="s">
        <v>126</v>
      </c>
      <c r="J179" s="29" t="s">
        <v>1089</v>
      </c>
      <c r="K179" s="29" t="e">
        <f>VLOOKUP(G179,[1]TOTAL!$E$2:$I$198,5,FALSE)</f>
        <v>#N/A</v>
      </c>
      <c r="L179" s="29">
        <f>VLOOKUP(G179,[1]视频!$G$4:$H$247,2,FALSE)</f>
        <v>0</v>
      </c>
      <c r="M179" s="30">
        <f t="shared" si="6"/>
        <v>3.4</v>
      </c>
      <c r="N179" s="30">
        <f t="shared" si="7"/>
        <v>0.02</v>
      </c>
      <c r="O179" s="30">
        <f t="shared" si="8"/>
        <v>5.8823529411764705E-3</v>
      </c>
      <c r="P179" s="29" t="s">
        <v>862</v>
      </c>
      <c r="Q179" s="29" t="s">
        <v>1388</v>
      </c>
      <c r="R179" s="29">
        <v>200</v>
      </c>
      <c r="S179" s="29" t="s">
        <v>1389</v>
      </c>
      <c r="T179" s="29" t="s">
        <v>848</v>
      </c>
      <c r="U179" s="29" t="s">
        <v>849</v>
      </c>
      <c r="V179" s="29" t="s">
        <v>850</v>
      </c>
      <c r="W179" s="29" t="s">
        <v>837</v>
      </c>
      <c r="X179" s="29" t="s">
        <v>852</v>
      </c>
      <c r="AB179" s="29" t="s">
        <v>1390</v>
      </c>
    </row>
    <row r="180" spans="1:28" hidden="1">
      <c r="A180" s="29" t="s">
        <v>885</v>
      </c>
      <c r="B180" s="29" t="s">
        <v>886</v>
      </c>
      <c r="C180" s="29" t="s">
        <v>887</v>
      </c>
      <c r="D180" s="29" t="s">
        <v>888</v>
      </c>
      <c r="E180" s="29" t="s">
        <v>841</v>
      </c>
      <c r="F180" s="29" t="s">
        <v>886</v>
      </c>
      <c r="G180" s="29" t="s">
        <v>889</v>
      </c>
      <c r="I180" s="29" t="s">
        <v>890</v>
      </c>
      <c r="J180" s="29" t="s">
        <v>891</v>
      </c>
      <c r="K180" s="29" t="e">
        <f>VLOOKUP(G180,[1]TOTAL!$E$2:$I$198,5,FALSE)</f>
        <v>#N/A</v>
      </c>
      <c r="L180" s="29">
        <f>VLOOKUP(G180,[1]视频!$G$4:$H$247,2,FALSE)</f>
        <v>0</v>
      </c>
      <c r="M180" s="30">
        <f t="shared" si="6"/>
        <v>3.3814940055333538</v>
      </c>
      <c r="N180" s="30">
        <f t="shared" si="7"/>
        <v>2.0493903063838508E-2</v>
      </c>
      <c r="O180" s="30">
        <f t="shared" si="8"/>
        <v>6.0606060606060606E-3</v>
      </c>
      <c r="P180" s="29" t="s">
        <v>881</v>
      </c>
      <c r="Q180" s="29" t="s">
        <v>892</v>
      </c>
      <c r="R180" s="29">
        <v>200</v>
      </c>
      <c r="S180" s="29" t="s">
        <v>878</v>
      </c>
      <c r="T180" s="29" t="s">
        <v>873</v>
      </c>
      <c r="U180" s="29" t="s">
        <v>849</v>
      </c>
      <c r="V180" s="29" t="s">
        <v>850</v>
      </c>
      <c r="W180" s="29" t="s">
        <v>851</v>
      </c>
      <c r="X180" s="29" t="s">
        <v>852</v>
      </c>
      <c r="AB180" s="29" t="s">
        <v>884</v>
      </c>
    </row>
    <row r="181" spans="1:28" hidden="1">
      <c r="A181" s="29" t="s">
        <v>1984</v>
      </c>
      <c r="B181" s="29" t="s">
        <v>1985</v>
      </c>
      <c r="C181" s="29" t="s">
        <v>1986</v>
      </c>
      <c r="D181" s="29" t="s">
        <v>1987</v>
      </c>
      <c r="E181" s="29" t="s">
        <v>841</v>
      </c>
      <c r="F181" s="29" t="s">
        <v>1985</v>
      </c>
      <c r="G181" s="29" t="s">
        <v>1988</v>
      </c>
      <c r="I181" s="29" t="s">
        <v>1186</v>
      </c>
      <c r="J181" s="29" t="s">
        <v>898</v>
      </c>
      <c r="K181" s="29" t="e">
        <f>VLOOKUP(G181,[1]TOTAL!$E$2:$I$198,5,FALSE)</f>
        <v>#N/A</v>
      </c>
      <c r="L181" s="29">
        <f>VLOOKUP(G181,[1]视频!$G$4:$H$247,2,FALSE)</f>
        <v>0</v>
      </c>
      <c r="M181" s="30">
        <f t="shared" si="6"/>
        <v>1.3055555555555556</v>
      </c>
      <c r="N181" s="30" t="e">
        <f t="shared" si="7"/>
        <v>#VALUE!</v>
      </c>
      <c r="O181" s="30" t="e">
        <f t="shared" si="8"/>
        <v>#VALUE!</v>
      </c>
      <c r="P181" s="29" t="s">
        <v>845</v>
      </c>
      <c r="Q181" s="29" t="s">
        <v>1989</v>
      </c>
      <c r="R181" s="29" t="s">
        <v>864</v>
      </c>
      <c r="S181" s="29" t="s">
        <v>1990</v>
      </c>
      <c r="T181" s="29" t="s">
        <v>848</v>
      </c>
      <c r="U181" s="29" t="s">
        <v>849</v>
      </c>
      <c r="V181" s="29" t="s">
        <v>982</v>
      </c>
      <c r="W181" s="29" t="s">
        <v>1991</v>
      </c>
      <c r="X181" s="29" t="s">
        <v>852</v>
      </c>
      <c r="AB181" s="29" t="s">
        <v>1992</v>
      </c>
    </row>
    <row r="182" spans="1:28" hidden="1">
      <c r="A182" s="29" t="s">
        <v>1210</v>
      </c>
      <c r="B182" s="29" t="s">
        <v>1211</v>
      </c>
      <c r="C182" s="29" t="s">
        <v>1212</v>
      </c>
      <c r="D182" s="29" t="s">
        <v>1213</v>
      </c>
      <c r="E182" s="29" t="s">
        <v>858</v>
      </c>
      <c r="F182" s="29" t="s">
        <v>1214</v>
      </c>
      <c r="G182" s="29" t="s">
        <v>1215</v>
      </c>
      <c r="I182" s="29" t="s">
        <v>1216</v>
      </c>
      <c r="J182" s="29" t="s">
        <v>1217</v>
      </c>
      <c r="K182" s="29" t="e">
        <f>VLOOKUP(G182,[1]TOTAL!$E$2:$I$198,5,FALSE)</f>
        <v>#N/A</v>
      </c>
      <c r="L182" s="29" t="str">
        <f>VLOOKUP(G182,[1]视频!$G$4:$H$247,2,FALSE)</f>
        <v>待选</v>
      </c>
      <c r="M182" s="30">
        <f t="shared" si="6"/>
        <v>7.0526315789473681</v>
      </c>
      <c r="N182" s="30">
        <f t="shared" si="7"/>
        <v>1.0526315789473684E-2</v>
      </c>
      <c r="O182" s="30">
        <f t="shared" si="8"/>
        <v>1.4925373134328358E-3</v>
      </c>
      <c r="P182" s="29" t="s">
        <v>862</v>
      </c>
      <c r="Q182" s="29" t="s">
        <v>882</v>
      </c>
      <c r="R182" s="29">
        <v>200</v>
      </c>
      <c r="S182" s="29" t="s">
        <v>933</v>
      </c>
      <c r="T182" s="29" t="s">
        <v>848</v>
      </c>
      <c r="U182" s="29" t="s">
        <v>36</v>
      </c>
      <c r="V182" s="29">
        <v>300</v>
      </c>
      <c r="W182" s="29" t="s">
        <v>1218</v>
      </c>
      <c r="X182" s="29" t="s">
        <v>852</v>
      </c>
      <c r="AB182" s="29" t="s">
        <v>1219</v>
      </c>
    </row>
    <row r="183" spans="1:28" hidden="1">
      <c r="A183" s="29" t="s">
        <v>2343</v>
      </c>
      <c r="B183" s="29" t="s">
        <v>2344</v>
      </c>
      <c r="C183" s="29" t="s">
        <v>2345</v>
      </c>
      <c r="D183" s="29" t="s">
        <v>2346</v>
      </c>
      <c r="E183" s="29" t="s">
        <v>858</v>
      </c>
      <c r="F183" s="29" t="s">
        <v>2347</v>
      </c>
      <c r="G183" s="29" t="s">
        <v>2348</v>
      </c>
      <c r="I183" s="29" t="s">
        <v>2349</v>
      </c>
      <c r="J183" s="29" t="s">
        <v>891</v>
      </c>
      <c r="K183" s="29" t="e">
        <f>VLOOKUP(G183,[1]TOTAL!$E$2:$I$198,5,FALSE)</f>
        <v>#N/A</v>
      </c>
      <c r="L183" s="29">
        <f>VLOOKUP(G183,[1]视频!$G$4:$H$247,2,FALSE)</f>
        <v>0</v>
      </c>
      <c r="M183" s="30">
        <f t="shared" si="6"/>
        <v>3.2983508245877062</v>
      </c>
      <c r="N183" s="30">
        <f t="shared" si="7"/>
        <v>1.999000499750125E-2</v>
      </c>
      <c r="O183" s="30">
        <f t="shared" si="8"/>
        <v>6.0606060606060606E-3</v>
      </c>
      <c r="P183" s="29" t="s">
        <v>862</v>
      </c>
      <c r="Q183" s="29" t="s">
        <v>1098</v>
      </c>
      <c r="R183" s="29">
        <v>200</v>
      </c>
      <c r="S183" s="29" t="s">
        <v>878</v>
      </c>
      <c r="T183" s="29" t="s">
        <v>910</v>
      </c>
      <c r="U183" s="29" t="s">
        <v>849</v>
      </c>
      <c r="V183" s="29" t="s">
        <v>850</v>
      </c>
      <c r="W183" s="29" t="s">
        <v>851</v>
      </c>
      <c r="X183" s="29" t="s">
        <v>852</v>
      </c>
      <c r="AB183" s="29" t="s">
        <v>2350</v>
      </c>
    </row>
    <row r="184" spans="1:28" hidden="1">
      <c r="A184" s="29" t="s">
        <v>1572</v>
      </c>
      <c r="B184" s="29" t="s">
        <v>1573</v>
      </c>
      <c r="C184" s="29" t="s">
        <v>1574</v>
      </c>
      <c r="D184" s="29" t="s">
        <v>1575</v>
      </c>
      <c r="E184" s="29" t="s">
        <v>1202</v>
      </c>
      <c r="F184" s="29" t="s">
        <v>1576</v>
      </c>
      <c r="G184" s="29" t="s">
        <v>1577</v>
      </c>
      <c r="I184" s="29" t="s">
        <v>163</v>
      </c>
      <c r="J184" s="29" t="s">
        <v>1578</v>
      </c>
      <c r="K184" s="29" t="e">
        <f>VLOOKUP(G184,[1]TOTAL!$E$2:$I$198,5,FALSE)</f>
        <v>#N/A</v>
      </c>
      <c r="L184" s="29">
        <f>VLOOKUP(G184,[1]视频!$G$4:$H$247,2,FALSE)</f>
        <v>0</v>
      </c>
      <c r="M184" s="30">
        <f t="shared" si="6"/>
        <v>3.2857142857142856</v>
      </c>
      <c r="N184" s="30">
        <f t="shared" si="7"/>
        <v>1.4285714285714285E-2</v>
      </c>
      <c r="O184" s="30">
        <f t="shared" si="8"/>
        <v>4.3478260869565218E-3</v>
      </c>
      <c r="P184" s="29" t="s">
        <v>1244</v>
      </c>
      <c r="Q184" s="29" t="s">
        <v>1579</v>
      </c>
      <c r="R184" s="29">
        <v>200</v>
      </c>
      <c r="S184" s="29" t="s">
        <v>1580</v>
      </c>
      <c r="T184" s="29" t="s">
        <v>848</v>
      </c>
      <c r="U184" s="29" t="s">
        <v>849</v>
      </c>
      <c r="V184" s="29" t="s">
        <v>1141</v>
      </c>
      <c r="W184" s="29" t="s">
        <v>1581</v>
      </c>
      <c r="X184" s="29" t="s">
        <v>852</v>
      </c>
      <c r="AB184" s="29" t="s">
        <v>1582</v>
      </c>
    </row>
    <row r="185" spans="1:28" hidden="1">
      <c r="A185" s="29" t="s">
        <v>2216</v>
      </c>
      <c r="B185" s="29" t="s">
        <v>2217</v>
      </c>
      <c r="C185" s="29" t="s">
        <v>2218</v>
      </c>
      <c r="D185" s="29" t="s">
        <v>2219</v>
      </c>
      <c r="E185" s="29" t="s">
        <v>841</v>
      </c>
      <c r="F185" s="29" t="s">
        <v>2220</v>
      </c>
      <c r="G185" s="29" t="s">
        <v>2221</v>
      </c>
      <c r="I185" s="29" t="s">
        <v>604</v>
      </c>
      <c r="J185" s="29" t="s">
        <v>1342</v>
      </c>
      <c r="K185" s="29" t="e">
        <f>VLOOKUP(G185,[1]TOTAL!$E$2:$I$198,5,FALSE)</f>
        <v>#N/A</v>
      </c>
      <c r="L185" s="29">
        <f>VLOOKUP(G185,[1]视频!$G$4:$H$247,2,FALSE)</f>
        <v>0</v>
      </c>
      <c r="M185" s="30">
        <f t="shared" si="6"/>
        <v>3.2727272727272729</v>
      </c>
      <c r="N185" s="30">
        <f t="shared" si="7"/>
        <v>9.0909090909090905E-3</v>
      </c>
      <c r="O185" s="30">
        <f t="shared" si="8"/>
        <v>2.7777777777777779E-3</v>
      </c>
      <c r="P185" s="29" t="s">
        <v>881</v>
      </c>
      <c r="Q185" s="29" t="s">
        <v>1322</v>
      </c>
      <c r="R185" s="29">
        <v>200</v>
      </c>
      <c r="S185" s="29" t="s">
        <v>878</v>
      </c>
      <c r="T185" s="29" t="s">
        <v>2222</v>
      </c>
      <c r="U185" s="29" t="s">
        <v>849</v>
      </c>
      <c r="V185" s="29" t="s">
        <v>850</v>
      </c>
      <c r="W185" s="29" t="s">
        <v>837</v>
      </c>
      <c r="X185" s="29" t="s">
        <v>852</v>
      </c>
      <c r="AB185" s="29" t="s">
        <v>2223</v>
      </c>
    </row>
    <row r="186" spans="1:28" hidden="1">
      <c r="A186" s="29" t="s">
        <v>1639</v>
      </c>
      <c r="B186" s="29" t="s">
        <v>1640</v>
      </c>
      <c r="C186" s="29" t="s">
        <v>1641</v>
      </c>
      <c r="D186" s="29" t="s">
        <v>1642</v>
      </c>
      <c r="E186" s="29" t="s">
        <v>841</v>
      </c>
      <c r="F186" s="29" t="s">
        <v>1641</v>
      </c>
      <c r="G186" s="29" t="s">
        <v>1643</v>
      </c>
      <c r="I186" s="29" t="s">
        <v>1644</v>
      </c>
      <c r="J186" s="29" t="s">
        <v>1645</v>
      </c>
      <c r="K186" s="29" t="e">
        <f>VLOOKUP(G186,[1]TOTAL!$E$2:$I$198,5,FALSE)</f>
        <v>#N/A</v>
      </c>
      <c r="L186" s="29">
        <f>VLOOKUP(G186,[1]视频!$G$4:$H$247,2,FALSE)</f>
        <v>0</v>
      </c>
      <c r="M186" s="30">
        <f t="shared" si="6"/>
        <v>3.9743589743589745</v>
      </c>
      <c r="N186" s="30" t="e">
        <f t="shared" si="7"/>
        <v>#VALUE!</v>
      </c>
      <c r="O186" s="30" t="e">
        <f t="shared" si="8"/>
        <v>#VALUE!</v>
      </c>
      <c r="P186" s="29" t="s">
        <v>862</v>
      </c>
      <c r="Q186" s="29" t="s">
        <v>1646</v>
      </c>
      <c r="R186" s="29" t="s">
        <v>864</v>
      </c>
      <c r="S186" s="29" t="s">
        <v>933</v>
      </c>
      <c r="T186" s="29" t="s">
        <v>193</v>
      </c>
      <c r="U186" s="29" t="s">
        <v>36</v>
      </c>
      <c r="V186" s="29">
        <v>500</v>
      </c>
      <c r="W186" s="29" t="s">
        <v>1647</v>
      </c>
      <c r="X186" s="29" t="s">
        <v>852</v>
      </c>
      <c r="AB186" s="29" t="s">
        <v>1648</v>
      </c>
    </row>
    <row r="187" spans="1:28" hidden="1">
      <c r="A187" s="29" t="s">
        <v>2017</v>
      </c>
      <c r="B187" s="29" t="s">
        <v>2018</v>
      </c>
      <c r="C187" s="29" t="s">
        <v>2019</v>
      </c>
      <c r="D187" s="29" t="s">
        <v>2020</v>
      </c>
      <c r="E187" s="29" t="s">
        <v>858</v>
      </c>
      <c r="F187" s="29" t="s">
        <v>2021</v>
      </c>
      <c r="G187" s="29" t="s">
        <v>2022</v>
      </c>
      <c r="I187" s="29" t="s">
        <v>191</v>
      </c>
      <c r="J187" s="29" t="s">
        <v>2023</v>
      </c>
      <c r="K187" s="29" t="e">
        <f>VLOOKUP(G187,[1]TOTAL!$E$2:$I$198,5,FALSE)</f>
        <v>#N/A</v>
      </c>
      <c r="L187" s="29" t="e">
        <f>VLOOKUP(G187,[1]视频!$G$4:$H$247,2,FALSE)</f>
        <v>#N/A</v>
      </c>
      <c r="M187" s="30">
        <f t="shared" si="6"/>
        <v>12.307692307692308</v>
      </c>
      <c r="N187" s="30">
        <f t="shared" si="7"/>
        <v>1.5384615384615385E-2</v>
      </c>
      <c r="O187" s="30">
        <f t="shared" si="8"/>
        <v>1.25E-3</v>
      </c>
      <c r="P187" s="29" t="s">
        <v>862</v>
      </c>
      <c r="Q187" s="29" t="s">
        <v>872</v>
      </c>
      <c r="R187" s="29">
        <v>200</v>
      </c>
      <c r="S187" s="29" t="s">
        <v>913</v>
      </c>
      <c r="T187" s="29" t="s">
        <v>848</v>
      </c>
      <c r="U187" s="29" t="s">
        <v>849</v>
      </c>
      <c r="V187" s="29" t="s">
        <v>850</v>
      </c>
      <c r="W187" s="29" t="s">
        <v>1005</v>
      </c>
      <c r="X187" s="29" t="s">
        <v>852</v>
      </c>
      <c r="AB187" s="29" t="s">
        <v>1686</v>
      </c>
    </row>
    <row r="188" spans="1:28" hidden="1">
      <c r="A188" s="29" t="s">
        <v>1850</v>
      </c>
      <c r="B188" s="29" t="s">
        <v>1851</v>
      </c>
      <c r="C188" s="29" t="s">
        <v>1852</v>
      </c>
      <c r="D188" s="29" t="s">
        <v>1853</v>
      </c>
      <c r="E188" s="29" t="s">
        <v>841</v>
      </c>
      <c r="F188" s="29" t="s">
        <v>1854</v>
      </c>
      <c r="G188" s="29" t="s">
        <v>1855</v>
      </c>
      <c r="I188" s="29" t="s">
        <v>133</v>
      </c>
      <c r="J188" s="29" t="s">
        <v>1448</v>
      </c>
      <c r="K188" s="29" t="e">
        <f>VLOOKUP(G188,[1]TOTAL!$E$2:$I$198,5,FALSE)</f>
        <v>#N/A</v>
      </c>
      <c r="L188" s="29">
        <f>VLOOKUP(G188,[1]视频!$G$4:$H$247,2,FALSE)</f>
        <v>0</v>
      </c>
      <c r="M188" s="30">
        <f t="shared" si="6"/>
        <v>3.25</v>
      </c>
      <c r="N188" s="30">
        <f t="shared" si="7"/>
        <v>1.6666666666666666E-2</v>
      </c>
      <c r="O188" s="30">
        <f t="shared" si="8"/>
        <v>5.1282051282051282E-3</v>
      </c>
      <c r="P188" s="29" t="s">
        <v>862</v>
      </c>
      <c r="Q188" s="29" t="s">
        <v>1098</v>
      </c>
      <c r="R188" s="29">
        <v>200</v>
      </c>
      <c r="S188" s="29" t="s">
        <v>1230</v>
      </c>
      <c r="T188" s="29" t="s">
        <v>924</v>
      </c>
      <c r="U188" s="29" t="s">
        <v>849</v>
      </c>
      <c r="V188" s="29" t="s">
        <v>850</v>
      </c>
      <c r="W188" s="29" t="s">
        <v>851</v>
      </c>
      <c r="X188" s="29" t="s">
        <v>852</v>
      </c>
      <c r="AB188" s="29" t="s">
        <v>1856</v>
      </c>
    </row>
    <row r="189" spans="1:28" hidden="1">
      <c r="A189" s="29" t="s">
        <v>1442</v>
      </c>
      <c r="B189" s="29" t="s">
        <v>1443</v>
      </c>
      <c r="C189" s="29" t="s">
        <v>1444</v>
      </c>
      <c r="D189" s="29" t="s">
        <v>1445</v>
      </c>
      <c r="E189" s="29" t="s">
        <v>841</v>
      </c>
      <c r="F189" s="29" t="s">
        <v>1443</v>
      </c>
      <c r="G189" s="29" t="s">
        <v>1446</v>
      </c>
      <c r="I189" s="29" t="s">
        <v>1447</v>
      </c>
      <c r="J189" s="29" t="s">
        <v>1448</v>
      </c>
      <c r="K189" s="29" t="e">
        <f>VLOOKUP(G189,[1]TOTAL!$E$2:$I$198,5,FALSE)</f>
        <v>#N/A</v>
      </c>
      <c r="L189" s="29">
        <f>VLOOKUP(G189,[1]视频!$G$4:$H$247,2,FALSE)</f>
        <v>0</v>
      </c>
      <c r="M189" s="30">
        <f t="shared" si="6"/>
        <v>3.2220753469927295</v>
      </c>
      <c r="N189" s="30">
        <f t="shared" si="7"/>
        <v>1.6523463317911435E-2</v>
      </c>
      <c r="O189" s="30">
        <f t="shared" si="8"/>
        <v>5.1282051282051282E-3</v>
      </c>
      <c r="P189" s="29" t="s">
        <v>862</v>
      </c>
      <c r="Q189" s="29" t="s">
        <v>1449</v>
      </c>
      <c r="R189" s="29">
        <v>200</v>
      </c>
      <c r="S189" s="29" t="s">
        <v>878</v>
      </c>
      <c r="T189" s="29" t="s">
        <v>1450</v>
      </c>
      <c r="U189" s="29" t="s">
        <v>849</v>
      </c>
      <c r="V189" s="29" t="s">
        <v>850</v>
      </c>
      <c r="W189" s="29" t="s">
        <v>851</v>
      </c>
      <c r="X189" s="29" t="s">
        <v>852</v>
      </c>
      <c r="AB189" s="29" t="s">
        <v>1451</v>
      </c>
    </row>
    <row r="190" spans="1:28" hidden="1">
      <c r="A190" s="29" t="s">
        <v>1302</v>
      </c>
      <c r="B190" s="29" t="s">
        <v>1303</v>
      </c>
      <c r="C190" s="29" t="s">
        <v>1304</v>
      </c>
      <c r="D190" s="29" t="s">
        <v>1305</v>
      </c>
      <c r="E190" s="29" t="s">
        <v>841</v>
      </c>
      <c r="F190" s="29" t="s">
        <v>1306</v>
      </c>
      <c r="G190" s="29" t="s">
        <v>1307</v>
      </c>
      <c r="I190" s="29" t="s">
        <v>428</v>
      </c>
      <c r="J190" s="29" t="s">
        <v>844</v>
      </c>
      <c r="K190" s="29" t="e">
        <f>VLOOKUP(G190,[1]TOTAL!$E$2:$I$198,5,FALSE)</f>
        <v>#N/A</v>
      </c>
      <c r="L190" s="29">
        <f>VLOOKUP(G190,[1]视频!$G$4:$H$247,2,FALSE)</f>
        <v>0</v>
      </c>
      <c r="M190" s="30">
        <f t="shared" si="6"/>
        <v>3.2173913043478262</v>
      </c>
      <c r="N190" s="30">
        <f t="shared" si="7"/>
        <v>8.6956521739130436E-3</v>
      </c>
      <c r="O190" s="30">
        <f t="shared" si="8"/>
        <v>2.7027027027027029E-3</v>
      </c>
      <c r="P190" s="29" t="s">
        <v>881</v>
      </c>
      <c r="Q190" s="29" t="s">
        <v>1308</v>
      </c>
      <c r="R190" s="29">
        <v>200</v>
      </c>
      <c r="S190" s="29" t="s">
        <v>1309</v>
      </c>
      <c r="T190" s="29" t="s">
        <v>924</v>
      </c>
      <c r="U190" s="29" t="s">
        <v>849</v>
      </c>
      <c r="V190" s="29" t="s">
        <v>850</v>
      </c>
      <c r="W190" s="29" t="s">
        <v>851</v>
      </c>
      <c r="X190" s="29" t="s">
        <v>852</v>
      </c>
      <c r="AB190" s="29" t="s">
        <v>1310</v>
      </c>
    </row>
    <row r="191" spans="1:28" hidden="1">
      <c r="A191" s="29" t="s">
        <v>1923</v>
      </c>
      <c r="B191" s="29" t="s">
        <v>1924</v>
      </c>
      <c r="C191" s="29" t="s">
        <v>1925</v>
      </c>
      <c r="D191" s="29" t="s">
        <v>1926</v>
      </c>
      <c r="E191" s="29" t="s">
        <v>841</v>
      </c>
      <c r="F191" s="29" t="s">
        <v>1927</v>
      </c>
      <c r="G191" s="29" t="s">
        <v>1928</v>
      </c>
      <c r="I191" s="29" t="s">
        <v>511</v>
      </c>
      <c r="J191" s="29" t="s">
        <v>1823</v>
      </c>
      <c r="K191" s="29" t="e">
        <f>VLOOKUP(G191,[1]TOTAL!$E$2:$I$198,5,FALSE)</f>
        <v>#N/A</v>
      </c>
      <c r="L191" s="29">
        <f>VLOOKUP(G191,[1]视频!$G$4:$H$247,2,FALSE)</f>
        <v>0</v>
      </c>
      <c r="M191" s="30">
        <f t="shared" si="6"/>
        <v>3.1875</v>
      </c>
      <c r="N191" s="30">
        <f t="shared" si="7"/>
        <v>1.2500000000000001E-2</v>
      </c>
      <c r="O191" s="30">
        <f t="shared" si="8"/>
        <v>3.9215686274509803E-3</v>
      </c>
      <c r="P191" s="29" t="s">
        <v>881</v>
      </c>
      <c r="Q191" s="29" t="s">
        <v>863</v>
      </c>
      <c r="R191" s="29">
        <v>200</v>
      </c>
      <c r="S191" s="29" t="s">
        <v>865</v>
      </c>
      <c r="T191" s="29" t="s">
        <v>924</v>
      </c>
      <c r="U191" s="29" t="s">
        <v>36</v>
      </c>
      <c r="V191" s="29">
        <v>300</v>
      </c>
      <c r="W191" s="29" t="s">
        <v>1929</v>
      </c>
      <c r="X191" s="29" t="s">
        <v>852</v>
      </c>
      <c r="AB191" s="29" t="s">
        <v>1930</v>
      </c>
    </row>
    <row r="192" spans="1:28" hidden="1">
      <c r="A192" s="29" t="s">
        <v>1480</v>
      </c>
      <c r="B192" s="29" t="s">
        <v>1481</v>
      </c>
      <c r="C192" s="29" t="s">
        <v>1482</v>
      </c>
      <c r="D192" s="29" t="s">
        <v>1483</v>
      </c>
      <c r="E192" s="29" t="s">
        <v>858</v>
      </c>
      <c r="F192" s="29" t="s">
        <v>1484</v>
      </c>
      <c r="G192" s="29" t="s">
        <v>1485</v>
      </c>
      <c r="I192" s="29" t="s">
        <v>156</v>
      </c>
      <c r="J192" s="29" t="s">
        <v>1164</v>
      </c>
      <c r="K192" s="29" t="e">
        <f>VLOOKUP(G192,[1]TOTAL!$E$2:$I$198,5,FALSE)</f>
        <v>#N/A</v>
      </c>
      <c r="L192" s="29" t="str">
        <f>VLOOKUP(G192,[1]视频!$G$4:$H$247,2,FALSE)</f>
        <v>待选</v>
      </c>
      <c r="M192" s="30">
        <f t="shared" si="6"/>
        <v>5.7272727272727275</v>
      </c>
      <c r="N192" s="30">
        <f t="shared" si="7"/>
        <v>1.8181818181818181E-2</v>
      </c>
      <c r="O192" s="30">
        <f t="shared" si="8"/>
        <v>3.1746031746031746E-3</v>
      </c>
      <c r="P192" s="29" t="s">
        <v>1486</v>
      </c>
      <c r="Q192" s="29" t="s">
        <v>971</v>
      </c>
      <c r="R192" s="29">
        <v>200</v>
      </c>
      <c r="S192" s="29" t="s">
        <v>878</v>
      </c>
      <c r="T192" s="29" t="s">
        <v>848</v>
      </c>
      <c r="U192" s="29" t="s">
        <v>36</v>
      </c>
      <c r="V192" s="29">
        <v>300</v>
      </c>
      <c r="W192" s="29" t="s">
        <v>1487</v>
      </c>
      <c r="X192" s="29" t="s">
        <v>852</v>
      </c>
      <c r="AB192" s="29" t="s">
        <v>1488</v>
      </c>
    </row>
    <row r="193" spans="1:28" hidden="1">
      <c r="A193" s="29" t="s">
        <v>1125</v>
      </c>
      <c r="B193" s="29" t="s">
        <v>1126</v>
      </c>
      <c r="C193" s="29" t="s">
        <v>1127</v>
      </c>
      <c r="D193" s="29" t="s">
        <v>1128</v>
      </c>
      <c r="E193" s="29" t="s">
        <v>858</v>
      </c>
      <c r="F193" s="29" t="s">
        <v>1129</v>
      </c>
      <c r="G193" s="29" t="s">
        <v>1130</v>
      </c>
      <c r="I193" s="29" t="s">
        <v>191</v>
      </c>
      <c r="J193" s="29" t="s">
        <v>1131</v>
      </c>
      <c r="K193" s="29" t="e">
        <f>VLOOKUP(G193,[1]TOTAL!$E$2:$I$198,5,FALSE)</f>
        <v>#N/A</v>
      </c>
      <c r="L193" s="29">
        <f>VLOOKUP(G193,[1]视频!$G$4:$H$247,2,FALSE)</f>
        <v>0</v>
      </c>
      <c r="M193" s="30">
        <f t="shared" si="6"/>
        <v>3.0769230769230771</v>
      </c>
      <c r="N193" s="30">
        <f t="shared" si="7"/>
        <v>1.5384615384615385E-2</v>
      </c>
      <c r="O193" s="30">
        <f t="shared" si="8"/>
        <v>5.0000000000000001E-3</v>
      </c>
      <c r="P193" s="29" t="s">
        <v>862</v>
      </c>
      <c r="Q193" s="29" t="s">
        <v>1132</v>
      </c>
      <c r="R193" s="29">
        <v>200</v>
      </c>
      <c r="S193" s="29" t="s">
        <v>878</v>
      </c>
      <c r="T193" s="29" t="s">
        <v>848</v>
      </c>
      <c r="U193" s="29" t="s">
        <v>849</v>
      </c>
      <c r="V193" s="29" t="s">
        <v>850</v>
      </c>
      <c r="W193" s="29" t="s">
        <v>925</v>
      </c>
      <c r="X193" s="29" t="s">
        <v>852</v>
      </c>
      <c r="AB193" s="29" t="s">
        <v>1133</v>
      </c>
    </row>
    <row r="194" spans="1:28" hidden="1">
      <c r="A194" s="29" t="s">
        <v>1993</v>
      </c>
      <c r="B194" s="29" t="s">
        <v>1994</v>
      </c>
      <c r="C194" s="29" t="s">
        <v>1995</v>
      </c>
      <c r="D194" s="29" t="s">
        <v>1996</v>
      </c>
      <c r="E194" s="29" t="s">
        <v>858</v>
      </c>
      <c r="F194" s="29" t="s">
        <v>1997</v>
      </c>
      <c r="G194" s="29" t="s">
        <v>1998</v>
      </c>
      <c r="I194" s="29" t="s">
        <v>191</v>
      </c>
      <c r="J194" s="29" t="s">
        <v>1131</v>
      </c>
      <c r="K194" s="29" t="e">
        <f>VLOOKUP(G194,[1]TOTAL!$E$2:$I$198,5,FALSE)</f>
        <v>#N/A</v>
      </c>
      <c r="L194" s="29">
        <f>VLOOKUP(G194,[1]视频!$G$4:$H$247,2,FALSE)</f>
        <v>0</v>
      </c>
      <c r="M194" s="30">
        <f t="shared" ref="M194:M241" si="9">J194/I194</f>
        <v>3.0769230769230771</v>
      </c>
      <c r="N194" s="30">
        <f t="shared" ref="N194:N241" si="10">R194/I194</f>
        <v>1.5384615384615385E-2</v>
      </c>
      <c r="O194" s="30">
        <f t="shared" ref="O194:O241" si="11">R194/J194</f>
        <v>5.0000000000000001E-3</v>
      </c>
      <c r="P194" s="29" t="s">
        <v>881</v>
      </c>
      <c r="Q194" s="29" t="s">
        <v>882</v>
      </c>
      <c r="R194" s="29">
        <v>200</v>
      </c>
      <c r="S194" s="29" t="s">
        <v>1999</v>
      </c>
      <c r="T194" s="29" t="s">
        <v>848</v>
      </c>
      <c r="U194" s="29" t="s">
        <v>36</v>
      </c>
      <c r="V194" s="29">
        <v>300</v>
      </c>
      <c r="W194" s="29" t="s">
        <v>2000</v>
      </c>
      <c r="X194" s="29" t="s">
        <v>852</v>
      </c>
      <c r="AB194" s="29" t="s">
        <v>2001</v>
      </c>
    </row>
    <row r="195" spans="1:28" hidden="1">
      <c r="A195" s="29" t="s">
        <v>1509</v>
      </c>
      <c r="B195" s="29" t="s">
        <v>1510</v>
      </c>
      <c r="C195" s="29" t="s">
        <v>1511</v>
      </c>
      <c r="D195" s="29" t="s">
        <v>1512</v>
      </c>
      <c r="E195" s="29" t="s">
        <v>858</v>
      </c>
      <c r="F195" s="29" t="s">
        <v>1513</v>
      </c>
      <c r="G195" s="29" t="s">
        <v>1514</v>
      </c>
      <c r="I195" s="29" t="s">
        <v>1515</v>
      </c>
      <c r="J195" s="29" t="s">
        <v>960</v>
      </c>
      <c r="K195" s="29" t="e">
        <f>VLOOKUP(G195,[1]TOTAL!$E$2:$I$198,5,FALSE)</f>
        <v>#N/A</v>
      </c>
      <c r="L195" s="29">
        <f>VLOOKUP(G195,[1]视频!$G$4:$H$247,2,FALSE)</f>
        <v>0</v>
      </c>
      <c r="M195" s="30">
        <f t="shared" si="9"/>
        <v>3.0434782608695654</v>
      </c>
      <c r="N195" s="30">
        <f t="shared" si="10"/>
        <v>1.7391304347826087E-2</v>
      </c>
      <c r="O195" s="30">
        <f t="shared" si="11"/>
        <v>5.7142857142857143E-3</v>
      </c>
      <c r="P195" s="29" t="s">
        <v>862</v>
      </c>
      <c r="Q195" s="29" t="s">
        <v>997</v>
      </c>
      <c r="R195" s="29">
        <v>200</v>
      </c>
      <c r="S195" s="29" t="s">
        <v>878</v>
      </c>
      <c r="T195" s="29" t="s">
        <v>924</v>
      </c>
      <c r="U195" s="29" t="s">
        <v>36</v>
      </c>
      <c r="V195" s="29">
        <v>300</v>
      </c>
      <c r="W195" s="29" t="s">
        <v>851</v>
      </c>
      <c r="X195" s="29" t="s">
        <v>852</v>
      </c>
      <c r="AB195" s="29" t="s">
        <v>1516</v>
      </c>
    </row>
    <row r="196" spans="1:28" hidden="1">
      <c r="A196" s="29" t="s">
        <v>1247</v>
      </c>
      <c r="B196" s="29" t="s">
        <v>1248</v>
      </c>
      <c r="C196" s="29" t="s">
        <v>1249</v>
      </c>
      <c r="D196" s="29" t="s">
        <v>1250</v>
      </c>
      <c r="E196" s="29" t="s">
        <v>841</v>
      </c>
      <c r="F196" s="29" t="s">
        <v>1251</v>
      </c>
      <c r="G196" s="29" t="s">
        <v>1252</v>
      </c>
      <c r="I196" s="29" t="s">
        <v>285</v>
      </c>
      <c r="J196" s="29" t="s">
        <v>1253</v>
      </c>
      <c r="K196" s="29" t="e">
        <f>VLOOKUP(G196,[1]TOTAL!$E$2:$I$198,5,FALSE)</f>
        <v>#N/A</v>
      </c>
      <c r="L196" s="29">
        <f>VLOOKUP(G196,[1]视频!$G$4:$H$247,2,FALSE)</f>
        <v>0</v>
      </c>
      <c r="M196" s="30">
        <f t="shared" si="9"/>
        <v>3.0384615384615383</v>
      </c>
      <c r="N196" s="30">
        <f t="shared" si="10"/>
        <v>7.6923076923076927E-3</v>
      </c>
      <c r="O196" s="30">
        <f t="shared" si="11"/>
        <v>2.5316455696202532E-3</v>
      </c>
      <c r="P196" s="29" t="s">
        <v>862</v>
      </c>
      <c r="Q196" s="29" t="s">
        <v>1254</v>
      </c>
      <c r="R196" s="29">
        <v>200</v>
      </c>
      <c r="S196" s="29" t="s">
        <v>1255</v>
      </c>
      <c r="T196" s="29" t="s">
        <v>848</v>
      </c>
      <c r="U196" s="29" t="s">
        <v>849</v>
      </c>
      <c r="V196" s="29" t="s">
        <v>850</v>
      </c>
      <c r="W196" s="29" t="s">
        <v>851</v>
      </c>
      <c r="X196" s="29" t="s">
        <v>852</v>
      </c>
      <c r="AB196" s="29" t="s">
        <v>1256</v>
      </c>
    </row>
    <row r="197" spans="1:28" hidden="1">
      <c r="A197" s="29" t="s">
        <v>1166</v>
      </c>
      <c r="B197" s="29" t="s">
        <v>1167</v>
      </c>
      <c r="C197" s="29" t="s">
        <v>1168</v>
      </c>
      <c r="D197" s="29" t="s">
        <v>1169</v>
      </c>
      <c r="E197" s="29" t="s">
        <v>858</v>
      </c>
      <c r="F197" s="29" t="s">
        <v>1170</v>
      </c>
      <c r="G197" s="29" t="s">
        <v>1171</v>
      </c>
      <c r="I197" s="29" t="s">
        <v>511</v>
      </c>
      <c r="J197" s="29" t="s">
        <v>1172</v>
      </c>
      <c r="K197" s="29" t="e">
        <f>VLOOKUP(G197,[1]TOTAL!$E$2:$I$198,5,FALSE)</f>
        <v>#N/A</v>
      </c>
      <c r="L197" s="29">
        <f>VLOOKUP(G197,[1]视频!$G$4:$H$247,2,FALSE)</f>
        <v>0</v>
      </c>
      <c r="M197" s="30">
        <f t="shared" si="9"/>
        <v>3</v>
      </c>
      <c r="N197" s="30">
        <f t="shared" si="10"/>
        <v>1.2500000000000001E-2</v>
      </c>
      <c r="O197" s="30">
        <f t="shared" si="11"/>
        <v>4.1666666666666666E-3</v>
      </c>
      <c r="P197" s="29" t="s">
        <v>862</v>
      </c>
      <c r="Q197" s="29" t="s">
        <v>872</v>
      </c>
      <c r="R197" s="29">
        <v>200</v>
      </c>
      <c r="S197" s="29" t="s">
        <v>1173</v>
      </c>
      <c r="T197" s="29" t="s">
        <v>1174</v>
      </c>
      <c r="U197" s="29" t="s">
        <v>36</v>
      </c>
      <c r="V197" s="29">
        <v>300</v>
      </c>
      <c r="W197" s="29" t="s">
        <v>851</v>
      </c>
      <c r="X197" s="29" t="s">
        <v>852</v>
      </c>
      <c r="AB197" s="29" t="s">
        <v>1175</v>
      </c>
    </row>
    <row r="198" spans="1:28" hidden="1">
      <c r="A198" s="29" t="s">
        <v>1729</v>
      </c>
      <c r="B198" s="29" t="s">
        <v>1730</v>
      </c>
      <c r="C198" s="29" t="s">
        <v>1731</v>
      </c>
      <c r="D198" s="29" t="s">
        <v>1732</v>
      </c>
      <c r="E198" s="29" t="s">
        <v>858</v>
      </c>
      <c r="F198" s="29" t="s">
        <v>1733</v>
      </c>
      <c r="G198" s="29" t="s">
        <v>1734</v>
      </c>
      <c r="I198" s="29" t="s">
        <v>163</v>
      </c>
      <c r="J198" s="29" t="s">
        <v>1495</v>
      </c>
      <c r="K198" s="29" t="e">
        <f>VLOOKUP(G198,[1]TOTAL!$E$2:$I$198,5,FALSE)</f>
        <v>#N/A</v>
      </c>
      <c r="L198" s="29">
        <f>VLOOKUP(G198,[1]视频!$G$4:$H$247,2,FALSE)</f>
        <v>0</v>
      </c>
      <c r="M198" s="30">
        <f t="shared" si="9"/>
        <v>3</v>
      </c>
      <c r="N198" s="30">
        <f t="shared" si="10"/>
        <v>1.4285714285714285E-2</v>
      </c>
      <c r="O198" s="30">
        <f t="shared" si="11"/>
        <v>4.7619047619047623E-3</v>
      </c>
      <c r="P198" s="29" t="s">
        <v>862</v>
      </c>
      <c r="Q198" s="29" t="s">
        <v>872</v>
      </c>
      <c r="R198" s="29">
        <v>200</v>
      </c>
      <c r="S198" s="29" t="s">
        <v>1230</v>
      </c>
      <c r="T198" s="29" t="s">
        <v>924</v>
      </c>
      <c r="U198" s="29" t="s">
        <v>849</v>
      </c>
      <c r="V198" s="29" t="s">
        <v>850</v>
      </c>
      <c r="W198" s="29" t="s">
        <v>851</v>
      </c>
      <c r="X198" s="29" t="s">
        <v>852</v>
      </c>
      <c r="AB198" s="29" t="s">
        <v>1735</v>
      </c>
    </row>
    <row r="199" spans="1:28" hidden="1">
      <c r="A199" s="29" t="s">
        <v>2053</v>
      </c>
      <c r="B199" s="29" t="s">
        <v>2054</v>
      </c>
      <c r="C199" s="29" t="s">
        <v>2055</v>
      </c>
      <c r="D199" s="29" t="s">
        <v>2056</v>
      </c>
      <c r="E199" s="29" t="s">
        <v>841</v>
      </c>
      <c r="F199" s="29" t="s">
        <v>2057</v>
      </c>
      <c r="G199" s="29" t="s">
        <v>2058</v>
      </c>
      <c r="I199" s="29" t="s">
        <v>126</v>
      </c>
      <c r="J199" s="29" t="s">
        <v>1051</v>
      </c>
      <c r="K199" s="29" t="e">
        <f>VLOOKUP(G199,[1]TOTAL!$E$2:$I$198,5,FALSE)</f>
        <v>#N/A</v>
      </c>
      <c r="L199" s="29">
        <f>VLOOKUP(G199,[1]视频!$G$4:$H$247,2,FALSE)</f>
        <v>0</v>
      </c>
      <c r="M199" s="30">
        <f t="shared" si="9"/>
        <v>3</v>
      </c>
      <c r="N199" s="30">
        <f t="shared" si="10"/>
        <v>0.02</v>
      </c>
      <c r="O199" s="30">
        <f t="shared" si="11"/>
        <v>6.6666666666666671E-3</v>
      </c>
      <c r="P199" s="29" t="s">
        <v>881</v>
      </c>
      <c r="Q199" s="29" t="s">
        <v>2059</v>
      </c>
      <c r="R199" s="29">
        <v>200</v>
      </c>
      <c r="S199" s="29" t="s">
        <v>878</v>
      </c>
      <c r="T199" s="29" t="s">
        <v>193</v>
      </c>
      <c r="U199" s="29" t="s">
        <v>849</v>
      </c>
      <c r="V199" s="29" t="s">
        <v>850</v>
      </c>
      <c r="W199" s="29" t="s">
        <v>851</v>
      </c>
      <c r="X199" s="29" t="s">
        <v>852</v>
      </c>
      <c r="AB199" s="29" t="s">
        <v>2060</v>
      </c>
    </row>
    <row r="200" spans="1:28" hidden="1">
      <c r="A200" s="29" t="s">
        <v>954</v>
      </c>
      <c r="B200" s="29" t="s">
        <v>955</v>
      </c>
      <c r="C200" s="29" t="s">
        <v>956</v>
      </c>
      <c r="D200" s="29" t="s">
        <v>957</v>
      </c>
      <c r="E200" s="29" t="s">
        <v>841</v>
      </c>
      <c r="F200" s="29" t="s">
        <v>958</v>
      </c>
      <c r="G200" s="29" t="s">
        <v>959</v>
      </c>
      <c r="I200" s="29" t="s">
        <v>133</v>
      </c>
      <c r="J200" s="29" t="s">
        <v>960</v>
      </c>
      <c r="K200" s="29" t="e">
        <f>VLOOKUP(G200,[1]TOTAL!$E$2:$I$198,5,FALSE)</f>
        <v>#N/A</v>
      </c>
      <c r="L200" s="29">
        <f>VLOOKUP(G200,[1]视频!$G$4:$H$247,2,FALSE)</f>
        <v>0</v>
      </c>
      <c r="M200" s="30">
        <f t="shared" si="9"/>
        <v>2.9166666666666665</v>
      </c>
      <c r="N200" s="30">
        <f t="shared" si="10"/>
        <v>1.6666666666666666E-2</v>
      </c>
      <c r="O200" s="30">
        <f t="shared" si="11"/>
        <v>5.7142857142857143E-3</v>
      </c>
      <c r="P200" s="29" t="s">
        <v>881</v>
      </c>
      <c r="Q200" s="29" t="s">
        <v>892</v>
      </c>
      <c r="R200" s="29">
        <v>200</v>
      </c>
      <c r="S200" s="29" t="s">
        <v>865</v>
      </c>
      <c r="T200" s="29" t="s">
        <v>848</v>
      </c>
      <c r="U200" s="29" t="s">
        <v>849</v>
      </c>
      <c r="V200" s="29" t="s">
        <v>850</v>
      </c>
      <c r="W200" s="29" t="s">
        <v>851</v>
      </c>
      <c r="X200" s="29" t="s">
        <v>852</v>
      </c>
      <c r="AB200" s="29" t="s">
        <v>961</v>
      </c>
    </row>
    <row r="201" spans="1:28" hidden="1">
      <c r="A201" s="29" t="s">
        <v>1291</v>
      </c>
      <c r="B201" s="29" t="s">
        <v>71</v>
      </c>
      <c r="C201" s="29" t="s">
        <v>72</v>
      </c>
      <c r="D201" s="29" t="s">
        <v>75</v>
      </c>
      <c r="E201" s="29" t="s">
        <v>841</v>
      </c>
      <c r="F201" s="29" t="s">
        <v>73</v>
      </c>
      <c r="G201" s="29" t="s">
        <v>74</v>
      </c>
      <c r="I201" s="29" t="s">
        <v>156</v>
      </c>
      <c r="J201" s="29" t="s">
        <v>1292</v>
      </c>
      <c r="K201" s="29" t="e">
        <f>VLOOKUP(G201,[1]TOTAL!$E$2:$I$198,5,FALSE)</f>
        <v>#N/A</v>
      </c>
      <c r="L201" s="29" t="str">
        <f>VLOOKUP(G201,[1]视频!$G$4:$H$247,2,FALSE)</f>
        <v>待选</v>
      </c>
      <c r="M201" s="30">
        <f t="shared" si="9"/>
        <v>6.6363636363636367</v>
      </c>
      <c r="N201" s="30">
        <f t="shared" si="10"/>
        <v>1.8181818181818181E-2</v>
      </c>
      <c r="O201" s="30">
        <f t="shared" si="11"/>
        <v>2.7397260273972603E-3</v>
      </c>
      <c r="P201" s="29" t="s">
        <v>881</v>
      </c>
      <c r="Q201" s="29" t="s">
        <v>1293</v>
      </c>
      <c r="R201" s="29">
        <v>200</v>
      </c>
      <c r="S201" s="29" t="s">
        <v>878</v>
      </c>
      <c r="T201" s="29" t="s">
        <v>866</v>
      </c>
      <c r="U201" s="29" t="s">
        <v>36</v>
      </c>
      <c r="V201" s="29">
        <v>300</v>
      </c>
      <c r="W201" s="29" t="s">
        <v>1294</v>
      </c>
      <c r="X201" s="29" t="s">
        <v>852</v>
      </c>
      <c r="AB201" s="29" t="s">
        <v>1295</v>
      </c>
    </row>
    <row r="202" spans="1:28" hidden="1">
      <c r="A202" s="29" t="s">
        <v>2083</v>
      </c>
      <c r="B202" s="29" t="s">
        <v>2084</v>
      </c>
      <c r="C202" s="29" t="s">
        <v>2085</v>
      </c>
      <c r="D202" s="29" t="s">
        <v>2086</v>
      </c>
      <c r="E202" s="29" t="s">
        <v>1202</v>
      </c>
      <c r="F202" s="29" t="s">
        <v>2087</v>
      </c>
      <c r="G202" s="29" t="s">
        <v>2088</v>
      </c>
      <c r="I202" s="29" t="s">
        <v>133</v>
      </c>
      <c r="J202" s="29" t="s">
        <v>960</v>
      </c>
      <c r="K202" s="29" t="e">
        <f>VLOOKUP(G202,[1]TOTAL!$E$2:$I$198,5,FALSE)</f>
        <v>#N/A</v>
      </c>
      <c r="L202" s="29">
        <f>VLOOKUP(G202,[1]视频!$G$4:$H$247,2,FALSE)</f>
        <v>0</v>
      </c>
      <c r="M202" s="30">
        <f t="shared" si="9"/>
        <v>2.9166666666666665</v>
      </c>
      <c r="N202" s="30">
        <f t="shared" si="10"/>
        <v>1.6666666666666666E-2</v>
      </c>
      <c r="O202" s="30">
        <f t="shared" si="11"/>
        <v>5.7142857142857143E-3</v>
      </c>
      <c r="P202" s="29" t="s">
        <v>862</v>
      </c>
      <c r="Q202" s="29" t="s">
        <v>2089</v>
      </c>
      <c r="R202" s="29">
        <v>200</v>
      </c>
      <c r="S202" s="29" t="s">
        <v>878</v>
      </c>
      <c r="T202" s="29" t="s">
        <v>848</v>
      </c>
      <c r="U202" s="29" t="s">
        <v>849</v>
      </c>
      <c r="V202" s="29" t="s">
        <v>850</v>
      </c>
      <c r="W202" s="29" t="s">
        <v>851</v>
      </c>
      <c r="X202" s="29" t="s">
        <v>852</v>
      </c>
      <c r="AB202" s="29" t="s">
        <v>2090</v>
      </c>
    </row>
    <row r="203" spans="1:28" hidden="1">
      <c r="A203" s="29" t="s">
        <v>1276</v>
      </c>
      <c r="B203" s="29" t="s">
        <v>1027</v>
      </c>
      <c r="C203" s="29" t="s">
        <v>1277</v>
      </c>
      <c r="D203" s="29" t="s">
        <v>1278</v>
      </c>
      <c r="E203" s="29" t="s">
        <v>858</v>
      </c>
      <c r="F203" s="29" t="s">
        <v>1279</v>
      </c>
      <c r="G203" s="29" t="s">
        <v>1280</v>
      </c>
      <c r="I203" s="29" t="s">
        <v>760</v>
      </c>
      <c r="J203" s="29" t="s">
        <v>1281</v>
      </c>
      <c r="K203" s="29" t="e">
        <f>VLOOKUP(G203,[1]TOTAL!$E$2:$I$198,5,FALSE)</f>
        <v>#N/A</v>
      </c>
      <c r="L203" s="29">
        <f>VLOOKUP(G203,[1]视频!$G$4:$H$247,2,FALSE)</f>
        <v>0</v>
      </c>
      <c r="M203" s="30">
        <f t="shared" si="9"/>
        <v>2.8888888888888888</v>
      </c>
      <c r="N203" s="30">
        <f t="shared" si="10"/>
        <v>1.1111111111111112E-2</v>
      </c>
      <c r="O203" s="30">
        <f t="shared" si="11"/>
        <v>3.8461538461538464E-3</v>
      </c>
      <c r="P203" s="29" t="s">
        <v>862</v>
      </c>
      <c r="Q203" s="29" t="s">
        <v>1282</v>
      </c>
      <c r="R203" s="29">
        <v>200</v>
      </c>
      <c r="S203" s="29" t="s">
        <v>878</v>
      </c>
      <c r="T203" s="29" t="s">
        <v>876</v>
      </c>
      <c r="U203" s="29" t="s">
        <v>849</v>
      </c>
      <c r="V203" s="29" t="s">
        <v>850</v>
      </c>
      <c r="W203" s="29" t="s">
        <v>851</v>
      </c>
      <c r="X203" s="29" t="s">
        <v>852</v>
      </c>
      <c r="AB203" s="29" t="s">
        <v>1283</v>
      </c>
    </row>
    <row r="204" spans="1:28" hidden="1">
      <c r="A204" s="29" t="s">
        <v>1596</v>
      </c>
      <c r="B204" s="29" t="s">
        <v>109</v>
      </c>
      <c r="C204" s="29" t="s">
        <v>1597</v>
      </c>
      <c r="D204" s="29" t="s">
        <v>111</v>
      </c>
      <c r="E204" s="29" t="s">
        <v>858</v>
      </c>
      <c r="F204" s="29" t="s">
        <v>109</v>
      </c>
      <c r="G204" s="29" t="s">
        <v>110</v>
      </c>
      <c r="I204" s="29" t="s">
        <v>1051</v>
      </c>
      <c r="J204" s="29" t="s">
        <v>1598</v>
      </c>
      <c r="K204" s="29" t="e">
        <f>VLOOKUP(G204,[1]TOTAL!$E$2:$I$198,5,FALSE)</f>
        <v>#N/A</v>
      </c>
      <c r="L204" s="29" t="str">
        <f>VLOOKUP(G204,[1]视频!$G$4:$H$247,2,FALSE)</f>
        <v>待选</v>
      </c>
      <c r="M204" s="30">
        <f t="shared" si="9"/>
        <v>4.666666666666667</v>
      </c>
      <c r="N204" s="30">
        <f t="shared" si="10"/>
        <v>6.6666666666666671E-3</v>
      </c>
      <c r="O204" s="30">
        <f t="shared" si="11"/>
        <v>1.4285714285714286E-3</v>
      </c>
      <c r="P204" s="29" t="s">
        <v>881</v>
      </c>
      <c r="Q204" s="29" t="s">
        <v>1233</v>
      </c>
      <c r="R204" s="29">
        <v>200</v>
      </c>
      <c r="S204" s="29" t="s">
        <v>878</v>
      </c>
      <c r="T204" s="29" t="s">
        <v>193</v>
      </c>
      <c r="U204" s="29" t="s">
        <v>36</v>
      </c>
      <c r="V204" s="29">
        <v>500</v>
      </c>
      <c r="W204" s="29" t="s">
        <v>1599</v>
      </c>
      <c r="X204" s="29" t="s">
        <v>852</v>
      </c>
      <c r="AB204" s="29" t="s">
        <v>1600</v>
      </c>
    </row>
    <row r="205" spans="1:28" hidden="1">
      <c r="A205" s="29" t="s">
        <v>1955</v>
      </c>
      <c r="B205" s="29" t="s">
        <v>1956</v>
      </c>
      <c r="C205" s="29" t="s">
        <v>1957</v>
      </c>
      <c r="D205" s="29" t="s">
        <v>1958</v>
      </c>
      <c r="E205" s="29" t="s">
        <v>858</v>
      </c>
      <c r="F205" s="29" t="s">
        <v>1959</v>
      </c>
      <c r="G205" s="29" t="s">
        <v>1960</v>
      </c>
      <c r="I205" s="29" t="s">
        <v>1961</v>
      </c>
      <c r="J205" s="29" t="s">
        <v>1962</v>
      </c>
      <c r="K205" s="29" t="e">
        <f>VLOOKUP(G205,[1]TOTAL!$E$2:$I$198,5,FALSE)</f>
        <v>#N/A</v>
      </c>
      <c r="L205" s="29">
        <f>VLOOKUP(G205,[1]视频!$G$4:$H$247,2,FALSE)</f>
        <v>0</v>
      </c>
      <c r="M205" s="30">
        <f t="shared" si="9"/>
        <v>2.835235097383435</v>
      </c>
      <c r="N205" s="30">
        <f t="shared" si="10"/>
        <v>1.9673421207948062E-2</v>
      </c>
      <c r="O205" s="30">
        <f t="shared" si="11"/>
        <v>6.938902959442112E-3</v>
      </c>
      <c r="P205" s="29" t="s">
        <v>862</v>
      </c>
      <c r="Q205" s="29" t="s">
        <v>997</v>
      </c>
      <c r="R205" s="29">
        <v>200</v>
      </c>
      <c r="S205" s="29" t="s">
        <v>1230</v>
      </c>
      <c r="T205" s="29" t="s">
        <v>848</v>
      </c>
      <c r="U205" s="29" t="s">
        <v>849</v>
      </c>
      <c r="V205" s="29" t="s">
        <v>850</v>
      </c>
      <c r="W205" s="29" t="s">
        <v>851</v>
      </c>
      <c r="X205" s="29" t="s">
        <v>852</v>
      </c>
      <c r="AB205" s="29" t="s">
        <v>1963</v>
      </c>
    </row>
    <row r="206" spans="1:28" hidden="1">
      <c r="A206" s="29" t="s">
        <v>1236</v>
      </c>
      <c r="B206" s="29" t="s">
        <v>1237</v>
      </c>
      <c r="C206" s="29" t="s">
        <v>1238</v>
      </c>
      <c r="D206" s="29" t="s">
        <v>1239</v>
      </c>
      <c r="E206" s="29" t="s">
        <v>841</v>
      </c>
      <c r="F206" s="29" t="s">
        <v>1240</v>
      </c>
      <c r="G206" s="29" t="s">
        <v>1241</v>
      </c>
      <c r="I206" s="29" t="s">
        <v>1242</v>
      </c>
      <c r="J206" s="29" t="s">
        <v>1243</v>
      </c>
      <c r="K206" s="29" t="e">
        <f>VLOOKUP(G206,[1]TOTAL!$E$2:$I$198,5,FALSE)</f>
        <v>#N/A</v>
      </c>
      <c r="L206" s="29">
        <f>VLOOKUP(G206,[1]视频!$G$4:$H$247,2,FALSE)</f>
        <v>0</v>
      </c>
      <c r="M206" s="30">
        <f t="shared" si="9"/>
        <v>2.7497827975673328</v>
      </c>
      <c r="N206" s="30">
        <f t="shared" si="10"/>
        <v>1.7376194613379671E-2</v>
      </c>
      <c r="O206" s="30">
        <f t="shared" si="11"/>
        <v>6.3191153238546603E-3</v>
      </c>
      <c r="P206" s="29" t="s">
        <v>1244</v>
      </c>
      <c r="Q206" s="29" t="s">
        <v>1245</v>
      </c>
      <c r="R206" s="29">
        <v>200</v>
      </c>
      <c r="S206" s="29" t="s">
        <v>878</v>
      </c>
      <c r="T206" s="29" t="s">
        <v>848</v>
      </c>
      <c r="U206" s="29" t="s">
        <v>849</v>
      </c>
      <c r="V206" s="29" t="s">
        <v>850</v>
      </c>
      <c r="W206" s="29" t="s">
        <v>837</v>
      </c>
      <c r="X206" s="29" t="s">
        <v>852</v>
      </c>
      <c r="AB206" s="29" t="s">
        <v>1246</v>
      </c>
    </row>
    <row r="207" spans="1:28" hidden="1">
      <c r="A207" s="29" t="s">
        <v>1046</v>
      </c>
      <c r="B207" s="29" t="s">
        <v>1047</v>
      </c>
      <c r="C207" s="29" t="s">
        <v>1048</v>
      </c>
      <c r="D207" s="29" t="s">
        <v>1049</v>
      </c>
      <c r="E207" s="29" t="s">
        <v>841</v>
      </c>
      <c r="F207" s="29" t="s">
        <v>1048</v>
      </c>
      <c r="G207" s="29" t="s">
        <v>1050</v>
      </c>
      <c r="I207" s="29" t="s">
        <v>156</v>
      </c>
      <c r="J207" s="29" t="s">
        <v>1051</v>
      </c>
      <c r="K207" s="29" t="e">
        <f>VLOOKUP(G207,[1]TOTAL!$E$2:$I$198,5,FALSE)</f>
        <v>#N/A</v>
      </c>
      <c r="L207" s="29">
        <f>VLOOKUP(G207,[1]视频!$G$4:$H$247,2,FALSE)</f>
        <v>0</v>
      </c>
      <c r="M207" s="30">
        <f t="shared" si="9"/>
        <v>2.7272727272727271</v>
      </c>
      <c r="N207" s="30">
        <f t="shared" si="10"/>
        <v>1.8181818181818181E-2</v>
      </c>
      <c r="O207" s="30">
        <f t="shared" si="11"/>
        <v>6.6666666666666671E-3</v>
      </c>
      <c r="P207" s="29" t="s">
        <v>862</v>
      </c>
      <c r="Q207" s="29" t="s">
        <v>1024</v>
      </c>
      <c r="R207" s="29">
        <v>200</v>
      </c>
      <c r="S207" s="29" t="s">
        <v>1052</v>
      </c>
      <c r="T207" s="29" t="s">
        <v>848</v>
      </c>
      <c r="U207" s="29" t="s">
        <v>849</v>
      </c>
      <c r="V207" s="29" t="s">
        <v>850</v>
      </c>
      <c r="W207" s="29" t="s">
        <v>851</v>
      </c>
      <c r="X207" s="29" t="s">
        <v>852</v>
      </c>
      <c r="AB207" s="29" t="s">
        <v>1053</v>
      </c>
    </row>
    <row r="208" spans="1:28" hidden="1">
      <c r="A208" s="29" t="s">
        <v>1808</v>
      </c>
      <c r="B208" s="29" t="s">
        <v>1809</v>
      </c>
      <c r="C208" s="29" t="s">
        <v>1810</v>
      </c>
      <c r="D208" s="29" t="s">
        <v>1811</v>
      </c>
      <c r="E208" s="29" t="s">
        <v>858</v>
      </c>
      <c r="F208" s="29" t="s">
        <v>1812</v>
      </c>
      <c r="G208" s="29" t="s">
        <v>1813</v>
      </c>
      <c r="I208" s="29" t="s">
        <v>532</v>
      </c>
      <c r="J208" s="29" t="s">
        <v>1097</v>
      </c>
      <c r="K208" s="29" t="e">
        <f>VLOOKUP(G208,[1]TOTAL!$E$2:$I$198,5,FALSE)</f>
        <v>#N/A</v>
      </c>
      <c r="L208" s="29">
        <f>VLOOKUP(G208,[1]视频!$G$4:$H$247,2,FALSE)</f>
        <v>0</v>
      </c>
      <c r="M208" s="30">
        <f t="shared" si="9"/>
        <v>2.7</v>
      </c>
      <c r="N208" s="30">
        <f t="shared" si="10"/>
        <v>0.01</v>
      </c>
      <c r="O208" s="30">
        <f t="shared" si="11"/>
        <v>3.7037037037037038E-3</v>
      </c>
      <c r="P208" s="29" t="s">
        <v>881</v>
      </c>
      <c r="Q208" s="29" t="s">
        <v>1449</v>
      </c>
      <c r="R208" s="29">
        <v>200</v>
      </c>
      <c r="S208" s="29" t="s">
        <v>878</v>
      </c>
      <c r="T208" s="29" t="s">
        <v>848</v>
      </c>
      <c r="U208" s="29" t="s">
        <v>849</v>
      </c>
      <c r="V208" s="29" t="s">
        <v>850</v>
      </c>
      <c r="W208" s="29" t="s">
        <v>851</v>
      </c>
      <c r="X208" s="29" t="s">
        <v>852</v>
      </c>
      <c r="AB208" s="29" t="s">
        <v>1814</v>
      </c>
    </row>
    <row r="209" spans="1:28" hidden="1">
      <c r="A209" s="29" t="s">
        <v>2166</v>
      </c>
      <c r="B209" s="29" t="s">
        <v>2167</v>
      </c>
      <c r="C209" s="29" t="s">
        <v>2168</v>
      </c>
      <c r="D209" s="29" t="s">
        <v>2168</v>
      </c>
      <c r="E209" s="29" t="s">
        <v>841</v>
      </c>
      <c r="F209" s="29" t="s">
        <v>2167</v>
      </c>
      <c r="G209" s="29" t="s">
        <v>2169</v>
      </c>
      <c r="I209" s="29" t="s">
        <v>126</v>
      </c>
      <c r="J209" s="29" t="s">
        <v>2023</v>
      </c>
      <c r="K209" s="29" t="str">
        <f>VLOOKUP(G209,[1]TOTAL!$E$2:$I$198,5,FALSE)</f>
        <v>POST</v>
      </c>
      <c r="L209" s="29">
        <f>VLOOKUP(G209,[1]视频!$G$4:$H$247,2,FALSE)</f>
        <v>0</v>
      </c>
      <c r="M209" s="30">
        <f t="shared" si="9"/>
        <v>16</v>
      </c>
      <c r="N209" s="30">
        <f t="shared" si="10"/>
        <v>0.02</v>
      </c>
      <c r="O209" s="30">
        <f t="shared" si="11"/>
        <v>1.25E-3</v>
      </c>
      <c r="P209" s="29" t="s">
        <v>862</v>
      </c>
      <c r="Q209" s="29" t="s">
        <v>1379</v>
      </c>
      <c r="R209" s="29">
        <v>200</v>
      </c>
      <c r="S209" s="29" t="s">
        <v>878</v>
      </c>
      <c r="T209" s="29" t="s">
        <v>193</v>
      </c>
      <c r="U209" s="29" t="s">
        <v>849</v>
      </c>
      <c r="V209" s="29" t="s">
        <v>850</v>
      </c>
      <c r="W209" s="29" t="s">
        <v>913</v>
      </c>
      <c r="X209" s="29" t="s">
        <v>852</v>
      </c>
      <c r="AB209" s="29" t="s">
        <v>2170</v>
      </c>
    </row>
    <row r="210" spans="1:28" hidden="1">
      <c r="A210" s="29" t="s">
        <v>1882</v>
      </c>
      <c r="B210" s="29" t="s">
        <v>1883</v>
      </c>
      <c r="C210" s="29" t="s">
        <v>1884</v>
      </c>
      <c r="D210" s="29" t="s">
        <v>1885</v>
      </c>
      <c r="E210" s="29" t="s">
        <v>1202</v>
      </c>
      <c r="F210" s="29" t="s">
        <v>1883</v>
      </c>
      <c r="G210" s="29" t="s">
        <v>1886</v>
      </c>
      <c r="I210" s="29" t="s">
        <v>156</v>
      </c>
      <c r="J210" s="29" t="s">
        <v>558</v>
      </c>
      <c r="K210" s="29" t="e">
        <f>VLOOKUP(G210,[1]TOTAL!$E$2:$I$198,5,FALSE)</f>
        <v>#N/A</v>
      </c>
      <c r="L210" s="29">
        <f>VLOOKUP(G210,[1]视频!$G$4:$H$247,2,FALSE)</f>
        <v>0</v>
      </c>
      <c r="M210" s="30">
        <f t="shared" si="9"/>
        <v>2.6363636363636362</v>
      </c>
      <c r="N210" s="30">
        <f t="shared" si="10"/>
        <v>1.8181818181818181E-2</v>
      </c>
      <c r="O210" s="30">
        <f t="shared" si="11"/>
        <v>6.8965517241379309E-3</v>
      </c>
      <c r="P210" s="29" t="s">
        <v>1222</v>
      </c>
      <c r="Q210" s="29" t="s">
        <v>872</v>
      </c>
      <c r="R210" s="29">
        <v>200</v>
      </c>
      <c r="S210" s="29" t="s">
        <v>1887</v>
      </c>
      <c r="T210" s="29" t="s">
        <v>848</v>
      </c>
      <c r="U210" s="29" t="s">
        <v>849</v>
      </c>
      <c r="V210" s="29" t="s">
        <v>850</v>
      </c>
      <c r="W210" s="29" t="s">
        <v>1005</v>
      </c>
      <c r="X210" s="29" t="s">
        <v>852</v>
      </c>
      <c r="AB210" s="29" t="s">
        <v>1888</v>
      </c>
    </row>
    <row r="211" spans="1:28" hidden="1">
      <c r="A211" s="29" t="s">
        <v>2024</v>
      </c>
      <c r="B211" s="29" t="s">
        <v>2025</v>
      </c>
      <c r="C211" s="29" t="s">
        <v>72</v>
      </c>
      <c r="D211" s="29" t="s">
        <v>75</v>
      </c>
      <c r="E211" s="29" t="s">
        <v>841</v>
      </c>
      <c r="F211" s="29" t="s">
        <v>2026</v>
      </c>
      <c r="G211" s="29" t="s">
        <v>2027</v>
      </c>
      <c r="I211" s="29" t="s">
        <v>1823</v>
      </c>
      <c r="J211" s="29" t="s">
        <v>1217</v>
      </c>
      <c r="K211" s="29" t="e">
        <f>VLOOKUP(G211,[1]TOTAL!$E$2:$I$198,5,FALSE)</f>
        <v>#N/A</v>
      </c>
      <c r="L211" s="29">
        <f>VLOOKUP(G211,[1]视频!$G$4:$H$247,2,FALSE)</f>
        <v>0</v>
      </c>
      <c r="M211" s="30">
        <f t="shared" si="9"/>
        <v>2.6274509803921569</v>
      </c>
      <c r="N211" s="30" t="e">
        <f t="shared" si="10"/>
        <v>#VALUE!</v>
      </c>
      <c r="O211" s="30" t="e">
        <f t="shared" si="11"/>
        <v>#VALUE!</v>
      </c>
      <c r="P211" s="29" t="s">
        <v>881</v>
      </c>
      <c r="Q211" s="29" t="s">
        <v>1293</v>
      </c>
      <c r="R211" s="29" t="s">
        <v>864</v>
      </c>
      <c r="S211" s="29" t="s">
        <v>933</v>
      </c>
      <c r="T211" s="29" t="s">
        <v>848</v>
      </c>
      <c r="U211" s="29" t="s">
        <v>36</v>
      </c>
      <c r="V211" s="29">
        <v>500</v>
      </c>
      <c r="W211" s="29" t="s">
        <v>2028</v>
      </c>
      <c r="X211" s="29" t="s">
        <v>852</v>
      </c>
      <c r="AB211" s="29" t="s">
        <v>2029</v>
      </c>
    </row>
    <row r="212" spans="1:28" hidden="1">
      <c r="A212" s="29" t="s">
        <v>2044</v>
      </c>
      <c r="B212" s="29" t="s">
        <v>2045</v>
      </c>
      <c r="C212" s="29" t="s">
        <v>2046</v>
      </c>
      <c r="D212" s="29" t="s">
        <v>2047</v>
      </c>
      <c r="E212" s="29" t="s">
        <v>1202</v>
      </c>
      <c r="F212" s="29" t="s">
        <v>2045</v>
      </c>
      <c r="G212" s="29" t="s">
        <v>2048</v>
      </c>
      <c r="I212" s="29" t="s">
        <v>2049</v>
      </c>
      <c r="J212" s="29" t="s">
        <v>2050</v>
      </c>
      <c r="K212" s="29" t="e">
        <f>VLOOKUP(G212,[1]TOTAL!$E$2:$I$198,5,FALSE)</f>
        <v>#N/A</v>
      </c>
      <c r="L212" s="29">
        <f>VLOOKUP(G212,[1]视频!$G$4:$H$247,2,FALSE)</f>
        <v>0</v>
      </c>
      <c r="M212" s="30">
        <f t="shared" si="9"/>
        <v>2.6019417475728157</v>
      </c>
      <c r="N212" s="30">
        <f t="shared" si="10"/>
        <v>1.9417475728155338E-2</v>
      </c>
      <c r="O212" s="30">
        <f t="shared" si="11"/>
        <v>7.462686567164179E-3</v>
      </c>
      <c r="P212" s="29" t="s">
        <v>881</v>
      </c>
      <c r="Q212" s="29" t="s">
        <v>1033</v>
      </c>
      <c r="R212" s="29">
        <v>200</v>
      </c>
      <c r="S212" s="29" t="s">
        <v>878</v>
      </c>
      <c r="T212" s="29" t="s">
        <v>924</v>
      </c>
      <c r="U212" s="29" t="s">
        <v>36</v>
      </c>
      <c r="V212" s="29">
        <v>300</v>
      </c>
      <c r="W212" s="29" t="s">
        <v>2051</v>
      </c>
      <c r="X212" s="29" t="s">
        <v>852</v>
      </c>
      <c r="AB212" s="29" t="s">
        <v>2052</v>
      </c>
    </row>
    <row r="213" spans="1:28" hidden="1">
      <c r="A213" s="29" t="s">
        <v>2197</v>
      </c>
      <c r="B213" s="29" t="s">
        <v>2198</v>
      </c>
      <c r="C213" s="29" t="s">
        <v>2199</v>
      </c>
      <c r="D213" s="29" t="s">
        <v>2200</v>
      </c>
      <c r="E213" s="29" t="s">
        <v>858</v>
      </c>
      <c r="F213" s="29" t="s">
        <v>2201</v>
      </c>
      <c r="G213" s="29" t="s">
        <v>2202</v>
      </c>
      <c r="I213" s="29" t="s">
        <v>156</v>
      </c>
      <c r="J213" s="29" t="s">
        <v>2203</v>
      </c>
      <c r="K213" s="29" t="str">
        <f>VLOOKUP(G213,[1]TOTAL!$E$2:$I$198,5,FALSE)</f>
        <v>POST</v>
      </c>
      <c r="L213" s="29">
        <f>VLOOKUP(G213,[1]视频!$G$4:$H$247,2,FALSE)</f>
        <v>0</v>
      </c>
      <c r="M213" s="30">
        <f t="shared" si="9"/>
        <v>3.3636363636363638</v>
      </c>
      <c r="N213" s="30">
        <f t="shared" si="10"/>
        <v>1.8181818181818181E-2</v>
      </c>
      <c r="O213" s="30">
        <f t="shared" si="11"/>
        <v>5.4054054054054057E-3</v>
      </c>
      <c r="P213" s="29" t="s">
        <v>862</v>
      </c>
      <c r="Q213" s="29" t="s">
        <v>1033</v>
      </c>
      <c r="R213" s="29">
        <v>200</v>
      </c>
      <c r="S213" s="29" t="s">
        <v>878</v>
      </c>
      <c r="T213" s="29" t="s">
        <v>848</v>
      </c>
      <c r="U213" s="29" t="s">
        <v>849</v>
      </c>
      <c r="V213" s="29" t="s">
        <v>850</v>
      </c>
      <c r="W213" s="29" t="s">
        <v>1005</v>
      </c>
      <c r="X213" s="29" t="s">
        <v>852</v>
      </c>
      <c r="AB213" s="29" t="s">
        <v>2204</v>
      </c>
    </row>
    <row r="214" spans="1:28" hidden="1">
      <c r="A214" s="29" t="s">
        <v>2091</v>
      </c>
      <c r="B214" s="29" t="s">
        <v>2092</v>
      </c>
      <c r="C214" s="29" t="s">
        <v>2093</v>
      </c>
      <c r="D214" s="29" t="s">
        <v>2094</v>
      </c>
      <c r="E214" s="29" t="s">
        <v>841</v>
      </c>
      <c r="F214" s="29" t="s">
        <v>2095</v>
      </c>
      <c r="G214" s="29" t="s">
        <v>2096</v>
      </c>
      <c r="I214" s="29" t="s">
        <v>1281</v>
      </c>
      <c r="J214" s="29" t="s">
        <v>1042</v>
      </c>
      <c r="K214" s="29" t="e">
        <f>VLOOKUP(G214,[1]TOTAL!$E$2:$I$198,5,FALSE)</f>
        <v>#N/A</v>
      </c>
      <c r="L214" s="29">
        <f>VLOOKUP(G214,[1]视频!$G$4:$H$247,2,FALSE)</f>
        <v>0</v>
      </c>
      <c r="M214" s="30">
        <f t="shared" si="9"/>
        <v>2.5</v>
      </c>
      <c r="N214" s="30">
        <f t="shared" si="10"/>
        <v>3.8461538461538464E-3</v>
      </c>
      <c r="O214" s="30">
        <f t="shared" si="11"/>
        <v>1.5384615384615385E-3</v>
      </c>
      <c r="P214" s="29" t="s">
        <v>881</v>
      </c>
      <c r="Q214" s="29" t="s">
        <v>2097</v>
      </c>
      <c r="R214" s="29">
        <v>200</v>
      </c>
      <c r="S214" s="29" t="s">
        <v>878</v>
      </c>
      <c r="T214" s="29" t="s">
        <v>848</v>
      </c>
      <c r="U214" s="29" t="s">
        <v>36</v>
      </c>
      <c r="V214" s="29">
        <v>500</v>
      </c>
      <c r="W214" s="29" t="s">
        <v>2098</v>
      </c>
      <c r="X214" s="29" t="s">
        <v>852</v>
      </c>
      <c r="AB214" s="29" t="s">
        <v>2099</v>
      </c>
    </row>
    <row r="215" spans="1:28" hidden="1">
      <c r="A215" s="29" t="s">
        <v>2102</v>
      </c>
      <c r="B215" s="29" t="s">
        <v>2103</v>
      </c>
      <c r="C215" s="29" t="s">
        <v>2104</v>
      </c>
      <c r="D215" s="29" t="s">
        <v>2105</v>
      </c>
      <c r="E215" s="29" t="s">
        <v>858</v>
      </c>
      <c r="F215" s="29" t="s">
        <v>2106</v>
      </c>
      <c r="G215" s="29" t="s">
        <v>2107</v>
      </c>
      <c r="I215" s="29" t="s">
        <v>511</v>
      </c>
      <c r="J215" s="29" t="s">
        <v>1131</v>
      </c>
      <c r="K215" s="29" t="e">
        <f>VLOOKUP(G215,[1]TOTAL!$E$2:$I$198,5,FALSE)</f>
        <v>#N/A</v>
      </c>
      <c r="L215" s="29">
        <f>VLOOKUP(G215,[1]视频!$G$4:$H$247,2,FALSE)</f>
        <v>0</v>
      </c>
      <c r="M215" s="30">
        <f t="shared" si="9"/>
        <v>2.5</v>
      </c>
      <c r="N215" s="30">
        <f t="shared" si="10"/>
        <v>1.2500000000000001E-2</v>
      </c>
      <c r="O215" s="30">
        <f t="shared" si="11"/>
        <v>5.0000000000000001E-3</v>
      </c>
      <c r="P215" s="29" t="s">
        <v>862</v>
      </c>
      <c r="Q215" s="29" t="s">
        <v>2108</v>
      </c>
      <c r="R215" s="29">
        <v>200</v>
      </c>
      <c r="S215" s="29" t="s">
        <v>965</v>
      </c>
      <c r="T215" s="29" t="s">
        <v>854</v>
      </c>
      <c r="U215" s="29" t="s">
        <v>36</v>
      </c>
      <c r="V215" s="29">
        <v>300</v>
      </c>
      <c r="W215" s="29" t="s">
        <v>2109</v>
      </c>
      <c r="X215" s="29" t="s">
        <v>852</v>
      </c>
      <c r="AB215" s="29" t="s">
        <v>2110</v>
      </c>
    </row>
    <row r="216" spans="1:28" hidden="1">
      <c r="A216" s="29" t="s">
        <v>1257</v>
      </c>
      <c r="B216" s="29" t="s">
        <v>1258</v>
      </c>
      <c r="C216" s="29" t="s">
        <v>1259</v>
      </c>
      <c r="D216" s="29" t="s">
        <v>1259</v>
      </c>
      <c r="E216" s="29" t="s">
        <v>858</v>
      </c>
      <c r="F216" s="29" t="s">
        <v>1260</v>
      </c>
      <c r="G216" s="29" t="s">
        <v>1261</v>
      </c>
      <c r="I216" s="29" t="s">
        <v>156</v>
      </c>
      <c r="J216" s="29" t="s">
        <v>285</v>
      </c>
      <c r="K216" s="29" t="e">
        <f>VLOOKUP(G216,[1]TOTAL!$E$2:$I$198,5,FALSE)</f>
        <v>#N/A</v>
      </c>
      <c r="L216" s="29">
        <f>VLOOKUP(G216,[1]视频!$G$4:$H$247,2,FALSE)</f>
        <v>0</v>
      </c>
      <c r="M216" s="30">
        <f t="shared" si="9"/>
        <v>2.3636363636363638</v>
      </c>
      <c r="N216" s="30">
        <f t="shared" si="10"/>
        <v>1.8181818181818181E-2</v>
      </c>
      <c r="O216" s="30">
        <f t="shared" si="11"/>
        <v>7.6923076923076927E-3</v>
      </c>
      <c r="P216" s="29" t="s">
        <v>862</v>
      </c>
      <c r="Q216" s="29" t="s">
        <v>872</v>
      </c>
      <c r="R216" s="29">
        <v>200</v>
      </c>
      <c r="S216" s="29" t="s">
        <v>913</v>
      </c>
      <c r="T216" s="29" t="s">
        <v>848</v>
      </c>
      <c r="U216" s="29" t="s">
        <v>849</v>
      </c>
      <c r="V216" s="29" t="s">
        <v>850</v>
      </c>
      <c r="W216" s="29" t="s">
        <v>851</v>
      </c>
      <c r="X216" s="29" t="s">
        <v>852</v>
      </c>
      <c r="AB216" s="29" t="s">
        <v>1262</v>
      </c>
    </row>
    <row r="217" spans="1:28" hidden="1">
      <c r="A217" s="29" t="s">
        <v>1433</v>
      </c>
      <c r="B217" s="29" t="s">
        <v>1434</v>
      </c>
      <c r="C217" s="29" t="s">
        <v>1435</v>
      </c>
      <c r="D217" s="29" t="s">
        <v>1436</v>
      </c>
      <c r="E217" s="29" t="s">
        <v>858</v>
      </c>
      <c r="F217" s="29" t="s">
        <v>1437</v>
      </c>
      <c r="G217" s="29" t="s">
        <v>1438</v>
      </c>
      <c r="I217" s="29" t="s">
        <v>1439</v>
      </c>
      <c r="J217" s="29" t="s">
        <v>428</v>
      </c>
      <c r="K217" s="29" t="e">
        <f>VLOOKUP(G217,[1]TOTAL!$E$2:$I$198,5,FALSE)</f>
        <v>#N/A</v>
      </c>
      <c r="L217" s="29">
        <f>VLOOKUP(G217,[1]视频!$G$4:$H$247,2,FALSE)</f>
        <v>0</v>
      </c>
      <c r="M217" s="30">
        <f t="shared" si="9"/>
        <v>2.3563159512345049</v>
      </c>
      <c r="N217" s="30">
        <f t="shared" si="10"/>
        <v>2.0489703923778302E-2</v>
      </c>
      <c r="O217" s="30">
        <f t="shared" si="11"/>
        <v>8.6956521739130436E-3</v>
      </c>
      <c r="P217" s="29" t="s">
        <v>862</v>
      </c>
      <c r="Q217" s="29" t="s">
        <v>1060</v>
      </c>
      <c r="R217" s="29">
        <v>200</v>
      </c>
      <c r="S217" s="29" t="s">
        <v>1440</v>
      </c>
      <c r="T217" s="29" t="s">
        <v>924</v>
      </c>
      <c r="U217" s="29" t="s">
        <v>849</v>
      </c>
      <c r="V217" s="29" t="s">
        <v>850</v>
      </c>
      <c r="W217" s="29" t="s">
        <v>913</v>
      </c>
      <c r="X217" s="29" t="s">
        <v>852</v>
      </c>
      <c r="AB217" s="29" t="s">
        <v>1441</v>
      </c>
    </row>
    <row r="218" spans="1:28" hidden="1">
      <c r="A218" s="29" t="s">
        <v>2228</v>
      </c>
      <c r="B218" s="29" t="s">
        <v>2229</v>
      </c>
      <c r="C218" s="29" t="s">
        <v>2230</v>
      </c>
      <c r="D218" s="29" t="s">
        <v>2231</v>
      </c>
      <c r="E218" s="29" t="s">
        <v>858</v>
      </c>
      <c r="F218" s="29" t="s">
        <v>2232</v>
      </c>
      <c r="G218" s="29" t="s">
        <v>2233</v>
      </c>
      <c r="I218" s="29" t="s">
        <v>951</v>
      </c>
      <c r="J218" s="29" t="s">
        <v>2234</v>
      </c>
      <c r="K218" s="29" t="str">
        <f>VLOOKUP(G218,[1]TOTAL!$E$2:$I$198,5,FALSE)</f>
        <v>POST</v>
      </c>
      <c r="L218" s="29">
        <f>VLOOKUP(G218,[1]视频!$G$4:$H$247,2,FALSE)</f>
        <v>0</v>
      </c>
      <c r="M218" s="30">
        <f t="shared" si="9"/>
        <v>4.42</v>
      </c>
      <c r="N218" s="30">
        <f t="shared" si="10"/>
        <v>4.0000000000000001E-3</v>
      </c>
      <c r="O218" s="30">
        <f t="shared" si="11"/>
        <v>9.049773755656109E-4</v>
      </c>
      <c r="P218" s="29" t="s">
        <v>862</v>
      </c>
      <c r="Q218" s="29" t="s">
        <v>872</v>
      </c>
      <c r="R218" s="29">
        <v>200</v>
      </c>
      <c r="S218" s="29" t="s">
        <v>878</v>
      </c>
      <c r="T218" s="29" t="s">
        <v>907</v>
      </c>
      <c r="U218" s="29" t="s">
        <v>36</v>
      </c>
      <c r="V218" s="29">
        <v>500</v>
      </c>
      <c r="W218" s="29" t="s">
        <v>2235</v>
      </c>
      <c r="X218" s="29" t="s">
        <v>852</v>
      </c>
      <c r="AB218" s="29" t="s">
        <v>2236</v>
      </c>
    </row>
    <row r="219" spans="1:28" hidden="1">
      <c r="A219" s="29" t="s">
        <v>1134</v>
      </c>
      <c r="B219" s="29" t="s">
        <v>1135</v>
      </c>
      <c r="C219" s="29" t="s">
        <v>1136</v>
      </c>
      <c r="D219" s="29" t="s">
        <v>1137</v>
      </c>
      <c r="E219" s="29" t="s">
        <v>858</v>
      </c>
      <c r="F219" s="29" t="s">
        <v>1138</v>
      </c>
      <c r="G219" s="29" t="s">
        <v>1139</v>
      </c>
      <c r="I219" s="29" t="s">
        <v>1140</v>
      </c>
      <c r="J219" s="29" t="s">
        <v>1113</v>
      </c>
      <c r="K219" s="29" t="e">
        <f>VLOOKUP(G219,[1]TOTAL!$E$2:$I$198,5,FALSE)</f>
        <v>#N/A</v>
      </c>
      <c r="L219" s="29">
        <f>VLOOKUP(G219,[1]视频!$G$4:$H$247,2,FALSE)</f>
        <v>0</v>
      </c>
      <c r="M219" s="30">
        <f t="shared" si="9"/>
        <v>2.3375864419986363</v>
      </c>
      <c r="N219" s="30">
        <f t="shared" si="10"/>
        <v>1.9479887016655303E-2</v>
      </c>
      <c r="O219" s="30">
        <f t="shared" si="11"/>
        <v>8.3333333333333332E-3</v>
      </c>
      <c r="P219" s="29" t="s">
        <v>862</v>
      </c>
      <c r="Q219" s="29" t="s">
        <v>1098</v>
      </c>
      <c r="R219" s="29">
        <v>200</v>
      </c>
      <c r="S219" s="29" t="s">
        <v>913</v>
      </c>
      <c r="T219" s="29" t="s">
        <v>848</v>
      </c>
      <c r="U219" s="29" t="s">
        <v>849</v>
      </c>
      <c r="V219" s="29" t="s">
        <v>1141</v>
      </c>
      <c r="W219" s="29" t="s">
        <v>851</v>
      </c>
      <c r="X219" s="29" t="s">
        <v>852</v>
      </c>
      <c r="AB219" s="29" t="s">
        <v>1142</v>
      </c>
    </row>
    <row r="220" spans="1:28" hidden="1">
      <c r="A220" s="29" t="s">
        <v>2148</v>
      </c>
      <c r="B220" s="29" t="s">
        <v>2149</v>
      </c>
      <c r="C220" s="29" t="s">
        <v>2150</v>
      </c>
      <c r="D220" s="29" t="s">
        <v>2151</v>
      </c>
      <c r="E220" s="29" t="s">
        <v>841</v>
      </c>
      <c r="F220" s="29" t="s">
        <v>2152</v>
      </c>
      <c r="G220" s="29" t="s">
        <v>2153</v>
      </c>
      <c r="I220" s="29" t="s">
        <v>133</v>
      </c>
      <c r="J220" s="29" t="s">
        <v>378</v>
      </c>
      <c r="K220" s="29" t="e">
        <f>VLOOKUP(G220,[1]TOTAL!$E$2:$I$198,5,FALSE)</f>
        <v>#N/A</v>
      </c>
      <c r="L220" s="29">
        <f>VLOOKUP(G220,[1]视频!$G$4:$H$247,2,FALSE)</f>
        <v>0</v>
      </c>
      <c r="M220" s="30">
        <f t="shared" si="9"/>
        <v>2.3333333333333335</v>
      </c>
      <c r="N220" s="30">
        <f t="shared" si="10"/>
        <v>1.6666666666666666E-2</v>
      </c>
      <c r="O220" s="30">
        <f t="shared" si="11"/>
        <v>7.1428571428571426E-3</v>
      </c>
      <c r="P220" s="29" t="s">
        <v>1402</v>
      </c>
      <c r="Q220" s="29" t="s">
        <v>2154</v>
      </c>
      <c r="R220" s="29">
        <v>200</v>
      </c>
      <c r="S220" s="29" t="s">
        <v>2008</v>
      </c>
      <c r="T220" s="29" t="s">
        <v>848</v>
      </c>
      <c r="U220" s="29" t="s">
        <v>849</v>
      </c>
      <c r="V220" s="29" t="s">
        <v>850</v>
      </c>
      <c r="W220" s="29" t="s">
        <v>925</v>
      </c>
      <c r="X220" s="29" t="s">
        <v>852</v>
      </c>
      <c r="AB220" s="29" t="s">
        <v>2155</v>
      </c>
    </row>
    <row r="221" spans="1:28" hidden="1">
      <c r="A221" s="29" t="s">
        <v>1949</v>
      </c>
      <c r="B221" s="29" t="s">
        <v>1950</v>
      </c>
      <c r="C221" s="29" t="s">
        <v>1951</v>
      </c>
      <c r="D221" s="29" t="s">
        <v>1952</v>
      </c>
      <c r="E221" s="29" t="s">
        <v>858</v>
      </c>
      <c r="F221" s="29" t="s">
        <v>1950</v>
      </c>
      <c r="G221" s="29" t="s">
        <v>1953</v>
      </c>
      <c r="I221" s="29" t="s">
        <v>604</v>
      </c>
      <c r="J221" s="29" t="s">
        <v>1823</v>
      </c>
      <c r="K221" s="29" t="e">
        <f>VLOOKUP(G221,[1]TOTAL!$E$2:$I$198,5,FALSE)</f>
        <v>#N/A</v>
      </c>
      <c r="L221" s="29">
        <f>VLOOKUP(G221,[1]视频!$G$4:$H$247,2,FALSE)</f>
        <v>0</v>
      </c>
      <c r="M221" s="30">
        <f t="shared" si="9"/>
        <v>2.3181818181818183</v>
      </c>
      <c r="N221" s="30">
        <f t="shared" si="10"/>
        <v>9.0909090909090905E-3</v>
      </c>
      <c r="O221" s="30">
        <f t="shared" si="11"/>
        <v>3.9215686274509803E-3</v>
      </c>
      <c r="P221" s="29" t="s">
        <v>862</v>
      </c>
      <c r="Q221" s="29" t="s">
        <v>1540</v>
      </c>
      <c r="R221" s="29">
        <v>200</v>
      </c>
      <c r="S221" s="29" t="s">
        <v>913</v>
      </c>
      <c r="T221" s="29" t="s">
        <v>848</v>
      </c>
      <c r="U221" s="29" t="s">
        <v>849</v>
      </c>
      <c r="V221" s="29" t="s">
        <v>850</v>
      </c>
      <c r="W221" s="29" t="s">
        <v>851</v>
      </c>
      <c r="X221" s="29" t="s">
        <v>852</v>
      </c>
      <c r="AB221" s="29" t="s">
        <v>1954</v>
      </c>
    </row>
    <row r="222" spans="1:28" hidden="1">
      <c r="A222" s="29" t="s">
        <v>1083</v>
      </c>
      <c r="B222" s="29" t="s">
        <v>1084</v>
      </c>
      <c r="C222" s="29" t="s">
        <v>1085</v>
      </c>
      <c r="D222" s="29" t="s">
        <v>1086</v>
      </c>
      <c r="E222" s="29" t="s">
        <v>841</v>
      </c>
      <c r="F222" s="29" t="s">
        <v>1087</v>
      </c>
      <c r="G222" s="29" t="s">
        <v>1088</v>
      </c>
      <c r="I222" s="29" t="s">
        <v>1089</v>
      </c>
      <c r="J222" s="29" t="s">
        <v>1090</v>
      </c>
      <c r="K222" s="29" t="e">
        <f>VLOOKUP(G222,[1]TOTAL!$E$2:$I$198,5,FALSE)</f>
        <v>#N/A</v>
      </c>
      <c r="L222" s="29">
        <f>VLOOKUP(G222,[1]视频!$G$4:$H$247,2,FALSE)</f>
        <v>0</v>
      </c>
      <c r="M222" s="30">
        <f t="shared" si="9"/>
        <v>2.2941176470588234</v>
      </c>
      <c r="N222" s="30">
        <f t="shared" si="10"/>
        <v>5.8823529411764705E-3</v>
      </c>
      <c r="O222" s="30">
        <f t="shared" si="11"/>
        <v>2.5641025641025641E-3</v>
      </c>
      <c r="P222" s="29" t="s">
        <v>881</v>
      </c>
      <c r="Q222" s="29" t="s">
        <v>1091</v>
      </c>
      <c r="R222" s="29">
        <v>200</v>
      </c>
      <c r="S222" s="29" t="s">
        <v>878</v>
      </c>
      <c r="T222" s="29" t="s">
        <v>193</v>
      </c>
      <c r="U222" s="29" t="s">
        <v>36</v>
      </c>
      <c r="V222" s="29" t="s">
        <v>864</v>
      </c>
      <c r="W222" s="29" t="s">
        <v>851</v>
      </c>
      <c r="X222" s="29" t="s">
        <v>852</v>
      </c>
      <c r="AB222" s="29" t="s">
        <v>1092</v>
      </c>
    </row>
    <row r="223" spans="1:28" hidden="1">
      <c r="A223" s="29" t="s">
        <v>1837</v>
      </c>
      <c r="B223" s="29" t="s">
        <v>1838</v>
      </c>
      <c r="C223" s="29" t="s">
        <v>1839</v>
      </c>
      <c r="D223" s="29" t="s">
        <v>1840</v>
      </c>
      <c r="E223" s="29" t="s">
        <v>858</v>
      </c>
      <c r="F223" s="29" t="s">
        <v>1841</v>
      </c>
      <c r="G223" s="29" t="s">
        <v>1842</v>
      </c>
      <c r="I223" s="29" t="s">
        <v>1843</v>
      </c>
      <c r="J223" s="29" t="s">
        <v>1844</v>
      </c>
      <c r="K223" s="29" t="e">
        <f>VLOOKUP(G223,[1]TOTAL!$E$2:$I$198,5,FALSE)</f>
        <v>#N/A</v>
      </c>
      <c r="L223" s="29">
        <f>VLOOKUP(G223,[1]视频!$G$4:$H$247,2,FALSE)</f>
        <v>0</v>
      </c>
      <c r="M223" s="30">
        <f t="shared" si="9"/>
        <v>2.2508359534860509</v>
      </c>
      <c r="N223" s="30">
        <f t="shared" si="10"/>
        <v>9.9815341618006686E-3</v>
      </c>
      <c r="O223" s="30">
        <f t="shared" si="11"/>
        <v>4.434589800443459E-3</v>
      </c>
      <c r="P223" s="29" t="s">
        <v>1402</v>
      </c>
      <c r="Q223" s="29" t="s">
        <v>882</v>
      </c>
      <c r="R223" s="29">
        <v>200</v>
      </c>
      <c r="S223" s="29" t="s">
        <v>1845</v>
      </c>
      <c r="T223" s="29" t="s">
        <v>848</v>
      </c>
      <c r="U223" s="29" t="s">
        <v>849</v>
      </c>
      <c r="V223" s="29" t="s">
        <v>850</v>
      </c>
      <c r="W223" s="29" t="s">
        <v>851</v>
      </c>
      <c r="X223" s="29" t="s">
        <v>852</v>
      </c>
      <c r="AB223" s="29" t="s">
        <v>1846</v>
      </c>
    </row>
    <row r="224" spans="1:28" hidden="1">
      <c r="A224" s="29" t="s">
        <v>2256</v>
      </c>
      <c r="B224" s="29" t="s">
        <v>2257</v>
      </c>
      <c r="C224" s="29" t="s">
        <v>2258</v>
      </c>
      <c r="D224" s="29" t="s">
        <v>2259</v>
      </c>
      <c r="E224" s="29" t="s">
        <v>841</v>
      </c>
      <c r="F224" s="29" t="s">
        <v>2257</v>
      </c>
      <c r="G224" s="29" t="s">
        <v>2260</v>
      </c>
      <c r="I224" s="29" t="s">
        <v>133</v>
      </c>
      <c r="J224" s="29" t="s">
        <v>1217</v>
      </c>
      <c r="K224" s="29" t="str">
        <f>VLOOKUP(G224,[1]TOTAL!$E$2:$I$198,5,FALSE)</f>
        <v>POST</v>
      </c>
      <c r="L224" s="29">
        <f>VLOOKUP(G224,[1]视频!$G$4:$H$247,2,FALSE)</f>
        <v>0</v>
      </c>
      <c r="M224" s="30">
        <f t="shared" si="9"/>
        <v>11.166666666666666</v>
      </c>
      <c r="N224" s="30">
        <f t="shared" si="10"/>
        <v>1.6666666666666666E-2</v>
      </c>
      <c r="O224" s="30">
        <f t="shared" si="11"/>
        <v>1.4925373134328358E-3</v>
      </c>
      <c r="P224" s="29" t="s">
        <v>862</v>
      </c>
      <c r="Q224" s="29" t="s">
        <v>2261</v>
      </c>
      <c r="R224" s="29">
        <v>200</v>
      </c>
      <c r="S224" s="29" t="s">
        <v>865</v>
      </c>
      <c r="T224" s="29" t="s">
        <v>848</v>
      </c>
      <c r="U224" s="29" t="s">
        <v>849</v>
      </c>
      <c r="V224" s="29" t="s">
        <v>850</v>
      </c>
      <c r="W224" s="29" t="s">
        <v>851</v>
      </c>
      <c r="X224" s="29" t="s">
        <v>852</v>
      </c>
      <c r="AB224" s="29" t="s">
        <v>2262</v>
      </c>
    </row>
    <row r="225" spans="1:28" hidden="1">
      <c r="A225" s="29" t="s">
        <v>2061</v>
      </c>
      <c r="B225" s="29" t="s">
        <v>2062</v>
      </c>
      <c r="C225" s="29" t="s">
        <v>2063</v>
      </c>
      <c r="D225" s="29" t="s">
        <v>2064</v>
      </c>
      <c r="E225" s="29" t="s">
        <v>841</v>
      </c>
      <c r="F225" s="29" t="s">
        <v>2065</v>
      </c>
      <c r="G225" s="29" t="s">
        <v>2066</v>
      </c>
      <c r="I225" s="29" t="s">
        <v>191</v>
      </c>
      <c r="J225" s="29" t="s">
        <v>558</v>
      </c>
      <c r="K225" s="29" t="e">
        <f>VLOOKUP(G225,[1]TOTAL!$E$2:$I$198,5,FALSE)</f>
        <v>#N/A</v>
      </c>
      <c r="L225" s="29">
        <f>VLOOKUP(G225,[1]视频!$G$4:$H$247,2,FALSE)</f>
        <v>0</v>
      </c>
      <c r="M225" s="30">
        <f t="shared" si="9"/>
        <v>2.2307692307692308</v>
      </c>
      <c r="N225" s="30">
        <f t="shared" si="10"/>
        <v>1.5384615384615385E-2</v>
      </c>
      <c r="O225" s="30">
        <f t="shared" si="11"/>
        <v>6.8965517241379309E-3</v>
      </c>
      <c r="P225" s="29" t="s">
        <v>1222</v>
      </c>
      <c r="Q225" s="29" t="s">
        <v>1428</v>
      </c>
      <c r="R225" s="29">
        <v>200</v>
      </c>
      <c r="S225" s="29" t="s">
        <v>878</v>
      </c>
      <c r="T225" s="29" t="s">
        <v>848</v>
      </c>
      <c r="U225" s="29" t="s">
        <v>849</v>
      </c>
      <c r="V225" s="29" t="s">
        <v>850</v>
      </c>
      <c r="W225" s="29" t="s">
        <v>851</v>
      </c>
      <c r="X225" s="29" t="s">
        <v>852</v>
      </c>
      <c r="AB225" s="29" t="s">
        <v>2067</v>
      </c>
    </row>
    <row r="226" spans="1:28" hidden="1">
      <c r="A226" s="29" t="s">
        <v>1687</v>
      </c>
      <c r="B226" s="29" t="s">
        <v>1688</v>
      </c>
      <c r="C226" s="29" t="s">
        <v>1689</v>
      </c>
      <c r="D226" s="29" t="s">
        <v>1689</v>
      </c>
      <c r="E226" s="29" t="s">
        <v>858</v>
      </c>
      <c r="F226" s="29" t="s">
        <v>1690</v>
      </c>
      <c r="G226" s="29" t="s">
        <v>1691</v>
      </c>
      <c r="I226" s="29" t="s">
        <v>465</v>
      </c>
      <c r="J226" s="29" t="s">
        <v>1578</v>
      </c>
      <c r="K226" s="29" t="e">
        <f>VLOOKUP(G226,[1]TOTAL!$E$2:$I$198,5,FALSE)</f>
        <v>#N/A</v>
      </c>
      <c r="L226" s="29">
        <f>VLOOKUP(G226,[1]视频!$G$4:$H$247,2,FALSE)</f>
        <v>0</v>
      </c>
      <c r="M226" s="30">
        <f t="shared" si="9"/>
        <v>2.1904761904761907</v>
      </c>
      <c r="N226" s="30">
        <f t="shared" si="10"/>
        <v>9.5238095238095247E-3</v>
      </c>
      <c r="O226" s="30">
        <f t="shared" si="11"/>
        <v>4.3478260869565218E-3</v>
      </c>
      <c r="P226" s="29" t="s">
        <v>1402</v>
      </c>
      <c r="Q226" s="29" t="s">
        <v>1229</v>
      </c>
      <c r="R226" s="29">
        <v>200</v>
      </c>
      <c r="S226" s="29" t="s">
        <v>878</v>
      </c>
      <c r="T226" s="29" t="s">
        <v>848</v>
      </c>
      <c r="U226" s="29" t="s">
        <v>849</v>
      </c>
      <c r="V226" s="29" t="s">
        <v>850</v>
      </c>
      <c r="W226" s="29" t="s">
        <v>851</v>
      </c>
      <c r="X226" s="29" t="s">
        <v>852</v>
      </c>
      <c r="AB226" s="29" t="s">
        <v>1692</v>
      </c>
    </row>
    <row r="227" spans="1:28" hidden="1">
      <c r="A227" s="29" t="s">
        <v>1619</v>
      </c>
      <c r="B227" s="29" t="s">
        <v>1620</v>
      </c>
      <c r="C227" s="29" t="s">
        <v>1621</v>
      </c>
      <c r="D227" s="29" t="s">
        <v>1622</v>
      </c>
      <c r="E227" s="29" t="s">
        <v>841</v>
      </c>
      <c r="F227" s="29" t="s">
        <v>1623</v>
      </c>
      <c r="G227" s="29" t="s">
        <v>1624</v>
      </c>
      <c r="I227" s="29" t="s">
        <v>1625</v>
      </c>
      <c r="J227" s="29" t="s">
        <v>1626</v>
      </c>
      <c r="K227" s="29" t="e">
        <f>VLOOKUP(G227,[1]TOTAL!$E$2:$I$198,5,FALSE)</f>
        <v>#N/A</v>
      </c>
      <c r="L227" s="29">
        <f>VLOOKUP(G227,[1]视频!$G$4:$H$247,2,FALSE)</f>
        <v>0</v>
      </c>
      <c r="M227" s="30">
        <f t="shared" si="9"/>
        <v>2.064516129032258</v>
      </c>
      <c r="N227" s="30">
        <f t="shared" si="10"/>
        <v>6.4516129032258064E-3</v>
      </c>
      <c r="O227" s="30">
        <f t="shared" si="11"/>
        <v>3.1250000000000002E-3</v>
      </c>
      <c r="P227" s="29" t="s">
        <v>1222</v>
      </c>
      <c r="Q227" s="29" t="s">
        <v>1627</v>
      </c>
      <c r="R227" s="29">
        <v>200</v>
      </c>
      <c r="S227" s="29" t="s">
        <v>865</v>
      </c>
      <c r="T227" s="29" t="s">
        <v>1628</v>
      </c>
      <c r="U227" s="29" t="s">
        <v>849</v>
      </c>
      <c r="V227" s="29" t="s">
        <v>982</v>
      </c>
      <c r="W227" s="29" t="s">
        <v>837</v>
      </c>
      <c r="X227" s="29" t="s">
        <v>852</v>
      </c>
      <c r="AB227" s="29" t="s">
        <v>1629</v>
      </c>
    </row>
    <row r="228" spans="1:28" hidden="1">
      <c r="A228" s="29" t="s">
        <v>2119</v>
      </c>
      <c r="B228" s="29" t="s">
        <v>2120</v>
      </c>
      <c r="C228" s="29" t="s">
        <v>2121</v>
      </c>
      <c r="D228" s="29" t="s">
        <v>2122</v>
      </c>
      <c r="E228" s="29" t="s">
        <v>841</v>
      </c>
      <c r="F228" s="29" t="s">
        <v>2123</v>
      </c>
      <c r="G228" s="29" t="s">
        <v>2124</v>
      </c>
      <c r="I228" s="29" t="s">
        <v>1823</v>
      </c>
      <c r="J228" s="29" t="s">
        <v>2125</v>
      </c>
      <c r="K228" s="29" t="e">
        <f>VLOOKUP(G228,[1]TOTAL!$E$2:$I$198,5,FALSE)</f>
        <v>#N/A</v>
      </c>
      <c r="L228" s="29">
        <f>VLOOKUP(G228,[1]视频!$G$4:$H$247,2,FALSE)</f>
        <v>0</v>
      </c>
      <c r="M228" s="30">
        <f t="shared" si="9"/>
        <v>2.0392156862745097</v>
      </c>
      <c r="N228" s="30">
        <f t="shared" si="10"/>
        <v>3.9215686274509803E-3</v>
      </c>
      <c r="O228" s="30">
        <f t="shared" si="11"/>
        <v>1.9230769230769232E-3</v>
      </c>
      <c r="P228" s="29" t="s">
        <v>862</v>
      </c>
      <c r="Q228" s="29" t="s">
        <v>2126</v>
      </c>
      <c r="R228" s="29">
        <v>200</v>
      </c>
      <c r="S228" s="29" t="s">
        <v>933</v>
      </c>
      <c r="T228" s="29" t="s">
        <v>924</v>
      </c>
      <c r="U228" s="29" t="s">
        <v>36</v>
      </c>
      <c r="V228" s="29">
        <v>500</v>
      </c>
      <c r="W228" s="29" t="s">
        <v>2124</v>
      </c>
      <c r="X228" s="29" t="s">
        <v>852</v>
      </c>
      <c r="AB228" s="29" t="s">
        <v>2127</v>
      </c>
    </row>
    <row r="229" spans="1:28" hidden="1">
      <c r="A229" s="29" t="s">
        <v>1452</v>
      </c>
      <c r="B229" s="29" t="s">
        <v>1453</v>
      </c>
      <c r="C229" s="29" t="s">
        <v>1454</v>
      </c>
      <c r="D229" s="29" t="s">
        <v>1455</v>
      </c>
      <c r="E229" s="29" t="s">
        <v>858</v>
      </c>
      <c r="F229" s="29" t="s">
        <v>1456</v>
      </c>
      <c r="G229" s="29" t="s">
        <v>1457</v>
      </c>
      <c r="I229" s="29" t="s">
        <v>1458</v>
      </c>
      <c r="J229" s="29" t="s">
        <v>1459</v>
      </c>
      <c r="K229" s="29" t="e">
        <f>VLOOKUP(G229,[1]TOTAL!$E$2:$I$198,5,FALSE)</f>
        <v>#N/A</v>
      </c>
      <c r="L229" s="29">
        <f>VLOOKUP(G229,[1]视频!$G$4:$H$247,2,FALSE)</f>
        <v>0</v>
      </c>
      <c r="M229" s="30">
        <f t="shared" si="9"/>
        <v>1.9511140116561438</v>
      </c>
      <c r="N229" s="30">
        <f t="shared" si="10"/>
        <v>3.0354541039339486E-3</v>
      </c>
      <c r="O229" s="30">
        <f t="shared" si="11"/>
        <v>1.5557543463887052E-3</v>
      </c>
      <c r="P229" s="29" t="s">
        <v>1460</v>
      </c>
      <c r="Q229" s="29" t="s">
        <v>971</v>
      </c>
      <c r="R229" s="29">
        <v>200</v>
      </c>
      <c r="S229" s="29" t="s">
        <v>1404</v>
      </c>
      <c r="T229" s="29" t="s">
        <v>854</v>
      </c>
      <c r="U229" s="29" t="s">
        <v>36</v>
      </c>
      <c r="V229" s="29">
        <v>500</v>
      </c>
      <c r="W229" s="29" t="s">
        <v>837</v>
      </c>
      <c r="X229" s="29" t="s">
        <v>852</v>
      </c>
      <c r="AB229" s="29" t="s">
        <v>1461</v>
      </c>
    </row>
    <row r="230" spans="1:28" hidden="1">
      <c r="A230" s="29" t="s">
        <v>2156</v>
      </c>
      <c r="B230" s="29" t="s">
        <v>2157</v>
      </c>
      <c r="C230" s="29" t="s">
        <v>2158</v>
      </c>
      <c r="D230" s="29" t="s">
        <v>2159</v>
      </c>
      <c r="E230" s="29" t="s">
        <v>841</v>
      </c>
      <c r="F230" s="29" t="s">
        <v>2160</v>
      </c>
      <c r="G230" s="29" t="s">
        <v>2161</v>
      </c>
      <c r="I230" s="29" t="s">
        <v>2162</v>
      </c>
      <c r="J230" s="29" t="s">
        <v>2163</v>
      </c>
      <c r="K230" s="29" t="e">
        <f>VLOOKUP(G230,[1]TOTAL!$E$2:$I$198,5,FALSE)</f>
        <v>#N/A</v>
      </c>
      <c r="L230" s="29">
        <f>VLOOKUP(G230,[1]视频!$G$4:$H$247,2,FALSE)</f>
        <v>0</v>
      </c>
      <c r="M230" s="30">
        <f t="shared" si="9"/>
        <v>1.7443048754524164</v>
      </c>
      <c r="N230" s="30">
        <f t="shared" si="10"/>
        <v>8.5160740898445816E-3</v>
      </c>
      <c r="O230" s="30">
        <f t="shared" si="11"/>
        <v>4.8822165263029413E-3</v>
      </c>
      <c r="P230" s="29" t="s">
        <v>2164</v>
      </c>
      <c r="Q230" s="29" t="s">
        <v>882</v>
      </c>
      <c r="R230" s="29">
        <v>200</v>
      </c>
      <c r="S230" s="29" t="s">
        <v>865</v>
      </c>
      <c r="T230" s="29" t="s">
        <v>924</v>
      </c>
      <c r="U230" s="29" t="s">
        <v>36</v>
      </c>
      <c r="V230" s="29">
        <v>300</v>
      </c>
      <c r="W230" s="29" t="s">
        <v>2165</v>
      </c>
      <c r="X230" s="29" t="s">
        <v>852</v>
      </c>
      <c r="AB230" s="29" t="s">
        <v>903</v>
      </c>
    </row>
    <row r="231" spans="1:28" hidden="1">
      <c r="A231" s="29" t="s">
        <v>1693</v>
      </c>
      <c r="B231" s="29" t="s">
        <v>1694</v>
      </c>
      <c r="C231" s="29" t="s">
        <v>1695</v>
      </c>
      <c r="D231" s="29" t="s">
        <v>1696</v>
      </c>
      <c r="E231" s="29" t="s">
        <v>858</v>
      </c>
      <c r="F231" s="29" t="s">
        <v>1697</v>
      </c>
      <c r="G231" s="29" t="s">
        <v>1698</v>
      </c>
      <c r="I231" s="29" t="s">
        <v>126</v>
      </c>
      <c r="J231" s="29" t="s">
        <v>213</v>
      </c>
      <c r="K231" s="29" t="e">
        <f>VLOOKUP(G231,[1]TOTAL!$E$2:$I$198,5,FALSE)</f>
        <v>#N/A</v>
      </c>
      <c r="L231" s="29">
        <f>VLOOKUP(G231,[1]视频!$G$4:$H$247,2,FALSE)</f>
        <v>0</v>
      </c>
      <c r="M231" s="30">
        <f t="shared" si="9"/>
        <v>1.7</v>
      </c>
      <c r="N231" s="30">
        <f t="shared" si="10"/>
        <v>0.02</v>
      </c>
      <c r="O231" s="30">
        <f t="shared" si="11"/>
        <v>1.1764705882352941E-2</v>
      </c>
      <c r="P231" s="29" t="s">
        <v>862</v>
      </c>
      <c r="Q231" s="29" t="s">
        <v>872</v>
      </c>
      <c r="R231" s="29">
        <v>200</v>
      </c>
      <c r="S231" s="29" t="s">
        <v>878</v>
      </c>
      <c r="T231" s="29" t="s">
        <v>193</v>
      </c>
      <c r="U231" s="29" t="s">
        <v>849</v>
      </c>
      <c r="V231" s="29" t="s">
        <v>850</v>
      </c>
      <c r="W231" s="29" t="s">
        <v>851</v>
      </c>
      <c r="X231" s="29" t="s">
        <v>852</v>
      </c>
      <c r="AB231" s="29" t="s">
        <v>1699</v>
      </c>
    </row>
    <row r="232" spans="1:28" hidden="1">
      <c r="A232" s="29" t="s">
        <v>985</v>
      </c>
      <c r="B232" s="29" t="s">
        <v>986</v>
      </c>
      <c r="C232" s="29" t="s">
        <v>987</v>
      </c>
      <c r="D232" s="29" t="s">
        <v>988</v>
      </c>
      <c r="E232" s="29" t="s">
        <v>841</v>
      </c>
      <c r="F232" s="29" t="s">
        <v>989</v>
      </c>
      <c r="G232" s="29" t="s">
        <v>990</v>
      </c>
      <c r="I232" s="29" t="s">
        <v>991</v>
      </c>
      <c r="J232" s="29" t="s">
        <v>992</v>
      </c>
      <c r="K232" s="29" t="e">
        <f>VLOOKUP(G232,[1]TOTAL!$E$2:$I$198,5,FALSE)</f>
        <v>#N/A</v>
      </c>
      <c r="L232" s="29">
        <f>VLOOKUP(G232,[1]视频!$G$4:$H$247,2,FALSE)</f>
        <v>0</v>
      </c>
      <c r="M232" s="30">
        <f t="shared" si="9"/>
        <v>1.6723549488054608</v>
      </c>
      <c r="N232" s="30">
        <f t="shared" si="10"/>
        <v>1.3651877133105802E-2</v>
      </c>
      <c r="O232" s="30">
        <f t="shared" si="11"/>
        <v>8.1632653061224497E-3</v>
      </c>
      <c r="P232" s="29" t="s">
        <v>881</v>
      </c>
      <c r="Q232" s="29" t="s">
        <v>993</v>
      </c>
      <c r="R232" s="29">
        <v>80</v>
      </c>
      <c r="S232" s="29" t="s">
        <v>878</v>
      </c>
      <c r="T232" s="29" t="s">
        <v>848</v>
      </c>
      <c r="U232" s="29" t="s">
        <v>849</v>
      </c>
      <c r="V232" s="29" t="s">
        <v>850</v>
      </c>
      <c r="W232" s="29" t="s">
        <v>837</v>
      </c>
      <c r="X232" s="29" t="s">
        <v>852</v>
      </c>
      <c r="AB232" s="29" t="s">
        <v>994</v>
      </c>
    </row>
    <row r="233" spans="1:28" hidden="1">
      <c r="A233" s="29" t="s">
        <v>2319</v>
      </c>
      <c r="B233" s="29" t="s">
        <v>2320</v>
      </c>
      <c r="C233" s="29" t="s">
        <v>2321</v>
      </c>
      <c r="D233" s="29" t="s">
        <v>2322</v>
      </c>
      <c r="E233" s="29" t="s">
        <v>841</v>
      </c>
      <c r="F233" s="29" t="s">
        <v>2320</v>
      </c>
      <c r="G233" s="29" t="s">
        <v>2323</v>
      </c>
      <c r="I233" s="29" t="s">
        <v>191</v>
      </c>
      <c r="J233" s="29" t="s">
        <v>465</v>
      </c>
      <c r="K233" s="29" t="e">
        <f>VLOOKUP(G233,[1]TOTAL!$E$2:$I$198,5,FALSE)</f>
        <v>#N/A</v>
      </c>
      <c r="L233" s="29">
        <f>VLOOKUP(G233,[1]视频!$G$4:$H$247,2,FALSE)</f>
        <v>0</v>
      </c>
      <c r="M233" s="30">
        <f t="shared" si="9"/>
        <v>1.6153846153846154</v>
      </c>
      <c r="N233" s="30">
        <f t="shared" si="10"/>
        <v>1.5384615384615385E-2</v>
      </c>
      <c r="O233" s="30">
        <f t="shared" si="11"/>
        <v>9.5238095238095247E-3</v>
      </c>
      <c r="P233" s="29" t="s">
        <v>1193</v>
      </c>
      <c r="Q233" s="29" t="s">
        <v>2324</v>
      </c>
      <c r="R233" s="29">
        <v>200</v>
      </c>
      <c r="S233" s="29" t="s">
        <v>878</v>
      </c>
      <c r="T233" s="29" t="s">
        <v>848</v>
      </c>
      <c r="U233" s="29" t="s">
        <v>849</v>
      </c>
      <c r="V233" s="29" t="s">
        <v>850</v>
      </c>
      <c r="W233" s="29" t="s">
        <v>1604</v>
      </c>
      <c r="X233" s="29" t="s">
        <v>852</v>
      </c>
      <c r="AB233" s="29" t="s">
        <v>2325</v>
      </c>
    </row>
    <row r="234" spans="1:28" hidden="1">
      <c r="A234" s="29" t="s">
        <v>1054</v>
      </c>
      <c r="B234" s="29" t="s">
        <v>1055</v>
      </c>
      <c r="C234" s="29" t="s">
        <v>1056</v>
      </c>
      <c r="D234" s="29" t="s">
        <v>1057</v>
      </c>
      <c r="E234" s="29" t="s">
        <v>858</v>
      </c>
      <c r="F234" s="29" t="s">
        <v>1058</v>
      </c>
      <c r="G234" s="29" t="s">
        <v>1059</v>
      </c>
      <c r="I234" s="29" t="s">
        <v>156</v>
      </c>
      <c r="J234" s="29" t="s">
        <v>511</v>
      </c>
      <c r="K234" s="29" t="e">
        <f>VLOOKUP(G234,[1]TOTAL!$E$2:$I$198,5,FALSE)</f>
        <v>#N/A</v>
      </c>
      <c r="L234" s="29">
        <f>VLOOKUP(G234,[1]视频!$G$4:$H$247,2,FALSE)</f>
        <v>0</v>
      </c>
      <c r="M234" s="30">
        <f t="shared" si="9"/>
        <v>1.4545454545454546</v>
      </c>
      <c r="N234" s="30">
        <f t="shared" si="10"/>
        <v>1.8181818181818181E-2</v>
      </c>
      <c r="O234" s="30">
        <f t="shared" si="11"/>
        <v>1.2500000000000001E-2</v>
      </c>
      <c r="P234" s="29" t="s">
        <v>862</v>
      </c>
      <c r="Q234" s="29" t="s">
        <v>1060</v>
      </c>
      <c r="R234" s="29">
        <v>200</v>
      </c>
      <c r="S234" s="29" t="s">
        <v>1061</v>
      </c>
      <c r="T234" s="29" t="s">
        <v>837</v>
      </c>
      <c r="U234" s="29" t="s">
        <v>36</v>
      </c>
      <c r="V234" s="29">
        <v>300</v>
      </c>
      <c r="W234" s="29" t="s">
        <v>851</v>
      </c>
      <c r="X234" s="29" t="s">
        <v>852</v>
      </c>
      <c r="AB234" s="29" t="s">
        <v>1062</v>
      </c>
    </row>
    <row r="235" spans="1:28" hidden="1">
      <c r="A235" s="29" t="s">
        <v>2171</v>
      </c>
      <c r="B235" s="29" t="s">
        <v>2172</v>
      </c>
      <c r="C235" s="29" t="s">
        <v>2173</v>
      </c>
      <c r="D235" s="29" t="s">
        <v>2174</v>
      </c>
      <c r="E235" s="29" t="s">
        <v>858</v>
      </c>
      <c r="F235" s="29" t="s">
        <v>2175</v>
      </c>
      <c r="G235" s="29" t="s">
        <v>2176</v>
      </c>
      <c r="I235" s="29" t="s">
        <v>511</v>
      </c>
      <c r="J235" s="29" t="s">
        <v>604</v>
      </c>
      <c r="K235" s="29" t="e">
        <f>VLOOKUP(G235,[1]TOTAL!$E$2:$I$198,5,FALSE)</f>
        <v>#N/A</v>
      </c>
      <c r="L235" s="29">
        <f>VLOOKUP(G235,[1]视频!$G$4:$H$247,2,FALSE)</f>
        <v>0</v>
      </c>
      <c r="M235" s="30">
        <f t="shared" si="9"/>
        <v>1.375</v>
      </c>
      <c r="N235" s="30">
        <f t="shared" si="10"/>
        <v>1.2500000000000001E-2</v>
      </c>
      <c r="O235" s="30">
        <f t="shared" si="11"/>
        <v>9.0909090909090905E-3</v>
      </c>
      <c r="P235" s="29" t="s">
        <v>845</v>
      </c>
      <c r="Q235" s="29" t="s">
        <v>872</v>
      </c>
      <c r="R235" s="29">
        <v>200</v>
      </c>
      <c r="S235" s="29" t="s">
        <v>878</v>
      </c>
      <c r="T235" s="29" t="s">
        <v>924</v>
      </c>
      <c r="U235" s="29" t="s">
        <v>36</v>
      </c>
      <c r="V235" s="29">
        <v>300</v>
      </c>
      <c r="W235" s="29" t="s">
        <v>2177</v>
      </c>
      <c r="X235" s="29" t="s">
        <v>852</v>
      </c>
      <c r="AB235" s="29" t="s">
        <v>1092</v>
      </c>
    </row>
    <row r="236" spans="1:28" hidden="1">
      <c r="A236" s="29" t="s">
        <v>1143</v>
      </c>
      <c r="B236" s="29" t="s">
        <v>1144</v>
      </c>
      <c r="C236" s="29" t="s">
        <v>1145</v>
      </c>
      <c r="D236" s="29" t="s">
        <v>1146</v>
      </c>
      <c r="E236" s="29" t="s">
        <v>841</v>
      </c>
      <c r="F236" s="29" t="s">
        <v>1147</v>
      </c>
      <c r="G236" s="29" t="s">
        <v>1148</v>
      </c>
      <c r="I236" s="29" t="s">
        <v>511</v>
      </c>
      <c r="J236" s="29" t="s">
        <v>465</v>
      </c>
      <c r="K236" s="29" t="e">
        <f>VLOOKUP(G236,[1]TOTAL!$E$2:$I$198,5,FALSE)</f>
        <v>#N/A</v>
      </c>
      <c r="L236" s="29">
        <f>VLOOKUP(G236,[1]视频!$G$4:$H$247,2,FALSE)</f>
        <v>0</v>
      </c>
      <c r="M236" s="30">
        <f t="shared" si="9"/>
        <v>1.3125</v>
      </c>
      <c r="N236" s="30">
        <f t="shared" si="10"/>
        <v>1.2500000000000001E-2</v>
      </c>
      <c r="O236" s="30">
        <f t="shared" si="11"/>
        <v>9.5238095238095247E-3</v>
      </c>
      <c r="P236" s="29" t="s">
        <v>1149</v>
      </c>
      <c r="Q236" s="29" t="s">
        <v>1150</v>
      </c>
      <c r="R236" s="29">
        <v>200</v>
      </c>
      <c r="S236" s="29" t="s">
        <v>1151</v>
      </c>
      <c r="T236" s="29" t="s">
        <v>848</v>
      </c>
      <c r="U236" s="29" t="s">
        <v>849</v>
      </c>
      <c r="V236" s="29" t="s">
        <v>850</v>
      </c>
      <c r="W236" s="29" t="s">
        <v>851</v>
      </c>
      <c r="X236" s="29" t="s">
        <v>852</v>
      </c>
      <c r="AB236" s="29" t="s">
        <v>1142</v>
      </c>
    </row>
    <row r="237" spans="1:28" hidden="1">
      <c r="A237" s="29" t="s">
        <v>1107</v>
      </c>
      <c r="B237" s="29" t="s">
        <v>1108</v>
      </c>
      <c r="C237" s="29" t="s">
        <v>1109</v>
      </c>
      <c r="D237" s="29" t="s">
        <v>1110</v>
      </c>
      <c r="E237" s="29" t="s">
        <v>858</v>
      </c>
      <c r="F237" s="29" t="s">
        <v>1111</v>
      </c>
      <c r="G237" s="29" t="s">
        <v>1112</v>
      </c>
      <c r="I237" s="29" t="s">
        <v>1113</v>
      </c>
      <c r="J237" s="29" t="s">
        <v>558</v>
      </c>
      <c r="K237" s="29" t="e">
        <f>VLOOKUP(G237,[1]TOTAL!$E$2:$I$198,5,FALSE)</f>
        <v>#N/A</v>
      </c>
      <c r="L237" s="29">
        <f>VLOOKUP(G237,[1]视频!$G$4:$H$247,2,FALSE)</f>
        <v>0</v>
      </c>
      <c r="M237" s="30">
        <f t="shared" si="9"/>
        <v>1.2083333333333333</v>
      </c>
      <c r="N237" s="30">
        <f t="shared" si="10"/>
        <v>8.3333333333333332E-3</v>
      </c>
      <c r="O237" s="30">
        <f t="shared" si="11"/>
        <v>6.8965517241379309E-3</v>
      </c>
      <c r="P237" s="29" t="s">
        <v>881</v>
      </c>
      <c r="Q237" s="29" t="s">
        <v>1114</v>
      </c>
      <c r="R237" s="29">
        <v>200</v>
      </c>
      <c r="S237" s="29" t="s">
        <v>878</v>
      </c>
      <c r="T237" s="29" t="s">
        <v>848</v>
      </c>
      <c r="U237" s="29" t="s">
        <v>849</v>
      </c>
      <c r="V237" s="29" t="s">
        <v>850</v>
      </c>
      <c r="W237" s="29" t="s">
        <v>849</v>
      </c>
      <c r="X237" s="29" t="s">
        <v>852</v>
      </c>
      <c r="AB237" s="29" t="s">
        <v>1106</v>
      </c>
    </row>
    <row r="238" spans="1:28" hidden="1">
      <c r="A238" s="29" t="s">
        <v>966</v>
      </c>
      <c r="B238" s="29" t="s">
        <v>967</v>
      </c>
      <c r="C238" s="29" t="s">
        <v>968</v>
      </c>
      <c r="D238" s="29" t="s">
        <v>968</v>
      </c>
      <c r="E238" s="29" t="s">
        <v>841</v>
      </c>
      <c r="F238" s="29" t="s">
        <v>969</v>
      </c>
      <c r="G238" s="29" t="s">
        <v>970</v>
      </c>
      <c r="I238" s="29" t="s">
        <v>163</v>
      </c>
      <c r="J238" s="29" t="s">
        <v>163</v>
      </c>
      <c r="K238" s="29" t="e">
        <f>VLOOKUP(G238,[1]TOTAL!$E$2:$I$198,5,FALSE)</f>
        <v>#N/A</v>
      </c>
      <c r="L238" s="29">
        <f>VLOOKUP(G238,[1]视频!$G$4:$H$247,2,FALSE)</f>
        <v>0</v>
      </c>
      <c r="M238" s="30">
        <f t="shared" si="9"/>
        <v>1</v>
      </c>
      <c r="N238" s="30">
        <f t="shared" si="10"/>
        <v>1.4285714285714285E-2</v>
      </c>
      <c r="O238" s="30">
        <f t="shared" si="11"/>
        <v>1.4285714285714285E-2</v>
      </c>
      <c r="P238" s="29" t="s">
        <v>881</v>
      </c>
      <c r="Q238" s="29" t="s">
        <v>971</v>
      </c>
      <c r="R238" s="29">
        <v>200</v>
      </c>
      <c r="S238" s="29" t="s">
        <v>972</v>
      </c>
      <c r="T238" s="29" t="s">
        <v>193</v>
      </c>
      <c r="U238" s="29" t="s">
        <v>849</v>
      </c>
      <c r="V238" s="29" t="s">
        <v>850</v>
      </c>
      <c r="W238" s="29" t="s">
        <v>851</v>
      </c>
      <c r="X238" s="29" t="s">
        <v>852</v>
      </c>
      <c r="AB238" s="29" t="s">
        <v>973</v>
      </c>
    </row>
    <row r="239" spans="1:28" hidden="1">
      <c r="A239" s="29" t="s">
        <v>2269</v>
      </c>
      <c r="B239" s="29" t="s">
        <v>2270</v>
      </c>
      <c r="C239" s="29" t="s">
        <v>2271</v>
      </c>
      <c r="D239" s="29" t="s">
        <v>2272</v>
      </c>
      <c r="E239" s="29" t="s">
        <v>841</v>
      </c>
      <c r="F239" s="29" t="s">
        <v>2273</v>
      </c>
      <c r="G239" s="29" t="s">
        <v>2274</v>
      </c>
      <c r="I239" s="29" t="s">
        <v>505</v>
      </c>
      <c r="J239" s="29" t="s">
        <v>558</v>
      </c>
      <c r="K239" s="29" t="e">
        <f>VLOOKUP(G239,[1]TOTAL!$E$2:$I$198,5,FALSE)</f>
        <v>#N/A</v>
      </c>
      <c r="L239" s="29">
        <f>VLOOKUP(G239,[1]视频!$G$4:$H$247,2,FALSE)</f>
        <v>0</v>
      </c>
      <c r="M239" s="30">
        <f t="shared" si="9"/>
        <v>0.90625</v>
      </c>
      <c r="N239" s="30">
        <f t="shared" si="10"/>
        <v>6.2500000000000003E-3</v>
      </c>
      <c r="O239" s="30">
        <f t="shared" si="11"/>
        <v>6.8965517241379309E-3</v>
      </c>
      <c r="P239" s="29" t="s">
        <v>862</v>
      </c>
      <c r="Q239" s="29" t="s">
        <v>2275</v>
      </c>
      <c r="R239" s="29">
        <v>200</v>
      </c>
      <c r="S239" s="29" t="s">
        <v>2276</v>
      </c>
      <c r="T239" s="29" t="s">
        <v>848</v>
      </c>
      <c r="U239" s="29" t="s">
        <v>36</v>
      </c>
      <c r="V239" s="29">
        <v>500</v>
      </c>
      <c r="W239" s="29" t="s">
        <v>2277</v>
      </c>
      <c r="X239" s="29" t="s">
        <v>852</v>
      </c>
      <c r="AB239" s="29" t="s">
        <v>2278</v>
      </c>
    </row>
    <row r="240" spans="1:28" hidden="1">
      <c r="A240" s="29" t="s">
        <v>1931</v>
      </c>
      <c r="B240" s="29" t="s">
        <v>1932</v>
      </c>
      <c r="C240" s="29" t="s">
        <v>1933</v>
      </c>
      <c r="D240" s="29" t="s">
        <v>1934</v>
      </c>
      <c r="E240" s="29" t="s">
        <v>841</v>
      </c>
      <c r="F240" s="29" t="s">
        <v>1935</v>
      </c>
      <c r="G240" s="29" t="s">
        <v>1936</v>
      </c>
      <c r="I240" s="29" t="s">
        <v>414</v>
      </c>
      <c r="J240" s="29" t="s">
        <v>133</v>
      </c>
      <c r="K240" s="29" t="e">
        <f>VLOOKUP(G240,[1]TOTAL!$E$2:$I$198,5,FALSE)</f>
        <v>#N/A</v>
      </c>
      <c r="L240" s="29">
        <f>VLOOKUP(G240,[1]视频!$G$4:$H$247,2,FALSE)</f>
        <v>0</v>
      </c>
      <c r="M240" s="30">
        <f t="shared" si="9"/>
        <v>0.8</v>
      </c>
      <c r="N240" s="30">
        <f t="shared" si="10"/>
        <v>1.3333333333333334E-2</v>
      </c>
      <c r="O240" s="30">
        <f t="shared" si="11"/>
        <v>1.6666666666666666E-2</v>
      </c>
      <c r="P240" s="29" t="s">
        <v>862</v>
      </c>
      <c r="Q240" s="29" t="s">
        <v>1245</v>
      </c>
      <c r="R240" s="29">
        <v>200</v>
      </c>
      <c r="S240" s="29" t="s">
        <v>865</v>
      </c>
      <c r="T240" s="29" t="s">
        <v>876</v>
      </c>
      <c r="U240" s="29" t="s">
        <v>849</v>
      </c>
      <c r="V240" s="29" t="s">
        <v>850</v>
      </c>
      <c r="W240" s="29" t="s">
        <v>851</v>
      </c>
      <c r="X240" s="29" t="s">
        <v>852</v>
      </c>
      <c r="AB240" s="29" t="s">
        <v>1937</v>
      </c>
    </row>
    <row r="241" spans="1:28" hidden="1">
      <c r="A241" s="29" t="s">
        <v>2311</v>
      </c>
      <c r="B241" s="29" t="s">
        <v>2312</v>
      </c>
      <c r="C241" s="29" t="s">
        <v>2313</v>
      </c>
      <c r="D241" s="29" t="s">
        <v>2314</v>
      </c>
      <c r="E241" s="29" t="s">
        <v>858</v>
      </c>
      <c r="F241" s="29" t="s">
        <v>2312</v>
      </c>
      <c r="G241" s="29" t="s">
        <v>2315</v>
      </c>
      <c r="I241" s="29" t="s">
        <v>505</v>
      </c>
      <c r="J241" s="29" t="s">
        <v>2316</v>
      </c>
      <c r="K241" s="29" t="e">
        <f>VLOOKUP(G241,[1]TOTAL!$E$2:$I$198,5,FALSE)</f>
        <v>#N/A</v>
      </c>
      <c r="L241" s="29">
        <f>VLOOKUP(G241,[1]视频!$G$4:$H$247,2,FALSE)</f>
        <v>0</v>
      </c>
      <c r="M241" s="30">
        <f t="shared" si="9"/>
        <v>0.28125</v>
      </c>
      <c r="N241" s="30">
        <f t="shared" si="10"/>
        <v>6.2500000000000003E-3</v>
      </c>
      <c r="O241" s="30">
        <f t="shared" si="11"/>
        <v>2.2222222222222223E-2</v>
      </c>
      <c r="P241" s="29" t="s">
        <v>1402</v>
      </c>
      <c r="Q241" s="29" t="s">
        <v>1060</v>
      </c>
      <c r="R241" s="29">
        <v>200</v>
      </c>
      <c r="S241" s="29" t="s">
        <v>1173</v>
      </c>
      <c r="T241" s="29" t="s">
        <v>924</v>
      </c>
      <c r="U241" s="29" t="s">
        <v>36</v>
      </c>
      <c r="V241" s="29">
        <v>500</v>
      </c>
      <c r="W241" s="29" t="s">
        <v>2317</v>
      </c>
      <c r="X241" s="29" t="s">
        <v>852</v>
      </c>
      <c r="AB241" s="29" t="s">
        <v>2318</v>
      </c>
    </row>
  </sheetData>
  <autoFilter ref="A1:AB241" xr:uid="{00000000-0009-0000-0000-000002000000}">
    <filterColumn colId="10">
      <filters>
        <filter val="#N/A"/>
      </filters>
    </filterColumn>
    <filterColumn colId="11">
      <filters>
        <filter val="0"/>
      </filters>
    </filterColumn>
    <filterColumn colId="12">
      <customFilters>
        <customFilter operator="greaterThanOrEqual" val="4"/>
      </customFilters>
    </filterColumn>
    <filterColumn colId="13">
      <customFilters>
        <customFilter operator="lessThanOrEqual" val="2.5000000000000001E-2"/>
      </customFilters>
    </filterColumn>
  </autoFilter>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54"/>
  <sheetViews>
    <sheetView workbookViewId="0"/>
  </sheetViews>
  <sheetFormatPr baseColWidth="10" defaultColWidth="8.88671875" defaultRowHeight="16.5"/>
  <cols>
    <col min="3" max="3" width="15.109375" customWidth="1"/>
  </cols>
  <sheetData>
    <row r="1" spans="1:4" ht="17.25">
      <c r="A1" s="17" t="s">
        <v>57</v>
      </c>
      <c r="B1" s="18">
        <v>300</v>
      </c>
      <c r="C1" s="19" t="s">
        <v>58</v>
      </c>
      <c r="D1" s="20" t="s">
        <v>59</v>
      </c>
    </row>
    <row r="2" spans="1:4" ht="17.25">
      <c r="A2" s="13" t="s">
        <v>64</v>
      </c>
      <c r="B2" s="14">
        <v>500</v>
      </c>
      <c r="C2" s="21">
        <v>18587356010</v>
      </c>
      <c r="D2" s="16" t="s">
        <v>65</v>
      </c>
    </row>
    <row r="3" spans="1:4" ht="17.25">
      <c r="A3" s="17" t="s">
        <v>71</v>
      </c>
      <c r="B3" s="18">
        <v>300</v>
      </c>
      <c r="C3" s="19" t="s">
        <v>72</v>
      </c>
      <c r="D3" s="20" t="s">
        <v>73</v>
      </c>
    </row>
    <row r="4" spans="1:4" ht="17.25">
      <c r="A4" s="13" t="s">
        <v>84</v>
      </c>
      <c r="B4" s="14">
        <v>500</v>
      </c>
      <c r="C4" s="21" t="s">
        <v>85</v>
      </c>
      <c r="D4" s="16" t="s">
        <v>86</v>
      </c>
    </row>
    <row r="5" spans="1:4" ht="17.25">
      <c r="A5" s="17" t="s">
        <v>92</v>
      </c>
      <c r="B5" s="18">
        <v>500</v>
      </c>
      <c r="C5" s="19">
        <v>18587252362</v>
      </c>
      <c r="D5" s="20" t="s">
        <v>93</v>
      </c>
    </row>
    <row r="6" spans="1:4" ht="17.25">
      <c r="A6" s="13" t="s">
        <v>104</v>
      </c>
      <c r="B6" s="14">
        <v>500</v>
      </c>
      <c r="C6" s="21">
        <v>18928452932</v>
      </c>
      <c r="D6" s="16" t="s">
        <v>105</v>
      </c>
    </row>
    <row r="7" spans="1:4" ht="17.25">
      <c r="A7" s="17" t="s">
        <v>109</v>
      </c>
      <c r="B7" s="18">
        <v>500</v>
      </c>
      <c r="C7" s="19">
        <v>15583410703</v>
      </c>
      <c r="D7" s="20" t="s">
        <v>109</v>
      </c>
    </row>
    <row r="8" spans="1:4" ht="17.25">
      <c r="A8" s="4" t="s">
        <v>130</v>
      </c>
      <c r="B8" s="3">
        <v>200</v>
      </c>
      <c r="C8" s="26">
        <v>13823492850</v>
      </c>
      <c r="D8" s="6" t="s">
        <v>131</v>
      </c>
    </row>
    <row r="9" spans="1:4" ht="17.25">
      <c r="A9" s="27">
        <v>6</v>
      </c>
      <c r="B9" s="23">
        <v>200</v>
      </c>
      <c r="C9" s="28">
        <v>969862776</v>
      </c>
      <c r="D9" s="25" t="s">
        <v>139</v>
      </c>
    </row>
    <row r="10" spans="1:4" ht="17.25">
      <c r="A10" s="4" t="s">
        <v>152</v>
      </c>
      <c r="B10" s="3">
        <v>200</v>
      </c>
      <c r="C10" s="5" t="s">
        <v>153</v>
      </c>
      <c r="D10" s="6" t="s">
        <v>154</v>
      </c>
    </row>
    <row r="11" spans="1:4" ht="17.25">
      <c r="A11" s="27" t="s">
        <v>159</v>
      </c>
      <c r="B11" s="23">
        <v>200</v>
      </c>
      <c r="C11" s="28" t="s">
        <v>160</v>
      </c>
      <c r="D11" s="25" t="s">
        <v>161</v>
      </c>
    </row>
    <row r="12" spans="1:4" ht="17.25">
      <c r="A12" s="4" t="s">
        <v>177</v>
      </c>
      <c r="B12" s="3">
        <v>200</v>
      </c>
      <c r="C12" s="5" t="s">
        <v>178</v>
      </c>
      <c r="D12" s="6" t="s">
        <v>179</v>
      </c>
    </row>
    <row r="13" spans="1:4" ht="17.25">
      <c r="A13" s="27" t="s">
        <v>193</v>
      </c>
      <c r="B13" s="23">
        <v>200</v>
      </c>
      <c r="C13" s="28">
        <v>13049108854</v>
      </c>
      <c r="D13" s="25" t="s">
        <v>194</v>
      </c>
    </row>
    <row r="14" spans="1:4" ht="17.25">
      <c r="A14" s="4" t="s">
        <v>200</v>
      </c>
      <c r="B14" s="3">
        <v>200</v>
      </c>
      <c r="C14" s="5" t="s">
        <v>201</v>
      </c>
      <c r="D14" s="6" t="s">
        <v>202</v>
      </c>
    </row>
    <row r="15" spans="1:4" ht="17.25">
      <c r="A15" s="27" t="s">
        <v>222</v>
      </c>
      <c r="B15" s="23">
        <v>200</v>
      </c>
      <c r="C15" s="28" t="s">
        <v>223</v>
      </c>
      <c r="D15" s="25" t="s">
        <v>224</v>
      </c>
    </row>
    <row r="16" spans="1:4" ht="17.25">
      <c r="A16" s="4" t="s">
        <v>231</v>
      </c>
      <c r="B16" s="3">
        <v>200</v>
      </c>
      <c r="C16" s="5">
        <v>13060524643</v>
      </c>
      <c r="D16" s="6" t="s">
        <v>232</v>
      </c>
    </row>
    <row r="17" spans="1:4" ht="17.25">
      <c r="A17" s="27" t="s">
        <v>238</v>
      </c>
      <c r="B17" s="23">
        <v>200</v>
      </c>
      <c r="C17" s="28">
        <v>18948332646</v>
      </c>
      <c r="D17" s="25" t="s">
        <v>239</v>
      </c>
    </row>
    <row r="18" spans="1:4" ht="17.25">
      <c r="A18" s="4" t="s">
        <v>292</v>
      </c>
      <c r="B18" s="3">
        <v>200</v>
      </c>
      <c r="C18" s="5" t="s">
        <v>293</v>
      </c>
      <c r="D18" s="6" t="s">
        <v>294</v>
      </c>
    </row>
    <row r="19" spans="1:4" ht="17.25">
      <c r="A19" s="27" t="s">
        <v>300</v>
      </c>
      <c r="B19" s="23">
        <v>200</v>
      </c>
      <c r="C19" s="28" t="s">
        <v>301</v>
      </c>
      <c r="D19" s="25" t="s">
        <v>302</v>
      </c>
    </row>
    <row r="20" spans="1:4" ht="17.25">
      <c r="A20" s="4" t="s">
        <v>337</v>
      </c>
      <c r="B20" s="3">
        <v>200</v>
      </c>
      <c r="C20" s="5" t="s">
        <v>338</v>
      </c>
      <c r="D20" s="6" t="s">
        <v>339</v>
      </c>
    </row>
    <row r="21" spans="1:4" ht="17.25">
      <c r="A21" s="27" t="s">
        <v>346</v>
      </c>
      <c r="B21" s="23">
        <v>200</v>
      </c>
      <c r="C21" s="28">
        <v>18378105192</v>
      </c>
      <c r="D21" s="25" t="s">
        <v>347</v>
      </c>
    </row>
    <row r="22" spans="1:4" ht="17.25">
      <c r="A22" s="4" t="s">
        <v>354</v>
      </c>
      <c r="B22" s="3">
        <v>200</v>
      </c>
      <c r="C22" s="5">
        <v>19876200566</v>
      </c>
      <c r="D22" s="6" t="s">
        <v>355</v>
      </c>
    </row>
    <row r="23" spans="1:4" ht="17.25">
      <c r="A23" s="27" t="s">
        <v>366</v>
      </c>
      <c r="B23" s="23">
        <v>200</v>
      </c>
      <c r="C23" s="28" t="s">
        <v>367</v>
      </c>
      <c r="D23" s="25" t="s">
        <v>368</v>
      </c>
    </row>
    <row r="24" spans="1:4" ht="17.25">
      <c r="A24" s="4" t="s">
        <v>380</v>
      </c>
      <c r="B24" s="3">
        <v>200</v>
      </c>
      <c r="C24" s="5" t="s">
        <v>381</v>
      </c>
      <c r="D24" s="6" t="s">
        <v>382</v>
      </c>
    </row>
    <row r="25" spans="1:4" ht="17.25">
      <c r="A25" s="27" t="s">
        <v>390</v>
      </c>
      <c r="B25" s="23">
        <v>200</v>
      </c>
      <c r="C25" s="28">
        <v>15055580685</v>
      </c>
      <c r="D25" s="25" t="s">
        <v>391</v>
      </c>
    </row>
    <row r="26" spans="1:4" ht="17.25">
      <c r="A26" s="4" t="s">
        <v>397</v>
      </c>
      <c r="B26" s="3">
        <v>200</v>
      </c>
      <c r="C26" s="5" t="s">
        <v>398</v>
      </c>
      <c r="D26" s="6" t="s">
        <v>397</v>
      </c>
    </row>
    <row r="27" spans="1:4" ht="17.25">
      <c r="A27" s="27" t="s">
        <v>430</v>
      </c>
      <c r="B27" s="23">
        <v>200</v>
      </c>
      <c r="C27" s="28" t="s">
        <v>431</v>
      </c>
      <c r="D27" s="25" t="s">
        <v>432</v>
      </c>
    </row>
    <row r="28" spans="1:4" ht="17.25">
      <c r="A28" s="4" t="s">
        <v>461</v>
      </c>
      <c r="B28" s="3">
        <v>200</v>
      </c>
      <c r="C28" s="5" t="s">
        <v>462</v>
      </c>
      <c r="D28" s="6" t="s">
        <v>463</v>
      </c>
    </row>
    <row r="29" spans="1:4" ht="17.25">
      <c r="A29" s="27" t="s">
        <v>470</v>
      </c>
      <c r="B29" s="23">
        <v>200</v>
      </c>
      <c r="C29" s="28" t="s">
        <v>471</v>
      </c>
      <c r="D29" s="25" t="s">
        <v>472</v>
      </c>
    </row>
    <row r="30" spans="1:4" ht="17.25">
      <c r="A30" s="4" t="s">
        <v>479</v>
      </c>
      <c r="B30" s="3">
        <v>200</v>
      </c>
      <c r="C30" s="5" t="s">
        <v>480</v>
      </c>
      <c r="D30" s="6" t="s">
        <v>481</v>
      </c>
    </row>
    <row r="31" spans="1:4" ht="17.25">
      <c r="A31" s="27" t="s">
        <v>485</v>
      </c>
      <c r="B31" s="23">
        <v>200</v>
      </c>
      <c r="C31" s="28" t="s">
        <v>486</v>
      </c>
      <c r="D31" s="25" t="s">
        <v>487</v>
      </c>
    </row>
    <row r="32" spans="1:4" ht="17.25">
      <c r="A32" s="4" t="s">
        <v>494</v>
      </c>
      <c r="B32" s="3">
        <v>200</v>
      </c>
      <c r="C32" s="5" t="s">
        <v>495</v>
      </c>
      <c r="D32" s="6" t="s">
        <v>496</v>
      </c>
    </row>
    <row r="33" spans="1:4" ht="17.25">
      <c r="A33" s="27" t="s">
        <v>507</v>
      </c>
      <c r="B33" s="23">
        <v>200</v>
      </c>
      <c r="C33" s="28" t="s">
        <v>508</v>
      </c>
      <c r="D33" s="25" t="s">
        <v>509</v>
      </c>
    </row>
    <row r="34" spans="1:4" ht="17.25">
      <c r="A34" s="4" t="s">
        <v>521</v>
      </c>
      <c r="B34" s="3">
        <v>200</v>
      </c>
      <c r="C34" s="5" t="s">
        <v>522</v>
      </c>
      <c r="D34" s="6" t="s">
        <v>523</v>
      </c>
    </row>
    <row r="35" spans="1:4" ht="17.25">
      <c r="A35" s="27" t="s">
        <v>538</v>
      </c>
      <c r="B35" s="23">
        <v>200</v>
      </c>
      <c r="C35" s="28">
        <v>13022093910</v>
      </c>
      <c r="D35" s="25" t="s">
        <v>539</v>
      </c>
    </row>
    <row r="36" spans="1:4" ht="17.25">
      <c r="A36" s="4" t="s">
        <v>554</v>
      </c>
      <c r="B36" s="3">
        <v>200</v>
      </c>
      <c r="C36" s="5" t="s">
        <v>555</v>
      </c>
      <c r="D36" s="6" t="s">
        <v>556</v>
      </c>
    </row>
    <row r="37" spans="1:4" ht="17.25">
      <c r="A37" s="27" t="s">
        <v>563</v>
      </c>
      <c r="B37" s="23">
        <v>200</v>
      </c>
      <c r="C37" s="28" t="s">
        <v>564</v>
      </c>
      <c r="D37" s="25" t="s">
        <v>565</v>
      </c>
    </row>
    <row r="38" spans="1:4" ht="17.25">
      <c r="A38" s="4" t="s">
        <v>571</v>
      </c>
      <c r="B38" s="3">
        <v>200</v>
      </c>
      <c r="C38" s="5" t="s">
        <v>572</v>
      </c>
      <c r="D38" s="6" t="s">
        <v>573</v>
      </c>
    </row>
    <row r="39" spans="1:4" ht="17.25">
      <c r="A39" s="27" t="s">
        <v>580</v>
      </c>
      <c r="B39" s="23">
        <v>200</v>
      </c>
      <c r="C39" s="28">
        <v>13226301996</v>
      </c>
      <c r="D39" s="25" t="s">
        <v>580</v>
      </c>
    </row>
    <row r="40" spans="1:4" ht="17.25">
      <c r="A40" s="4" t="s">
        <v>587</v>
      </c>
      <c r="B40" s="3">
        <v>200</v>
      </c>
      <c r="C40" s="5">
        <v>15013272403</v>
      </c>
      <c r="D40" s="6" t="s">
        <v>588</v>
      </c>
    </row>
    <row r="41" spans="1:4" ht="17.25">
      <c r="A41" s="27" t="s">
        <v>601</v>
      </c>
      <c r="B41" s="23">
        <v>200</v>
      </c>
      <c r="C41" s="28" t="s">
        <v>602</v>
      </c>
      <c r="D41" s="25" t="s">
        <v>601</v>
      </c>
    </row>
    <row r="42" spans="1:4" ht="17.25">
      <c r="A42" s="4" t="s">
        <v>620</v>
      </c>
      <c r="B42" s="3">
        <v>200</v>
      </c>
      <c r="C42" s="5" t="s">
        <v>621</v>
      </c>
      <c r="D42" s="6" t="s">
        <v>622</v>
      </c>
    </row>
    <row r="43" spans="1:4" ht="17.25">
      <c r="A43" s="27" t="s">
        <v>636</v>
      </c>
      <c r="B43" s="23">
        <v>200</v>
      </c>
      <c r="C43" s="28" t="s">
        <v>637</v>
      </c>
      <c r="D43" s="25" t="s">
        <v>638</v>
      </c>
    </row>
    <row r="44" spans="1:4" ht="17.25">
      <c r="A44" s="4" t="s">
        <v>663</v>
      </c>
      <c r="B44" s="3">
        <v>200</v>
      </c>
      <c r="C44" s="5" t="s">
        <v>664</v>
      </c>
      <c r="D44" s="6" t="s">
        <v>663</v>
      </c>
    </row>
    <row r="45" spans="1:4" ht="17.25">
      <c r="A45" s="27" t="s">
        <v>681</v>
      </c>
      <c r="B45" s="23">
        <v>200</v>
      </c>
      <c r="C45" s="28">
        <v>935746207</v>
      </c>
      <c r="D45" s="25" t="s">
        <v>682</v>
      </c>
    </row>
    <row r="46" spans="1:4" ht="17.25">
      <c r="A46" s="4" t="s">
        <v>702</v>
      </c>
      <c r="B46" s="3">
        <v>200</v>
      </c>
      <c r="C46" s="5">
        <v>751210280</v>
      </c>
      <c r="D46" s="6" t="s">
        <v>702</v>
      </c>
    </row>
    <row r="47" spans="1:4" ht="17.25">
      <c r="A47" s="27" t="s">
        <v>708</v>
      </c>
      <c r="B47" s="23">
        <v>200</v>
      </c>
      <c r="C47" s="28" t="s">
        <v>709</v>
      </c>
      <c r="D47" s="25" t="s">
        <v>710</v>
      </c>
    </row>
    <row r="48" spans="1:4" ht="17.25">
      <c r="A48" s="4" t="s">
        <v>719</v>
      </c>
      <c r="B48" s="3">
        <v>200</v>
      </c>
      <c r="C48" s="5" t="s">
        <v>720</v>
      </c>
      <c r="D48" s="6" t="s">
        <v>719</v>
      </c>
    </row>
    <row r="49" spans="1:4" ht="17.25">
      <c r="A49" s="27" t="s">
        <v>734</v>
      </c>
      <c r="B49" s="23">
        <v>200</v>
      </c>
      <c r="C49" s="28" t="s">
        <v>735</v>
      </c>
      <c r="D49" s="25" t="s">
        <v>734</v>
      </c>
    </row>
    <row r="50" spans="1:4" ht="17.25">
      <c r="A50" s="4" t="s">
        <v>741</v>
      </c>
      <c r="B50" s="3">
        <v>200</v>
      </c>
      <c r="C50" s="5" t="s">
        <v>742</v>
      </c>
      <c r="D50" s="6" t="s">
        <v>743</v>
      </c>
    </row>
    <row r="51" spans="1:4" ht="17.25">
      <c r="A51" s="27" t="s">
        <v>757</v>
      </c>
      <c r="B51" s="23">
        <v>200</v>
      </c>
      <c r="C51" s="28" t="s">
        <v>758</v>
      </c>
      <c r="D51" s="25" t="s">
        <v>758</v>
      </c>
    </row>
    <row r="52" spans="1:4" ht="17.25">
      <c r="A52" s="4" t="s">
        <v>765</v>
      </c>
      <c r="B52" s="3">
        <v>200</v>
      </c>
      <c r="C52" s="5" t="s">
        <v>766</v>
      </c>
      <c r="D52" s="6" t="s">
        <v>767</v>
      </c>
    </row>
    <row r="53" spans="1:4" ht="17.25">
      <c r="A53" s="27" t="s">
        <v>782</v>
      </c>
      <c r="B53" s="23">
        <v>200</v>
      </c>
      <c r="C53" s="28" t="s">
        <v>783</v>
      </c>
      <c r="D53" s="25" t="s">
        <v>784</v>
      </c>
    </row>
    <row r="54" spans="1:4">
      <c r="A54" t="s">
        <v>2359</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0"/>
  <sheetViews>
    <sheetView workbookViewId="0">
      <selection activeCell="J22" sqref="J22"/>
    </sheetView>
  </sheetViews>
  <sheetFormatPr baseColWidth="10" defaultColWidth="8.88671875" defaultRowHeight="16.5"/>
  <cols>
    <col min="1" max="1" width="21.21875" customWidth="1"/>
    <col min="3" max="3" width="19.21875" style="8" customWidth="1"/>
  </cols>
  <sheetData>
    <row r="1" spans="1:4" ht="17.25">
      <c r="A1" s="9" t="s">
        <v>33</v>
      </c>
      <c r="B1" s="10">
        <v>300</v>
      </c>
      <c r="C1" s="11">
        <v>13078893745</v>
      </c>
      <c r="D1" s="12" t="s">
        <v>33</v>
      </c>
    </row>
    <row r="2" spans="1:4" ht="17.25">
      <c r="A2" s="13" t="s">
        <v>43</v>
      </c>
      <c r="B2" s="14">
        <v>300</v>
      </c>
      <c r="C2" s="15" t="s">
        <v>44</v>
      </c>
      <c r="D2" s="16" t="s">
        <v>43</v>
      </c>
    </row>
    <row r="3" spans="1:4" ht="17.25">
      <c r="A3" s="17" t="s">
        <v>52</v>
      </c>
      <c r="B3" s="18">
        <v>300</v>
      </c>
      <c r="C3" s="19" t="s">
        <v>53</v>
      </c>
      <c r="D3" s="20" t="s">
        <v>52</v>
      </c>
    </row>
    <row r="4" spans="1:4" ht="17.25">
      <c r="A4" s="13" t="s">
        <v>116</v>
      </c>
      <c r="B4" s="14">
        <v>500</v>
      </c>
      <c r="C4" s="21">
        <v>15915810397</v>
      </c>
      <c r="D4" s="16" t="s">
        <v>117</v>
      </c>
    </row>
    <row r="5" spans="1:4" ht="17.25">
      <c r="A5" s="22" t="s">
        <v>145</v>
      </c>
      <c r="B5" s="23">
        <v>200</v>
      </c>
      <c r="C5" s="24" t="s">
        <v>146</v>
      </c>
      <c r="D5" s="25" t="s">
        <v>147</v>
      </c>
    </row>
    <row r="6" spans="1:4" ht="17.25">
      <c r="A6" s="4" t="s">
        <v>168</v>
      </c>
      <c r="B6" s="3">
        <v>200</v>
      </c>
      <c r="C6" s="5" t="s">
        <v>169</v>
      </c>
      <c r="D6" s="6" t="s">
        <v>170</v>
      </c>
    </row>
    <row r="7" spans="1:4" ht="17.25">
      <c r="A7" s="22" t="s">
        <v>246</v>
      </c>
      <c r="B7" s="23">
        <v>200</v>
      </c>
      <c r="C7" s="24" t="s">
        <v>247</v>
      </c>
      <c r="D7" s="25" t="s">
        <v>248</v>
      </c>
    </row>
    <row r="8" spans="1:4" ht="17.25">
      <c r="A8" s="4" t="s">
        <v>255</v>
      </c>
      <c r="B8" s="3">
        <v>80</v>
      </c>
      <c r="C8" s="5" t="s">
        <v>256</v>
      </c>
      <c r="D8" s="6" t="s">
        <v>256</v>
      </c>
    </row>
    <row r="9" spans="1:4" ht="17.25">
      <c r="A9" s="22" t="s">
        <v>270</v>
      </c>
      <c r="B9" s="23">
        <v>200</v>
      </c>
      <c r="C9" s="24">
        <v>592258414</v>
      </c>
      <c r="D9" s="25" t="s">
        <v>271</v>
      </c>
    </row>
    <row r="10" spans="1:4" ht="17.25">
      <c r="A10" s="4" t="s">
        <v>287</v>
      </c>
      <c r="B10" s="3">
        <v>200</v>
      </c>
      <c r="C10" s="5">
        <v>13415437312</v>
      </c>
      <c r="D10" s="6" t="s">
        <v>288</v>
      </c>
    </row>
    <row r="11" spans="1:4" ht="17.25">
      <c r="A11" s="22" t="s">
        <v>309</v>
      </c>
      <c r="B11" s="23">
        <v>200</v>
      </c>
      <c r="C11" s="24" t="s">
        <v>310</v>
      </c>
      <c r="D11" s="25" t="s">
        <v>311</v>
      </c>
    </row>
    <row r="12" spans="1:4" ht="17.25">
      <c r="A12" s="4" t="s">
        <v>329</v>
      </c>
      <c r="B12" s="3">
        <v>200</v>
      </c>
      <c r="C12" s="5" t="s">
        <v>330</v>
      </c>
      <c r="D12" s="6" t="s">
        <v>329</v>
      </c>
    </row>
    <row r="13" spans="1:4" ht="17.25">
      <c r="A13" s="22" t="s">
        <v>403</v>
      </c>
      <c r="B13" s="23">
        <v>200</v>
      </c>
      <c r="C13" s="24">
        <v>1666263579</v>
      </c>
      <c r="D13" s="25" t="s">
        <v>404</v>
      </c>
    </row>
    <row r="14" spans="1:4" ht="17.25">
      <c r="A14" s="4" t="s">
        <v>416</v>
      </c>
      <c r="B14" s="3">
        <v>200</v>
      </c>
      <c r="C14" s="5">
        <v>13717253959</v>
      </c>
      <c r="D14" s="6" t="s">
        <v>417</v>
      </c>
    </row>
    <row r="15" spans="1:4" ht="17.25">
      <c r="A15" s="22" t="s">
        <v>438</v>
      </c>
      <c r="B15" s="23">
        <v>200</v>
      </c>
      <c r="C15" s="24" t="s">
        <v>439</v>
      </c>
      <c r="D15" s="25" t="s">
        <v>440</v>
      </c>
    </row>
    <row r="16" spans="1:4" ht="17.25">
      <c r="A16" s="4" t="s">
        <v>454</v>
      </c>
      <c r="B16" s="3">
        <v>200</v>
      </c>
      <c r="C16" s="5" t="s">
        <v>455</v>
      </c>
      <c r="D16" s="6" t="s">
        <v>456</v>
      </c>
    </row>
    <row r="17" spans="1:4" ht="17.25">
      <c r="A17" s="22" t="s">
        <v>529</v>
      </c>
      <c r="B17" s="23">
        <v>200</v>
      </c>
      <c r="C17" s="24" t="s">
        <v>530</v>
      </c>
      <c r="D17" s="25" t="s">
        <v>529</v>
      </c>
    </row>
    <row r="18" spans="1:4" ht="17.25">
      <c r="A18" s="4" t="s">
        <v>545</v>
      </c>
      <c r="B18" s="3">
        <v>200</v>
      </c>
      <c r="C18" s="5" t="s">
        <v>546</v>
      </c>
      <c r="D18" s="6" t="s">
        <v>547</v>
      </c>
    </row>
    <row r="19" spans="1:4" ht="17.25">
      <c r="A19" s="22" t="s">
        <v>609</v>
      </c>
      <c r="B19" s="23">
        <v>200</v>
      </c>
      <c r="C19" s="24">
        <v>15941024943</v>
      </c>
      <c r="D19" s="25" t="s">
        <v>610</v>
      </c>
    </row>
    <row r="20" spans="1:4" ht="17.25">
      <c r="A20" s="4" t="s">
        <v>645</v>
      </c>
      <c r="B20" s="3">
        <v>80</v>
      </c>
      <c r="C20" s="5" t="s">
        <v>646</v>
      </c>
      <c r="D20" s="6" t="s">
        <v>647</v>
      </c>
    </row>
    <row r="21" spans="1:4" ht="17.25">
      <c r="A21" s="22" t="s">
        <v>655</v>
      </c>
      <c r="B21" s="23">
        <v>200</v>
      </c>
      <c r="C21" s="24" t="s">
        <v>656</v>
      </c>
      <c r="D21" s="25" t="s">
        <v>655</v>
      </c>
    </row>
    <row r="22" spans="1:4" ht="17.25">
      <c r="A22" s="4" t="s">
        <v>689</v>
      </c>
      <c r="B22" s="3">
        <v>80</v>
      </c>
      <c r="C22" s="5" t="s">
        <v>690</v>
      </c>
      <c r="D22" s="6" t="s">
        <v>689</v>
      </c>
    </row>
    <row r="23" spans="1:4" ht="17.25">
      <c r="A23" s="22" t="s">
        <v>749</v>
      </c>
      <c r="B23" s="23">
        <v>200</v>
      </c>
      <c r="C23" s="24" t="s">
        <v>750</v>
      </c>
      <c r="D23" s="25" t="s">
        <v>751</v>
      </c>
    </row>
    <row r="24" spans="1:4" ht="17.25">
      <c r="A24" s="4" t="s">
        <v>773</v>
      </c>
      <c r="B24" s="3">
        <v>200</v>
      </c>
      <c r="C24" s="5" t="s">
        <v>774</v>
      </c>
      <c r="D24" s="6" t="s">
        <v>775</v>
      </c>
    </row>
    <row r="25" spans="1:4" ht="17.25">
      <c r="A25" s="22" t="s">
        <v>791</v>
      </c>
      <c r="B25" s="23">
        <v>200</v>
      </c>
      <c r="C25" s="24" t="s">
        <v>792</v>
      </c>
      <c r="D25" s="25" t="s">
        <v>793</v>
      </c>
    </row>
    <row r="26" spans="1:4" ht="17.25">
      <c r="A26" s="4" t="s">
        <v>801</v>
      </c>
      <c r="B26" s="3">
        <v>200</v>
      </c>
      <c r="C26" s="5">
        <v>15917142990</v>
      </c>
      <c r="D26" s="6" t="s">
        <v>802</v>
      </c>
    </row>
    <row r="27" spans="1:4" ht="17.25">
      <c r="A27" s="22" t="s">
        <v>808</v>
      </c>
      <c r="B27" s="23">
        <v>200</v>
      </c>
      <c r="C27" s="24">
        <v>1158518121</v>
      </c>
      <c r="D27" s="25" t="s">
        <v>809</v>
      </c>
    </row>
    <row r="30" spans="1:4">
      <c r="A30" t="s">
        <v>2360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6"/>
  <sheetViews>
    <sheetView workbookViewId="0">
      <selection activeCell="D4" sqref="D4"/>
    </sheetView>
  </sheetViews>
  <sheetFormatPr baseColWidth="10" defaultColWidth="8.88671875" defaultRowHeight="16.5"/>
  <sheetData>
    <row r="1" spans="1:4" ht="17.25">
      <c r="A1" s="4" t="s">
        <v>261</v>
      </c>
      <c r="B1" s="3">
        <v>80</v>
      </c>
      <c r="C1" s="5" t="s">
        <v>262</v>
      </c>
      <c r="D1" s="6" t="s">
        <v>263</v>
      </c>
    </row>
    <row r="2" spans="1:4" ht="17.25">
      <c r="A2" s="4" t="s">
        <v>595</v>
      </c>
      <c r="B2" s="7">
        <v>200</v>
      </c>
      <c r="C2" s="5" t="s">
        <v>596</v>
      </c>
      <c r="D2" s="6" t="s">
        <v>597</v>
      </c>
    </row>
    <row r="3" spans="1:4">
      <c r="A3" t="s">
        <v>2361</v>
      </c>
    </row>
    <row r="6" spans="1:4">
      <c r="A6" t="s">
        <v>41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
  <sheetViews>
    <sheetView workbookViewId="0"/>
  </sheetViews>
  <sheetFormatPr baseColWidth="10" defaultColWidth="8.88671875" defaultRowHeight="16.5"/>
  <cols>
    <col min="1" max="1" width="12.5546875" style="1" customWidth="1"/>
    <col min="2" max="2" width="8.88671875" style="1"/>
    <col min="3" max="3" width="15.44140625" style="1" customWidth="1"/>
    <col min="4" max="4" width="8.88671875" style="1"/>
  </cols>
  <sheetData>
    <row r="1" spans="1:5" ht="17.25">
      <c r="A1" s="2" t="s">
        <v>447</v>
      </c>
      <c r="B1" s="3">
        <v>200</v>
      </c>
      <c r="C1" s="3" t="s">
        <v>448</v>
      </c>
      <c r="D1" s="3" t="s">
        <v>449</v>
      </c>
      <c r="E1" t="s">
        <v>41</v>
      </c>
    </row>
    <row r="2" spans="1:5">
      <c r="A2" s="1" t="s">
        <v>2362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12</vt:i4>
      </vt:variant>
    </vt:vector>
  </HeadingPairs>
  <TitlesOfParts>
    <vt:vector size="19" baseType="lpstr">
      <vt:lpstr>合作跟踪表</vt:lpstr>
      <vt:lpstr>视频报名</vt:lpstr>
      <vt:lpstr>图文</vt:lpstr>
      <vt:lpstr>1010稿费申请</vt:lpstr>
      <vt:lpstr>1020稿费申请</vt:lpstr>
      <vt:lpstr>1106稿费申请</vt:lpstr>
      <vt:lpstr>Sheet1</vt:lpstr>
      <vt:lpstr>RSVP</vt:lpstr>
      <vt:lpstr>RSVP总数</vt:lpstr>
      <vt:lpstr>合作跟踪表!Títulos_a_imprimir</vt:lpstr>
      <vt:lpstr>列标题区域1..B3.1</vt:lpstr>
      <vt:lpstr>列标题区域2..B5.1</vt:lpstr>
      <vt:lpstr>列标题区域3..B7.1</vt:lpstr>
      <vt:lpstr>列标题区域4..B9.1</vt:lpstr>
      <vt:lpstr>列标题区域5..B11.1</vt:lpstr>
      <vt:lpstr>婚礼日期</vt:lpstr>
      <vt:lpstr>已发送总数</vt:lpstr>
      <vt:lpstr>把</vt:lpstr>
      <vt:lpstr>标题1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Jing</dc:creator>
  <cp:lastModifiedBy>Joan</cp:lastModifiedBy>
  <dcterms:created xsi:type="dcterms:W3CDTF">2018-02-18T20:11:00Z</dcterms:created>
  <dcterms:modified xsi:type="dcterms:W3CDTF">2021-03-25T08:13:05Z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2018-02-18T20:11:44.5248007Z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2052-11.1.0.10314</vt:lpwstr>
  </property>
</Properties>
</file>