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externalLinks/externalLink1.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4225" windowHeight="12090" activeTab="5"/>
  </bookViews>
  <sheets>
    <sheet name="合作跟踪表" sheetId="1" r:id="rId1"/>
    <sheet name="视频" sheetId="3" r:id="rId2"/>
    <sheet name="图文" sheetId="2" r:id="rId3"/>
    <sheet name="1010稿费申请" sheetId="4" r:id="rId4"/>
    <sheet name="1020稿费结算" sheetId="5" r:id="rId5"/>
    <sheet name="1106稿费申请" sheetId="6" r:id="rId6"/>
  </sheets>
  <externalReferences>
    <externalReference r:id="rId7"/>
  </externalReferences>
  <definedNames>
    <definedName name="_xlnm._FilterDatabase" localSheetId="1" hidden="1">视频!$A$1:$W$207</definedName>
    <definedName name="_xlnm._FilterDatabase" localSheetId="2" hidden="1">图文!$A$1:$AD$73</definedName>
    <definedName name="_xlnm.Print_Titles" localSheetId="0">合作跟踪表!$1:$2</definedName>
    <definedName name="RSVP">tbl邀请[[#Totals],[小红书昵称]]</definedName>
    <definedName name="RSVP总数">tbl邀请[[#Totals],[小红书昵称]]</definedName>
    <definedName name="把">tbl邀请[[#Totals],[小红书昵称]]</definedName>
    <definedName name="标题1">tbl邀请[[#Headers],[微信昵称]]</definedName>
    <definedName name="不出席总人数">SUMIFS(tbl邀请[小红书链接],tbl邀请[小红书昵称],"=否")</definedName>
    <definedName name="出席总人数">SUM(IF(tbl邀请[小红书昵称]="是",tbl邀请[小红书链接]))</definedName>
    <definedName name="待处理RSVP">tbl邀请[[#Totals],[微信号]]-RSVP总数</definedName>
    <definedName name="待处理总数">tbl邀请[[#Totals],[微信号]]-tbl邀请[[#Totals],[小红书昵称]]</definedName>
    <definedName name="婚礼日期">合作跟踪表!$B$2</definedName>
    <definedName name="列标题区域1..B3.1">合作跟踪表!$B$1</definedName>
    <definedName name="列标题区域2..B5.1">合作跟踪表!$B$3</definedName>
    <definedName name="列标题区域3..B7.1">合作跟踪表!$B$5</definedName>
    <definedName name="列标题区域4..B9.1">合作跟踪表!$B$7</definedName>
    <definedName name="列标题区域5..B11.1">合作跟踪表!$B$9</definedName>
    <definedName name="剩余天数">婚礼日期-TODAY()</definedName>
    <definedName name="已发送总数">tbl邀请[[#Totals],[微信号]]</definedName>
  </definedNames>
  <calcPr calcId="144525"/>
</workbook>
</file>

<file path=xl/sharedStrings.xml><?xml version="1.0" encoding="utf-8"?>
<sst xmlns="http://schemas.openxmlformats.org/spreadsheetml/2006/main" count="5920" uniqueCount="1987">
  <si>
    <t>执行完成日期</t>
  </si>
  <si>
    <t>达人合作跟踪表</t>
  </si>
  <si>
    <t>微信昵称</t>
  </si>
  <si>
    <t>微信号</t>
  </si>
  <si>
    <t>小红书昵称</t>
  </si>
  <si>
    <t>小红书链接</t>
  </si>
  <si>
    <t>粉丝数量</t>
  </si>
  <si>
    <t>笔记报价</t>
  </si>
  <si>
    <t>手机号</t>
  </si>
  <si>
    <t>收货后出稿时间</t>
  </si>
  <si>
    <t>拍单日期</t>
  </si>
  <si>
    <t>订单号</t>
  </si>
  <si>
    <t>拍单金额</t>
  </si>
  <si>
    <t>催稿日期</t>
  </si>
  <si>
    <t>是否交稿</t>
  </si>
  <si>
    <t>交稿速度评分</t>
  </si>
  <si>
    <t>图文质量评分</t>
  </si>
  <si>
    <t>是否发布</t>
  </si>
  <si>
    <t>结算金额</t>
  </si>
  <si>
    <t>链接</t>
  </si>
  <si>
    <t>链接2</t>
  </si>
  <si>
    <t>链接3</t>
  </si>
  <si>
    <t>标题</t>
  </si>
  <si>
    <t>发布日期</t>
  </si>
  <si>
    <t>赞</t>
  </si>
  <si>
    <t>藏</t>
  </si>
  <si>
    <t>总评论</t>
  </si>
  <si>
    <t>博主回复</t>
  </si>
  <si>
    <t>原版视频</t>
  </si>
  <si>
    <t>授权</t>
  </si>
  <si>
    <t>是否收录</t>
  </si>
  <si>
    <t>合作形式</t>
  </si>
  <si>
    <t>剩余天数</t>
  </si>
  <si>
    <t>张小悦.</t>
  </si>
  <si>
    <t>kuras52</t>
  </si>
  <si>
    <t>Rickie和Diris</t>
  </si>
  <si>
    <t>https://www.xiaohongshu.com/user/profile/5e11d73d0000000001006873?xhsshare=CopyLink&amp;appuid=5e11d73d0000000001006873&amp;apptime=1580400244</t>
  </si>
  <si>
    <t>64000</t>
  </si>
  <si>
    <t>17715268791</t>
  </si>
  <si>
    <t>视频</t>
  </si>
  <si>
    <t>小狐狸</t>
  </si>
  <si>
    <t>15946674779</t>
  </si>
  <si>
    <t>https://www.xiaohongshu.com/user/profile/5cd3e31e0000000012030e58?xhsshare=CopyLink&amp;appuid=5cd4d1a0000000001700dc4b&amp;apptime=1599705668</t>
  </si>
  <si>
    <t>14000</t>
  </si>
  <si>
    <t>13836514836</t>
  </si>
  <si>
    <t>总合作人数</t>
  </si>
  <si>
    <t>是莹滢a</t>
  </si>
  <si>
    <t>15820208071</t>
  </si>
  <si>
    <t>https://www.xiaohongshu.com/user/profile/5bc9b394dbcfaf0001605159?xhsshare=CopyLink&amp;appuid=5bc9b394dbcfaf0001605159&amp;apptime=1595383844</t>
  </si>
  <si>
    <t>55000</t>
  </si>
  <si>
    <t>是</t>
  </si>
  <si>
    <t>https://www.xiaohongshu.com/discovery/item/5f7401530000000001001ebb?xhsshare=CopyLink&amp;appuid=5bc9b394dbcfaf0001605159&amp;apptime=1601438040</t>
  </si>
  <si>
    <t>http://t.cn/A6bwZLQQ</t>
  </si>
  <si>
    <t>干了这杯Aquilea焕颜鎏金饮！做个精致GIRL</t>
  </si>
  <si>
    <t>2020-09-30T11:53:00</t>
  </si>
  <si>
    <t>0</t>
  </si>
  <si>
    <t>3</t>
  </si>
  <si>
    <r>
      <rPr>
        <sz val="12"/>
        <color rgb="FFC00000"/>
        <rFont val="微软雅黑"/>
        <charset val="134"/>
      </rPr>
      <t>吉野歪歪子</t>
    </r>
    <r>
      <rPr>
        <sz val="12"/>
        <color rgb="FFC00000"/>
        <rFont val="Baskerville Old Face"/>
        <charset val="134"/>
      </rPr>
      <t>🍒</t>
    </r>
    <r>
      <rPr>
        <sz val="12"/>
        <color rgb="FFC00000"/>
        <rFont val="微软雅黑"/>
        <charset val="134"/>
      </rPr>
      <t>（返校回复慢）</t>
    </r>
  </si>
  <si>
    <t>yyy_star</t>
  </si>
  <si>
    <t>吉野歪歪子</t>
  </si>
  <si>
    <t>https://www.xiaohongshu.com/user/profile/5e6f3b980000000001001f3b?xhsshare=CopyLink&amp;appuid=5e6f3b980000000001001f3b&amp;apptime=1599709281</t>
  </si>
  <si>
    <t>36000</t>
  </si>
  <si>
    <t>13712603222</t>
  </si>
  <si>
    <t>https://www.xiaohongshu.com/discovery/item/5f6ca21e00000000010035a7?xhsshare=CopyLink&amp;appuid=5e6f3b980000000001001f3b&amp;apptime=1600956474</t>
  </si>
  <si>
    <t>https://m.weibo.cn/1987059387/4552805111562841</t>
  </si>
  <si>
    <t>内服抗老保养好物｜keep住少女颜🥰</t>
  </si>
  <si>
    <t>2020-09-24T21:41:00</t>
  </si>
  <si>
    <t>156</t>
  </si>
  <si>
    <t>77</t>
  </si>
  <si>
    <t>45</t>
  </si>
  <si>
    <t>已发</t>
  </si>
  <si>
    <t>已拍单人数</t>
  </si>
  <si>
    <t>DingingS</t>
  </si>
  <si>
    <t>ll80233456</t>
  </si>
  <si>
    <t xml:space="preserve">Dingings </t>
  </si>
  <si>
    <t>https://www.xiaohongshu.com/user/profile/59b88f405e87e77b160a61eb?xhsshare=CopyLink&amp;appuid=59b88f405e87e77b160a61eb&amp;apptime=1599733026</t>
  </si>
  <si>
    <t>103000</t>
  </si>
  <si>
    <t>18628343883</t>
  </si>
  <si>
    <t>https://www.xiaohongshu.com/discovery/item/5f72db41000000000101ff90</t>
  </si>
  <si>
    <t>内服养颜全能饮品，养生女孩上线的一天</t>
  </si>
  <si>
    <t>2020-09-29T14:59:00</t>
  </si>
  <si>
    <t>389</t>
  </si>
  <si>
    <t>375</t>
  </si>
  <si>
    <t>13</t>
  </si>
  <si>
    <t>TIMI HOUSE韩国童装（徐蕾）</t>
  </si>
  <si>
    <t>shxl113120</t>
  </si>
  <si>
    <t>叮叮当不卖丁丁糖</t>
  </si>
  <si>
    <t>https://www.xiaohongshu.com/user/profile/599e4cc582ec39036b13b500?xhsshare=CopyLink&amp;appuid=599e4cc582ec39036b13b500&amp;apptime=1599726304</t>
  </si>
  <si>
    <t>119000</t>
  </si>
  <si>
    <t>15882098262</t>
  </si>
  <si>
    <t>https://www.xiaohongshu.com/discovery/item/5f72daa3000000000100138b?xhsshare=CopyLink&amp;appuid=599e4cc582ec39036b13b500&amp;apptime=1601362697</t>
  </si>
  <si>
    <t>关于内服我是认真的，内外兼修美容法则</t>
  </si>
  <si>
    <t>2020-09-29T14:56:00</t>
  </si>
  <si>
    <t>255</t>
  </si>
  <si>
    <t>244</t>
  </si>
  <si>
    <t>8</t>
  </si>
  <si>
    <t>已交稿人数</t>
  </si>
  <si>
    <t>xx（合作确认地址</t>
  </si>
  <si>
    <t>taeborxx</t>
  </si>
  <si>
    <t>taebor</t>
  </si>
  <si>
    <t>https://www.xiaohongshu.com/user/profile/5cff4f4c000000001801c5af?xhsshare=CopyLink&amp;appuid=5cff4f4c000000001801c5af&amp;apptime=1589729463</t>
  </si>
  <si>
    <t>10000</t>
  </si>
  <si>
    <t>13249215408</t>
  </si>
  <si>
    <t>https://www.xiaohongshu.com/discovery/item/5f6eb4da000000000100bf95?xhsshare=CopyLink&amp;appuid=5cff4f4c000000001801c5af&amp;apptime=1601090798</t>
  </si>
  <si>
    <t>这么好看的鎏金饮居然可以喝出好皮肤来</t>
  </si>
  <si>
    <t>2020-09-26T11:26:00</t>
  </si>
  <si>
    <t>14</t>
  </si>
  <si>
    <t>图文</t>
  </si>
  <si>
    <r>
      <rPr>
        <sz val="12"/>
        <color theme="1"/>
        <rFont val="微软雅黑"/>
        <charset val="134"/>
      </rPr>
      <t>糖果</t>
    </r>
    <r>
      <rPr>
        <sz val="12"/>
        <color theme="1"/>
        <rFont val="Baskerville Old Face"/>
        <charset val="134"/>
      </rPr>
      <t>🍬</t>
    </r>
    <r>
      <rPr>
        <sz val="12"/>
        <color theme="1"/>
        <rFont val="微软雅黑"/>
        <charset val="134"/>
      </rPr>
      <t>姐姐～</t>
    </r>
  </si>
  <si>
    <t>15928505914</t>
  </si>
  <si>
    <t>https://www.xiaohongshu.com/user/profile/5f0ac75c0000000001002582?xhsshare=CopyLink&amp;appuid=5f0ac75c0000000001002582&amp;apptime=1599814695</t>
  </si>
  <si>
    <t>16000</t>
  </si>
  <si>
    <t>https://www.xiaohongshu.com/discovery/item/5f6eed5e000000000100782b?xhsshare=CopyLink&amp;appuid=5f0ac75c0000000001002582&amp;apptime=1601108728</t>
  </si>
  <si>
    <t>高颜值都是有秘诀的~喝这个吧！</t>
  </si>
  <si>
    <t>2020-09-26T15:27:00</t>
  </si>
  <si>
    <t>271</t>
  </si>
  <si>
    <t>15</t>
  </si>
  <si>
    <t>已发布人数</t>
  </si>
  <si>
    <t>C</t>
  </si>
  <si>
    <t>wxt-_-0820</t>
  </si>
  <si>
    <t>嘟嘟Ikwing</t>
  </si>
  <si>
    <t>https://www.xiaohongshu.com/user/profile/5c80b6160000000012021867?xhsshare=CopyLink&amp;appuid=5c80b6160000000012021867&amp;apptime=1590753021</t>
  </si>
  <si>
    <t>10402</t>
  </si>
  <si>
    <t>18898367726</t>
  </si>
  <si>
    <t>是599</t>
  </si>
  <si>
    <t>Zzz_popo</t>
  </si>
  <si>
    <t>螺不想早起</t>
  </si>
  <si>
    <t>https://www.xiaohongshu.com/user/profile/5d63f329000000000100979d?xhsshare=CopyLink&amp;appuid=5d63f329000000000100979d&amp;apptime=1599704271</t>
  </si>
  <si>
    <t>16675578360</t>
  </si>
  <si>
    <t>https://www.xiaohongshu.com/discovery/item/5f6f2390000000000101cbd5?xhsshare=CopyLink&amp;appuid=5d63f329000000000100979d&amp;apptime=1601123760</t>
  </si>
  <si>
    <t>https://m.weibo.cn/3478914475/4553786398347003</t>
  </si>
  <si>
    <t>啊？鎏金也可以喝？？</t>
  </si>
  <si>
    <t>2020-09-26T19:18:00</t>
  </si>
  <si>
    <t>101</t>
  </si>
  <si>
    <t>51</t>
  </si>
  <si>
    <t>41</t>
  </si>
  <si>
    <t>拍单总额</t>
  </si>
  <si>
    <t>茵哦®</t>
  </si>
  <si>
    <t>932250541</t>
  </si>
  <si>
    <t>茵yin</t>
  </si>
  <si>
    <t>https://www.xiaohongshu.com/user/profile/5d2d38d40000000010015687?xhsshare=CopyLink&amp;appuid=5d2d38d40000000010015687&amp;apptime=1584426559</t>
  </si>
  <si>
    <t>12000</t>
  </si>
  <si>
    <t>15813653056</t>
  </si>
  <si>
    <t>https://www.xiaohongshu.com/discovery/item/5f75a901000000000101c14a?xhsshare=CopyLink&amp;appuid=5d2d38d40000000010015687&amp;apptime=1601550893</t>
  </si>
  <si>
    <t></t>
  </si>
  <si>
    <t>wdx19981015</t>
  </si>
  <si>
    <t>一土酱酱</t>
  </si>
  <si>
    <t>https://www.xiaohongshu.com/user/profile/5e58f54d00000000010068b3?xhsshare=CopyLink&amp;appuid=5e58f54d00000000010068b3&amp;apptime=1593054030</t>
  </si>
  <si>
    <t>15000</t>
  </si>
  <si>
    <t>15766995216</t>
  </si>
  <si>
    <t>https://www.xiaohongshu.com/discovery/item/5f7c1fb7000000000100672b?xhsshare=CopyLink&amp;appuid=5e58f54d00000000010068b3&amp;apptime=1602315135</t>
  </si>
  <si>
    <t>结算总额</t>
  </si>
  <si>
    <t>Cybli～</t>
  </si>
  <si>
    <t>13250526324</t>
  </si>
  <si>
    <t>https://www.xiaohongshu.com/user/profile/5f0b02220000000001002750?xhsshare=CopyLink&amp;appuid=5f0b02220000000001002750&amp;apptime=1599404480</t>
  </si>
  <si>
    <t>11152</t>
  </si>
  <si>
    <t>https://www.xiaohongshu.com/discovery/item/5f758ec1000000000100a267?xhsshare=CopyLink&amp;appuid=5f0b02220000000001002750&amp;apptime=1601539794</t>
  </si>
  <si>
    <t>哈哈橘子</t>
  </si>
  <si>
    <t>wbslyy</t>
  </si>
  <si>
    <t>https://www.xiaohongshu.com/user/profile/5e7c5bee0000000001007e31?xhsshare=CopyLink&amp;appuid=5e7c5bee0000000001007e31&amp;apptime=1599711901</t>
  </si>
  <si>
    <t>13542786921</t>
  </si>
  <si>
    <t>https://www.xiaohongshu.com/discovery/item/5f8ef00b00000000010043f3?xhsshare=CopyLink&amp;appuid=5e7c5bee0000000001007e31&amp;apptime=1603238745</t>
  </si>
  <si>
    <t>待结算总额</t>
  </si>
  <si>
    <t>霸气的熹妃娘娘</t>
  </si>
  <si>
    <t>cjymmda</t>
  </si>
  <si>
    <t>https://www.xiaohongshu.com/user/profile/557e9212b7ba220ab29090d8?xhsshare=CopyLink&amp;appuid=557e9212b7ba220ab29090d8&amp;apptime=1599708117</t>
  </si>
  <si>
    <t>11000</t>
  </si>
  <si>
    <t>15629545732</t>
  </si>
  <si>
    <t>https://www.xiaohongshu.com/discovery/item/5f71a5d2000000000101ce33?xhsshare=SinaWeibo&amp;appuid=557e9212b7ba220ab29090d8&amp;apptime=1601283625</t>
  </si>
  <si>
    <t>https://show.meitu.com/detail?feed_id=6716270746644008823&amp;root_id=1089289009&amp;stat_gid=1354022625&amp;stat_uid=1089289009</t>
  </si>
  <si>
    <t>日夜焕颜🤗我的内服美白日记</t>
  </si>
  <si>
    <t>2020-09-28T16:58:00</t>
  </si>
  <si>
    <t>56</t>
  </si>
  <si>
    <t>Christy</t>
  </si>
  <si>
    <t>Yqk997</t>
  </si>
  <si>
    <t>尧青珂</t>
  </si>
  <si>
    <t>https://www.xiaohongshu.com/user/profile/5d5017b000000000100040b4?xhsshare=CopyLink&amp;appuid=5d5017b000000000100040b4&amp;apptime=1599704855</t>
  </si>
  <si>
    <t>18000</t>
  </si>
  <si>
    <t>18579067193</t>
  </si>
  <si>
    <t>周艳妃</t>
  </si>
  <si>
    <t>zz_yf1998</t>
  </si>
  <si>
    <t>Killer_Ling</t>
  </si>
  <si>
    <t>https://www.xiaohongshu.com/user/profile/5e15808100000000010059d2?xhsshare=CopyLink&amp;appuid=5e15808100000000010059d2&amp;apptime=1599713851</t>
  </si>
  <si>
    <t>16670</t>
  </si>
  <si>
    <t>15575936165</t>
  </si>
  <si>
    <t>https://www.xiaohongshu.com/discovery/item/5f6dc8a50000000001009797?xhsshare=CopyLink&amp;appuid=5e15808100000000010059d2&amp;apptime=1601030716</t>
  </si>
  <si>
    <t>https://m.weibo.cn/6505835147/4553115565295425</t>
  </si>
  <si>
    <t>夏天晒不黑的秘诀—Aquilea日夜焕颜鎏金饮</t>
  </si>
  <si>
    <t>2020-09-25T18:38:00</t>
  </si>
  <si>
    <t>112</t>
  </si>
  <si>
    <t>43</t>
  </si>
  <si>
    <t>最新更新日期</t>
  </si>
  <si>
    <t>Carrie.Leung</t>
  </si>
  <si>
    <t>13129371992</t>
  </si>
  <si>
    <t>加盐carrie</t>
  </si>
  <si>
    <t>https://www.xiaohongshu.com/user/profile/5edc90f400000000010066c9?xhsshare=CopyLink&amp;appuid=5edc90f400000000010066c9&amp;apptime=1599704165</t>
  </si>
  <si>
    <t>https://www.xiaohongshu.com/discovery/item/5f7c24c500000000010079f7?xhsshare=CopyLink&amp;appuid=5f4925aa0000000001006f74&amp;apptime=1602058796</t>
  </si>
  <si>
    <t>Shawol-408kg.</t>
  </si>
  <si>
    <t>JongHyun-SHW</t>
  </si>
  <si>
    <t xml:space="preserve">Only1Kg </t>
  </si>
  <si>
    <t>https://www.xiaohongshu.com/user/profile/5b6c654711be103237987483?xhsshare=CopyLink&amp;appuid=5b6c654711be103237987483&amp;apptime=1599705918</t>
  </si>
  <si>
    <t>13416180308</t>
  </si>
  <si>
    <t>https://www.xiaohongshu.com/discovery/item/5f740b7e00000000010050d5</t>
  </si>
  <si>
    <t>嘟。</t>
  </si>
  <si>
    <t>H19981204WE</t>
  </si>
  <si>
    <t>黄桃狗叽</t>
  </si>
  <si>
    <t>https://www.xiaohongshu.com/user/profile/5da13d9d00000000010006a0?xhsshare=CopyLink&amp;appuid=5da13d9d00000000010006a0&amp;apptime=1599704525</t>
  </si>
  <si>
    <t>17688324260</t>
  </si>
  <si>
    <t>https://www.xiaohongshu.com/discovery/item/5f6efda90000000001006d12?xhsshare=CopyLink&amp;appuid=5da13d9d00000000010006a0&amp;apptime=1602323254</t>
  </si>
  <si>
    <t>https://m.weibo.cn/2094383217/4553427420190392</t>
  </si>
  <si>
    <t>tiu.</t>
  </si>
  <si>
    <t>316212184</t>
  </si>
  <si>
    <t>熊涛hh</t>
  </si>
  <si>
    <t>https://www.xiaohongshu.com/user/profile/5eeef5430000000001002bd2?xhsshare=CopyLink&amp;appuid=5eeef5430000000001002bd2&amp;apptime=1596703037</t>
  </si>
  <si>
    <t>13829629433</t>
  </si>
  <si>
    <t>https://www.xiaohongshu.com/discovery/item/5f71778000000000010097d4?xhsshare=CopyLink&amp;appuid=5eeef5430000000001002bd2&amp;apptime=1601285431</t>
  </si>
  <si>
    <t>懒得护肤又想变白？快把日夜鎏金饮给我安排</t>
  </si>
  <si>
    <t>2020-09-28T13:41:00</t>
  </si>
  <si>
    <t>5</t>
  </si>
  <si>
    <t>28</t>
  </si>
  <si>
    <t>小红书Lyesen.(写稿中)</t>
  </si>
  <si>
    <t>T_20001211</t>
  </si>
  <si>
    <t>Lyesen.</t>
  </si>
  <si>
    <t>https://www.xiaohongshu.com/user/profile/5ece50880000000001002bbd?xhsshare=CopyLink&amp;appuid=5ece50880000000001002bbd&amp;apptime=1599704851</t>
  </si>
  <si>
    <t>13426798134</t>
  </si>
  <si>
    <t>H</t>
  </si>
  <si>
    <t>ljh1942766952</t>
  </si>
  <si>
    <t>腻个八十四</t>
  </si>
  <si>
    <t>https://www.xiaohongshu.com/user/profile/5e8d33b400000000010039f6?xhsshare=CopyLink&amp;appuid=5e8d33b400000000010039f6&amp;apptime=1599707210</t>
  </si>
  <si>
    <t>15374043856</t>
  </si>
  <si>
    <t>https://www.xiaohongshu.com/discovery/item/5f77d582000000000101faf7?xhsshare=CopyLink&amp;appuid=5e8d33b400000000010039f6&amp;apptime=1601689957</t>
  </si>
  <si>
    <r>
      <rPr>
        <sz val="12"/>
        <color theme="1"/>
        <rFont val="微软雅黑"/>
        <charset val="134"/>
      </rPr>
      <t>无糖安慕c</t>
    </r>
    <r>
      <rPr>
        <sz val="12"/>
        <color theme="1"/>
        <rFont val="Baskerville Old Face"/>
        <charset val="134"/>
      </rPr>
      <t>🍶</t>
    </r>
  </si>
  <si>
    <t>cccc_1128x</t>
  </si>
  <si>
    <t>无糖安慕c</t>
  </si>
  <si>
    <t>https://www.xiaohongshu.com/user/profile/5e60d5b0000000000100050b?xhsshare=CopyLink&amp;appuid=5e60d5b0000000000100050b&amp;apptime=1599712372</t>
  </si>
  <si>
    <t>18826345616</t>
  </si>
  <si>
    <t>https://www.xiaohongshu.com/discovery/item/5f735b9b000000000101cc10?xhsshare=CopyLink&amp;appuid=5e60d5b0000000000100050b&amp;apptime=1601493849</t>
  </si>
  <si>
    <t>https://m.weibo.cn/2867513610/4554814572730350</t>
  </si>
  <si>
    <t>https://m.oasis.weibo.cn/v1/h5/share?sid=4554815919367412</t>
  </si>
  <si>
    <t>Eason-sue</t>
  </si>
  <si>
    <t>Angelababy_sue</t>
  </si>
  <si>
    <t>便秘美少女</t>
  </si>
  <si>
    <t>https://www.xiaohongshu.com/user/profile/5ebaa9cf000000000101e546?xhsshare=CopyLink&amp;appuid=5ebaa9cf000000000101e546&amp;apptime=1598770119</t>
  </si>
  <si>
    <t>23000</t>
  </si>
  <si>
    <t>13126014708</t>
  </si>
  <si>
    <t>https://www.xiaohongshu.com/discovery/item/5f6f0b200000000001005ba4?xhsshare=CopyLink&amp;appuid=5ebaa9cf000000000101e546&amp;apptime=1601112873</t>
  </si>
  <si>
    <t>内服保养| Aquilea日夜焕颜鎏金饮</t>
  </si>
  <si>
    <t>2020-09-26T17:34:00</t>
  </si>
  <si>
    <t>138</t>
  </si>
  <si>
    <t>97</t>
  </si>
  <si>
    <t>59</t>
  </si>
  <si>
    <t>Cikaaa_（九月可约）</t>
  </si>
  <si>
    <t>zhuyixyfy</t>
  </si>
  <si>
    <t>Cikaaa_</t>
  </si>
  <si>
    <t>https://www.xiaohongshu.com/user/profile/5cf6874400000000120035b6?xhsshare=CopyLink&amp;appuid=5cf6874400000000120035b6&amp;apptime=1599704299</t>
  </si>
  <si>
    <t>15976171622</t>
  </si>
  <si>
    <t>https://www.xiaohongshu.com/discovery/item/5f7593e7000000000100799d?xhsshare=CopyLink&amp;appuid=5cf6874400000000120035b6&amp;apptime=1601541176</t>
  </si>
  <si>
    <r>
      <rPr>
        <sz val="12"/>
        <color theme="1"/>
        <rFont val="BatangChe"/>
        <charset val="134"/>
      </rPr>
      <t>ㅤㅤ</t>
    </r>
    <r>
      <rPr>
        <sz val="12"/>
        <color theme="1"/>
        <rFont val="MS Gothic"/>
        <charset val="134"/>
      </rPr>
      <t>TAMI</t>
    </r>
  </si>
  <si>
    <t>Csmallxx</t>
  </si>
  <si>
    <t>塌塌米tami</t>
  </si>
  <si>
    <t>https://www.xiaohongshu.com/user/profile/5bd58ba66d0c4d00019c1016?xhsshare=CopyLink&amp;appuid=5bd58ba66d0c4d00019c1016&amp;apptime=1599708314</t>
  </si>
  <si>
    <t>31000</t>
  </si>
  <si>
    <t>19801301670</t>
  </si>
  <si>
    <t>https://www.xiaohongshu.com/discovery/item/5f840bd30000000001005d24?xhsshare=CopyLink&amp;appuid=5bd58ba66d0c4d00019c1016&amp;apptime=1602489726</t>
  </si>
  <si>
    <t>https://m.weibo.cn/7397186612/4559233415126356</t>
  </si>
  <si>
    <t>MAYA</t>
  </si>
  <si>
    <t>vivian1412forever</t>
  </si>
  <si>
    <t>桃子菌</t>
  </si>
  <si>
    <t>https://www.xiaohongshu.com/user/profile/5659996ce4251d4cd6c9684a?xhsshare=CopyLink&amp;appuid=5ae9baf411be107ced7a9cb2&amp;apptime=1599719361</t>
  </si>
  <si>
    <t>18603657693</t>
  </si>
  <si>
    <t>https://www.xiaohongshu.com/discovery/item/5f6f064d000000000101e874?xhsshare=CopyLink&amp;appuid=5659996ce4251d4cd6c9684a&amp;apptime=1601111780</t>
  </si>
  <si>
    <t>https://show.meitu.com/detail?feed_id=6715550207122893397&amp;root_id=1619275942&amp;stat_gid=1328956791&amp;stat_uid=1619275942</t>
  </si>
  <si>
    <t>这个酸甜鎏金饮品还能抗初老？</t>
  </si>
  <si>
    <t>2020-09-26T17:13:00</t>
  </si>
  <si>
    <t>68</t>
  </si>
  <si>
    <t>21</t>
  </si>
  <si>
    <t>17</t>
  </si>
  <si>
    <t>哩小喵</t>
  </si>
  <si>
    <t>lixiaomiao0818</t>
  </si>
  <si>
    <t>https://www.xiaohongshu.com/user/profile/5e6e6d310000000001003028?xhsshare=CopyLink&amp;appuid=5e6e6d310000000001003028&amp;apptime=1599721056</t>
  </si>
  <si>
    <t>22000</t>
  </si>
  <si>
    <t>18655357073</t>
  </si>
  <si>
    <t>https://www.xiaohongshu.com/discovery/item/5f7068ce0000000001000b63?xhsshare=CopyLink&amp;appuid=5e6e6d310000000001003028&amp;apptime=1601204137</t>
  </si>
  <si>
    <t>太可了叭|日夜焕颜鎏金饮|妹纸们快看过来！</t>
  </si>
  <si>
    <t>2020-09-27T18:26:00</t>
  </si>
  <si>
    <t>70</t>
  </si>
  <si>
    <t>69</t>
  </si>
  <si>
    <t>4</t>
  </si>
  <si>
    <t>春娇</t>
  </si>
  <si>
    <t>ziliaoma</t>
  </si>
  <si>
    <t>野三坡</t>
  </si>
  <si>
    <t>https://www.xiaohongshu.com/user/profile/5b861d2eb81340000145563d?xhsshare=CopyLink&amp;appuid=5b861d2eb81340000145563d&amp;apptime=1585727659</t>
  </si>
  <si>
    <t>17882282778</t>
  </si>
  <si>
    <t>https://www.xiaohongshu.com/discovery/item/5f75f3a00000000001000bea?xhsshare=CopyLink&amp;appuid=5b861d2eb81340000145563d&amp;apptime=1601604210</t>
  </si>
  <si>
    <t>why</t>
  </si>
  <si>
    <t>WHY_FromSlytherin</t>
  </si>
  <si>
    <t>鱼阿维</t>
  </si>
  <si>
    <t>https://www.xiaohongshu.com/user/profile/5e74ae050000000001006b99?xhsshare=CopyLink&amp;appuid=5e74ae050000000001006b99&amp;apptime=1599813214</t>
  </si>
  <si>
    <t>21871</t>
  </si>
  <si>
    <t>15118059286</t>
  </si>
  <si>
    <t>61分</t>
  </si>
  <si>
    <t>15583410703</t>
  </si>
  <si>
    <t>https://www.xiaohongshu.com/user/profile/5e9aefeb000000000100b1f5?xhsshare=CopyLink&amp;appuid=5e9aefeb000000000100b1f5&amp;apptime=1599710491</t>
  </si>
  <si>
    <t>30000</t>
  </si>
  <si>
    <t>19915540604</t>
  </si>
  <si>
    <t>https://www.xiaohongshu.com/discovery/item/5f72dd90000000000101c59d?xhsshare=CopyLink&amp;appuid=5e9aefeb000000000100b1f5&amp;apptime=1602078322</t>
  </si>
  <si>
    <t>小嘉很困</t>
  </si>
  <si>
    <t>ddyyy358</t>
  </si>
  <si>
    <t>Kathjoss</t>
  </si>
  <si>
    <t>https://www.xiaohongshu.com/user/profile/5ebbc5610000000001001ad6?xhsshare=CopyLink&amp;appuid=5ebbc5610000000001001ad6&amp;apptime=1599704913</t>
  </si>
  <si>
    <t>17000</t>
  </si>
  <si>
    <t>13539418142</t>
  </si>
  <si>
    <t>https://www.xiaohongshu.com/discovery/item/5f6f7ef6000000000100676d?xhsshare=CopyLink&amp;appuid=5ebbc5610000000001001ad6&amp;apptime=1601284886</t>
  </si>
  <si>
    <t>https://m.weibo.cn/6148892199/4554507235888354</t>
  </si>
  <si>
    <t>日夜焕颜的美白妙招你还不知道吗？</t>
  </si>
  <si>
    <t>2020-09-27T01:48:00</t>
  </si>
  <si>
    <t>神仙妹妹发大菜</t>
  </si>
  <si>
    <t>sxmmfdc</t>
  </si>
  <si>
    <t>https://www.xiaohongshu.com/user/profile/5c8393f200000000100077a4?xhsshare=CopyLink&amp;appuid=5ba34f3b2dfa220001ed0d39&amp;apptime=1595874707</t>
  </si>
  <si>
    <t>19849351438</t>
  </si>
  <si>
    <t>艾·小盆友</t>
  </si>
  <si>
    <t>Annvita_WeChat</t>
  </si>
  <si>
    <t>艾薇塔小盆友</t>
  </si>
  <si>
    <t>https://www.xiaohongshu.com/user/profile/5d5e75780000000001020ff0?xhsshare=CopyLink&amp;appuid=5d5e75780000000001020ff0&amp;apptime=1599705354</t>
  </si>
  <si>
    <t>12170</t>
  </si>
  <si>
    <t>15968738485</t>
  </si>
  <si>
    <t>https://www.xiaohongshu.com/user/profile/5d5e75780000000001020ff0</t>
  </si>
  <si>
    <t>✨星河在舌尖流动｜Aquilea日夜焕颜鎏金饮</t>
  </si>
  <si>
    <t>2020-09-27T15:39:00</t>
  </si>
  <si>
    <t>54</t>
  </si>
  <si>
    <t>29</t>
  </si>
  <si>
    <t>32</t>
  </si>
  <si>
    <t>Ruin</t>
  </si>
  <si>
    <t>Zshuaishuai429</t>
  </si>
  <si>
    <t>芮芮宁呀～</t>
  </si>
  <si>
    <t>https://www.xiaohongshu.com/user/profile/5c3dc0fa0000000005034777?xhsshare=CopyLink&amp;appuid=5c3dc0fa0000000005034777&amp;apptime=1571462637</t>
  </si>
  <si>
    <t>17780549621</t>
  </si>
  <si>
    <t>https://www.xiaohongshu.com/discovery/item/5f71a91100000000010021c8?apptime=1601285655&amp;appuid=5c3dc0fa0000000005034777&amp;xhsshare=CopyLink</t>
  </si>
  <si>
    <t>https://show.meitu.com/detail?feed_id=6716278634284346093&amp;root_id=1131242&amp;stat_gid=1686662148&amp;stat_uid=1131242</t>
  </si>
  <si>
    <t>颜值即正义｜自信美丽喝出来～</t>
  </si>
  <si>
    <t>2020-09-28T17:12:00</t>
  </si>
  <si>
    <t>SOBER</t>
  </si>
  <si>
    <t>1215014079</t>
  </si>
  <si>
    <t>羊仔日记</t>
  </si>
  <si>
    <t>https://www.xiaohongshu.com/user/profile/5e6b66a50000000001006c0a?xhsshare=CopyLink&amp;appuid=5e6b66a50000000001006c0a&amp;apptime=1599706740</t>
  </si>
  <si>
    <t>13591</t>
  </si>
  <si>
    <t>15875017117</t>
  </si>
  <si>
    <t>https://www.xiaohongshu.com/discovery/item/5f6eff7200000000010073ad?xhsshare=CopyLink&amp;appuid=5e6b66a50000000001006c0a&amp;apptime=1601109944</t>
  </si>
  <si>
    <t>https://m.oasis.weibo.cn/v1/h5/share?sid=4554512038372493</t>
  </si>
  <si>
    <t>亲手给自己冲一杯鎏金饮！美白就那么简单！</t>
  </si>
  <si>
    <t>2020-09-26T16:44:00</t>
  </si>
  <si>
    <t>71</t>
  </si>
  <si>
    <t>36</t>
  </si>
  <si>
    <t>55</t>
  </si>
  <si>
    <r>
      <rPr>
        <sz val="12"/>
        <color theme="1"/>
        <rFont val="微软雅黑"/>
        <charset val="134"/>
      </rPr>
      <t>SHENJIAHAO</t>
    </r>
    <r>
      <rPr>
        <sz val="12"/>
        <color theme="1"/>
        <rFont val="Baskerville Old Face"/>
        <charset val="134"/>
      </rPr>
      <t>🖤</t>
    </r>
  </si>
  <si>
    <t>15217206242</t>
  </si>
  <si>
    <t>TT睡醒了</t>
  </si>
  <si>
    <t>https://www.xiaohongshu.com/user/profile/5e0482100000000001001a9e?xhsshare=CopyLink&amp;appuid=5e0482100000000001001a9e&amp;apptime=1599809047</t>
  </si>
  <si>
    <t>https://www.xiaohongshu.com/discovery/item/5f6f144f000000000100a92c?xhsshare=CopyLink&amp;appuid=5e0482100000000001001a9e&amp;apptime=1601115362</t>
  </si>
  <si>
    <t>OMG！！守护我的天使终于来了</t>
  </si>
  <si>
    <t>2020-09-26T18:13:00</t>
  </si>
  <si>
    <t>38</t>
  </si>
  <si>
    <t>30</t>
  </si>
  <si>
    <t>郑姜饼仁</t>
  </si>
  <si>
    <t>1176397790</t>
  </si>
  <si>
    <t xml:space="preserve">CookieZmm </t>
  </si>
  <si>
    <t>https://www.xiaohongshu.com/user/profile/5be99ad4713ba300010fbaa2?xhsshare=CopyLink&amp;appuid=5c46a59a00000000120235ae&amp;apptime=1599708377</t>
  </si>
  <si>
    <t>13342422477</t>
  </si>
  <si>
    <t>https://www.xiaohongshu.com/discovery/item/5f745dc8000000000101f605?xhsshare=CopyLink&amp;appuid=5be99ad4713ba300010fbaa2&amp;apptime=1601461716</t>
  </si>
  <si>
    <t>考拉</t>
  </si>
  <si>
    <t>13430360078</t>
  </si>
  <si>
    <t>https://www.xiaohongshu.com/user/profile/5d8a0e290000000001006d1b?xhsshare=CopyLink&amp;appuid=5d8a0e290000000001006d1b&amp;apptime=1571542977</t>
  </si>
  <si>
    <t>https://www.xiaohongshu.com/discovery/item/5f71d03f00000000010022e3?xhsshare=CopyLink&amp;appuid=5d8a0e290000000001006d1b&amp;apptime=1601294692</t>
  </si>
  <si>
    <t>Aquilea｜秋冬养肤饮出发光肌✨</t>
  </si>
  <si>
    <t>2020-09-28T19:59:00</t>
  </si>
  <si>
    <t>.</t>
  </si>
  <si>
    <t>SLUSKH_</t>
  </si>
  <si>
    <t>你的含妹儿</t>
  </si>
  <si>
    <t>https://www.xiaohongshu.com/user/profile/5d1c9a590000000010006e8f?xhsshare=CopyLink&amp;appuid=5d1c9a590000000010006e8f&amp;apptime=1599714193</t>
  </si>
  <si>
    <t>18380584154</t>
  </si>
  <si>
    <t>https://www.xiaohongshu.com/discovery/item/5f7040f20000000001000ff3?xhsshare=CopyLink&amp;appuid=5d1c9a590000000010006e8f&amp;apptime=1601192289</t>
  </si>
  <si>
    <t>https://show.meitu.com/detail?feed_id=6715889314478191353&amp;amp;root_id=1067846632&amp;stat_gid=2039120218&amp;stat_uid=1067846632</t>
  </si>
  <si>
    <t>把银河喝下去就可以变美？!这个鎏金饮绝了</t>
  </si>
  <si>
    <t>2020-09-27T15:36:00</t>
  </si>
  <si>
    <t>40</t>
  </si>
  <si>
    <t>6</t>
  </si>
  <si>
    <r>
      <rPr>
        <sz val="12"/>
        <color theme="1"/>
        <rFont val="微软雅黑"/>
        <charset val="134"/>
      </rPr>
      <t>雨田三日玉</t>
    </r>
    <r>
      <rPr>
        <sz val="12"/>
        <color theme="1"/>
        <rFont val="Baskerville Old Face"/>
        <charset val="134"/>
      </rPr>
      <t>🍧</t>
    </r>
  </si>
  <si>
    <t>LJY1999322</t>
  </si>
  <si>
    <t>雨田三日玉</t>
  </si>
  <si>
    <t>https://www.xiaohongshu.com/user/profile/5b9f24cf6f3c3100019421b9?xhsshare=CopyLink&amp;appuid=5b9f24cf6f3c3100019421b9&amp;apptime=1599707119</t>
  </si>
  <si>
    <t>17673109846</t>
  </si>
  <si>
    <t>https://www.xiaohongshu.com/discovery/item/5f6efb8400000000010098aa?xhsshare=CopyLink&amp;appuid=5b9f24cf6f3c3100019421b9&amp;apptime=1601177378</t>
  </si>
  <si>
    <t>https://m.weibo.cn/2162728773/4553730014055743</t>
  </si>
  <si>
    <t>自信喝出来，长这么好看还能养颜？</t>
  </si>
  <si>
    <t>2020-09-26T16:27:00</t>
  </si>
  <si>
    <t>117</t>
  </si>
  <si>
    <t>37</t>
  </si>
  <si>
    <t>汇总</t>
  </si>
  <si>
    <t>序号</t>
  </si>
  <si>
    <t>年龄</t>
  </si>
  <si>
    <t>筛选</t>
  </si>
  <si>
    <t>赞和收藏数量</t>
  </si>
  <si>
    <t>上月合作</t>
  </si>
  <si>
    <t>本月合作</t>
  </si>
  <si>
    <t>账号质量</t>
  </si>
  <si>
    <t>粉丝性价比</t>
  </si>
  <si>
    <t>内容性价比</t>
  </si>
  <si>
    <t>博主领域</t>
  </si>
  <si>
    <t>所在城市</t>
  </si>
  <si>
    <t>图文自报价</t>
  </si>
  <si>
    <t>收到产品后其他可发布平台</t>
  </si>
  <si>
    <t>收货后可几天交稿</t>
  </si>
  <si>
    <t>是否可拍摄vlog视频笔记</t>
  </si>
  <si>
    <t>视频笔记报价</t>
  </si>
  <si>
    <t>以往视频笔记链接参考(合作视频达人必填)</t>
  </si>
  <si>
    <t>粉丝10w+达人视频合作最低价</t>
  </si>
  <si>
    <t>报名状态</t>
  </si>
  <si>
    <t>核销时间</t>
  </si>
  <si>
    <t>核销人</t>
  </si>
  <si>
    <t>备注说明</t>
  </si>
  <si>
    <t>报名时间</t>
  </si>
  <si>
    <t>50</t>
  </si>
  <si>
    <t>22</t>
  </si>
  <si>
    <t>583718199</t>
  </si>
  <si>
    <t>13172638005</t>
  </si>
  <si>
    <t>18-24</t>
  </si>
  <si>
    <t>https://www.xiaohongshu.com/user/profile/5dd4aa1400000000010015f7?xhsshare=CopyLink&amp;appuid=5dd4aa1400000000010015f7&amp;apptime=1599706058</t>
  </si>
  <si>
    <t>1w</t>
  </si>
  <si>
    <t>12.6w</t>
  </si>
  <si>
    <t>护肤,彩妆</t>
  </si>
  <si>
    <t>广东汕头</t>
  </si>
  <si>
    <t>微博</t>
  </si>
  <si>
    <t>否</t>
  </si>
  <si>
    <t>报名成功</t>
  </si>
  <si>
    <t>2020-09-10 10:16</t>
  </si>
  <si>
    <t>132</t>
  </si>
  <si>
    <t>Christo</t>
  </si>
  <si>
    <t>15099863317</t>
  </si>
  <si>
    <t>郭肥肥不想肥</t>
  </si>
  <si>
    <t>https://www.xiaohongshu.com/user/profile/5ef75ce80000000001006e0c?xhsshare=CopyLink&amp;appuid=5ef75ce80000000001006e0c&amp;apptime=1599719548</t>
  </si>
  <si>
    <t>1.6w</t>
  </si>
  <si>
    <t>4.7w</t>
  </si>
  <si>
    <t>广州</t>
  </si>
  <si>
    <t>微博可以</t>
  </si>
  <si>
    <t>https://www.xiaohongshu.com/discovery/item/5f4de307000000000101dd6c?xhsshare=CopyLink&amp;appuid=5edc90f400000000010066c9&amp;apptime=1599704221</t>
  </si>
  <si>
    <t>2020-09-10 10:17</t>
  </si>
  <si>
    <t>39</t>
  </si>
  <si>
    <t>🙃</t>
  </si>
  <si>
    <t>845644379</t>
  </si>
  <si>
    <t>13279267024</t>
  </si>
  <si>
    <t>南曦姐姐✨</t>
  </si>
  <si>
    <t>https://www.xiaohongshu.com/user/profile/5bcc3865f67ec40001623661?xhsshare=CopyLink&amp;appuid=5bcc3865f67ec40001623661&amp;apptime=1557230978</t>
  </si>
  <si>
    <t>211000</t>
  </si>
  <si>
    <t>护肤,彩妆,穿搭</t>
  </si>
  <si>
    <t>广东省湛江市</t>
  </si>
  <si>
    <t>210</t>
  </si>
  <si>
    <t>小嫩猪</t>
  </si>
  <si>
    <t>ldhkgo</t>
  </si>
  <si>
    <t>13697544710</t>
  </si>
  <si>
    <t>巴姆是妹妹</t>
  </si>
  <si>
    <t>https://www.xiaohongshu.com/user/profile/5be466d4bd07d400011da16c?xhsshare=CopyLink&amp;appuid=547afa3ed6e4a9587ce78315&amp;apptime=1590411616</t>
  </si>
  <si>
    <t>330000</t>
  </si>
  <si>
    <t>柳州</t>
  </si>
  <si>
    <t>无</t>
  </si>
  <si>
    <t>7</t>
  </si>
  <si>
    <t>2020-09-10 10:18</t>
  </si>
  <si>
    <t>98</t>
  </si>
  <si>
    <t>唐碟子</t>
  </si>
  <si>
    <t>17675611328</t>
  </si>
  <si>
    <t>https://www.xiaohongshu.com/user/profile/5bacf3000336da000188371e?xhsshare=CopyLink&amp;appuid=5bacf3000336da000188371e&amp;apptime=1592632318</t>
  </si>
  <si>
    <t>10800</t>
  </si>
  <si>
    <t>221000</t>
  </si>
  <si>
    <t>四川省</t>
  </si>
  <si>
    <t>可</t>
  </si>
  <si>
    <t>2020-09-10 10:19</t>
  </si>
  <si>
    <t>53</t>
  </si>
  <si>
    <t>969862776</t>
  </si>
  <si>
    <t>18420339836</t>
  </si>
  <si>
    <t>Wingmenb</t>
  </si>
  <si>
    <t>https://www.xiaohongshu.com/user/profile/5ebd27f800000000010004ba?xhsshare=CopyLink&amp;appuid=5ebd27f800000000010004ba&amp;apptime=1599706140</t>
  </si>
  <si>
    <t>205000</t>
  </si>
  <si>
    <t>广东省广州市</t>
  </si>
  <si>
    <t>小红书</t>
  </si>
  <si>
    <t>不拍视频哦～</t>
  </si>
  <si>
    <t>146</t>
  </si>
  <si>
    <t>肉肉酒窝</t>
  </si>
  <si>
    <t>13078893745</t>
  </si>
  <si>
    <t>24-29</t>
  </si>
  <si>
    <t xml:space="preserve">肉肉酒窝 </t>
  </si>
  <si>
    <t>https://www.xiaohongshu.com/user/profile/5bd1b563e5d34700010656e0?xhsshare=CopyLink&amp;appuid=5bd1b563e5d34700010656e0&amp;apptime=1557300089</t>
  </si>
  <si>
    <t>217000</t>
  </si>
  <si>
    <t>广东河源</t>
  </si>
  <si>
    <t>2020-09-10 10:20</t>
  </si>
  <si>
    <t>122</t>
  </si>
  <si>
    <t>mojingying 🧡</t>
  </si>
  <si>
    <t>18260861631</t>
  </si>
  <si>
    <t>https://www.xiaohongshu.com/user/profile/5cd30d6f000000001201c3c3?xhsshare=CopyLink&amp;appuid=5cd30d6f000000001201c3c3&amp;apptime=1599714083</t>
  </si>
  <si>
    <t>待选</t>
  </si>
  <si>
    <t>197000</t>
  </si>
  <si>
    <t>护肤</t>
  </si>
  <si>
    <t>🉑️</t>
  </si>
  <si>
    <t>熊涛hh发布了一篇小红书笔记，快来看吧！😆 EZqUFiCZXmBY8VS 😆 ，复制本条信息，打开【小红书】App查看精彩内容！</t>
  </si>
  <si>
    <t>2020-09-10 10:22</t>
  </si>
  <si>
    <t>169</t>
  </si>
  <si>
    <t>Ceng</t>
  </si>
  <si>
    <t>suancaimiana</t>
  </si>
  <si>
    <t>15112089319</t>
  </si>
  <si>
    <t>爱吃酸菜面的老坛酱</t>
  </si>
  <si>
    <t>https://www.xiaohongshu.com/user/profile/5ca0a621000000001601b0d8?xhsshare=CopyLink&amp;appuid=5ca0a621000000001601b0d8&amp;apptime=1590419728</t>
  </si>
  <si>
    <t>177000</t>
  </si>
  <si>
    <t>广东揭阳</t>
  </si>
  <si>
    <t>美图秀秀</t>
  </si>
  <si>
    <t>2020-09-10 10:23</t>
  </si>
  <si>
    <t>144</t>
  </si>
  <si>
    <t>草莓味的莹仔</t>
  </si>
  <si>
    <t>enen4578</t>
  </si>
  <si>
    <t>17868140227</t>
  </si>
  <si>
    <t>https://www.xiaohongshu.com/user/profile/5bcda127618f63000165e9eb?xhsshare=CopyLink&amp;appuid=5bcda127618f63000165e9eb&amp;apptime=1596783826</t>
  </si>
  <si>
    <t>192000</t>
  </si>
  <si>
    <t>广东广州</t>
  </si>
  <si>
    <t>1</t>
  </si>
  <si>
    <t>10</t>
  </si>
  <si>
    <t>141000</t>
  </si>
  <si>
    <t>惠州市</t>
  </si>
  <si>
    <t>可以</t>
  </si>
  <si>
    <t>162</t>
  </si>
  <si>
    <t>win</t>
  </si>
  <si>
    <t>pigw1n</t>
  </si>
  <si>
    <t>13076264020</t>
  </si>
  <si>
    <t>winwin仔🍒</t>
  </si>
  <si>
    <t>https://www.xiaohongshu.com/user/profile/5bbb9de9c5bcdf0001529a13?xhsshare=CopyLink&amp;appuid=5bbb9de9c5bcdf0001529a13&amp;apptime=1558327342</t>
  </si>
  <si>
    <t>10200</t>
  </si>
  <si>
    <t>140000</t>
  </si>
  <si>
    <t>护肤,彩妆,美食</t>
  </si>
  <si>
    <t>大众点评</t>
  </si>
  <si>
    <t>七天内</t>
  </si>
  <si>
    <t>2020-09-10 10:24</t>
  </si>
  <si>
    <t>149</t>
  </si>
  <si>
    <t>张秋（Diris）</t>
  </si>
  <si>
    <t>Maud-lin</t>
  </si>
  <si>
    <t>https://www.xiaohongshu.com/user/profile/5bd084409c0ed60001128840?xhsshare=CopyLink&amp;appuid=5bd084409c0ed60001128840&amp;apptime=1597547223</t>
  </si>
  <si>
    <t>121000</t>
  </si>
  <si>
    <t>1651000</t>
  </si>
  <si>
    <t>广东东莞</t>
  </si>
  <si>
    <t>2020-09-10 10:25</t>
  </si>
  <si>
    <t>35</t>
  </si>
  <si>
    <t>P!NK💞</t>
  </si>
  <si>
    <t>pinkkkovo</t>
  </si>
  <si>
    <t>18277938307</t>
  </si>
  <si>
    <t>过期小芋圆</t>
  </si>
  <si>
    <t>https://www.xiaohongshu.com/user/profile/5d8af70d0000000001008220?xhsshare=CopyLink&amp;appuid=5d8af70d0000000001008220&amp;apptime=1599705543</t>
  </si>
  <si>
    <t>9660</t>
  </si>
  <si>
    <t>127000</t>
  </si>
  <si>
    <t>广西南宁</t>
  </si>
  <si>
    <t>/</t>
  </si>
  <si>
    <t>2020-09-10 10:26</t>
  </si>
  <si>
    <t>125</t>
  </si>
  <si>
    <t>OnlyヽM</t>
  </si>
  <si>
    <t xml:space="preserve">18661235946 </t>
  </si>
  <si>
    <t xml:space="preserve">Only丶M </t>
  </si>
  <si>
    <t>https://www.xiaohongshu.com/user/profile/5b87b6082e00800001567bcc?xhsshare=CopyLink&amp;appuid=5bc2bacfea387500017997c2&amp;apptime=1599714800</t>
  </si>
  <si>
    <t>138000</t>
  </si>
  <si>
    <t>155</t>
  </si>
  <si>
    <t>13049108854</t>
  </si>
  <si>
    <t>一支话筒</t>
  </si>
  <si>
    <t>https://www.xiaohongshu.com/user/profile/5c7e0989000000001201c48f?xhsshare=CopyLink&amp;appuid=5c7e0989000000001201c48f&amp;apptime=1599726634</t>
  </si>
  <si>
    <t>128000</t>
  </si>
  <si>
    <t>江苏南通</t>
  </si>
  <si>
    <t>绿洲</t>
  </si>
  <si>
    <t>2020-09-10 10:27</t>
  </si>
  <si>
    <t>197</t>
  </si>
  <si>
    <t>charelene-（漏回call语音</t>
  </si>
  <si>
    <t>laishaomei6524</t>
  </si>
  <si>
    <t>1355144829</t>
  </si>
  <si>
    <t>卡卡西女孩</t>
  </si>
  <si>
    <t>https://www.xiaohongshu.com/user/profile/5d526adf00000000100138a9?xhsshare=CopyLink&amp;appuid=5d526adf00000000100138a9&amp;apptime=1599791195</t>
  </si>
  <si>
    <t>115000</t>
  </si>
  <si>
    <t>江苏连云港</t>
  </si>
  <si>
    <t>2020-09-10 10:28</t>
  </si>
  <si>
    <t>207</t>
  </si>
  <si>
    <t>洋葱不爱吃洋葱</t>
  </si>
  <si>
    <t>18948332646</t>
  </si>
  <si>
    <t>丑丑的洋葱酱</t>
  </si>
  <si>
    <t>https://www.xiaohongshu.com/user/profile/5c931ef100000000100035ff?xhsshare=CopyLink&amp;appuid=5c931ef100000000100035ff&amp;apptime=1599811026</t>
  </si>
  <si>
    <t>114000</t>
  </si>
  <si>
    <t>178</t>
  </si>
  <si>
    <t>敏宝</t>
  </si>
  <si>
    <t>huayaqq1007</t>
  </si>
  <si>
    <t>19182250912</t>
  </si>
  <si>
    <t>https://www.xiaohongshu.com/user/profile/5e5e34dd0000000001000310?xhsshare=CopyLink&amp;appuid=5e5e34dd0000000001000310&amp;apptime=1599746003</t>
  </si>
  <si>
    <t>63000</t>
  </si>
  <si>
    <t>652000</t>
  </si>
  <si>
    <t>2020-09-10 10:29</t>
  </si>
  <si>
    <t>205</t>
  </si>
  <si>
    <t>33</t>
  </si>
  <si>
    <t>18380128169</t>
  </si>
  <si>
    <t>爱吃糖的33</t>
  </si>
  <si>
    <t>https://www.xiaohongshu.com/user/profile/5ec76d8f000000000101f555?xhsshare=CopyLink&amp;appuid=5ec76d8f000000000101f555&amp;apptime=1599808390</t>
  </si>
  <si>
    <t>2.7</t>
  </si>
  <si>
    <t>27.1</t>
  </si>
  <si>
    <t>护肤,母婴</t>
  </si>
  <si>
    <t>209</t>
  </si>
  <si>
    <t>糖果🍬姐姐～</t>
  </si>
  <si>
    <t>160000</t>
  </si>
  <si>
    <t>成都</t>
  </si>
  <si>
    <t>美图</t>
  </si>
  <si>
    <t>3.5</t>
  </si>
  <si>
    <t>。</t>
  </si>
  <si>
    <t>2020-09-10 10:31</t>
  </si>
  <si>
    <t>160</t>
  </si>
  <si>
    <t>菜早早</t>
  </si>
  <si>
    <t>15360460761</t>
  </si>
  <si>
    <t>秋秋</t>
  </si>
  <si>
    <t>https://www.xiaohongshu.com/user/profile/5bfd3997e5ff920001bbbe2f?xhsshare=CopyLink&amp;appuid=5bfd3997e5ff920001bbbe2f&amp;apptime=1597387062</t>
  </si>
  <si>
    <t>167000</t>
  </si>
  <si>
    <t>广东省惠州市</t>
  </si>
  <si>
    <t>2020-09-10 10:33</t>
  </si>
  <si>
    <t>76</t>
  </si>
  <si>
    <t>102000</t>
  </si>
  <si>
    <t>广东茂名</t>
  </si>
  <si>
    <t>🈚️</t>
  </si>
  <si>
    <t>2020-09-10 10:35</t>
  </si>
  <si>
    <t>27</t>
  </si>
  <si>
    <t>wendy</t>
  </si>
  <si>
    <t>discovery-wm</t>
  </si>
  <si>
    <t>17206030230</t>
  </si>
  <si>
    <t>apple</t>
  </si>
  <si>
    <t>https://www.xiaohongshu.com/user/profile/5b042137e8ac2b5fa164dec7?xhsshare=CopyLink&amp;appuid=5b042137e8ac2b5fa164dec7&amp;apptime=1568779827</t>
  </si>
  <si>
    <t>107000</t>
  </si>
  <si>
    <t>深圳</t>
  </si>
  <si>
    <t>143</t>
  </si>
  <si>
    <t>诗小c</t>
  </si>
  <si>
    <t>18476489117</t>
  </si>
  <si>
    <t>https://www.xiaohongshu.com/user/profile/5b1e2d7c11be1075a48ea7d7?xhsshare=CopyLink&amp;appuid=5927fb535e87e73932bd7066&amp;apptime=1596768686</t>
  </si>
  <si>
    <t>南宁</t>
  </si>
  <si>
    <t>5.</t>
  </si>
  <si>
    <t>20</t>
  </si>
  <si>
    <t>陌之沫</t>
  </si>
  <si>
    <t>wzx0210520</t>
  </si>
  <si>
    <t>18761025034</t>
  </si>
  <si>
    <t>https://www.xiaohongshu.com/user/profile/5ba31dbce5db9500017b59d4?xhsshare=CopyLink&amp;appuid=5ba31dbce5db9500017b59d4&amp;apptime=1575783544</t>
  </si>
  <si>
    <t>5353</t>
  </si>
  <si>
    <t>51000</t>
  </si>
  <si>
    <t>杭州</t>
  </si>
  <si>
    <t>2020-09-10 10:36</t>
  </si>
  <si>
    <t>145</t>
  </si>
  <si>
    <t>张甜妮子</t>
  </si>
  <si>
    <t>yezi0819</t>
  </si>
  <si>
    <t>15200009893</t>
  </si>
  <si>
    <t>https://www.xiaohongshu.com/user/profile/58a299b782ec3972119a7d4b?xhsshare=CopyLink&amp;appuid=58a299b782ec3972119a7d4b&amp;apptime=1599721367</t>
  </si>
  <si>
    <t>110000</t>
  </si>
  <si>
    <t>79</t>
  </si>
  <si>
    <t>PrAiNtong</t>
  </si>
  <si>
    <t>F8080522</t>
  </si>
  <si>
    <t>17665738618</t>
  </si>
  <si>
    <t>甜酒果</t>
  </si>
  <si>
    <t>https://www.xiaohongshu.com/user/profile/5dd921490000000001004272?xhsshare=CopyLink&amp;appuid=5dd921490000000001004272&amp;apptime=1599707860</t>
  </si>
  <si>
    <t>97000</t>
  </si>
  <si>
    <t>沈阳</t>
  </si>
  <si>
    <t>2020-09-10 10:37</t>
  </si>
  <si>
    <t>183</t>
  </si>
  <si>
    <t>一一的麻麻叫Angel</t>
  </si>
  <si>
    <t>lg05111102</t>
  </si>
  <si>
    <t>18224437675</t>
  </si>
  <si>
    <t>https://www.xiaohongshu.com/user/profile/5e76eab00000000001006e3e?xhsshare=CopyLink&amp;appuid=5e76eab00000000001006e3e&amp;apptime=1599749058</t>
  </si>
  <si>
    <t>53000</t>
  </si>
  <si>
    <t>456000</t>
  </si>
  <si>
    <t>86000</t>
  </si>
  <si>
    <t>2020-09-10 10:38</t>
  </si>
  <si>
    <t>64</t>
  </si>
  <si>
    <t>只因</t>
  </si>
  <si>
    <t>JeremyAmy-ing</t>
  </si>
  <si>
    <t>15626492835</t>
  </si>
  <si>
    <t>不会梁yaya</t>
  </si>
  <si>
    <t>https://www.xiaohongshu.com/user/profile/5ed4ee5000000000010032c5?xhsshare=CopyLink&amp;appuid=5ed4ee5000000000010032c5&amp;apptime=1595922749</t>
  </si>
  <si>
    <t>2020-09-10 10:39</t>
  </si>
  <si>
    <t>96000</t>
  </si>
  <si>
    <t>山西</t>
  </si>
  <si>
    <t>彭彭鱼宴</t>
  </si>
  <si>
    <t>PP2580592175</t>
  </si>
  <si>
    <t>15662092250</t>
  </si>
  <si>
    <t>https://www.xiaohongshu.com/user/profile/5bd4463bd8734b00019332a4?xhsshare=CopyLink&amp;appuid=5bd4463bd8734b00019332a4&amp;apptime=157595520</t>
  </si>
  <si>
    <t>88000</t>
  </si>
  <si>
    <t>肇庆市</t>
  </si>
  <si>
    <t>护肤,彩妆,健身</t>
  </si>
  <si>
    <t>武汉</t>
  </si>
  <si>
    <t>https://www.xiaohongshu.com/user/profile/5867f90a5e87e7375349bd96?xhsshare=CopyLink&amp;appuid=5867f90a5e87e7375349bd96&amp;apptime=1599705468</t>
  </si>
  <si>
    <t>3000</t>
  </si>
  <si>
    <t>2020-09-10 10:40</t>
  </si>
  <si>
    <t>111</t>
  </si>
  <si>
    <t>丸子</t>
  </si>
  <si>
    <t>18378105192</t>
  </si>
  <si>
    <t>青蛙呱呱</t>
  </si>
  <si>
    <t>https://www.xiaohongshu.com/user/profile/5a9d768211be103ba1a670da?xhsshare=CopyLink&amp;appuid=5a9d768211be103ba1a670da&amp;apptime=1599711948</t>
  </si>
  <si>
    <t>95000</t>
  </si>
  <si>
    <t>北海</t>
  </si>
  <si>
    <t>201</t>
  </si>
  <si>
    <t>506000</t>
  </si>
  <si>
    <t>茵yin发布了一篇小红书笔记，快来看吧！😆 5kbFHBp6w9CHKtG 😆 http://xhslink.com/6H9JC，复制本条信息，打开【小红书】App查看精彩内容！</t>
  </si>
  <si>
    <t>139</t>
  </si>
  <si>
    <t>小项mm</t>
  </si>
  <si>
    <t>15209896224</t>
  </si>
  <si>
    <t>https://www.xiaohongshu.com/user/profile/5a93e93be8ac2b6eb0942769?xhsshare=CopyLink&amp;appuid=5a93e93be8ac2b6eb0942769&amp;apptime=1597928441</t>
  </si>
  <si>
    <t>180000</t>
  </si>
  <si>
    <t>无其他平台</t>
  </si>
  <si>
    <t>140</t>
  </si>
  <si>
    <t>85000</t>
  </si>
  <si>
    <t>江苏省常州市</t>
  </si>
  <si>
    <t>美图秀秀、微博（都无粉丝）</t>
  </si>
  <si>
    <t>2020-09-10 10:41</t>
  </si>
  <si>
    <t>127</t>
  </si>
  <si>
    <t>Even、zZ</t>
  </si>
  <si>
    <t>17020094582</t>
  </si>
  <si>
    <t>https://www.xiaohongshu.com/user/profile/5927fb535e87e73932bd7066?xhsshare=CopyLink&amp;appuid=5927fb535e87e73932bd7066&amp;apptime=1593521659</t>
  </si>
  <si>
    <t>32000</t>
  </si>
  <si>
    <t>216000</t>
  </si>
  <si>
    <t>山东泰安</t>
  </si>
  <si>
    <t>小红书 绿洲</t>
  </si>
  <si>
    <t>彭彭鱼宴发布了一篇小红书笔记，快来看吧！😆 1oFKQixjXIVJn7X 😆 http://xhslink.com/KmgKC，复制本条信息，打开【小红书】App查看精彩内容！</t>
  </si>
  <si>
    <t>113</t>
  </si>
  <si>
    <t>113000</t>
  </si>
  <si>
    <t>150</t>
  </si>
  <si>
    <t>是啾啾哟</t>
  </si>
  <si>
    <t>xiaoxiang2b</t>
  </si>
  <si>
    <t>13556353106</t>
  </si>
  <si>
    <t>是啾啾哟</t>
  </si>
  <si>
    <t>https://www.xiaohongshu.com/user/profile/5dd290a60000000001002127?xhsshare=CopyLink&amp;appuid=5dd290a60000000001002127&amp;apptime=1599724005</t>
  </si>
  <si>
    <t>61000</t>
  </si>
  <si>
    <t>446000</t>
  </si>
  <si>
    <t>黑龙江省鸡西市鸡冠区东风路半地下胖友服饰</t>
  </si>
  <si>
    <t>抖音</t>
  </si>
  <si>
    <t>2020-09-10 10:42</t>
  </si>
  <si>
    <t>82</t>
  </si>
  <si>
    <t>78000</t>
  </si>
  <si>
    <t>广东省茂名市</t>
  </si>
  <si>
    <t>3天</t>
  </si>
  <si>
    <t>2020-09-10 10:43</t>
  </si>
  <si>
    <t>164</t>
  </si>
  <si>
    <t>失眠少女清醒记小红书合作</t>
  </si>
  <si>
    <t>18587356010</t>
  </si>
  <si>
    <t>失眠少女清醒记</t>
  </si>
  <si>
    <t>https://www.xiaohongshu.com/user/profile/5bab95362d833c00015887a9?xhsshare=CopyLink&amp;appuid=5bab95362d833c00015887a9&amp;apptime=1542880311</t>
  </si>
  <si>
    <t>69000</t>
  </si>
  <si>
    <t>470000</t>
  </si>
  <si>
    <t>达州</t>
  </si>
  <si>
    <t>兰兰兰_湘云发布了一篇小红书笔记，快来看吧！😆 m4lgSfdRNcjZ7jz 😆 http://xhslink.com/xnbKC，复制本条信息，打开【小红书】App查看精彩内容！</t>
  </si>
  <si>
    <t>2020-09-10 10:44</t>
  </si>
  <si>
    <t>57</t>
  </si>
  <si>
    <t>小鱼同学</t>
  </si>
  <si>
    <t>YYH19930321</t>
  </si>
  <si>
    <t>18356520829</t>
  </si>
  <si>
    <t>https://www.xiaohongshu.com/user/profile/5c4141ea0000000007029d2e?xhsshare=CopyLink&amp;appuid=5c4141ea0000000007029d2e&amp;apptime=1599706730</t>
  </si>
  <si>
    <t>厦门</t>
  </si>
  <si>
    <t xml:space="preserve">可以 </t>
  </si>
  <si>
    <t>圆宝xx发布了一篇小红书笔记，快来看吧！😆 CbPOf4YhFrWXOsN 😆 http://xhslink.com/9QfKC，复制本条信息，打开【小红书】App查看精彩内容！</t>
  </si>
  <si>
    <t>1000</t>
  </si>
  <si>
    <t>2020-09-10 10:45</t>
  </si>
  <si>
    <t>172</t>
  </si>
  <si>
    <t>萧萧</t>
  </si>
  <si>
    <t>18683222085</t>
  </si>
  <si>
    <t>Queryeen</t>
  </si>
  <si>
    <t>https://www.xiaohongshu.com/user/profile/5e17180a0000000001000c21?xhsshare=CopyLink&amp;appuid=5e17180a0000000001000c21&amp;apptime=1589571465</t>
  </si>
  <si>
    <t>21000</t>
  </si>
  <si>
    <t>125000</t>
  </si>
  <si>
    <t>尧青珂发布了一篇小红书笔记，快来看吧！😆 LMtjyqIIB0UGM2w 😆 http://xhslink.com/PtqKC，复制本条信息，打开【小红书】App查看精彩内容！</t>
  </si>
  <si>
    <t>151</t>
  </si>
  <si>
    <t>山花有匪遇故人</t>
  </si>
  <si>
    <t>z798993864</t>
  </si>
  <si>
    <t>18656073563</t>
  </si>
  <si>
    <t>薄荷绿</t>
  </si>
  <si>
    <t>https://www.xiaohongshu.com/user/profile/5d40452800000000110389c9?xhsshare=CopyLink&amp;appuid=5f394469000000000101c379&amp;apptime=1599137310</t>
  </si>
  <si>
    <t>74000</t>
  </si>
  <si>
    <t>护肤,彩妆,母婴</t>
  </si>
  <si>
    <t>3天内</t>
  </si>
  <si>
    <t>娜时清风发布了一篇小红书笔记，快来看吧！😆 mQ49jUo6d6rKX8I 😆 http://xhslink.com/KohKC，复制本条信息，打开【小红书】App查看精彩内容！</t>
  </si>
  <si>
    <t>4000</t>
  </si>
  <si>
    <t>2020-09-10 10:46</t>
  </si>
  <si>
    <t>49</t>
  </si>
  <si>
    <t>KI KI</t>
  </si>
  <si>
    <t>13717253959</t>
  </si>
  <si>
    <t>葡挞</t>
  </si>
  <si>
    <t>https://www.xiaohongshu.com/user/profile/5e81e8060000000001005b23?xhsshare=CopyLink&amp;appuid=5e81e8060000000001005b23&amp;apptime=1590381094</t>
  </si>
  <si>
    <t>13000</t>
  </si>
  <si>
    <t>87000</t>
  </si>
  <si>
    <t>绿洲（无粉丝基础）</t>
  </si>
  <si>
    <t>62</t>
  </si>
  <si>
    <t>广东云浮</t>
  </si>
  <si>
    <t>2020-09-10 10:47</t>
  </si>
  <si>
    <t>艺嫣小红书合作</t>
  </si>
  <si>
    <t>17818580704</t>
  </si>
  <si>
    <t>艺嫣</t>
  </si>
  <si>
    <t>https://www.xiaohongshu.com/user/profile/5bcc276083f1170001689b55?xhsshare=CopyLink&amp;appuid=5bcc276083f1170001689b55&amp;apptime=1583306415</t>
  </si>
  <si>
    <t>238000</t>
  </si>
  <si>
    <t>广州市</t>
  </si>
  <si>
    <t>2020-09-10 10:48</t>
  </si>
  <si>
    <t>121</t>
  </si>
  <si>
    <t>2</t>
  </si>
  <si>
    <t>微博，绿洲</t>
  </si>
  <si>
    <t>2天</t>
  </si>
  <si>
    <t>190</t>
  </si>
  <si>
    <t>昕昕</t>
  </si>
  <si>
    <t>dudusweixin</t>
  </si>
  <si>
    <t>18884266056</t>
  </si>
  <si>
    <t>https://www.xiaohongshu.com/user/profile/5e6783f7000000000100a878?xhsshare=CopyLink&amp;appuid=5d12fe57000000001201885d&amp;apptime=1599755509</t>
  </si>
  <si>
    <t>105000</t>
  </si>
  <si>
    <t>681000</t>
  </si>
  <si>
    <t>长春</t>
  </si>
  <si>
    <t>绿洲美图</t>
  </si>
  <si>
    <t>2020-09-10 10:49</t>
  </si>
  <si>
    <t>47</t>
  </si>
  <si>
    <t>佛山</t>
  </si>
  <si>
    <t>2020-09-10 10:50</t>
  </si>
  <si>
    <t>weliana</t>
  </si>
  <si>
    <t>18550832315</t>
  </si>
  <si>
    <t>稻子随风摇</t>
  </si>
  <si>
    <t>https://www.xiaohongshu.com/user/profile/5bc8256170a0790001a89df3?xhsshare=CopyLink&amp;appuid=5b042137e8ac2b5fa164dec7&amp;apptime=1568792034</t>
  </si>
  <si>
    <t>71000</t>
  </si>
  <si>
    <t>花生同学发布了一篇小红书笔记，快来看吧！😆 viwwrBHYWkRnw9F 😆 http://xhslink.com/UOgKC，复制本条信息，打开【小红书】App查看精彩内容！</t>
  </si>
  <si>
    <t>核桃妹儿小红书合作</t>
  </si>
  <si>
    <t>13108195838</t>
  </si>
  <si>
    <t>核桃妹儿</t>
  </si>
  <si>
    <t>https://www.xiaohongshu.com/user/profile/5bab974a8abbba0001941055?xhsshare=CopyLink&amp;appuid=5bab974a8abbba0001941055&amp;apptime=1552537339</t>
  </si>
  <si>
    <t>72000</t>
  </si>
  <si>
    <t>463000</t>
  </si>
  <si>
    <t>不可</t>
  </si>
  <si>
    <t>2020-09-10 10:51</t>
  </si>
  <si>
    <t>三亚</t>
  </si>
  <si>
    <t>爱生活的萌宝发布了一篇小红书笔记，快来看吧！😆 7ttEi8jPwlebzqY 😆 http://xhslink.com/DQIKC，复制本条信息，打开【小红书】App查看精彩内容！</t>
  </si>
  <si>
    <t>2020-09-10 10:54</t>
  </si>
  <si>
    <t>11</t>
  </si>
  <si>
    <t>68000</t>
  </si>
  <si>
    <t>安徽</t>
  </si>
  <si>
    <t>微博 绿洲都是万粉</t>
  </si>
  <si>
    <t>2020-09-10 10:59</t>
  </si>
  <si>
    <t>48</t>
  </si>
  <si>
    <t>邂逅晴天</t>
  </si>
  <si>
    <t>mhb472458</t>
  </si>
  <si>
    <t>13480366952</t>
  </si>
  <si>
    <t>https://www.xiaohongshu.com/user/profile/5b644f034eacab6a78c9576d?xhsshare=CopyLink&amp;appuid=5b644f034eacab6a78c9576d&amp;apptime=1599635738</t>
  </si>
  <si>
    <t>67000</t>
  </si>
  <si>
    <t>江门</t>
  </si>
  <si>
    <t>微博 绿洲</t>
  </si>
  <si>
    <t>134</t>
  </si>
  <si>
    <t>阿莫的莫   小红书合作</t>
  </si>
  <si>
    <t>13246861734</t>
  </si>
  <si>
    <t>阿莫的莫</t>
  </si>
  <si>
    <t>https://www.xiaohongshu.com/user/profile/5bade0a01a75320001cb7c38?xhsshare=CopyLink&amp;appuid=5bade0a01a75320001cb7c38&amp;apptime=1542600205</t>
  </si>
  <si>
    <t>320000</t>
  </si>
  <si>
    <t>广西柳州</t>
  </si>
  <si>
    <t>2020-09-10 11:01</t>
  </si>
  <si>
    <t>湛江</t>
  </si>
  <si>
    <t>2020-09-10 11:03</t>
  </si>
  <si>
    <t>18</t>
  </si>
  <si>
    <t>84000</t>
  </si>
  <si>
    <t>2020-09-10 11:04</t>
  </si>
  <si>
    <t>129</t>
  </si>
  <si>
    <t>262000</t>
  </si>
  <si>
    <t>上海</t>
  </si>
  <si>
    <t>wb</t>
  </si>
  <si>
    <t>Violet发布了一篇小红书笔记，快来看吧！😆 BXEBWQHfg9AeTWc 😆 http://xhslink.com/c5RKC，复制本条信息，打开【小红书】App查看精彩内容！</t>
  </si>
  <si>
    <t>2020-09-10 11:05</t>
  </si>
  <si>
    <t>2020-09-10 11:08</t>
  </si>
  <si>
    <t>159</t>
  </si>
  <si>
    <t>晚安.</t>
  </si>
  <si>
    <t>Qshy151822</t>
  </si>
  <si>
    <t>15815598842</t>
  </si>
  <si>
    <t>是晚晚呀</t>
  </si>
  <si>
    <t>https://www.xiaohongshu.com/user/profile/59ff33494eacab075c9d7715?xhsshare=CopyLink&amp;appuid=59ff33494eacab075c9d7715&amp;apptime=1599730466</t>
  </si>
  <si>
    <t>广东珠海</t>
  </si>
  <si>
    <t>2020-09-10 11:09</t>
  </si>
  <si>
    <t>78</t>
  </si>
  <si>
    <t>木槿（有事留言，看到回复）</t>
  </si>
  <si>
    <t>809733081</t>
  </si>
  <si>
    <t>18547889338</t>
  </si>
  <si>
    <t>木槿</t>
  </si>
  <si>
    <t>https://www.xiaohongshu.com/user/profile/5c94f0050000000012024f82?xhsshare=CopyLink&amp;appuid=5c94f0050000000012024f82&amp;apptime=1599707834</t>
  </si>
  <si>
    <t>6680</t>
  </si>
  <si>
    <t>39000</t>
  </si>
  <si>
    <t>北京</t>
  </si>
  <si>
    <t>微博绿洲</t>
  </si>
  <si>
    <t>一只蛋卷阿！发布了一篇小红书笔记，快来看吧！😆 QhqWdV3ishChWar 😆 http://xhslink.com/IPxKC，复制本条信息，打开【小红书】App查看精彩内容！</t>
  </si>
  <si>
    <t>1800</t>
  </si>
  <si>
    <t>16</t>
  </si>
  <si>
    <t>啃面包的泰迪（消息多 看到回复）</t>
  </si>
  <si>
    <t>17625426371</t>
  </si>
  <si>
    <t>海绵宝宝</t>
  </si>
  <si>
    <t>https://www.xiaohongshu.com/user/profile/5c5bc481000000001001c924?xhsshare=CopyLink&amp;appuid=5bbc8916995b09000120ace9&amp;apptime=1583482347</t>
  </si>
  <si>
    <t>5150</t>
  </si>
  <si>
    <t>广东</t>
  </si>
  <si>
    <t>116</t>
  </si>
  <si>
    <t>无糖安慕c🍶</t>
  </si>
  <si>
    <t>长沙</t>
  </si>
  <si>
    <t>2020-09-10 11:10</t>
  </si>
  <si>
    <t>157</t>
  </si>
  <si>
    <t>橙子（看到回 聊天记录不见了</t>
  </si>
  <si>
    <t>Ccz0319M</t>
  </si>
  <si>
    <t>15360825957</t>
  </si>
  <si>
    <t>橙梓吃橙子🍊</t>
  </si>
  <si>
    <t>https://www.xiaohongshu.com/user/profile/5c1c90e700000000050227cf?xhsshare=CopyLink&amp;appuid=5c1c90e700000000050227cf&amp;apptime=1599729643</t>
  </si>
  <si>
    <t>3-5</t>
  </si>
  <si>
    <t>2020-09-10 11:13</t>
  </si>
  <si>
    <t>23</t>
  </si>
  <si>
    <t>131000</t>
  </si>
  <si>
    <t>护肤,穿搭</t>
  </si>
  <si>
    <t>四川成都</t>
  </si>
  <si>
    <t>vovo夏发布了一篇小红书笔记，快来看吧！😆 m7EXxWkBE6YSscM 😆 http://xhslink.com/qeyKC，复制本条信息，打开【小红书】App查看精彩内容！</t>
  </si>
  <si>
    <t>2500</t>
  </si>
  <si>
    <t>96</t>
  </si>
  <si>
    <t>奈纱子小红书合作</t>
  </si>
  <si>
    <t>15626213656</t>
  </si>
  <si>
    <t>奈纱子</t>
  </si>
  <si>
    <t>https://www.xiaohongshu.com/user/profile/5baf31c144deec0001b61c6b?xhsshare=CopyLink&amp;appuid=5baf31c144deec0001b61c6b&amp;apptime=1589166983</t>
  </si>
  <si>
    <t>313000</t>
  </si>
  <si>
    <t>护肤,美食</t>
  </si>
  <si>
    <t xml:space="preserve">微博 </t>
  </si>
  <si>
    <t>2020-09-10 11:14</t>
  </si>
  <si>
    <t>天津</t>
  </si>
  <si>
    <t>63</t>
  </si>
  <si>
    <t>还没想好名字</t>
  </si>
  <si>
    <t>Lymlym0921</t>
  </si>
  <si>
    <t>18845591379</t>
  </si>
  <si>
    <t>好想吃大饼🤗</t>
  </si>
  <si>
    <t>https://www.xiaohongshu.com/user/profile/5a2f4240e8ac2b4d3659e55a?xhsshare=CopyLink&amp;appuid=5a2f4240e8ac2b4d3659e55a&amp;apptime=1564457194</t>
  </si>
  <si>
    <t>56000</t>
  </si>
  <si>
    <t>山东省潍坊市</t>
  </si>
  <si>
    <t xml:space="preserve">绿洲 </t>
  </si>
  <si>
    <t>7天内</t>
  </si>
  <si>
    <t>不接哦</t>
  </si>
  <si>
    <t>2020-09-10 11:16</t>
  </si>
  <si>
    <t>84</t>
  </si>
  <si>
    <t>ㅤㅤ</t>
  </si>
  <si>
    <t>170000</t>
  </si>
  <si>
    <t>广东清远</t>
  </si>
  <si>
    <t>不</t>
  </si>
  <si>
    <t>2020-09-10 11:17</t>
  </si>
  <si>
    <t>131</t>
  </si>
  <si>
    <t>60000</t>
  </si>
  <si>
    <t>新疆乌鲁木齐市新市区</t>
  </si>
  <si>
    <t>142</t>
  </si>
  <si>
    <t>120000</t>
  </si>
  <si>
    <t>潮州</t>
  </si>
  <si>
    <t>115</t>
  </si>
  <si>
    <t>柠七不加冰</t>
  </si>
  <si>
    <t>18928452932</t>
  </si>
  <si>
    <t>https://www.xiaohongshu.com/user/profile/5ed46237000000000101f05a?xhsshare=CopyLink&amp;appuid=5ed46237000000000101f05a&amp;apptime=1593673820</t>
  </si>
  <si>
    <t>52000</t>
  </si>
  <si>
    <t>270000</t>
  </si>
  <si>
    <t>朋友圈</t>
  </si>
  <si>
    <t>137</t>
  </si>
  <si>
    <t>curry5   小红书合作</t>
  </si>
  <si>
    <t>13527785098</t>
  </si>
  <si>
    <t>curry5</t>
  </si>
  <si>
    <t>https://www.xiaohongshu.com/user/profile/599bcfa482ec390212a32890?xhsshare=CopyLink&amp;appuid=599bcfa482ec390212a32890&amp;apptime=1591068344</t>
  </si>
  <si>
    <t>58000</t>
  </si>
  <si>
    <t>300000</t>
  </si>
  <si>
    <t>198</t>
  </si>
  <si>
    <t>糯米团子</t>
  </si>
  <si>
    <t>yangyang_zan</t>
  </si>
  <si>
    <t>18156697016</t>
  </si>
  <si>
    <t>https://www.xiaohongshu.com/user/profile/58c544bb6a6a695eb40c84e3?xhsshare=CopyLink&amp;appuid=58c544bb6a6a695eb40c84e3&amp;apptime=1582553093</t>
  </si>
  <si>
    <t>62000</t>
  </si>
  <si>
    <t>2020-09-10 11:18</t>
  </si>
  <si>
    <t>158</t>
  </si>
  <si>
    <t>青橙</t>
  </si>
  <si>
    <t>15013137120</t>
  </si>
  <si>
    <t>https://www.xiaohongshu.com/user/profile/5c19f1ca000000000603e0bf?xhsshare=CopyLink&amp;appuid=5bb6f46b6ccde00001685797&amp;apptime=1588921124</t>
  </si>
  <si>
    <t xml:space="preserve">26000  </t>
  </si>
  <si>
    <t>134000</t>
  </si>
  <si>
    <t>河南</t>
  </si>
  <si>
    <t>2020-09-10 11:20</t>
  </si>
  <si>
    <t>61</t>
  </si>
  <si>
    <t>小红书苏苏</t>
  </si>
  <si>
    <t>zhy5962</t>
  </si>
  <si>
    <t>15986625962</t>
  </si>
  <si>
    <t>苏苏</t>
  </si>
  <si>
    <t>https://www.xiaohongshu.com/user/profile/5bd59ee84c59c30001af2ae7?xhsshare=CopyLink&amp;appuid=5bd59ee84c59c30001af2ae7&amp;apptime=1599706976</t>
  </si>
  <si>
    <t>护肤,美食,健身</t>
  </si>
  <si>
    <t>丹东市</t>
  </si>
  <si>
    <t>可同步微博粉丝31798</t>
  </si>
  <si>
    <t>半口奶酪呀</t>
  </si>
  <si>
    <t>15132062771</t>
  </si>
  <si>
    <t>https://www.xiaohongshu.com/user/profile/5baddd0d8e36b50001ae16ac?xhsshare=CopyLink&amp;appuid=5baddd0d8e36b50001ae16ac&amp;apptime=1597982443</t>
  </si>
  <si>
    <t>66000</t>
  </si>
  <si>
    <t>湖北</t>
  </si>
  <si>
    <t>微博，美图</t>
  </si>
  <si>
    <t>2020-09-10 11:22</t>
  </si>
  <si>
    <t>148</t>
  </si>
  <si>
    <t>黑糖啵啵酱</t>
  </si>
  <si>
    <t>17846745098</t>
  </si>
  <si>
    <t>https://www.xiaohongshu.com/user/profile/5bb6f46b6ccde00001685797?xhsshare=CopyLink&amp;appuid=5bb6f46b6ccde00001685797&amp;apptime=15749</t>
  </si>
  <si>
    <t xml:space="preserve">53000  </t>
  </si>
  <si>
    <t>265000</t>
  </si>
  <si>
    <t>中山</t>
  </si>
  <si>
    <t xml:space="preserve"> 0</t>
  </si>
  <si>
    <t>2020-09-10 11:24</t>
  </si>
  <si>
    <t>124</t>
  </si>
  <si>
    <t>89000</t>
  </si>
  <si>
    <t>2020-09-10 11:25</t>
  </si>
  <si>
    <t>208</t>
  </si>
  <si>
    <t>108000</t>
  </si>
  <si>
    <t>5天内</t>
  </si>
  <si>
    <t>暂时没有 可以拍</t>
  </si>
  <si>
    <t>2020-09-10 11:26</t>
  </si>
  <si>
    <t>91</t>
  </si>
  <si>
    <t>吉野歪歪子🍒（返校回复慢）</t>
  </si>
  <si>
    <t>164000</t>
  </si>
  <si>
    <t>https://www.xiaohongshu.com/discovery/item/5f53618a000000000101fa46?xhsshare=CopyLink&amp;appuid=5e6f3b980000000001001f3b&amp;apptime=1599709156</t>
  </si>
  <si>
    <t>是娴娴噢</t>
  </si>
  <si>
    <t>xianxian959jx</t>
  </si>
  <si>
    <t>17827931134</t>
  </si>
  <si>
    <t>玖栗一</t>
  </si>
  <si>
    <t>https://www.xiaohongshu.com/user/profile/5ec107480000000001001f5b?xhsshare=CopyLink&amp;appuid=5ec107480000000001001f5b&amp;apptime=1599408396</t>
  </si>
  <si>
    <t>81000</t>
  </si>
  <si>
    <t>https://www.xiaohongshu.com/user/profile/5bdac65cfa3e430001ae43dc?xhsshare=CopyLink&amp;appuid=5bdac65cfa3e430001ae43dc&amp;apptime=1576737167</t>
  </si>
  <si>
    <t>2020-09-10 11:34</t>
  </si>
  <si>
    <t>100</t>
  </si>
  <si>
    <t>广东阳江</t>
  </si>
  <si>
    <t>165</t>
  </si>
  <si>
    <t>99小姐</t>
  </si>
  <si>
    <t>jiuxiao94</t>
  </si>
  <si>
    <t>18881460197</t>
  </si>
  <si>
    <t>https://www.xiaohongshu.com/user/profile/5cef47050000000018008d8b?xhsshare=CopyLink&amp;appuid=5cef47050000000018008d8b&amp;apptime=1599729414</t>
  </si>
  <si>
    <t>100000</t>
  </si>
  <si>
    <t>458000</t>
  </si>
  <si>
    <t>护肤,母婴,穿搭</t>
  </si>
  <si>
    <t>下雨天发布了一篇小红书笔记，快来看吧！😆 VpgsCiGi09nnA0f 😆 http://xhslink.com/8kSKC，复制本条信息，打开【小红书】App查看精彩内容！</t>
  </si>
  <si>
    <t>4500</t>
  </si>
  <si>
    <t>2020-09-10 11:35</t>
  </si>
  <si>
    <t>107</t>
  </si>
  <si>
    <t>早安</t>
  </si>
  <si>
    <t>Chufx520</t>
  </si>
  <si>
    <t>15008263522</t>
  </si>
  <si>
    <t>张年年</t>
  </si>
  <si>
    <t>https://www.xiaohongshu.com/user/profile/5c1522c4000000000502fdcc?xhsshare=CopyLink&amp;appuid=5c1522c4000000000502fdcc&amp;apptime=1599711274</t>
  </si>
  <si>
    <t>26000</t>
  </si>
  <si>
    <t>四川</t>
  </si>
  <si>
    <t>2020-09-10 11:40</t>
  </si>
  <si>
    <t>19</t>
  </si>
  <si>
    <t>77000</t>
  </si>
  <si>
    <t>山东济南</t>
  </si>
  <si>
    <t>小杨咩咩发布了一篇小红书笔记，快来看吧！😆 yxXJWC4WiUeM6q9 😆 http://xhslink.com/gKTKC，复制本条信息，打开【小红书】App查看精彩内容！</t>
  </si>
  <si>
    <t>2020-09-10 11:41</t>
  </si>
  <si>
    <t>94</t>
  </si>
  <si>
    <t>柠柠七小红书合作</t>
  </si>
  <si>
    <t>15915810397</t>
  </si>
  <si>
    <t>柠柠七</t>
  </si>
  <si>
    <t>287000</t>
  </si>
  <si>
    <t>随时</t>
  </si>
  <si>
    <t>2020-09-10 11:57</t>
  </si>
  <si>
    <t>新兴旺钢贸 曾璇</t>
  </si>
  <si>
    <t>17607625262</t>
  </si>
  <si>
    <t>一位靓女揪咪</t>
  </si>
  <si>
    <t>https://www.xiaohongshu.com/user/profile/5ba34f3b2dfa220001ed0d39?xhsshare=CopyLink&amp;appuid=5ba34f3b2dfa220001ed0d39&amp;apptime=1599211590</t>
  </si>
  <si>
    <t>24000</t>
  </si>
  <si>
    <t>柠七不加冰发布了一篇小红书笔记，快来看吧！😆 6DjvzlBaQqAjH62 😆 http://xhslink.com/IcvLC，复制本条信息，打开【小红书】App查看精彩内容！</t>
  </si>
  <si>
    <t>2020-09-10 11:59</t>
  </si>
  <si>
    <t>181</t>
  </si>
  <si>
    <t>吴晓琪</t>
  </si>
  <si>
    <t>wxq18859</t>
  </si>
  <si>
    <t>13611486014</t>
  </si>
  <si>
    <t>小丸子可爱的琪琪麻麻</t>
  </si>
  <si>
    <t>https://www.xiaohongshu.com/user/profile/5cb1f9150000000017006115?xhsshare=CopyLink&amp;appuid=5cb1f9150000000017006115&amp;apptime=1599748788</t>
  </si>
  <si>
    <t>54000</t>
  </si>
  <si>
    <t>非洲豆发布了一篇小红书笔记，快来看吧！😆 0AjTkRORQVv3Xz7 😆 http://xhslink.com/FA8KC，复制本条信息，打开【小红书】App查看精彩内容！</t>
  </si>
  <si>
    <t>2020-09-10 12:00</t>
  </si>
  <si>
    <t>184</t>
  </si>
  <si>
    <t>166</t>
  </si>
  <si>
    <t>343000</t>
  </si>
  <si>
    <t>5天</t>
  </si>
  <si>
    <t>是莹滢a发布了一篇小红书笔记，快来看吧！😆 CuyxwrqcgRA3I6A 😆 http://xhslink.com/e2HMC，复制本条信息，打开【小红书】App查看精彩内容！</t>
  </si>
  <si>
    <t>2020-09-10 12:01</t>
  </si>
  <si>
    <t>80</t>
  </si>
  <si>
    <t>万万宝贝</t>
  </si>
  <si>
    <t>wr1273758672</t>
  </si>
  <si>
    <t>15139755806</t>
  </si>
  <si>
    <t>璐瑶妈妈</t>
  </si>
  <si>
    <t>https://www.xiaohongshu.com/user/profile/5afbb9484eacab482919dfa3?xhsshare=CopyLink&amp;appuid=5afbb9484eacab482919dfa3&amp;apptime=1599707963</t>
  </si>
  <si>
    <t>6028</t>
  </si>
  <si>
    <t>绿洲 微博 美图</t>
  </si>
  <si>
    <t>2020-09-10 12:02</t>
  </si>
  <si>
    <t>26</t>
  </si>
  <si>
    <t>61分发布了一篇小红书笔记，快来看吧！😆 E5HlES0NvwhXbVe 😆 http://xhslink.com/t79KC，复制本条信息，打开【小红书】App查看精彩内容！</t>
  </si>
  <si>
    <t>199</t>
  </si>
  <si>
    <t>47000</t>
  </si>
  <si>
    <t>58</t>
  </si>
  <si>
    <t>贵州省贵阳市</t>
  </si>
  <si>
    <t>洋淘</t>
  </si>
  <si>
    <t>一周内</t>
  </si>
  <si>
    <t>2020-09-10 12:03</t>
  </si>
  <si>
    <t>206</t>
  </si>
  <si>
    <t>SHENJIAHAO🖤</t>
  </si>
  <si>
    <t>广东省湛江市廉江市雅塘镇雅青陶瓷窗帘</t>
  </si>
  <si>
    <t>2020-09-10 12:04</t>
  </si>
  <si>
    <t>7七(寄样请务必联系确认地址)</t>
  </si>
  <si>
    <t>pozz77</t>
  </si>
  <si>
    <t>13657896911</t>
  </si>
  <si>
    <t>零下西岐</t>
  </si>
  <si>
    <t>https://www.xiaohongshu.com/user/profile/5bfd70850d4a16000112183d?xhsshare=CopyLink&amp;appuid=5bfd70850d4a16000112183d&amp;apptime=1593971061</t>
  </si>
  <si>
    <t>50000</t>
  </si>
  <si>
    <t>甘肃省兰州市</t>
  </si>
  <si>
    <t>微博 美图</t>
  </si>
  <si>
    <t>胖嘟嘟的肥可爱发布了一篇小红书笔记，快来看吧！😆 yU8BXpxFw3q2CSp 😆 http://xhslink.com/dHaLC，复制本条信息，打开【小红书】App查看精彩内容！胖嘟嘟的肥可爱发布了一篇小红书笔记，快来看吧！😆 yU8BXpxFw3q2CSp 😆 http://xhslink.com/dHaLC，复制本条信息，打开【小红书】App查看精彩内容！</t>
  </si>
  <si>
    <t>2020-09-10 12:05</t>
  </si>
  <si>
    <t>42</t>
  </si>
  <si>
    <t>佩琼(品合)</t>
  </si>
  <si>
    <t>AB20044312</t>
  </si>
  <si>
    <t>18244964810</t>
  </si>
  <si>
    <t>30-34</t>
  </si>
  <si>
    <t>小猪佩琪</t>
  </si>
  <si>
    <t>https://www.xiaohongshu.com/user/profile/5bb5b37304ddb600013dcb92?xhsshare=CopyLink&amp;appuid=5bb5b37304ddb600013dcb92&amp;apptime=1599705725</t>
  </si>
  <si>
    <t>东莞</t>
  </si>
  <si>
    <t>1周</t>
  </si>
  <si>
    <t>阿莫的莫发布了一篇小红书笔记，快来看吧！😆 OJOWqPVyhFTj1Pb 😆 http://xhslink.com/l51MC，复制本条信息，打开【小红书】App查看精彩内容！</t>
  </si>
  <si>
    <t>2020-09-10 12:11</t>
  </si>
  <si>
    <t>180</t>
  </si>
  <si>
    <t>BLue💙</t>
  </si>
  <si>
    <t>15917142990</t>
  </si>
  <si>
    <t>https://www.xiaohongshu.com/user/profile/5a33f918e8ac2b18a2a4f59a?xhsshare=CopyLink&amp;appuid=5a33f918e8ac2b18a2a4f59a&amp;apptime=1599747991</t>
  </si>
  <si>
    <t>70000</t>
  </si>
  <si>
    <t>微博大众点评美图秀秀</t>
  </si>
  <si>
    <t>3-5天</t>
  </si>
  <si>
    <t>小梨妹妹X发布了一篇小红书笔记，快来看吧！😆 ZYlVYRk0cfzIqPp 😆 http://xhslink.com/rZiLC，复制本条信息，打开【小红书】App查看精彩内容！</t>
  </si>
  <si>
    <t>1600</t>
  </si>
  <si>
    <t>2020-09-10 12:16</t>
  </si>
  <si>
    <t>108</t>
  </si>
  <si>
    <t>🐰ིྀྀིྀི🧸ྀི可可兔Co</t>
  </si>
  <si>
    <t>cocorabbit</t>
  </si>
  <si>
    <t>15506888188</t>
  </si>
  <si>
    <t>可可兔coco</t>
  </si>
  <si>
    <t>https://www.xiaohongshu.com/user/profile/55a8646bb7ba225fd8c11d30?xhsshare=CopyLink&amp;appuid=55a8646bb7ba225fd8c11d30&amp;apptime=1596113480</t>
  </si>
  <si>
    <t>1292</t>
  </si>
  <si>
    <t>5184</t>
  </si>
  <si>
    <t>陕西西安</t>
  </si>
  <si>
    <t>168</t>
  </si>
  <si>
    <t>脆脆精-</t>
  </si>
  <si>
    <t>cuicuijing0930</t>
  </si>
  <si>
    <t>13535129413</t>
  </si>
  <si>
    <t>脆脆精_</t>
  </si>
  <si>
    <t>https://www.xiaohongshu.com/user/profile/5c7f3671000000001603d1b8?xhsshare=CopyLink&amp;appuid=5c7f3671000000001603d1b8&amp;apptime=1599733289</t>
  </si>
  <si>
    <t>34000</t>
  </si>
  <si>
    <t>135000</t>
  </si>
  <si>
    <t>护肤,美食,旅行</t>
  </si>
  <si>
    <t>无费置换(粉丝数量5k以下)</t>
  </si>
  <si>
    <t>大众</t>
  </si>
  <si>
    <t>2020-09-10 12:20</t>
  </si>
  <si>
    <t>161</t>
  </si>
  <si>
    <t>咿呀咿呀呦</t>
  </si>
  <si>
    <t>ZhongY10799</t>
  </si>
  <si>
    <t>18716814640</t>
  </si>
  <si>
    <t>屎壳郎推你</t>
  </si>
  <si>
    <t>https://www.xiaohongshu.com/user/profile/5ee8d338000000000101cee7?xhsshare=CopyLink&amp;appuid=5ee8d338000000000101cee7&amp;apptime=1599730981</t>
  </si>
  <si>
    <t>63200</t>
  </si>
  <si>
    <t>微博 b站</t>
  </si>
  <si>
    <t>无法粘贴</t>
  </si>
  <si>
    <t>2020-09-10 12:21</t>
  </si>
  <si>
    <t>我</t>
  </si>
  <si>
    <t>qiq07628260</t>
  </si>
  <si>
    <t>13172758529</t>
  </si>
  <si>
    <t>清水秋秋</t>
  </si>
  <si>
    <t>https://www.xiaohongshu.com/user/profile/5c1ed80900000000070075c4?xhsshare=CopyLink&amp;appuid=5c1ed80900000000070075c4&amp;apptime=1599704286</t>
  </si>
  <si>
    <t>1.2</t>
  </si>
  <si>
    <t>4.7</t>
  </si>
  <si>
    <t>河南省平顶山市</t>
  </si>
  <si>
    <t>104</t>
  </si>
  <si>
    <t>圆嘟嘟悦🍀（消息多没回呼语音</t>
  </si>
  <si>
    <t>dy328820410</t>
  </si>
  <si>
    <t>13919288272</t>
  </si>
  <si>
    <t>胖嘟嘟的肥可爱</t>
  </si>
  <si>
    <t>https://www.xiaohongshu.com/user/profile/5a0bfcc94eacab5bd8e5d058?xhsshare=CopyLink&amp;appuid=57330e201c07df311b696b3a&amp;apptime=1594352099</t>
  </si>
  <si>
    <t>122000</t>
  </si>
  <si>
    <t>四川省绵阳市梓潼县四川文化艺术学院</t>
  </si>
  <si>
    <t>2020-09-10 12:26</t>
  </si>
  <si>
    <t>67</t>
  </si>
  <si>
    <t>敦敦</t>
  </si>
  <si>
    <t>13144263075</t>
  </si>
  <si>
    <t>石原里咩</t>
  </si>
  <si>
    <t>https://www.xiaohongshu.com/user/profile/5ec114360000000001001ee2?xhsshare=CopyLink&amp;appuid=5ec114360000000001001ee2&amp;apptime=1599706986</t>
  </si>
  <si>
    <t>19000</t>
  </si>
  <si>
    <t>微博美图等</t>
  </si>
  <si>
    <t>sweetnana发布了一篇小红书笔记，快来看吧！😆 vny1e3AMXLByRda 😆 http://xhslink.com/5ipLC，复制本条信息，打开【小红书】App查看精彩内容！</t>
  </si>
  <si>
    <t>1200</t>
  </si>
  <si>
    <t>2020-09-10 12:27</t>
  </si>
  <si>
    <t>185</t>
  </si>
  <si>
    <t>甜甜圈</t>
  </si>
  <si>
    <t>shenhanxulei</t>
  </si>
  <si>
    <t>17761209841</t>
  </si>
  <si>
    <t>https://www.xiaohongshu.com/user/profile/5dabcd2f00000000010099ee?xhsshare=CopyLink&amp;appuid=5dabcd2f00000000010099ee&amp;apptime=1599752671</t>
  </si>
  <si>
    <t>104000</t>
  </si>
  <si>
    <t>388000</t>
  </si>
  <si>
    <t>彩妆</t>
  </si>
  <si>
    <t>广东惠州</t>
  </si>
  <si>
    <t>——</t>
  </si>
  <si>
    <t>2020-09-10 12:29</t>
  </si>
  <si>
    <t>86</t>
  </si>
  <si>
    <t>💐🌴Eva·Lisa👙🐬</t>
  </si>
  <si>
    <t>Lisa112457670</t>
  </si>
  <si>
    <t>17700900719</t>
  </si>
  <si>
    <t>爱生活的萌宝</t>
  </si>
  <si>
    <t>https://www.xiaohongshu.com/user/profile/5c7ab6660000000010007fef?xhsshare=CopyLink&amp;appuid=566a5eb70cdc2b368b88769b&amp;apptime=1599708084</t>
  </si>
  <si>
    <t>41000</t>
  </si>
  <si>
    <t>25</t>
  </si>
  <si>
    <t>🧸</t>
  </si>
  <si>
    <t>_sss000</t>
  </si>
  <si>
    <t>18177908758</t>
  </si>
  <si>
    <t>ss</t>
  </si>
  <si>
    <t>https://www.xiaohongshu.com/user/profile/5b337db7e8ac2b4c5e3234a9?xhsshare=CopyLink&amp;appuid=5b337db7e8ac2b4c5e3234a9&amp;apptime=1599705242</t>
  </si>
  <si>
    <t>2.6</t>
  </si>
  <si>
    <t>9.6</t>
  </si>
  <si>
    <t>韶关</t>
  </si>
  <si>
    <t>https://www.xiaohongshu.com/discovery/item/5f584a6a000000000101fa15?xhsshare=CopyLink&amp;appuid=5e60d5b0000000000100050b&amp;apptime=1599712448</t>
  </si>
  <si>
    <t>2020-09-10 12:34</t>
  </si>
  <si>
    <t>154</t>
  </si>
  <si>
    <t>375000</t>
  </si>
  <si>
    <t>1周内</t>
  </si>
  <si>
    <t>curry5发布了一篇小红书笔记，快来看吧！😆 o9ydaHWiAIaSwqu 😆 http://xhslink.com/ozYMC，复制本条信息，打开【小红书】App查看精彩内容！</t>
  </si>
  <si>
    <t>2020-09-10 12:47</t>
  </si>
  <si>
    <t>135</t>
  </si>
  <si>
    <t>子易</t>
  </si>
  <si>
    <t>SlovenijaQQ</t>
  </si>
  <si>
    <t>18848366080</t>
  </si>
  <si>
    <t>川小Q</t>
  </si>
  <si>
    <t>https://www.xiaohongshu.com/user/profile/5f0570b90000000001003445?xhsshare=CopyLink&amp;appuid=5f0570b90000000001003445&amp;apptime=1599719942</t>
  </si>
  <si>
    <t>广东省肇庆市</t>
  </si>
  <si>
    <t xml:space="preserve"> 不</t>
  </si>
  <si>
    <t>2020-09-10 12:48</t>
  </si>
  <si>
    <t>一颗柠檬</t>
  </si>
  <si>
    <t>lsy851489108</t>
  </si>
  <si>
    <t>15861837986</t>
  </si>
  <si>
    <t>盐味薄荷糖</t>
  </si>
  <si>
    <t>https://www.xiaohongshu.com/user/profile/5c87bb740000000012037aa8?xhsshare=CopyLink&amp;appuid=5c87bb740000000012037aa8&amp;apptime=1599702514</t>
  </si>
  <si>
    <t>11200</t>
  </si>
  <si>
    <t>40000</t>
  </si>
  <si>
    <t>2020-09-10 12:49</t>
  </si>
  <si>
    <t>105</t>
  </si>
  <si>
    <t>L</t>
  </si>
  <si>
    <t>charlotteABCD</t>
  </si>
  <si>
    <t>18080220862</t>
  </si>
  <si>
    <t>阿月喜欢吃饭</t>
  </si>
  <si>
    <t>https://www.xiaohongshu.com/user/profile/5da6da0900000000010056b5?xhsshare=CopyLink&amp;appuid=5da6da0900000000010056b5&amp;apptime=1599711006</t>
  </si>
  <si>
    <t>10494</t>
  </si>
  <si>
    <t>37000</t>
  </si>
  <si>
    <t>揭阳</t>
  </si>
  <si>
    <t>.0</t>
  </si>
  <si>
    <t>2020-09-10 12:50</t>
  </si>
  <si>
    <t>193</t>
  </si>
  <si>
    <t>夜本零零-</t>
  </si>
  <si>
    <t xml:space="preserve">EvanGhost </t>
  </si>
  <si>
    <t>13434649727</t>
  </si>
  <si>
    <t>夜本零零</t>
  </si>
  <si>
    <t>https://www.xiaohongshu.com/user/profile/5ce14b54000000001602a9cb?xhsshare=CopyLink&amp;appuid=5ce14b54000000001602a9cb&amp;apptime=1599758042</t>
  </si>
  <si>
    <t>35000</t>
  </si>
  <si>
    <t>2020-09-10 12:58</t>
  </si>
  <si>
    <t>星月（急事语音或电联）🐰</t>
  </si>
  <si>
    <t>keairuwo0218</t>
  </si>
  <si>
    <t>14717647919</t>
  </si>
  <si>
    <t>爱护肤的鹿鹿酱</t>
  </si>
  <si>
    <t>https://www.xiaohongshu.com/user/profile/5b717c17f7e8b94c6db95689?xhsshare=CopyLink&amp;appuid=5ba43e1947fd2a0001755e9c&amp;apptime=1599706259</t>
  </si>
  <si>
    <t>38000</t>
  </si>
  <si>
    <t>2020-09-10 13:02</t>
  </si>
  <si>
    <t>99</t>
  </si>
  <si>
    <t>Yumi</t>
  </si>
  <si>
    <t>704083087</t>
  </si>
  <si>
    <t>13263228033</t>
  </si>
  <si>
    <t>锦鲤宝宝</t>
  </si>
  <si>
    <t>https://www.xiaohongshu.com/user/profile/5b08f4a2e8ac2b5e4bf63ff8?xhsshare=CopyLink&amp;appuid=55fa0555589446271683c6d0&amp;apptime=1599710485</t>
  </si>
  <si>
    <t>48000</t>
  </si>
  <si>
    <t>昆明</t>
  </si>
  <si>
    <t>2020-09-10 13:04</t>
  </si>
  <si>
    <t>CHILI💙</t>
  </si>
  <si>
    <t>chili-yiyi</t>
  </si>
  <si>
    <t>13760028126</t>
  </si>
  <si>
    <t>CHILI牌的薯片</t>
  </si>
  <si>
    <t>https://www.xiaohongshu.com/user/profile/5ec1c458000000000100293f?xhsshare=CopyLink&amp;appuid=5ec1c458000000000100293f&amp;apptime=1599705452</t>
  </si>
  <si>
    <t>65000</t>
  </si>
  <si>
    <t>绿洲 美图</t>
  </si>
  <si>
    <t>2020-09-10 13:05</t>
  </si>
  <si>
    <t>195</t>
  </si>
  <si>
    <t>晓霞</t>
  </si>
  <si>
    <t>L-xiao97123</t>
  </si>
  <si>
    <t>13761414157</t>
  </si>
  <si>
    <t>清清宝</t>
  </si>
  <si>
    <t>https://www.xiaohongshu.com/user/profile/5db3fca60000000001008656?xhsshare=CopyLink&amp;appuid=5db3fca60000000001008656&amp;apptime=1599780358</t>
  </si>
  <si>
    <t>2.3</t>
  </si>
  <si>
    <t>7.8</t>
  </si>
  <si>
    <t>微博，美图，考拉，绿洲，任意都可</t>
  </si>
  <si>
    <t>2020-09-10 13:14</t>
  </si>
  <si>
    <t>120</t>
  </si>
  <si>
    <t>包包</t>
  </si>
  <si>
    <t>Xxxs0621</t>
  </si>
  <si>
    <t>13268002636</t>
  </si>
  <si>
    <t>小欣真的很开心</t>
  </si>
  <si>
    <t>https://www.xiaohongshu.com/user/profile/5f01bad10000000001004018?xhsshare=CopyLink&amp;appuid=5f01bad10000000001004018&amp;apptime=1599713388</t>
  </si>
  <si>
    <t>44000</t>
  </si>
  <si>
    <t>2020-09-10 13:55</t>
  </si>
  <si>
    <t>🔆</t>
  </si>
  <si>
    <t>13113757629</t>
  </si>
  <si>
    <t>别碰我的婴儿肥</t>
  </si>
  <si>
    <t>https://www.xiaohongshu.com/user/profile/5b702a4265e8cd0001e1179b?xhsshare=CopyLink&amp;appuid=5b702a4265e8cd0001e1179b&amp;apptime=1599705453</t>
  </si>
  <si>
    <t>Even、zZ发布了一篇小红书笔记，快来看吧！😆 buH3nnUF4HDR9UV 😆 http://xhslink.com/rfCMC，复制本条信息，打开【小红书】App查看精彩内容！</t>
  </si>
  <si>
    <t>2020-09-10 14:10</t>
  </si>
  <si>
    <t>93</t>
  </si>
  <si>
    <t>另外一只</t>
  </si>
  <si>
    <t>shameless977</t>
  </si>
  <si>
    <t>15208117487</t>
  </si>
  <si>
    <t>布丁奶茶打补丁</t>
  </si>
  <si>
    <t>https://www.xiaohongshu.com/user/profile/5edbba550000000001006749?xhsshare=CopyLink&amp;appuid=5edbba550000000001006749&amp;apptime=1599633615</t>
  </si>
  <si>
    <t>四川绵阳</t>
  </si>
  <si>
    <t>2020-09-10 14:12</t>
  </si>
  <si>
    <t>194</t>
  </si>
  <si>
    <t>喵喵</t>
  </si>
  <si>
    <t>19876200566</t>
  </si>
  <si>
    <t>13825317775</t>
  </si>
  <si>
    <t>喵喵Na</t>
  </si>
  <si>
    <t>https://www.xiaohongshu.com/user/profile/5d171e82000000001202b6b9?xhsshare=CopyLink&amp;appuid=5d171e82000000001202b6b9&amp;apptime=1596557662</t>
  </si>
  <si>
    <t>91000</t>
  </si>
  <si>
    <t>西安</t>
  </si>
  <si>
    <t>南曦姐姐✨发布了一篇小红书笔记，快来看吧！😆 4fyFL3hfZx5C910 😆 http://xhslink.com/xicKC，复制本条信息，打开【小红书】App查看精彩内容！</t>
  </si>
  <si>
    <t>2020-09-10 14:13</t>
  </si>
  <si>
    <t>Cici</t>
  </si>
  <si>
    <t>Cici13763062475</t>
  </si>
  <si>
    <t>13763062475</t>
  </si>
  <si>
    <t>https://www.xiaohongshu.com/user/profile/5ac7b1ef11be104fc982baa6?xhsshare=CopyLink&amp;appuid=5ac7b1ef11be104fc982baa6&amp;apptime=1599704188</t>
  </si>
  <si>
    <t>12109</t>
  </si>
  <si>
    <t>2000</t>
  </si>
  <si>
    <t>2020-09-10 14:15</t>
  </si>
  <si>
    <t>31</t>
  </si>
  <si>
    <t>七月</t>
  </si>
  <si>
    <t>mjdengnihuijia</t>
  </si>
  <si>
    <t>1831680445</t>
  </si>
  <si>
    <t>奶油七七</t>
  </si>
  <si>
    <t>https://www.xiaohongshu.com/user/profile/5e942067000000000100be22?xhsshare=CopyLink&amp;appuid=5e942067000000000100be22&amp;apptime=1599705523</t>
  </si>
  <si>
    <t>10025</t>
  </si>
  <si>
    <t>33000</t>
  </si>
  <si>
    <t>护肤,健身</t>
  </si>
  <si>
    <t>黑龙江</t>
  </si>
  <si>
    <t>微博 美图 绿洲</t>
  </si>
  <si>
    <t>2020-09-10 14:30</t>
  </si>
  <si>
    <t>133</t>
  </si>
  <si>
    <t>838352876</t>
  </si>
  <si>
    <t>18318807253</t>
  </si>
  <si>
    <t>酸奶77</t>
  </si>
  <si>
    <t>https://www.xiaohongshu.com/user/profile/5bd3b2a7f16b990001035cfe?xhsshare=CopyLink&amp;appuid=5bd3b2a7f16b990001035cfe&amp;apptime=1599719564</t>
  </si>
  <si>
    <t>45000</t>
  </si>
  <si>
    <t>148000</t>
  </si>
  <si>
    <t>广东佛山</t>
  </si>
  <si>
    <t>2020-09-10 14:33</t>
  </si>
  <si>
    <t>24</t>
  </si>
  <si>
    <t>美女2号.</t>
  </si>
  <si>
    <t xml:space="preserve">lanziww </t>
  </si>
  <si>
    <t>18312718266</t>
  </si>
  <si>
    <t>我有个篮子</t>
  </si>
  <si>
    <t>https://www.xiaohongshu.com/user/profile/5d8cc5220000000001004196?xhsshare=CopyLink&amp;appuid=5d8cc5220000000001004196&amp;apptime=1599705261</t>
  </si>
  <si>
    <t>2020-09-10 14:35</t>
  </si>
  <si>
    <t>9</t>
  </si>
  <si>
    <t>MInimmn（p图慢回）</t>
  </si>
  <si>
    <t>DJM_MJD</t>
  </si>
  <si>
    <t>19864834883</t>
  </si>
  <si>
    <t>敏敏子</t>
  </si>
  <si>
    <t>https://www.xiaohongshu.com/user/profile/5ea54e54000000000100b11b?xhsshare=CopyLink&amp;appuid=5ea54e54000000000100b11b&amp;apptime=1596673848</t>
  </si>
  <si>
    <t>山东省临沂市</t>
  </si>
  <si>
    <t>爱护肤的鹿鹿酱发布了一篇小红书笔记，快来看吧！😆 qmuPPR6HLLQO8rP 😆 http://xhslink.com/0nnKC，复制本条信息，打开【小红书】App查看精彩内容！</t>
  </si>
  <si>
    <t>2020-09-10 14:42</t>
  </si>
  <si>
    <t>60</t>
  </si>
  <si>
    <t>&amp;</t>
  </si>
  <si>
    <t>maomaoo97</t>
  </si>
  <si>
    <t>17288035021</t>
  </si>
  <si>
    <t>阿毛發發</t>
  </si>
  <si>
    <t>https://www.xiaohongshu.com/user/profile/5e636494000000000100335d?xhsshare=CopyLink&amp;appuid=5ab7112d4eacab27c0cdd9df&amp;apptime=1597127748</t>
  </si>
  <si>
    <t>20000</t>
  </si>
  <si>
    <t>哈尔滨</t>
  </si>
  <si>
    <t>好想吃大饼🤗发布了一篇小红书笔记，快来看吧！😆 cr8U2F0gN9mAF23 😆 http://xhslink.com/RMrKC，复制本条信息，打开【小红书】App查看精彩内容！</t>
  </si>
  <si>
    <t>12</t>
  </si>
  <si>
    <t>Cookies🍒</t>
  </si>
  <si>
    <t>13226898380</t>
  </si>
  <si>
    <t>芝士cookies</t>
  </si>
  <si>
    <t>https://www.xiaohongshu.com/user/profile/5eedc5f6000000000101d4e6?xhsshare=CopyLink&amp;appuid=5eedc5f6000000000101d4e6&amp;apptime=1599704590</t>
  </si>
  <si>
    <t>宝妮妮酱发布了一篇小红书笔记，快来看吧！😆 TUeKJy2AgOzxv5g 😆 http://xhslink.com/v81MC，复制本条信息，打开【小红书】App查看精彩内容！</t>
  </si>
  <si>
    <t>2020-09-10 14:43</t>
  </si>
  <si>
    <t>开心不咯</t>
  </si>
  <si>
    <t>AB20044312210</t>
  </si>
  <si>
    <t>14706918525</t>
  </si>
  <si>
    <t>四眼妹</t>
  </si>
  <si>
    <t>https://www.xiaohongshu.com/user/profile/5bc094c04c79990001743469?xhsshare=CopyLink&amp;appuid=5bc094c04c79990001743469&amp;apptime=1599706004</t>
  </si>
  <si>
    <t>阿月喜欢吃饭发布了一篇小红书笔记，快来看吧！😆 w9cQISoTc86XU2M 😆 http://xhslink.com/VkhLC，复制本条信息，打开【小红书】App查看精彩内容！</t>
  </si>
  <si>
    <t>麻薯欣欣</t>
  </si>
  <si>
    <t>18027518867</t>
  </si>
  <si>
    <t>小冉吃西瓜</t>
  </si>
  <si>
    <t>https://www.xiaohongshu.com/user/profile/5c13a9b50000000005025562?xhsshare=CopyLink&amp;appuid=5c13a9b50000000005025562&amp;apptime=1599704689</t>
  </si>
  <si>
    <t>10490</t>
  </si>
  <si>
    <t>2020-09-10 14:45</t>
  </si>
  <si>
    <t>Villaanyiii</t>
  </si>
  <si>
    <t>Villaanyib</t>
  </si>
  <si>
    <t>13557016515</t>
  </si>
  <si>
    <t>蓝色沙示</t>
  </si>
  <si>
    <t>https://www.xiaohongshu.com/user/profile/5ce756f500000000180062ef?xhsshare=CopyLink&amp;appuid=5ce756f500000000180062ef&amp;apptime=1599704720</t>
  </si>
  <si>
    <t>12322</t>
  </si>
  <si>
    <t>2020-09-10 14:47</t>
  </si>
  <si>
    <t>兰小姐</t>
  </si>
  <si>
    <t>hzff520000</t>
  </si>
  <si>
    <t>18583732209</t>
  </si>
  <si>
    <t>兰兰兰_湘云</t>
  </si>
  <si>
    <t>https://www.xiaohongshu.com/user/profile/5e36a1d500000000010001cf?xhsshare=CopyLink&amp;appuid=5e060bc7000000000100a53a&amp;apptime=1599705791</t>
  </si>
  <si>
    <t>271000</t>
  </si>
  <si>
    <t>2020-09-10 14:50</t>
  </si>
  <si>
    <t>AkyHwang</t>
  </si>
  <si>
    <t>15816450068</t>
  </si>
  <si>
    <t>芝芝豆乳</t>
  </si>
  <si>
    <t>https://www.xiaohongshu.com/user/profile/5cc81246000000001602c2dc?xhsshare=CopyLink&amp;appuid=5cc81246000000001602c2dc&amp;apptime=1599705173</t>
  </si>
  <si>
    <t>四川省成都市</t>
  </si>
  <si>
    <t>晓晓</t>
  </si>
  <si>
    <t>he913114502</t>
  </si>
  <si>
    <t>13413851419</t>
  </si>
  <si>
    <t>桥边姑娘</t>
  </si>
  <si>
    <t>https://www.xiaohongshu.com/user/profile/5bc83de1da37c6000156e85d?xhsshare=CopyLink&amp;appuid=5bc83de1da37c6000156e85d&amp;apptime=1599705520</t>
  </si>
  <si>
    <t>7.</t>
  </si>
  <si>
    <t>2020-09-10 14:58</t>
  </si>
  <si>
    <t>LiLi-</t>
  </si>
  <si>
    <t>Jabayl</t>
  </si>
  <si>
    <t>13119592603</t>
  </si>
  <si>
    <t>https://www.xiaohongshu.com/user/profile/5df88aa9000000000100321c?xhsshare=CopyLink&amp;appuid=5df88aa9000000000100321c&amp;apptime=1599704001</t>
  </si>
  <si>
    <t>49000</t>
  </si>
  <si>
    <t>诗小c发布了一篇小红书笔记，快来看吧！😆 Pa2okiTf7Lba9pT 😆 http://xhslink.com/cTcNC，复制本条信息，打开【小红书】App查看精彩内容！</t>
  </si>
  <si>
    <t>2020-09-10 14:59</t>
  </si>
  <si>
    <t>136</t>
  </si>
  <si>
    <t>香妃子Pauline🗽</t>
  </si>
  <si>
    <t>dengpao365612</t>
  </si>
  <si>
    <t>15221882998</t>
  </si>
  <si>
    <t>35+</t>
  </si>
  <si>
    <t>宝妮妮酱</t>
  </si>
  <si>
    <t>https://www.xiaohongshu.com/user/profile/58fdd7c86a6a692edbb904d7?xhsshare=CopyLink&amp;appuid=58fdd7c86a6a692edbb904d7&amp;apptime=1599720120</t>
  </si>
  <si>
    <t>20.1</t>
  </si>
  <si>
    <t>草莓味的莹仔发布了一篇小红书笔记，快来看吧！😆 R1o49kAApidThRg 😆 http://xhslink.com/pDeNC，复制本条信息，打开【小红书】App查看精彩内容！</t>
  </si>
  <si>
    <t>2020-09-10 15:02</t>
  </si>
  <si>
    <t>128</t>
  </si>
  <si>
    <t>Q</t>
  </si>
  <si>
    <t>1251689139</t>
  </si>
  <si>
    <t>17630735774</t>
  </si>
  <si>
    <t>Baby千</t>
  </si>
  <si>
    <t>https://www.xiaohongshu.com/user/profile/5dc2bc6000000000010070c4?xhsshare=CopyLink&amp;appuid=5dc2bc6000000000010070c4&amp;apptime=1599717137</t>
  </si>
  <si>
    <t>石家庄</t>
  </si>
  <si>
    <t>张甜妮子发布了一篇小红书笔记，快来看吧！😆 zDzccvoLgoYyNNm 😆 http://xhslink.com/tHiNC，复制本条信息，打开【小红书】App查看精彩内容！</t>
  </si>
  <si>
    <t>2020-09-10 15:03</t>
  </si>
  <si>
    <t>90</t>
  </si>
  <si>
    <t>早早早呀</t>
  </si>
  <si>
    <t>h380780500</t>
  </si>
  <si>
    <t>13881922619</t>
  </si>
  <si>
    <t>下雨天</t>
  </si>
  <si>
    <t>https://www.xiaohongshu.com/user/profile/5784d6bc50c4b479b90bceb8?xhsshare=CopyLink&amp;appuid=5df6f7410000000001008c89&amp;apptime=1599708831</t>
  </si>
  <si>
    <t>156000</t>
  </si>
  <si>
    <t>440000</t>
  </si>
  <si>
    <t>肉肉酒窝💓发布了一篇小红书笔记，快来看吧！😆 StUNPPxbG57ojWV 😆 http://xhslink.com/BsgNC，复制本条信息，打开【小红书】App查看精彩内容！</t>
  </si>
  <si>
    <t>2020-09-10 15:06</t>
  </si>
  <si>
    <t>Mi Manchi</t>
  </si>
  <si>
    <t>cy20160312</t>
  </si>
  <si>
    <t>18579975067</t>
  </si>
  <si>
    <t>欣欣陈</t>
  </si>
  <si>
    <t>https://www.xiaohongshu.com/user/profile/5b4b37474eacab65643c99dd?xhsshare=CopyLink&amp;appuid=5b4b37474eacab65643c99dd&amp;apptime=1599706100</t>
  </si>
  <si>
    <t>28000</t>
  </si>
  <si>
    <t>小琪妙妙屋发布了一篇小红书笔记，快来看吧！😆 ngKyByQrWLGNQmc 😆 http://xhslink.com/1mjNC，复制本条信息，打开【小红书】App查看精彩内容！</t>
  </si>
  <si>
    <t>2020-09-10 15:08</t>
  </si>
  <si>
    <t>191</t>
  </si>
  <si>
    <t>詹小詹zoe</t>
  </si>
  <si>
    <t>queen19931005</t>
  </si>
  <si>
    <t>13540300951</t>
  </si>
  <si>
    <t>https://www.xiaohongshu.com/user/profile/5e08bd140000000001006901?xhsshare=CopyLink&amp;appuid=5e08bd140000000001006901&amp;apptime=1599756335</t>
  </si>
  <si>
    <t>299000</t>
  </si>
  <si>
    <t>2020-09-10 15:27</t>
  </si>
  <si>
    <t>188</t>
  </si>
  <si>
    <t>苏苏Susu</t>
  </si>
  <si>
    <t>19828469192</t>
  </si>
  <si>
    <t>https://www.xiaohongshu.com/user/profile/5d12fe57000000001201885d?xhsshare=CopyLink&amp;appuid=5d12fe57000000001201885d&amp;apptime=1599754787</t>
  </si>
  <si>
    <t>点评 走起 美丽说 绿洲 微博</t>
  </si>
  <si>
    <t>2020-09-10 15:40</t>
  </si>
  <si>
    <t>73</t>
  </si>
  <si>
    <t>南北</t>
  </si>
  <si>
    <t>Qbg5566</t>
  </si>
  <si>
    <t>15265606253</t>
  </si>
  <si>
    <t>Dec_草莓酱</t>
  </si>
  <si>
    <t>https://www.xiaohongshu.com/user/profile/5a67ece74eacab347665cb40?xhsshare=CopyLink&amp;appuid=5a67ece74eacab347665cb40&amp;apptime=1599707713</t>
  </si>
  <si>
    <t>10099</t>
  </si>
  <si>
    <t>珠海</t>
  </si>
  <si>
    <t>2020-09-10 15:47</t>
  </si>
  <si>
    <t>65</t>
  </si>
  <si>
    <t>li~c</t>
  </si>
  <si>
    <t>15384327475</t>
  </si>
  <si>
    <t>18826695753</t>
  </si>
  <si>
    <t>多加果冻</t>
  </si>
  <si>
    <t>https://www.xiaohongshu.com/user/profile/57366f8a6a6a69035501659f?xhsshare=CopyLink&amp;appuid=57366f8a6a6a69035501659f&amp;apptime=1599707345</t>
  </si>
  <si>
    <t>20356</t>
  </si>
  <si>
    <t>安徽省合肥市</t>
  </si>
  <si>
    <t>5-7天</t>
  </si>
  <si>
    <t>2020-09-10 16:09</t>
  </si>
  <si>
    <t>167</t>
  </si>
  <si>
    <t>mei👀</t>
  </si>
  <si>
    <t>390114339</t>
  </si>
  <si>
    <t>13610253772</t>
  </si>
  <si>
    <t>谭肥mei</t>
  </si>
  <si>
    <t>https://www.xiaohongshu.com/user/profile/5bbdf133e752f700017ac8de?xhsshare=CopyLink&amp;appuid=5534849f2e1d935c70618e67&amp;apptime=1599733233</t>
  </si>
  <si>
    <t>河北省</t>
  </si>
  <si>
    <t>2020-09-10 16:26</t>
  </si>
  <si>
    <t>34</t>
  </si>
  <si>
    <t>A 谷谷🐟</t>
  </si>
  <si>
    <t>13625894297</t>
  </si>
  <si>
    <t>谷谷</t>
  </si>
  <si>
    <t>200000</t>
  </si>
  <si>
    <t>520000</t>
  </si>
  <si>
    <t>一只萌湘🐰发布了一篇小红书笔记，快来看吧！😆 8pX2V1FKAjzYEnA 😆 http://xhslink.com/lBjOC，复制本条信息，打开【小红书】App查看精彩内容！</t>
  </si>
  <si>
    <t>2020-09-10 16:27</t>
  </si>
  <si>
    <t>182</t>
  </si>
  <si>
    <t>孙娅霜Syasun</t>
  </si>
  <si>
    <t>sys18781164260</t>
  </si>
  <si>
    <t>18781164260</t>
  </si>
  <si>
    <t>梦里打怪兽</t>
  </si>
  <si>
    <t>https://www.xiaohongshu.com/user/profile/5ef20ea0000000000101ee73?xhsshare=CopyLink&amp;appuid=5ef20ea0000000000101ee73&amp;apptime=1597831915</t>
  </si>
  <si>
    <t>2020-09-10 16:37</t>
  </si>
  <si>
    <t>pompompurin</t>
  </si>
  <si>
    <t>Clouds_roll</t>
  </si>
  <si>
    <t>17711063406</t>
  </si>
  <si>
    <t>勃艮第红的布丁</t>
  </si>
  <si>
    <t>https://www.xiaohongshu.com/user/profile/5f07fbca000000000101f787?xhsshare=CopyLink&amp;appuid=5f07fbca000000000101f787&amp;apptime=1599704296</t>
  </si>
  <si>
    <t>茂名</t>
  </si>
  <si>
    <t>微博美图绿洲</t>
  </si>
  <si>
    <t>2020-09-10 16:39</t>
  </si>
  <si>
    <t>72</t>
  </si>
  <si>
    <t>ʚ橘猫酱ɞ</t>
  </si>
  <si>
    <t>hjl345046261</t>
  </si>
  <si>
    <t>15600796632</t>
  </si>
  <si>
    <t>旺仔超甜</t>
  </si>
  <si>
    <t>https://www.xiaohongshu.com/user/profile/58f39c436a6a6958cc927072?xhsshare=CopyLink&amp;appuid=5b99190e333dbf00012123fb&amp;apptime=1599707575</t>
  </si>
  <si>
    <t>2020-09-10 16:54</t>
  </si>
  <si>
    <t>126</t>
  </si>
  <si>
    <t>OTW（上课回复慢</t>
  </si>
  <si>
    <t>OTW1121</t>
  </si>
  <si>
    <t>13360354672</t>
  </si>
  <si>
    <t>润宝北鼻🌈</t>
  </si>
  <si>
    <t>https://www.xiaohongshu.com/user/profile/5d9dc8c0000000000100a26a?xhsshare=CopyLink&amp;appuid=5d9dc8c0000000000100a26a&amp;apptime=1599716949</t>
  </si>
  <si>
    <t>2020-09-10 17:24</t>
  </si>
  <si>
    <t>85</t>
  </si>
  <si>
    <t>ʚ🐰ིྀɞ</t>
  </si>
  <si>
    <t>lh420805</t>
  </si>
  <si>
    <t>13431905148</t>
  </si>
  <si>
    <t>鹿的角</t>
  </si>
  <si>
    <t>昵称：鹿的角 主页：https://www.xiaohongshu.com/user/profile/5e7601360000000001002253?xhsshare=CopyLink&amp;appuid=5e7601360000000001002253&amp;apptime=1593399634</t>
  </si>
  <si>
    <t>9768</t>
  </si>
  <si>
    <t>2020-09-10 17:36</t>
  </si>
  <si>
    <t>196</t>
  </si>
  <si>
    <t>思思</t>
  </si>
  <si>
    <t>meisi000</t>
  </si>
  <si>
    <t>13534523325</t>
  </si>
  <si>
    <t>柔小喵</t>
  </si>
  <si>
    <t>https://www.xiaohongshu.com/user/profile/5b0b7c9d4eacab40da5cc2cb?xhsshare=CopyLink&amp;appuid=5b0b7c9d4eacab40da5cc2cb&amp;apptime=1599783003</t>
  </si>
  <si>
    <t>30379</t>
  </si>
  <si>
    <t>一只会飞的猫</t>
  </si>
  <si>
    <t>h287380440</t>
  </si>
  <si>
    <t>15882261029</t>
  </si>
  <si>
    <t>vovo夏</t>
  </si>
  <si>
    <t>https://www.xiaohongshu.com/user/profile/5aae5e734eacab2ce394c6f8?xhsshare=CopyLink&amp;appuid=5e60cc7000000000010016ec&amp;apptime=1599707165</t>
  </si>
  <si>
    <t>279000</t>
  </si>
  <si>
    <t>2020-09-10 17:39</t>
  </si>
  <si>
    <t>204</t>
  </si>
  <si>
    <t>Lenstory瞳话镇</t>
  </si>
  <si>
    <t>jiangmaomaojiang</t>
  </si>
  <si>
    <t>18173221425</t>
  </si>
  <si>
    <t>蒋毛猫</t>
  </si>
  <si>
    <t>https://www.xiaohongshu.com/user/profile/59e1fee644363b2b2df4638a?xhsshare=CopyLink&amp;appuid=5960b9135e87e74c189c1937&amp;apptime=1599806118</t>
  </si>
  <si>
    <t>29000</t>
  </si>
  <si>
    <t>-</t>
  </si>
  <si>
    <t>2020-09-10 17:47</t>
  </si>
  <si>
    <t>Yang抖音微博小红书推广</t>
  </si>
  <si>
    <t>yl1287405643</t>
  </si>
  <si>
    <t>15333602052</t>
  </si>
  <si>
    <t>蜜桃妹妹</t>
  </si>
  <si>
    <t>https://www.xiaohongshu.com/user/profile/5a8ed77be8ac2b259e57cf1b?xhsshare=CopyLink&amp;appuid=5a8ed77be8ac2b259e57cf1b&amp;apptime=1574686808</t>
  </si>
  <si>
    <t>2020-09-10 17:49</t>
  </si>
  <si>
    <t>88</t>
  </si>
  <si>
    <t>Violet（没回复多问我几次！</t>
  </si>
  <si>
    <t>Violet</t>
  </si>
  <si>
    <t>13049949049</t>
  </si>
  <si>
    <t>https://www.xiaohongshu.com/user/profile/5a18ed18db2e60182082f6f5?xhsshare=CopyLink&amp;appuid=5a18ed18db2e60182082f6f5&amp;apptime=1599708831</t>
  </si>
  <si>
    <t>https://www.xiaohongshu.com/user/profile/5a81e35d4eacab2df0bbfef2?xhsshare=CopyLink&amp;appuid=5bff98e20000000005013294&amp;apptime=1583994228</t>
  </si>
  <si>
    <t>2300</t>
  </si>
  <si>
    <t>2020-09-10 18:04</t>
  </si>
  <si>
    <t>103</t>
  </si>
  <si>
    <t>👑D·S吴秋蓉</t>
  </si>
  <si>
    <t>wqrsg1126044100</t>
  </si>
  <si>
    <t>18316882138</t>
  </si>
  <si>
    <t>你的小可乐🥤</t>
  </si>
  <si>
    <t>https://www.xiaohongshu.com/user/profile/5ed76b87000000000101e97f?xhsshare=CopyLink&amp;appuid=5f222859000000000101d3fd&amp;apptime=1599710362</t>
  </si>
  <si>
    <t>2020-09-10 18:05</t>
  </si>
  <si>
    <t>110</t>
  </si>
  <si>
    <t>Aqr94777</t>
  </si>
  <si>
    <t>18137117180</t>
  </si>
  <si>
    <t>见ID如面</t>
  </si>
  <si>
    <t>https://www.xiaohongshu.com/user/profile/5eb793da0000000001001629?xhsshare=CopyLink&amp;appuid=5eb793da0000000001001629&amp;apptime=1599711521</t>
  </si>
  <si>
    <t>母婴</t>
  </si>
  <si>
    <t>2020-09-10 18:07</t>
  </si>
  <si>
    <t>46</t>
  </si>
  <si>
    <t>娜时清风</t>
  </si>
  <si>
    <t>hzff5200</t>
  </si>
  <si>
    <t>13438908645</t>
  </si>
  <si>
    <t>https://www.xiaohongshu.com/user/profile/5b06d14511be1047399c1f50?xhsshare=CopyLink&amp;appuid=5b06d14511be1047399c1f50&amp;apptime=1599705893</t>
  </si>
  <si>
    <t>178000</t>
  </si>
  <si>
    <t>421000</t>
  </si>
  <si>
    <t>https://itunes.apple.com/cn/app/id741292507?l=en&amp;mt=8</t>
  </si>
  <si>
    <t>3600</t>
  </si>
  <si>
    <t>2020-09-10 18:19</t>
  </si>
  <si>
    <t>114</t>
  </si>
  <si>
    <t>二八伶</t>
  </si>
  <si>
    <t>SXLLW02</t>
  </si>
  <si>
    <t>13285773321</t>
  </si>
  <si>
    <t>https://www.xiaohongshu.com/user/profile/5ba9bf0af1329200011574a8?xhsshare=CopyLink&amp;appuid=5ba9bf0af1329200011574a8&amp;apptime=1599712151</t>
  </si>
  <si>
    <t>2020-09-10 18:21</t>
  </si>
  <si>
    <t>Dancing Daisy</t>
  </si>
  <si>
    <t>JunJun-Skywalk</t>
  </si>
  <si>
    <t>15904114985</t>
  </si>
  <si>
    <t>sweetnana</t>
  </si>
  <si>
    <t>https://www.xiaohongshu.com/user/profile/548134a2d6e4a91ec7fb6e11?xhsshare=CopyLink&amp;appuid=548134a2d6e4a91ec7fb6e11&amp;apptime=1599711966</t>
  </si>
  <si>
    <t>234000</t>
  </si>
  <si>
    <t>2020-09-10 18:25</t>
  </si>
  <si>
    <t>176</t>
  </si>
  <si>
    <t>也是文芊呀（品合）</t>
  </si>
  <si>
    <t>2413373675</t>
  </si>
  <si>
    <t>13570867652</t>
  </si>
  <si>
    <t>美美葡萄藤</t>
  </si>
  <si>
    <t>https://www.xiaohongshu.com/user/profile/5c25c7ef000000000602b8bf?xhsshare=CopyLink&amp;appuid=5c25c7ef000000000602b8bf&amp;apptime=1599743995</t>
  </si>
  <si>
    <t>126000</t>
  </si>
  <si>
    <t>2020-09-10 19:54</t>
  </si>
  <si>
    <t>174</t>
  </si>
  <si>
    <t>👑小兔纸</t>
  </si>
  <si>
    <t>WeloveyouChina</t>
  </si>
  <si>
    <t>15269163373</t>
  </si>
  <si>
    <t>星星吖</t>
  </si>
  <si>
    <t>https://www.xiaohongshu.com/user/profile/5a2567514eacab6a98c9511b?xhsshare=CopyLink&amp;appuid=59a909ec5e87e73c4c40f37e&amp;apptime=1597077994</t>
  </si>
  <si>
    <t>微博32</t>
  </si>
  <si>
    <t>Sweet、橙子发布了一篇小红书笔记，快来看吧！😆 CwBgAqxPRTvrHJ7 😆 http://xhslink.com/prLQC，复制本条信息，打开【小红书】App查看精彩内容！</t>
  </si>
  <si>
    <t>2020-09-10 19:55</t>
  </si>
  <si>
    <t>192</t>
  </si>
  <si>
    <t>。。。</t>
  </si>
  <si>
    <t>sushu19990426</t>
  </si>
  <si>
    <t>18208196037</t>
  </si>
  <si>
    <t>super1998</t>
  </si>
  <si>
    <t>https://www.xiaohongshu.com/user/profile/5981b7e782ec3931951847f3?xhsshare=CopyLink&amp;appuid=5981b7e782ec3931951847f3&amp;apptime=1599756267</t>
  </si>
  <si>
    <t>272000</t>
  </si>
  <si>
    <t>暂无</t>
  </si>
  <si>
    <t>189</t>
  </si>
  <si>
    <t>小红书33syxee</t>
  </si>
  <si>
    <t>bb520-1227</t>
  </si>
  <si>
    <t>15622964784</t>
  </si>
  <si>
    <t>33syxee</t>
  </si>
  <si>
    <t>https://www.xiaohongshu.com/user/profile/5e9eb5800000000001002aa9?xhsshare=CopyLink&amp;appuid=5e9eb5800000000001002aa9&amp;apptime=1599755458</t>
  </si>
  <si>
    <t>2020-09-10 20:00</t>
  </si>
  <si>
    <t>Kara</t>
  </si>
  <si>
    <t>17820550735</t>
  </si>
  <si>
    <t>是芋芋呀</t>
  </si>
  <si>
    <t>https://www.xiaohongshu.com/user/profile/5bfbd250edf09e000143b398?xhsshare=CopyLink&amp;appuid=5bfbd250edf09e000143b398&amp;apptime=1599705602</t>
  </si>
  <si>
    <t>微博200万</t>
  </si>
  <si>
    <t>妖精Shura发布了一篇小红书笔记，快来看吧！😆 Ryj5fl37OQNQ419 😆 http://xhslink.com/GUUQC，复制本条信息，打开【小红书】App查看精彩内容！</t>
  </si>
  <si>
    <t>1500</t>
  </si>
  <si>
    <t>2020-09-10 20:10</t>
  </si>
  <si>
    <t>186</t>
  </si>
  <si>
    <t>yy想吃肉</t>
  </si>
  <si>
    <t>GVieky</t>
  </si>
  <si>
    <t>15915321221</t>
  </si>
  <si>
    <t>https://www.xiaohongshu.com/user/profile/5da8594c000000000100275f?xhsshare=CopyLink&amp;appuid=5da8594c000000000100275f&amp;apptime=1599753987</t>
  </si>
  <si>
    <t>济南</t>
  </si>
  <si>
    <t>2020-09-10 20:39</t>
  </si>
  <si>
    <t>202</t>
  </si>
  <si>
    <t>水末采沫集</t>
  </si>
  <si>
    <t>skytry888</t>
  </si>
  <si>
    <t>17689789510</t>
  </si>
  <si>
    <t>https://www.xiaohongshu.com/user/profile/5be6fa1cb3d6360001845921?xhsshare=CopyLink&amp;appuid=5be6fa1cb3d6360001845921&amp;apptime=1599799001</t>
  </si>
  <si>
    <t>130000</t>
  </si>
  <si>
    <t>280000</t>
  </si>
  <si>
    <t>海口</t>
  </si>
  <si>
    <t>一周</t>
  </si>
  <si>
    <t>佐希发布了一篇小红书笔记，快来看吧！😆 gDDYcyptAtrU7uk 😆 http://xhslink.com/AYuRC，复制本条信息，打开【小红书】App查看精彩内容！</t>
  </si>
  <si>
    <t>2020-09-10 20:52</t>
  </si>
  <si>
    <t>89</t>
  </si>
  <si>
    <t>a</t>
  </si>
  <si>
    <t>13148674380</t>
  </si>
  <si>
    <t>放羊的小昭</t>
  </si>
  <si>
    <t>https://www.xiaohongshu.com/user/profile/5ebf98f2000000000101dcb3?xhsshare=CopyLink&amp;appuid=5ebf98f2000000000101dcb3&amp;apptime=1599708705</t>
  </si>
  <si>
    <t>美美葡萄藤发布了一篇小红书笔记，快来看吧！😆 1FVgTe3p54i4ZKB 😆 http://xhslink.com/CIRRC，复制本条信息，打开【小红书】App查看精彩内容！</t>
  </si>
  <si>
    <t>2020-09-10 21:20</t>
  </si>
  <si>
    <t>92</t>
  </si>
  <si>
    <t>小杨咩咩</t>
  </si>
  <si>
    <t>YWW994523</t>
  </si>
  <si>
    <t>13296762523</t>
  </si>
  <si>
    <t>https://www.xiaohongshu.com/user/profile/57bb19f45e87e769de8753df?xhsshare=CopyLink&amp;appuid=57bb19f45e87e769de8753df&amp;apptime=1599709185</t>
  </si>
  <si>
    <t>245000</t>
  </si>
  <si>
    <t>4天</t>
  </si>
  <si>
    <t>https://www.xiaohongshu.com/user/profile/5c24c5c10000000007031b2b?xhsshare=CopyLink&amp;appuid=5c24c5c10000000007031b2b&amp;apptime=1586356434</t>
  </si>
  <si>
    <t>2020-09-10 21:26</t>
  </si>
  <si>
    <t>花生🌀小姐</t>
  </si>
  <si>
    <t>949297754</t>
  </si>
  <si>
    <t>13290782595</t>
  </si>
  <si>
    <t>花生</t>
  </si>
  <si>
    <t>https://www.xiaohongshu.com/user/profile/5d10e44300000000100327e6?xhsshare=CopyLink&amp;appuid=5d10e44300000000100327e6&amp;apptime=1599706168</t>
  </si>
  <si>
    <t>敏宝发布了一篇小红书笔记，快来看吧！😆 eLjQIT20iEsnWZg 😆 http://xhslink.com/08qSC，复制本条信息，打开【小红书】App查看精彩内容！</t>
  </si>
  <si>
    <t>2020-09-10 21:54</t>
  </si>
  <si>
    <t>52</t>
  </si>
  <si>
    <t>谢天谢地饭来了🍛</t>
  </si>
  <si>
    <t>15243141764</t>
  </si>
  <si>
    <t>18004306984</t>
  </si>
  <si>
    <t>顺手牵杨</t>
  </si>
  <si>
    <t>https://www.xiaohongshu.com/user/profile/5b88c9109578cc000193efad?xhsshare=CopyLink&amp;appuid=5b509be011be107f5df804e6&amp;apptime=1599706116</t>
  </si>
  <si>
    <t>27000</t>
  </si>
  <si>
    <t>微博、绿洲</t>
  </si>
  <si>
    <t>Skyler发布了一篇小红书笔记，快来看吧！😆 3L55Yr37Asusv2R 😆 http://xhslink.com/aqRSC，复制本条信息，打开【小红书】App查看精彩内容！</t>
  </si>
  <si>
    <t>2020-09-10 22:22</t>
  </si>
  <si>
    <t>179</t>
  </si>
  <si>
    <t>Skyler</t>
  </si>
  <si>
    <t>hua66881234567</t>
  </si>
  <si>
    <t>15719480107</t>
  </si>
  <si>
    <t>https://www.xiaohongshu.com/user/profile/5c219197000000000703b09f?xhsshare=CopyLink&amp;appuid=5cd5b7210000000017030a2b&amp;apptime=1599747678</t>
  </si>
  <si>
    <t>2020-09-10 22:28</t>
  </si>
  <si>
    <t>66</t>
  </si>
  <si>
    <t>🍑</t>
  </si>
  <si>
    <t>mothlcc77</t>
  </si>
  <si>
    <t>17601079815</t>
  </si>
  <si>
    <t>一只蛋卷阿！</t>
  </si>
  <si>
    <t>https://www.xiaohongshu.com/user/profile/5b9bd05d2b596f000197ef94?xhsshare=CopyLink&amp;appuid=5b9bd05d2b596f000197ef94&amp;apptime=1559793015</t>
  </si>
  <si>
    <t>207000</t>
  </si>
  <si>
    <t>2020-09-10 22:55</t>
  </si>
  <si>
    <t>177</t>
  </si>
  <si>
    <t>肉丝玛丽（小号肉酱叮叮）</t>
  </si>
  <si>
    <t>13145783865</t>
  </si>
  <si>
    <t>肉丝玛丽</t>
  </si>
  <si>
    <t>106000</t>
  </si>
  <si>
    <t>210000</t>
  </si>
  <si>
    <t>梦里打怪兽发布了一篇小红书笔记，快来看吧！😆 D13aPHbaogsQR0e 😆 http://xhslink.com/PQpTC，复制本条信息，打开【小红书】App查看精彩内容！</t>
  </si>
  <si>
    <t>2020-09-10 22:59</t>
  </si>
  <si>
    <t>163</t>
  </si>
  <si>
    <t>傲娇的肉肉（小号猫性柠檬精）</t>
  </si>
  <si>
    <t>傲娇的肉肉</t>
  </si>
  <si>
    <t>17827445456</t>
  </si>
  <si>
    <t>一一的麻麻叫Angel发布了一篇小红书笔记，快来看吧！😆 LVhVf7dpeKWqW9K 😆 http://xhslink.com/T8zTC，复制本条信息，打开【小红书】App查看精彩内容！</t>
  </si>
  <si>
    <t>2020-09-10 23:09</t>
  </si>
  <si>
    <t>75</t>
  </si>
  <si>
    <t>ᴅᴇᴊᴀ.ᴠᴜ</t>
  </si>
  <si>
    <t>15276565604</t>
  </si>
  <si>
    <t>Abby甜心.</t>
  </si>
  <si>
    <t>https://www.xiaohongshu.com/user/profile/5e1324320000000001009405?xhsshare=CopyLink&amp;appuid=5e1324320000000001009405&amp;apptime=1599707746</t>
  </si>
  <si>
    <t>2020-09-10 23:59</t>
  </si>
  <si>
    <t>153</t>
  </si>
  <si>
    <t>湘妹哟🐰</t>
  </si>
  <si>
    <t>xianger2</t>
  </si>
  <si>
    <t>一只萌湘</t>
  </si>
  <si>
    <t>https://www.xiaohongshu.com/user/profile/59df10bbdb2e601dfc7f4f96?xhsshare=CopyLink&amp;appuid=59df10bbdb2e601dfc7f4f96&amp;apptime=155869427</t>
  </si>
  <si>
    <t>101000</t>
  </si>
  <si>
    <t>190000</t>
  </si>
  <si>
    <t>四川省成都市金牛区曹家巷恒大雅苑</t>
  </si>
  <si>
    <t>q</t>
  </si>
  <si>
    <t>2800</t>
  </si>
  <si>
    <t>2020-09-11 00:06</t>
  </si>
  <si>
    <t>Sharon</t>
  </si>
  <si>
    <t>懵梨呀</t>
  </si>
  <si>
    <t>13160681609</t>
  </si>
  <si>
    <t>https://www.xiaohongshu.com/user/profile/5dafd195000000000100b169?xhsshare=CopyLink&amp;appuid=5dafd195000000000100b169&amp;apptime=1599713145</t>
  </si>
  <si>
    <t>2020-09-11 00:19</t>
  </si>
  <si>
    <t>102</t>
  </si>
  <si>
    <t>网友</t>
  </si>
  <si>
    <t>网友小番茄</t>
  </si>
  <si>
    <t>13631282433</t>
  </si>
  <si>
    <t>https://www.xiaohongshu.com/user/profile/590c788d3460946b597131de?xhsshare=CopyLink&amp;appuid=590c788d3460946b597131de&amp;apptime=1598175017</t>
  </si>
  <si>
    <t>10100</t>
  </si>
  <si>
    <t>https://www.xiaohongshu.com/user/profile/5c278815000000000701ddbe?xhsshare=CopyLink&amp;appuid=5c278815000000000701ddbe&amp;apptime=1599754248</t>
  </si>
  <si>
    <t>2020-09-11 00:21</t>
  </si>
  <si>
    <t>152</t>
  </si>
  <si>
    <t>放眼看世界</t>
  </si>
  <si>
    <t>Aliuqian8808</t>
  </si>
  <si>
    <t>15532708808</t>
  </si>
  <si>
    <t>拥抱清晨的太阳</t>
  </si>
  <si>
    <t>https://www.xiaohongshu.com/user/profile/5aeea0884eacab543a87b027?xhsshare=CopyLink&amp;appuid=5aeea0884eacab543a87b027&amp;apptime=1599726334</t>
  </si>
  <si>
    <t>小红书 美图</t>
  </si>
  <si>
    <t>2020-09-11 00:30</t>
  </si>
  <si>
    <t>175</t>
  </si>
  <si>
    <t>佐希</t>
  </si>
  <si>
    <t>LyxEhongyanni</t>
  </si>
  <si>
    <t>18389302018</t>
  </si>
  <si>
    <t>https://www.xiaohongshu.com/user/profile/5a01a11b4eacab4ad9054ffc?xhsshare=CopyLink&amp;appuid=5a01a11b4eacab4ad9054ffc&amp;apptime=1599742287</t>
  </si>
  <si>
    <t>360000</t>
  </si>
  <si>
    <t>2020-09-11 00:33</t>
  </si>
  <si>
    <t>171</t>
  </si>
  <si>
    <t>町町和铛铛</t>
  </si>
  <si>
    <t>DD10101122</t>
  </si>
  <si>
    <t>19113285352</t>
  </si>
  <si>
    <t>https://www.xiaohongshu.com/user/profile/5e9ea7a3000000000100bd7d?xhsshare=CopyLink&amp;appuid=5e9ea7a3000000000100bd7d&amp;apptime=1599738510</t>
  </si>
  <si>
    <t>189000</t>
  </si>
  <si>
    <t>325000</t>
  </si>
  <si>
    <t>昕昕发布了一篇小红书笔记，快来看吧！😆 TGsV3lHy3RHiCeW 😆 http://xhslink.com/v8zUC，复制本条信息，打开【小红书】App查看精彩内容！</t>
  </si>
  <si>
    <t>2020-09-11 00:34</t>
  </si>
  <si>
    <t>小曹曹</t>
  </si>
  <si>
    <t>15692150176</t>
  </si>
  <si>
    <t>小曹曹不迟到</t>
  </si>
  <si>
    <t>https://www.xiaohongshu.com/user/profile/54d82d02b4c4d65866002bbb?xhsshare=CopyLink&amp;appuid=54d82d02b4c4d65866002bbb&amp;apptime=1599707617</t>
  </si>
  <si>
    <t>詹小詹zoe发布了一篇小红书笔记，快来看吧！😆 K4ATVKCAyOVyuLc 😆 http://xhslink.com/w8DUC，复制本条信息，打开【小红书】App查看精彩内容！</t>
  </si>
  <si>
    <t>2020-09-11 00:46</t>
  </si>
  <si>
    <t>130</t>
  </si>
  <si>
    <t>W🧸</t>
  </si>
  <si>
    <t>viotabibi</t>
  </si>
  <si>
    <t>13434363377</t>
  </si>
  <si>
    <t>vivibaby</t>
  </si>
  <si>
    <t>https://www.xiaohongshu.com/user/profile/55a4c542a75c950316797dfa?xhsshare=CopyLink&amp;appuid=55a4c542a75c950316797dfa&amp;apptime=1599718535</t>
  </si>
  <si>
    <t>小红书 美图 微博</t>
  </si>
  <si>
    <t>super1998发布了一篇小红书笔记，快来看吧！😆 cOJkK9Ha0YMfyss 😆 http://xhslink.com/fpHUC，复制本条信息，打开【小红书】App查看精彩内容！</t>
  </si>
  <si>
    <t>2020-09-11 00:49</t>
  </si>
  <si>
    <t>203</t>
  </si>
  <si>
    <t>霍小猪🐷</t>
  </si>
  <si>
    <t>hhhmmm610</t>
  </si>
  <si>
    <t>13304156100</t>
  </si>
  <si>
    <t>chef A</t>
  </si>
  <si>
    <t>https://www.xiaohongshu.com/user/profile/57c63763a9b2ed79f1ed6c78?xhsshare=CopyLink&amp;appuid=59b07d7e6a6a695d4e147dad&amp;apptime=1599801775</t>
  </si>
  <si>
    <t>绿洲 美图秀秀</t>
  </si>
  <si>
    <t>2020-09-11 01:17</t>
  </si>
  <si>
    <t>118</t>
  </si>
  <si>
    <t>🍅kimo</t>
  </si>
  <si>
    <t>1085268002</t>
  </si>
  <si>
    <t>15018834223</t>
  </si>
  <si>
    <t>呀呀是你呀</t>
  </si>
  <si>
    <t>https://www.xiaohongshu.com/user/profile/5ee5fe57000000000101f795?xhsshare=CopyLink&amp;appuid=5ee5fe57000000000101f795&amp;apptime=1599713242</t>
  </si>
  <si>
    <t>9096</t>
  </si>
  <si>
    <t>2020-09-11 02:42</t>
  </si>
  <si>
    <t>119</t>
  </si>
  <si>
    <t>會飛的羊</t>
  </si>
  <si>
    <t>15768758848</t>
  </si>
  <si>
    <t>杨哈哈大笑</t>
  </si>
  <si>
    <t>https://www.xiaohongshu.com/user/profile/5c6822e200000000100179ec?xhsshare=CopyLink&amp;appuid=5c6822e200000000100179ec&amp;apptime=1599713191</t>
  </si>
  <si>
    <t>25000</t>
  </si>
  <si>
    <t>2020-09-11 07:28</t>
  </si>
  <si>
    <t>170</t>
  </si>
  <si>
    <t>🍊橙</t>
  </si>
  <si>
    <t>413905844</t>
  </si>
  <si>
    <t>15840898841</t>
  </si>
  <si>
    <t>Sweet、橙子</t>
  </si>
  <si>
    <t>https://www.xiaohongshu.com/user/profile/598014e16a6a693d4fdc8ea4?xhsshare=CopyLink&amp;appuid=598014e16a6a693d4fdc8ea4&amp;apptime=1599479617</t>
  </si>
  <si>
    <t>155000</t>
  </si>
  <si>
    <t>广东省</t>
  </si>
  <si>
    <t>2020-09-11 08:17</t>
  </si>
  <si>
    <t>109</t>
  </si>
  <si>
    <t>马多云</t>
  </si>
  <si>
    <t>mmmengxiu</t>
  </si>
  <si>
    <t>15217165545</t>
  </si>
  <si>
    <t>马多云小活泼</t>
  </si>
  <si>
    <t>https://www.xiaohongshu.com/user/profile/5eedc1bf000000000101c054?xhsshare=CopyLink&amp;appuid=5eedc1bf000000000101c054&amp;apptime=1599711519</t>
  </si>
  <si>
    <t>2020-09-11 10:27</t>
  </si>
  <si>
    <t>187</t>
  </si>
  <si>
    <t>大耳朵小鼻子</t>
  </si>
  <si>
    <t>xiaobizi113</t>
  </si>
  <si>
    <t>15756317226</t>
  </si>
  <si>
    <t>142000</t>
  </si>
  <si>
    <t>合肥</t>
  </si>
  <si>
    <t>微博 网易考拉</t>
  </si>
  <si>
    <t>~</t>
  </si>
  <si>
    <t>2020-09-11 10:53</t>
  </si>
  <si>
    <t>147</t>
  </si>
  <si>
    <t>琪琪子</t>
  </si>
  <si>
    <t>ljqdwxa</t>
  </si>
  <si>
    <t>13250097131</t>
  </si>
  <si>
    <t>小琪妙妙屋</t>
  </si>
  <si>
    <t>https://www.xiaohongshu.com/user/profile/5c6aa784000000001200dc5a?xhsshare=CopyLink&amp;appuid=5c6aa784000000001200dc5a&amp;apptime=1599721614</t>
  </si>
  <si>
    <t>16435</t>
  </si>
  <si>
    <t>芮芮宁呀～发布了一篇小红书笔记，快来看吧！😆 7ZeFKh3qChpET1z 😆 http://xhslink.com/3MjXC，复制本条信息，打开【小红书】App查看精彩内容！</t>
  </si>
  <si>
    <t>2020-09-11 10:57</t>
  </si>
  <si>
    <t>🐳海马姐姐红薯</t>
  </si>
  <si>
    <t>ffgg_0719</t>
  </si>
  <si>
    <t>13924753930</t>
  </si>
  <si>
    <t>🐳海马姐姐</t>
  </si>
  <si>
    <t>https://www.xiaohongshu.com/user/profile/5b056f8fe8ac2b44a57f1d38?xhsshare=CopyLink&amp;appuid=5b056f8fe8ac2b44a57f1d38&amp;apptime=1599704142</t>
  </si>
  <si>
    <t>13122</t>
  </si>
  <si>
    <t>15893</t>
  </si>
  <si>
    <t>美食,旅行</t>
  </si>
  <si>
    <t>5500</t>
  </si>
  <si>
    <t>2020-09-11 11:19</t>
  </si>
  <si>
    <t>106</t>
  </si>
  <si>
    <t>雅琴🎀</t>
  </si>
  <si>
    <t>zhengxiaoyaqin</t>
  </si>
  <si>
    <t>13265122986</t>
  </si>
  <si>
    <t>小梨妹妹X</t>
  </si>
  <si>
    <t>https://www.xiaohongshu.com/user/profile/555a8d5b538c2544c8119341?xhsshare=CopyLink&amp;appuid=56fe74561c07df6b3f13ac38&amp;apptime=1599711225</t>
  </si>
  <si>
    <t>2020-09-11 11:25</t>
  </si>
  <si>
    <t>200</t>
  </si>
  <si>
    <t>a 朱NaNa｜男总666(助理1）😉</t>
  </si>
  <si>
    <t>zhunanababy521</t>
  </si>
  <si>
    <t>18946266621</t>
  </si>
  <si>
    <t>朱NaNaBaby🐷</t>
  </si>
  <si>
    <t>https://www.xiaohongshu.com/user/profile/5b6e71b3b1da1455142d43ac?xhsshare=CopyLink&amp;appuid=5572ca1424caa94b54f13cf4&amp;apptime=1599543316</t>
  </si>
  <si>
    <t>7天</t>
  </si>
  <si>
    <t>水末采沫集发布了一篇小红书笔记，快来看吧！😆 X61WZOqR1qfheHv 😆 http://xhslink.com/dBvYC，复制本条信息，打开【小红书】App查看精彩内容！</t>
  </si>
  <si>
    <t>2020-09-11 12:37</t>
  </si>
  <si>
    <t>83</t>
  </si>
  <si>
    <t>沐沐</t>
  </si>
  <si>
    <t>c20180618cc</t>
  </si>
  <si>
    <t>15820540284</t>
  </si>
  <si>
    <t>小小橡皮檫</t>
  </si>
  <si>
    <t>https://www.xiaohongshu.com/user/profile/5db6722f0000000001001a67?xhsshare=CopyLink&amp;appuid=5db6722f0000000001001a67&amp;apptime=1599708235</t>
  </si>
  <si>
    <t>9100</t>
  </si>
  <si>
    <t>辽宁省丹东市</t>
  </si>
  <si>
    <t>2020-09-11 13:24</t>
  </si>
  <si>
    <t>要勤劳的tracy</t>
  </si>
  <si>
    <t xml:space="preserve">tracycxq </t>
  </si>
  <si>
    <t>13624055320</t>
  </si>
  <si>
    <t>俄罗斯大娃娃</t>
  </si>
  <si>
    <t>https://www.xiaohongshu.com/user/profile/5a994f2ce8ac2b4d0228c6e2?xhsshare=CopyLink&amp;appuid=559bb483f5a2631722f381ea&amp;apptime=1599705366</t>
  </si>
  <si>
    <t>湖南</t>
  </si>
  <si>
    <t>2020-09-11 14:36</t>
  </si>
  <si>
    <t>44</t>
  </si>
  <si>
    <t>圆宝（人满</t>
  </si>
  <si>
    <t>aa119067</t>
  </si>
  <si>
    <t>13656026593</t>
  </si>
  <si>
    <t>圆宝xx</t>
  </si>
  <si>
    <t>https://www.xiaohongshu.com/user/profile/5ac364784eacab6cde00c4e7?xhsshare=CopyLink&amp;appuid=5ac364784eacab6cde00c4e7&amp;apptime=1599705852</t>
  </si>
  <si>
    <t>所有平台都可发布</t>
  </si>
  <si>
    <t>2020-09-11 15:16</t>
  </si>
  <si>
    <t>173</t>
  </si>
  <si>
    <t>Sissy</t>
  </si>
  <si>
    <t>sissy890106</t>
  </si>
  <si>
    <t>13718281071</t>
  </si>
  <si>
    <t>妖精Shura</t>
  </si>
  <si>
    <t>https://www.xiaohongshu.com/user/profile/56728945b8ce1a43f8a04e6b?xhsshare=CopyLink&amp;appuid=56728945b8ce1a43f8a04e6b&amp;apptime=1599739709</t>
  </si>
  <si>
    <t>240000</t>
  </si>
  <si>
    <t>广东省广州市天河区五山路翰景街翰景路学生公寓50号</t>
  </si>
  <si>
    <t>2020-09-11 15:26</t>
  </si>
  <si>
    <t>141</t>
  </si>
  <si>
    <t>草莓味的肉肉</t>
  </si>
  <si>
    <t>sushu19990424</t>
  </si>
  <si>
    <t>17361016550</t>
  </si>
  <si>
    <t>https://www.xiaohongshu.com/user/profile/5be67678526e62000184a0ad?xhsshare=CopyLink&amp;appuid=5d6bd6de000000000101b050&amp;apptime=1599720459</t>
  </si>
  <si>
    <t>42000</t>
  </si>
  <si>
    <t>微博朋友圈</t>
  </si>
  <si>
    <t>丑丑的洋葱酱发布了一篇小红书笔记，快来看吧！😆 X6LI4GWtPU0oEGT 😆 http://xhslink.com/zdY0C，复制本条信息，打开【小红书】App查看精彩内容！</t>
  </si>
  <si>
    <t>2020-09-11 16:00</t>
  </si>
  <si>
    <t>74</t>
  </si>
  <si>
    <t>月半喵呜</t>
  </si>
  <si>
    <t>751210280</t>
  </si>
  <si>
    <t>13726987046</t>
  </si>
  <si>
    <t>https://www.xiaohongshu.com/user/profile/5edd0d130000000001002791?xhsshare=CopyLink&amp;appuid=5edd0d130000000001002791&amp;apptime=1599707737</t>
  </si>
  <si>
    <t>13300</t>
  </si>
  <si>
    <t>绿洲美图微博</t>
  </si>
  <si>
    <t>魚阿維发布了一篇小红书笔记，快来看吧！😆 9XXbWwIBWPVwbup 😆 http://xhslink.com/hMo1C，复制本条信息，打开【小红书】App查看精彩内容！</t>
  </si>
  <si>
    <t>2020-09-11 16:34</t>
  </si>
  <si>
    <t>81</t>
  </si>
  <si>
    <t>October</t>
  </si>
  <si>
    <t>fff521888</t>
  </si>
  <si>
    <t>13470463240</t>
  </si>
  <si>
    <t>玲珑如意</t>
  </si>
  <si>
    <t>https://www.xiaohongshu.com/user/profile/5bd9ac5e071c460001b62e34?xhsshare=CopyLink&amp;appuid=5bd9ac5e071c460001b62e34&amp;apptime=1596104554</t>
  </si>
  <si>
    <t>170002</t>
  </si>
  <si>
    <t>75000</t>
  </si>
  <si>
    <t>2020-09-11 16:59</t>
  </si>
  <si>
    <t>95</t>
  </si>
  <si>
    <t>小哪吒</t>
  </si>
  <si>
    <t>joywww999</t>
  </si>
  <si>
    <t>18280208635</t>
  </si>
  <si>
    <t>非洲豆</t>
  </si>
  <si>
    <t>https://www.xiaohongshu.com/user/profile/5abe51454eacab7da386d44f?xhsshare=CopyLink&amp;appuid=5abe51454eacab7da386d44f&amp;apptime=1599710373</t>
  </si>
  <si>
    <t>11500</t>
  </si>
  <si>
    <t>OK</t>
  </si>
  <si>
    <t>2020-09-11 17:27</t>
  </si>
  <si>
    <t>视频待选</t>
  </si>
  <si>
    <t>稿费300(粉丝数量1w-3w)</t>
  </si>
  <si>
    <t>熊涛hh发布了一篇小红书笔记，快来看吧！😆 EZqUFiCZXmBY8VS 😆 http://xhslink.com/1wVJC，复制本条信息，打开【小红书】App查看精彩内容！</t>
  </si>
  <si>
    <t>不合作视频笔记</t>
  </si>
  <si>
    <t>视频自报最低价(粉丝数量10w+价值1300元正装日夜饮)</t>
  </si>
  <si>
    <t>稿费500(粉丝数量3w-5w)</t>
  </si>
  <si>
    <t>87</t>
  </si>
  <si>
    <t>59000</t>
  </si>
  <si>
    <t>大连</t>
  </si>
  <si>
    <t>美图 微博</t>
  </si>
  <si>
    <t>CookieZmm发布了一篇小红书笔记，快来看吧！😆 LWt2hMJe1Ph6yIg 😆 http://xhslink.com/E7LKC，复制本条信息，打开【小红书】App查看精彩内容！</t>
  </si>
  <si>
    <t>2020-09-10 11:27</t>
  </si>
  <si>
    <t>布丁奶茶打补丁发布了一篇小红书笔记，快来看吧！😆 R8Qf5Qwte0upJcH 😆 http://xhslink.com/LJ7KC，复制本条信息，打开【小红书】App查看精彩内容！</t>
  </si>
  <si>
    <t>四川省达州市</t>
  </si>
  <si>
    <t>123</t>
  </si>
  <si>
    <t>懵梨呀🍐发布了一篇小红书笔记，快来看吧！😆 184fH7lANxuVQn8 😆 http://xhslink.com/CCELC，复制本条信息，打开【小红书】App查看精彩内容！</t>
  </si>
  <si>
    <t>雨田三日玉🍧</t>
  </si>
  <si>
    <t>都行</t>
  </si>
  <si>
    <t>2020-09-10 12:32</t>
  </si>
  <si>
    <t>500未发放，稿费应为3600，需要再申请3100</t>
  </si>
  <si>
    <t>500未发放，稿费应为2500，需要再申请2000</t>
  </si>
  <si>
    <t>共计5500元</t>
  </si>
  <si>
    <t>稿费应为500，已经支付500，下次继续补审200</t>
  </si>
  <si>
    <t>稿费应为3600，上次已经申请500【未发放】</t>
  </si>
  <si>
    <t>稿费应为2500，上次已经申请500【未发放】</t>
  </si>
  <si>
    <t>共计7200元</t>
  </si>
  <si>
    <t>稿费500，上次申请300</t>
  </si>
  <si>
    <t>共计600元</t>
  </si>
</sst>
</file>

<file path=xl/styles.xml><?xml version="1.0" encoding="utf-8"?>
<styleSheet xmlns="http://schemas.openxmlformats.org/spreadsheetml/2006/main">
  <numFmts count="12">
    <numFmt numFmtId="176" formatCode="yyyy/m/d;@"/>
    <numFmt numFmtId="177" formatCode="0_ "/>
    <numFmt numFmtId="178" formatCode="_ \¥* #,##0.00_ ;_ \¥* \-#,##0.00_ ;_ \¥* &quot;-&quot;??_ ;_ @_ "/>
    <numFmt numFmtId="179" formatCode="m/d/yy;@"/>
    <numFmt numFmtId="43" formatCode="_ * #,##0.00_ ;_ * \-#,##0.00_ ;_ * &quot;-&quot;??_ ;_ @_ "/>
    <numFmt numFmtId="41" formatCode="_ * #,##0_ ;_ * \-#,##0_ ;_ * &quot;-&quot;_ ;_ @_ "/>
    <numFmt numFmtId="180" formatCode="[&lt;=9999999]###\-####;\(###\)\ ###\-####"/>
    <numFmt numFmtId="181" formatCode="#,##0_ "/>
    <numFmt numFmtId="182" formatCode="#,##0_);[Red]\(#,##0\)"/>
    <numFmt numFmtId="183" formatCode="\¥#,##0;\¥\-#,##0"/>
    <numFmt numFmtId="184" formatCode="_ \¥* #,##0_ ;_ \¥* \-#,##0_ ;_ \¥* &quot;-&quot;_ ;_ @_ "/>
    <numFmt numFmtId="185" formatCode="0.0000_);[Red]\(0.0000\)"/>
  </numFmts>
  <fonts count="46">
    <font>
      <sz val="11"/>
      <color theme="1"/>
      <name val="Microsoft YaHei UI"/>
      <charset val="134"/>
    </font>
    <font>
      <sz val="12"/>
      <color rgb="FFC00000"/>
      <name val="微软雅黑"/>
      <charset val="134"/>
    </font>
    <font>
      <sz val="12"/>
      <color theme="1"/>
      <name val="微软雅黑"/>
      <charset val="134"/>
    </font>
    <font>
      <sz val="11"/>
      <color rgb="FFFF0000"/>
      <name val="Microsoft YaHei UI"/>
      <charset val="134"/>
    </font>
    <font>
      <sz val="11"/>
      <color theme="1"/>
      <name val="Baskerville Old Face"/>
      <charset val="134"/>
      <scheme val="minor"/>
    </font>
    <font>
      <sz val="11"/>
      <color theme="0"/>
      <name val="Baskerville Old Face"/>
      <charset val="134"/>
      <scheme val="minor"/>
    </font>
    <font>
      <u/>
      <sz val="11"/>
      <color rgb="FF800080"/>
      <name val="Baskerville Old Face"/>
      <charset val="0"/>
      <scheme val="minor"/>
    </font>
    <font>
      <u/>
      <sz val="11"/>
      <color rgb="FF0000FF"/>
      <name val="Baskerville Old Face"/>
      <charset val="0"/>
      <scheme val="minor"/>
    </font>
    <font>
      <b/>
      <sz val="14"/>
      <color theme="3"/>
      <name val="Microsoft YaHei UI"/>
      <charset val="134"/>
    </font>
    <font>
      <sz val="9"/>
      <name val="Microsoft YaHei UI"/>
      <charset val="134"/>
    </font>
    <font>
      <sz val="11"/>
      <color rgb="FFC00000"/>
      <name val="Microsoft YaHei UI"/>
      <charset val="134"/>
    </font>
    <font>
      <sz val="36"/>
      <color theme="6" tint="-0.249977111117893"/>
      <name val="Microsoft YaHei UI"/>
      <charset val="134"/>
    </font>
    <font>
      <sz val="24"/>
      <color theme="3"/>
      <name val="Microsoft YaHei UI"/>
      <charset val="134"/>
    </font>
    <font>
      <sz val="12"/>
      <color theme="3"/>
      <name val="Microsoft YaHei UI"/>
      <charset val="134"/>
    </font>
    <font>
      <u/>
      <sz val="12"/>
      <color rgb="FFC00000"/>
      <name val="微软雅黑"/>
      <charset val="0"/>
    </font>
    <font>
      <u/>
      <sz val="12"/>
      <color rgb="FF800080"/>
      <name val="微软雅黑"/>
      <charset val="0"/>
    </font>
    <font>
      <sz val="12"/>
      <color theme="1"/>
      <name val="宋体"/>
      <charset val="134"/>
    </font>
    <font>
      <sz val="12"/>
      <color theme="1"/>
      <name val="BatangChe"/>
      <charset val="134"/>
    </font>
    <font>
      <sz val="12"/>
      <color theme="1"/>
      <name val="Microsoft YaHei UI"/>
      <charset val="134"/>
    </font>
    <font>
      <sz val="12"/>
      <color theme="0"/>
      <name val="Microsoft YaHei UI"/>
      <charset val="134"/>
    </font>
    <font>
      <sz val="11"/>
      <color rgb="FF000000"/>
      <name val="Microsoft YaHei UI"/>
      <charset val="134"/>
    </font>
    <font>
      <sz val="10"/>
      <color rgb="FF000000"/>
      <name val="Verdana"/>
      <charset val="134"/>
    </font>
    <font>
      <sz val="12"/>
      <name val="Microsoft YaHei UI"/>
      <charset val="134"/>
    </font>
    <font>
      <b/>
      <sz val="16"/>
      <color theme="6" tint="-0.249977111117893"/>
      <name val="Microsoft YaHei UI"/>
      <charset val="134"/>
    </font>
    <font>
      <sz val="11"/>
      <color theme="1"/>
      <name val="Baskerville Old Face"/>
      <charset val="0"/>
      <scheme val="minor"/>
    </font>
    <font>
      <i/>
      <sz val="11"/>
      <color rgb="FF7F7F7F"/>
      <name val="Microsoft YaHei UI"/>
      <charset val="134"/>
    </font>
    <font>
      <b/>
      <sz val="24"/>
      <color theme="2" tint="-0.499984740745262"/>
      <name val="Microsoft YaHei UI"/>
      <charset val="134"/>
    </font>
    <font>
      <sz val="11"/>
      <color rgb="FF9C0006"/>
      <name val="Microsoft YaHei UI"/>
      <charset val="134"/>
    </font>
    <font>
      <sz val="16"/>
      <color theme="9"/>
      <name val="Microsoft YaHei UI"/>
      <charset val="134"/>
    </font>
    <font>
      <sz val="11"/>
      <color theme="3"/>
      <name val="Microsoft YaHei UI"/>
      <charset val="134"/>
    </font>
    <font>
      <sz val="11"/>
      <color theme="0"/>
      <name val="Baskerville Old Face"/>
      <charset val="0"/>
      <scheme val="minor"/>
    </font>
    <font>
      <sz val="36"/>
      <color theme="2" tint="-0.499984740745262"/>
      <name val="Microsoft YaHei UI"/>
      <charset val="134"/>
    </font>
    <font>
      <sz val="36"/>
      <color theme="1"/>
      <name val="Microsoft YaHei UI"/>
      <charset val="134"/>
    </font>
    <font>
      <sz val="11"/>
      <color rgb="FF3F3F76"/>
      <name val="Microsoft YaHei UI"/>
      <charset val="134"/>
    </font>
    <font>
      <sz val="11"/>
      <color rgb="FF9C5700"/>
      <name val="Microsoft YaHei UI"/>
      <charset val="134"/>
    </font>
    <font>
      <sz val="11"/>
      <color rgb="FFFA7D00"/>
      <name val="Microsoft YaHei UI"/>
      <charset val="134"/>
    </font>
    <font>
      <b/>
      <sz val="11"/>
      <color rgb="FF3F3F3F"/>
      <name val="Microsoft YaHei UI"/>
      <charset val="134"/>
    </font>
    <font>
      <sz val="11"/>
      <color theme="2" tint="0.399914548173467"/>
      <name val="Microsoft YaHei UI"/>
      <charset val="134"/>
    </font>
    <font>
      <b/>
      <sz val="14"/>
      <color theme="0"/>
      <name val="Microsoft YaHei UI"/>
      <charset val="134"/>
    </font>
    <font>
      <sz val="11"/>
      <color rgb="FF006100"/>
      <name val="Microsoft YaHei UI"/>
      <charset val="134"/>
    </font>
    <font>
      <b/>
      <sz val="11"/>
      <color rgb="FFFA7D00"/>
      <name val="Microsoft YaHei UI"/>
      <charset val="134"/>
    </font>
    <font>
      <sz val="24"/>
      <color theme="0"/>
      <name val="Microsoft YaHei UI"/>
      <charset val="134"/>
    </font>
    <font>
      <b/>
      <sz val="11"/>
      <color theme="0"/>
      <name val="Microsoft YaHei UI"/>
      <charset val="134"/>
    </font>
    <font>
      <sz val="12"/>
      <color theme="1"/>
      <name val="MS Gothic"/>
      <charset val="134"/>
    </font>
    <font>
      <sz val="12"/>
      <color rgb="FFC00000"/>
      <name val="Baskerville Old Face"/>
      <charset val="134"/>
    </font>
    <font>
      <sz val="12"/>
      <color theme="1"/>
      <name val="Baskerville Old Face"/>
      <charset val="134"/>
    </font>
  </fonts>
  <fills count="47">
    <fill>
      <patternFill patternType="none"/>
    </fill>
    <fill>
      <patternFill patternType="gray125"/>
    </fill>
    <fill>
      <patternFill patternType="solid">
        <fgColor theme="2" tint="0.799981688894314"/>
        <bgColor indexed="64"/>
      </patternFill>
    </fill>
    <fill>
      <patternFill patternType="solid">
        <fgColor rgb="FF92D050"/>
        <bgColor theme="0"/>
      </patternFill>
    </fill>
    <fill>
      <patternFill patternType="solid">
        <fgColor theme="0" tint="-0.5"/>
        <bgColor indexed="64"/>
      </patternFill>
    </fill>
    <fill>
      <patternFill patternType="solid">
        <fgColor rgb="FF92D050"/>
        <bgColor indexed="64"/>
      </patternFill>
    </fill>
    <fill>
      <patternFill patternType="solid">
        <fgColor theme="6" tint="-0.249977111117893"/>
        <bgColor indexed="64"/>
      </patternFill>
    </fill>
    <fill>
      <patternFill patternType="solid">
        <fgColor theme="6" tint="0.599993896298105"/>
        <bgColor indexed="64"/>
      </patternFill>
    </fill>
    <fill>
      <patternFill patternType="solid">
        <fgColor theme="4"/>
        <bgColor indexed="64"/>
      </patternFill>
    </fill>
    <fill>
      <patternFill patternType="solid">
        <fgColor theme="9"/>
        <bgColor indexed="64"/>
      </patternFill>
    </fill>
    <fill>
      <patternFill patternType="solid">
        <fgColor theme="6" tint="0.799981688894314"/>
        <bgColor indexed="64"/>
      </patternFill>
    </fill>
    <fill>
      <patternFill patternType="solid">
        <fgColor theme="6"/>
        <bgColor indexed="64"/>
      </patternFill>
    </fill>
    <fill>
      <patternFill patternType="solid">
        <fgColor theme="2" tint="0.79985961485641"/>
        <bgColor theme="3" tint="0.799951170384838"/>
      </patternFill>
    </fill>
    <fill>
      <patternFill patternType="solid">
        <fgColor rgb="FFFFFF00"/>
        <bgColor indexed="64"/>
      </patternFill>
    </fill>
    <fill>
      <patternFill patternType="solid">
        <fgColor theme="6" tint="-0.499984740745262"/>
        <bgColor indexed="64"/>
      </patternFill>
    </fill>
    <fill>
      <patternFill patternType="solid">
        <fgColor rgb="FF0070C0"/>
        <bgColor indexed="64"/>
      </patternFill>
    </fill>
    <fill>
      <patternFill patternType="solid">
        <fgColor rgb="FFF5F8FA"/>
        <bgColor indexed="64"/>
      </patternFill>
    </fill>
    <fill>
      <patternFill patternType="solid">
        <fgColor theme="0"/>
        <bgColor indexed="64"/>
      </patternFill>
    </fill>
    <fill>
      <patternFill patternType="solid">
        <fgColor theme="4" tint="0.599993896298105"/>
        <bgColor indexed="64"/>
      </patternFill>
    </fill>
    <fill>
      <patternFill patternType="solid">
        <fgColor rgb="FFFFC7CE"/>
        <bgColor indexed="64"/>
      </patternFill>
    </fill>
    <fill>
      <patternFill patternType="solid">
        <fgColor theme="5"/>
        <bgColor indexed="64"/>
      </patternFill>
    </fill>
    <fill>
      <patternFill patternType="solid">
        <fgColor theme="4" tint="0.799981688894314"/>
        <bgColor indexed="64"/>
      </patternFill>
    </fill>
    <fill>
      <patternFill patternType="solid">
        <fgColor rgb="FFFFCC99"/>
        <bgColor indexed="64"/>
      </patternFill>
    </fill>
    <fill>
      <patternFill patternType="solid">
        <fgColor theme="5" tint="0.799981688894314"/>
        <bgColor indexed="64"/>
      </patternFill>
    </fill>
    <fill>
      <patternFill patternType="solid">
        <fgColor rgb="FFFFEB9C"/>
        <bgColor indexed="64"/>
      </patternFill>
    </fill>
    <fill>
      <patternFill patternType="solid">
        <fgColor rgb="FFF2F2F2"/>
        <bgColor indexed="64"/>
      </patternFill>
    </fill>
    <fill>
      <patternFill patternType="solid">
        <fgColor theme="4" tint="0.399975585192419"/>
        <bgColor indexed="64"/>
      </patternFill>
    </fill>
    <fill>
      <patternFill patternType="solid">
        <fgColor theme="8"/>
        <bgColor indexed="64"/>
      </patternFill>
    </fill>
    <fill>
      <patternFill patternType="solid">
        <fgColor theme="9" tint="-0.499984740745262"/>
        <bgColor indexed="64"/>
      </patternFill>
    </fill>
    <fill>
      <patternFill patternType="solid">
        <fgColor theme="9" tint="0.399975585192419"/>
        <bgColor indexed="64"/>
      </patternFill>
    </fill>
    <fill>
      <patternFill patternType="solid">
        <fgColor theme="9" tint="-0.249946592608417"/>
        <bgColor indexed="64"/>
      </patternFill>
    </fill>
    <fill>
      <patternFill patternType="solid">
        <fgColor theme="9" tint="0.599993896298105"/>
        <bgColor indexed="64"/>
      </patternFill>
    </fill>
    <fill>
      <patternFill patternType="solid">
        <fgColor theme="8" tint="0.399975585192419"/>
        <bgColor indexed="64"/>
      </patternFill>
    </fill>
    <fill>
      <patternFill patternType="solid">
        <fgColor rgb="FFC6EFCE"/>
        <bgColor indexed="64"/>
      </patternFill>
    </fill>
    <fill>
      <patternFill patternType="solid">
        <fgColor rgb="FFFFFFCC"/>
        <bgColor indexed="64"/>
      </patternFill>
    </fill>
    <fill>
      <patternFill patternType="solid">
        <fgColor theme="7" tint="0.799981688894314"/>
        <bgColor indexed="64"/>
      </patternFill>
    </fill>
    <fill>
      <patternFill patternType="solid">
        <fgColor theme="8" tint="0.799981688894314"/>
        <bgColor indexed="64"/>
      </patternFill>
    </fill>
    <fill>
      <patternFill patternType="solid">
        <fgColor theme="7" tint="0.399975585192419"/>
        <bgColor indexed="64"/>
      </patternFill>
    </fill>
    <fill>
      <patternFill patternType="solid">
        <fgColor theme="9" tint="-0.249977111117893"/>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theme="9" tint="0.799981688894314"/>
        <bgColor indexed="64"/>
      </patternFill>
    </fill>
    <fill>
      <patternFill patternType="solid">
        <fgColor theme="5" tint="0.399975585192419"/>
        <bgColor indexed="64"/>
      </patternFill>
    </fill>
    <fill>
      <patternFill patternType="solid">
        <fgColor theme="6" tint="0.399975585192419"/>
        <bgColor indexed="64"/>
      </patternFill>
    </fill>
    <fill>
      <patternFill patternType="solid">
        <fgColor rgb="FFA5A5A5"/>
        <bgColor indexed="64"/>
      </patternFill>
    </fill>
    <fill>
      <patternFill patternType="solid">
        <fgColor theme="7"/>
        <bgColor indexed="64"/>
      </patternFill>
    </fill>
    <fill>
      <patternFill patternType="solid">
        <fgColor theme="8" tint="0.599993896298105"/>
        <bgColor indexed="64"/>
      </patternFill>
    </fill>
  </fills>
  <borders count="10">
    <border>
      <left/>
      <right/>
      <top/>
      <bottom/>
      <diagonal/>
    </border>
    <border>
      <left/>
      <right style="thin">
        <color theme="4" tint="0.799951170384838"/>
      </right>
      <top style="thin">
        <color theme="4" tint="0.799981688894314"/>
      </top>
      <bottom style="thin">
        <color theme="4" tint="0.799981688894314"/>
      </bottom>
      <diagonal/>
    </border>
    <border>
      <left style="thin">
        <color theme="4" tint="0.799951170384838"/>
      </left>
      <right style="thin">
        <color theme="4" tint="0.799951170384838"/>
      </right>
      <top style="thin">
        <color theme="4" tint="0.799981688894314"/>
      </top>
      <bottom style="thin">
        <color theme="4" tint="0.799981688894314"/>
      </bottom>
      <diagonal/>
    </border>
    <border>
      <left/>
      <right/>
      <top/>
      <bottom style="double">
        <color theme="0" tint="-0.349986266670736"/>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style="thin">
        <color theme="0" tint="-0.349986266670736"/>
      </top>
      <bottom style="thin">
        <color theme="0" tint="-0.349986266670736"/>
      </bottom>
      <diagonal/>
    </border>
    <border>
      <left style="double">
        <color rgb="FF3F3F3F"/>
      </left>
      <right style="double">
        <color rgb="FF3F3F3F"/>
      </right>
      <top style="double">
        <color rgb="FF3F3F3F"/>
      </top>
      <bottom style="double">
        <color rgb="FF3F3F3F"/>
      </bottom>
      <diagonal/>
    </border>
  </borders>
  <cellStyleXfs count="58">
    <xf numFmtId="0" fontId="0" fillId="2" borderId="0">
      <alignment vertical="center"/>
    </xf>
    <xf numFmtId="184" fontId="0" fillId="0" borderId="0" applyFill="0" applyBorder="0" applyAlignment="0" applyProtection="0">
      <alignment vertical="center"/>
    </xf>
    <xf numFmtId="0" fontId="24" fillId="10" borderId="0" applyNumberFormat="0" applyBorder="0" applyAlignment="0" applyProtection="0">
      <alignment vertical="center"/>
    </xf>
    <xf numFmtId="0" fontId="33" fillId="22" borderId="4" applyNumberFormat="0" applyAlignment="0" applyProtection="0">
      <alignment vertical="center"/>
    </xf>
    <xf numFmtId="178" fontId="0" fillId="0" borderId="0" applyFill="0" applyBorder="0" applyAlignment="0" applyProtection="0">
      <alignment vertical="center"/>
    </xf>
    <xf numFmtId="180" fontId="18" fillId="0" borderId="0" applyFill="0">
      <alignment horizontal="left" vertical="center" indent="1"/>
    </xf>
    <xf numFmtId="41" fontId="0" fillId="0" borderId="0" applyFill="0" applyBorder="0" applyAlignment="0" applyProtection="0">
      <alignment vertical="center"/>
    </xf>
    <xf numFmtId="0" fontId="24" fillId="7" borderId="0" applyNumberFormat="0" applyBorder="0" applyAlignment="0" applyProtection="0">
      <alignment vertical="center"/>
    </xf>
    <xf numFmtId="0" fontId="27" fillId="19" borderId="0" applyNumberFormat="0" applyBorder="0" applyAlignment="0" applyProtection="0">
      <alignment vertical="center"/>
    </xf>
    <xf numFmtId="43" fontId="0" fillId="0" borderId="0" applyFill="0" applyBorder="0" applyAlignment="0" applyProtection="0">
      <alignment vertical="center"/>
    </xf>
    <xf numFmtId="179" fontId="41" fillId="38" borderId="0">
      <alignment horizontal="center"/>
    </xf>
    <xf numFmtId="177" fontId="41" fillId="38" borderId="0">
      <alignment horizontal="center"/>
    </xf>
    <xf numFmtId="0" fontId="30" fillId="43" borderId="0" applyNumberFormat="0" applyBorder="0" applyAlignment="0" applyProtection="0">
      <alignment vertical="center"/>
    </xf>
    <xf numFmtId="0" fontId="0" fillId="0" borderId="0" applyNumberFormat="0" applyFill="0" applyBorder="0" applyAlignment="0" applyProtection="0"/>
    <xf numFmtId="9" fontId="0" fillId="0" borderId="0" applyFill="0" applyBorder="0" applyAlignment="0" applyProtection="0">
      <alignment vertical="center"/>
    </xf>
    <xf numFmtId="0" fontId="0" fillId="0" borderId="0" applyNumberFormat="0" applyFill="0" applyBorder="0" applyAlignment="0" applyProtection="0">
      <alignment vertical="center"/>
    </xf>
    <xf numFmtId="0" fontId="0" fillId="34" borderId="7" applyNumberFormat="0" applyAlignment="0" applyProtection="0">
      <alignment vertical="center"/>
    </xf>
    <xf numFmtId="0" fontId="30" fillId="42" borderId="0" applyNumberFormat="0" applyBorder="0" applyAlignment="0" applyProtection="0">
      <alignment vertical="center"/>
    </xf>
    <xf numFmtId="0" fontId="26" fillId="0" borderId="0" applyNumberFormat="0" applyFill="0" applyBorder="0" applyProtection="0">
      <alignment vertical="center"/>
    </xf>
    <xf numFmtId="0" fontId="3" fillId="0" borderId="0" applyNumberFormat="0" applyFill="0" applyBorder="0" applyAlignment="0" applyProtection="0">
      <alignment vertical="center"/>
    </xf>
    <xf numFmtId="0" fontId="32" fillId="0" borderId="3" applyNumberFormat="0" applyFill="0" applyProtection="0">
      <alignment vertical="top"/>
    </xf>
    <xf numFmtId="0" fontId="25" fillId="0" borderId="0" applyNumberFormat="0" applyFill="0" applyBorder="0" applyAlignment="0" applyProtection="0"/>
    <xf numFmtId="0" fontId="29" fillId="0" borderId="0" applyNumberFormat="0" applyFill="0" applyBorder="0" applyProtection="0">
      <alignment vertical="center"/>
    </xf>
    <xf numFmtId="0" fontId="0" fillId="0" borderId="3" applyNumberFormat="0" applyFill="0" applyAlignment="0">
      <alignment vertical="center"/>
    </xf>
    <xf numFmtId="0" fontId="38" fillId="30" borderId="3" applyProtection="0">
      <alignment horizontal="center"/>
    </xf>
    <xf numFmtId="0" fontId="30" fillId="26" borderId="0" applyNumberFormat="0" applyBorder="0" applyAlignment="0" applyProtection="0">
      <alignment vertical="center"/>
    </xf>
    <xf numFmtId="0" fontId="31" fillId="2" borderId="0" applyBorder="0" applyProtection="0">
      <alignment vertical="center"/>
    </xf>
    <xf numFmtId="0" fontId="30" fillId="37" borderId="0" applyNumberFormat="0" applyBorder="0" applyAlignment="0" applyProtection="0">
      <alignment vertical="center"/>
    </xf>
    <xf numFmtId="0" fontId="36" fillId="25" borderId="6" applyNumberFormat="0" applyAlignment="0" applyProtection="0">
      <alignment vertical="center"/>
    </xf>
    <xf numFmtId="0" fontId="40" fillId="25" borderId="4" applyNumberFormat="0" applyAlignment="0" applyProtection="0">
      <alignment vertical="center"/>
    </xf>
    <xf numFmtId="0" fontId="42" fillId="44" borderId="9" applyNumberFormat="0" applyAlignment="0" applyProtection="0">
      <alignment vertical="center"/>
    </xf>
    <xf numFmtId="0" fontId="24" fillId="41" borderId="0" applyNumberFormat="0" applyBorder="0" applyAlignment="0" applyProtection="0">
      <alignment vertical="center"/>
    </xf>
    <xf numFmtId="0" fontId="30" fillId="20" borderId="0" applyNumberFormat="0" applyBorder="0" applyAlignment="0" applyProtection="0">
      <alignment vertical="center"/>
    </xf>
    <xf numFmtId="0" fontId="35" fillId="0" borderId="5" applyNumberFormat="0" applyFill="0" applyAlignment="0" applyProtection="0">
      <alignment vertical="center"/>
    </xf>
    <xf numFmtId="0" fontId="28" fillId="17" borderId="0" applyNumberFormat="0" applyAlignment="0" applyProtection="0"/>
    <xf numFmtId="0" fontId="39" fillId="33" borderId="0" applyNumberFormat="0" applyBorder="0" applyAlignment="0" applyProtection="0">
      <alignment vertical="center"/>
    </xf>
    <xf numFmtId="0" fontId="34" fillId="24" borderId="0" applyNumberFormat="0" applyBorder="0" applyAlignment="0" applyProtection="0">
      <alignment vertical="center"/>
    </xf>
    <xf numFmtId="0" fontId="24" fillId="36" borderId="0" applyNumberFormat="0" applyBorder="0" applyAlignment="0" applyProtection="0">
      <alignment vertical="center"/>
    </xf>
    <xf numFmtId="0" fontId="30" fillId="8" borderId="0" applyNumberFormat="0" applyBorder="0" applyAlignment="0" applyProtection="0">
      <alignment vertical="center"/>
    </xf>
    <xf numFmtId="0" fontId="24" fillId="21" borderId="0" applyNumberFormat="0" applyBorder="0" applyAlignment="0" applyProtection="0">
      <alignment vertical="center"/>
    </xf>
    <xf numFmtId="0" fontId="24" fillId="18" borderId="0" applyNumberFormat="0" applyBorder="0" applyAlignment="0" applyProtection="0">
      <alignment vertical="center"/>
    </xf>
    <xf numFmtId="0" fontId="24" fillId="23" borderId="0" applyNumberFormat="0" applyBorder="0" applyAlignment="0" applyProtection="0">
      <alignment vertical="center"/>
    </xf>
    <xf numFmtId="0" fontId="24" fillId="40" borderId="0" applyNumberFormat="0" applyBorder="0" applyAlignment="0" applyProtection="0">
      <alignment vertical="center"/>
    </xf>
    <xf numFmtId="0" fontId="30" fillId="11" borderId="0" applyNumberFormat="0" applyBorder="0" applyAlignment="0" applyProtection="0">
      <alignment vertical="center"/>
    </xf>
    <xf numFmtId="0" fontId="30" fillId="45" borderId="0" applyNumberFormat="0" applyBorder="0" applyAlignment="0" applyProtection="0">
      <alignment vertical="center"/>
    </xf>
    <xf numFmtId="0" fontId="24" fillId="35" borderId="0" applyNumberFormat="0" applyBorder="0" applyAlignment="0" applyProtection="0">
      <alignment vertical="center"/>
    </xf>
    <xf numFmtId="0" fontId="37" fillId="28" borderId="0" applyNumberFormat="0" applyBorder="0" applyAlignment="0">
      <alignment vertical="center"/>
    </xf>
    <xf numFmtId="0" fontId="24" fillId="39" borderId="0" applyNumberFormat="0" applyBorder="0" applyAlignment="0" applyProtection="0">
      <alignment vertical="center"/>
    </xf>
    <xf numFmtId="0" fontId="30" fillId="27" borderId="0" applyNumberFormat="0" applyBorder="0" applyAlignment="0" applyProtection="0">
      <alignment vertical="center"/>
    </xf>
    <xf numFmtId="0" fontId="24" fillId="46" borderId="0" applyNumberFormat="0" applyBorder="0" applyAlignment="0" applyProtection="0">
      <alignment vertical="center"/>
    </xf>
    <xf numFmtId="0" fontId="30" fillId="32" borderId="0" applyNumberFormat="0" applyBorder="0" applyAlignment="0" applyProtection="0">
      <alignment vertical="center"/>
    </xf>
    <xf numFmtId="0" fontId="30" fillId="9" borderId="0" applyNumberFormat="0" applyBorder="0" applyAlignment="0" applyProtection="0">
      <alignment vertical="center"/>
    </xf>
    <xf numFmtId="0" fontId="24" fillId="31" borderId="0" applyNumberFormat="0" applyBorder="0" applyAlignment="0" applyProtection="0">
      <alignment vertical="center"/>
    </xf>
    <xf numFmtId="0" fontId="30" fillId="29" borderId="0" applyNumberFormat="0" applyBorder="0" applyAlignment="0" applyProtection="0">
      <alignment vertical="center"/>
    </xf>
    <xf numFmtId="0" fontId="0" fillId="0" borderId="8">
      <alignment vertical="center" wrapText="1"/>
    </xf>
    <xf numFmtId="0" fontId="38" fillId="30" borderId="0" applyProtection="0">
      <alignment horizontal="center"/>
    </xf>
    <xf numFmtId="0" fontId="0" fillId="0" borderId="0">
      <alignment horizontal="left" vertical="center" indent="1"/>
    </xf>
    <xf numFmtId="0" fontId="0" fillId="17" borderId="0">
      <alignment horizontal="left" vertical="center"/>
    </xf>
  </cellStyleXfs>
  <cellXfs count="152">
    <xf numFmtId="0" fontId="0" fillId="2" borderId="0" xfId="0">
      <alignment vertical="center"/>
    </xf>
    <xf numFmtId="0" fontId="1" fillId="0" borderId="1" xfId="0" applyFont="1" applyFill="1" applyBorder="1" applyAlignment="1"/>
    <xf numFmtId="0" fontId="1" fillId="0" borderId="2" xfId="0" applyFont="1" applyFill="1" applyBorder="1" applyAlignment="1">
      <alignment horizontal="center"/>
    </xf>
    <xf numFmtId="0" fontId="1" fillId="0" borderId="2" xfId="0" applyFont="1" applyFill="1" applyBorder="1" applyAlignment="1"/>
    <xf numFmtId="0" fontId="2" fillId="0" borderId="1" xfId="0" applyFont="1" applyFill="1" applyBorder="1" applyAlignment="1"/>
    <xf numFmtId="0" fontId="2" fillId="0" borderId="2" xfId="0" applyFont="1" applyFill="1" applyBorder="1" applyAlignment="1">
      <alignment horizontal="center"/>
    </xf>
    <xf numFmtId="0" fontId="2" fillId="0" borderId="2" xfId="0" applyFont="1" applyFill="1" applyBorder="1" applyAlignment="1"/>
    <xf numFmtId="0" fontId="2" fillId="0" borderId="0" xfId="0" applyFont="1" applyFill="1" applyAlignment="1">
      <alignment horizontal="center"/>
    </xf>
    <xf numFmtId="0" fontId="1" fillId="3" borderId="1" xfId="0" applyFont="1" applyFill="1" applyBorder="1" applyAlignment="1"/>
    <xf numFmtId="0" fontId="1" fillId="3" borderId="2" xfId="0" applyFont="1" applyFill="1" applyBorder="1" applyAlignment="1">
      <alignment horizontal="center"/>
    </xf>
    <xf numFmtId="0" fontId="1" fillId="3" borderId="2" xfId="0" applyFont="1" applyFill="1" applyBorder="1" applyAlignment="1"/>
    <xf numFmtId="0" fontId="3" fillId="2" borderId="0" xfId="0" applyFont="1">
      <alignment vertical="center"/>
    </xf>
    <xf numFmtId="0" fontId="2" fillId="3" borderId="1" xfId="0" applyFont="1" applyFill="1" applyBorder="1" applyAlignment="1"/>
    <xf numFmtId="0" fontId="2" fillId="3" borderId="2" xfId="0" applyFont="1" applyFill="1" applyBorder="1" applyAlignment="1">
      <alignment horizontal="center"/>
    </xf>
    <xf numFmtId="0" fontId="2" fillId="3" borderId="2" xfId="0" applyFont="1" applyFill="1" applyBorder="1" applyAlignment="1"/>
    <xf numFmtId="0" fontId="4" fillId="4" borderId="0" xfId="0" applyFont="1" applyFill="1" applyAlignment="1"/>
    <xf numFmtId="0" fontId="4" fillId="5" borderId="0" xfId="0" applyFont="1" applyFill="1" applyAlignment="1"/>
    <xf numFmtId="0" fontId="4" fillId="0" borderId="0" xfId="0" applyFont="1" applyFill="1" applyAlignment="1"/>
    <xf numFmtId="14" fontId="4" fillId="0" borderId="0" xfId="0" applyNumberFormat="1" applyFont="1" applyFill="1" applyAlignment="1"/>
    <xf numFmtId="0" fontId="5" fillId="6" borderId="0" xfId="0" applyFont="1" applyFill="1" applyAlignment="1">
      <alignment horizontal="center"/>
    </xf>
    <xf numFmtId="0" fontId="4" fillId="7" borderId="0" xfId="0" applyFont="1" applyFill="1" applyAlignment="1">
      <alignment horizontal="center"/>
    </xf>
    <xf numFmtId="0" fontId="4" fillId="4" borderId="0" xfId="0" applyFont="1" applyFill="1" applyAlignment="1">
      <alignment horizontal="center"/>
    </xf>
    <xf numFmtId="0" fontId="6" fillId="0" borderId="0" xfId="13" applyFont="1" applyAlignment="1"/>
    <xf numFmtId="0" fontId="6" fillId="4" borderId="0" xfId="13" applyFont="1" applyFill="1" applyAlignment="1"/>
    <xf numFmtId="14" fontId="5" fillId="8" borderId="0" xfId="0" applyNumberFormat="1" applyFont="1" applyFill="1" applyAlignment="1"/>
    <xf numFmtId="0" fontId="5" fillId="8" borderId="0" xfId="0" applyFont="1" applyFill="1" applyAlignment="1"/>
    <xf numFmtId="185" fontId="5" fillId="8" borderId="0" xfId="0" applyNumberFormat="1" applyFont="1" applyFill="1" applyAlignment="1"/>
    <xf numFmtId="185" fontId="4" fillId="0" borderId="0" xfId="0" applyNumberFormat="1" applyFont="1" applyFill="1" applyAlignment="1"/>
    <xf numFmtId="14" fontId="4" fillId="4" borderId="0" xfId="0" applyNumberFormat="1" applyFont="1" applyFill="1" applyAlignment="1"/>
    <xf numFmtId="185" fontId="4" fillId="4" borderId="0" xfId="0" applyNumberFormat="1" applyFont="1" applyFill="1" applyAlignment="1"/>
    <xf numFmtId="0" fontId="6" fillId="5" borderId="0" xfId="13" applyFont="1" applyFill="1" applyAlignment="1"/>
    <xf numFmtId="0" fontId="4" fillId="5" borderId="0" xfId="0" applyFont="1" applyFill="1" applyAlignment="1">
      <alignment horizontal="center"/>
    </xf>
    <xf numFmtId="185" fontId="4" fillId="5" borderId="0" xfId="0" applyNumberFormat="1" applyFont="1" applyFill="1" applyAlignment="1"/>
    <xf numFmtId="0" fontId="4" fillId="9" borderId="0" xfId="0" applyFont="1" applyFill="1" applyAlignment="1"/>
    <xf numFmtId="0" fontId="6" fillId="9" borderId="0" xfId="13" applyFont="1" applyFill="1" applyAlignment="1"/>
    <xf numFmtId="0" fontId="4" fillId="9" borderId="0" xfId="0" applyFont="1" applyFill="1" applyAlignment="1">
      <alignment horizontal="center"/>
    </xf>
    <xf numFmtId="185" fontId="4" fillId="9" borderId="0" xfId="0" applyNumberFormat="1" applyFont="1" applyFill="1" applyAlignment="1"/>
    <xf numFmtId="0" fontId="7" fillId="0" borderId="0" xfId="13" applyFont="1" applyAlignment="1"/>
    <xf numFmtId="0" fontId="0" fillId="10" borderId="0" xfId="46" applyFont="1" applyFill="1">
      <alignment vertical="center"/>
    </xf>
    <xf numFmtId="0" fontId="8" fillId="11" borderId="0" xfId="55" applyFont="1" applyFill="1">
      <alignment horizontal="center"/>
    </xf>
    <xf numFmtId="0" fontId="9" fillId="10" borderId="0" xfId="46" applyFont="1" applyFill="1">
      <alignment vertical="center"/>
    </xf>
    <xf numFmtId="0" fontId="0" fillId="2" borderId="0" xfId="0" applyFont="1">
      <alignment vertical="center"/>
    </xf>
    <xf numFmtId="0" fontId="0" fillId="2" borderId="0" xfId="0" applyFont="1" applyAlignment="1">
      <alignment horizontal="center" vertical="center"/>
    </xf>
    <xf numFmtId="181" fontId="0" fillId="2" borderId="0" xfId="0" applyNumberFormat="1" applyFont="1" applyAlignment="1">
      <alignment horizontal="center" vertical="center"/>
    </xf>
    <xf numFmtId="176" fontId="0" fillId="2" borderId="0" xfId="0" applyNumberFormat="1" applyFont="1" applyAlignment="1">
      <alignment horizontal="center" vertical="center"/>
    </xf>
    <xf numFmtId="183" fontId="0" fillId="2" borderId="0" xfId="0" applyNumberFormat="1" applyFont="1">
      <alignment vertical="center"/>
    </xf>
    <xf numFmtId="180" fontId="0" fillId="2" borderId="0" xfId="0" applyNumberFormat="1" applyFont="1" applyAlignment="1">
      <alignment horizontal="center" vertical="center"/>
    </xf>
    <xf numFmtId="180" fontId="0" fillId="2" borderId="0" xfId="0" applyNumberFormat="1" applyFont="1" applyAlignment="1">
      <alignment horizontal="left" vertical="center" indent="1"/>
    </xf>
    <xf numFmtId="182" fontId="0" fillId="2" borderId="0" xfId="0" applyNumberFormat="1" applyFont="1" applyAlignment="1">
      <alignment horizontal="center" vertical="center"/>
    </xf>
    <xf numFmtId="182" fontId="0" fillId="2" borderId="0" xfId="0" applyNumberFormat="1" applyFont="1">
      <alignment vertical="center"/>
    </xf>
    <xf numFmtId="0" fontId="10" fillId="2" borderId="0" xfId="0" applyFont="1" applyAlignment="1">
      <alignment horizontal="center" vertical="center"/>
    </xf>
    <xf numFmtId="0" fontId="8" fillId="11" borderId="0" xfId="24" applyFont="1" applyFill="1" applyBorder="1" applyAlignment="1">
      <alignment horizontal="center" vertical="center"/>
    </xf>
    <xf numFmtId="0" fontId="11" fillId="12" borderId="3" xfId="20" applyFont="1" applyFill="1" applyAlignment="1">
      <alignment vertical="top"/>
    </xf>
    <xf numFmtId="181" fontId="11" fillId="12" borderId="3" xfId="20" applyNumberFormat="1" applyFont="1" applyFill="1" applyAlignment="1">
      <alignment vertical="top"/>
    </xf>
    <xf numFmtId="179" fontId="12" fillId="11" borderId="0" xfId="10" applyNumberFormat="1" applyFont="1" applyFill="1" applyAlignment="1">
      <alignment horizontal="center" vertical="center"/>
    </xf>
    <xf numFmtId="0" fontId="13" fillId="11" borderId="0" xfId="22" applyFont="1" applyFill="1" applyBorder="1" applyAlignment="1">
      <alignment horizontal="center" vertical="center" wrapText="1"/>
    </xf>
    <xf numFmtId="181" fontId="13" fillId="11" borderId="0" xfId="22" applyNumberFormat="1" applyFont="1" applyFill="1" applyBorder="1" applyAlignment="1">
      <alignment horizontal="center" vertical="center" wrapText="1"/>
    </xf>
    <xf numFmtId="0" fontId="1" fillId="4" borderId="0" xfId="0" applyFont="1" applyFill="1" applyAlignment="1"/>
    <xf numFmtId="0" fontId="14" fillId="4" borderId="0" xfId="13" applyFont="1" applyFill="1" applyAlignment="1"/>
    <xf numFmtId="177" fontId="12" fillId="11" borderId="0" xfId="11" applyFont="1" applyFill="1" applyAlignment="1">
      <alignment horizontal="center" vertical="center"/>
    </xf>
    <xf numFmtId="0" fontId="8" fillId="11" borderId="0" xfId="24" applyFont="1" applyFill="1" applyBorder="1">
      <alignment horizontal="center"/>
    </xf>
    <xf numFmtId="0" fontId="1" fillId="13" borderId="0" xfId="0" applyFont="1" applyFill="1" applyAlignment="1"/>
    <xf numFmtId="0" fontId="14" fillId="13" borderId="0" xfId="13" applyFont="1" applyFill="1" applyAlignment="1"/>
    <xf numFmtId="177" fontId="12" fillId="11" borderId="0" xfId="11" applyFont="1" applyFill="1" applyAlignment="1">
      <alignment horizontal="center" vertical="top"/>
    </xf>
    <xf numFmtId="0" fontId="2" fillId="13" borderId="0" xfId="0" applyFont="1" applyFill="1" applyAlignment="1"/>
    <xf numFmtId="0" fontId="2" fillId="4" borderId="0" xfId="0" applyFont="1" applyFill="1" applyAlignment="1"/>
    <xf numFmtId="0" fontId="15" fillId="4" borderId="0" xfId="13" applyFont="1" applyFill="1" applyAlignment="1"/>
    <xf numFmtId="183" fontId="12" fillId="11" borderId="0" xfId="11" applyNumberFormat="1" applyFont="1" applyFill="1" applyAlignment="1">
      <alignment horizontal="center" vertical="top"/>
    </xf>
    <xf numFmtId="0" fontId="16" fillId="13" borderId="0" xfId="0" applyFont="1" applyFill="1" applyAlignment="1"/>
    <xf numFmtId="14" fontId="8" fillId="11" borderId="0" xfId="55" applyNumberFormat="1" applyFont="1" applyFill="1">
      <alignment horizontal="center"/>
    </xf>
    <xf numFmtId="0" fontId="17" fillId="13" borderId="0" xfId="0" applyFont="1" applyFill="1" applyAlignment="1"/>
    <xf numFmtId="0" fontId="15" fillId="13" borderId="0" xfId="13" applyFont="1" applyFill="1" applyAlignment="1"/>
    <xf numFmtId="0" fontId="18" fillId="2" borderId="0" xfId="0" applyFont="1" applyAlignment="1">
      <alignment horizontal="left" vertical="center"/>
    </xf>
    <xf numFmtId="181" fontId="18" fillId="2" borderId="0" xfId="0" applyNumberFormat="1" applyFont="1" applyAlignment="1">
      <alignment horizontal="center" vertical="center"/>
    </xf>
    <xf numFmtId="181" fontId="11" fillId="12" borderId="3" xfId="20" applyNumberFormat="1" applyFont="1" applyFill="1" applyAlignment="1">
      <alignment horizontal="center" vertical="top"/>
    </xf>
    <xf numFmtId="183" fontId="11" fillId="12" borderId="3" xfId="20" applyNumberFormat="1" applyFont="1" applyFill="1" applyAlignment="1">
      <alignment vertical="top"/>
    </xf>
    <xf numFmtId="176" fontId="19" fillId="14" borderId="0" xfId="22" applyNumberFormat="1" applyFont="1" applyFill="1" applyBorder="1" applyAlignment="1">
      <alignment horizontal="center" vertical="center" wrapText="1"/>
    </xf>
    <xf numFmtId="0" fontId="19" fillId="14" borderId="0" xfId="22" applyFont="1" applyFill="1" applyBorder="1" applyAlignment="1">
      <alignment horizontal="center" vertical="center" wrapText="1"/>
    </xf>
    <xf numFmtId="183" fontId="19" fillId="14" borderId="0" xfId="22" applyNumberFormat="1" applyFont="1" applyFill="1" applyBorder="1" applyAlignment="1">
      <alignment horizontal="center" vertical="center" wrapText="1"/>
    </xf>
    <xf numFmtId="183" fontId="13" fillId="11" borderId="0" xfId="22" applyNumberFormat="1" applyFont="1" applyFill="1" applyBorder="1" applyAlignment="1">
      <alignment horizontal="center" vertical="center" wrapText="1"/>
    </xf>
    <xf numFmtId="0" fontId="1" fillId="4" borderId="0" xfId="0" applyFont="1" applyFill="1" applyAlignment="1">
      <alignment horizontal="center"/>
    </xf>
    <xf numFmtId="0" fontId="18" fillId="4" borderId="0" xfId="0" applyFont="1" applyFill="1" applyAlignment="1">
      <alignment horizontal="center" vertical="center"/>
    </xf>
    <xf numFmtId="176" fontId="18" fillId="4" borderId="0" xfId="0" applyNumberFormat="1" applyFont="1" applyFill="1" applyAlignment="1">
      <alignment horizontal="center" vertical="center"/>
    </xf>
    <xf numFmtId="0" fontId="18" fillId="4" borderId="0" xfId="0" applyFont="1" applyFill="1" applyAlignment="1">
      <alignment horizontal="left" vertical="center"/>
    </xf>
    <xf numFmtId="183" fontId="18" fillId="4" borderId="0" xfId="0" applyNumberFormat="1" applyFont="1" applyFill="1" applyAlignment="1">
      <alignment horizontal="left" vertical="center"/>
    </xf>
    <xf numFmtId="14" fontId="18" fillId="4" borderId="0" xfId="0" applyNumberFormat="1" applyFont="1" applyFill="1" applyAlignment="1">
      <alignment horizontal="left" vertical="center"/>
    </xf>
    <xf numFmtId="0" fontId="18" fillId="2" borderId="0" xfId="0" applyFont="1" applyAlignment="1">
      <alignment horizontal="center" vertical="center"/>
    </xf>
    <xf numFmtId="176" fontId="18" fillId="2" borderId="0" xfId="0" applyNumberFormat="1" applyFont="1" applyAlignment="1">
      <alignment horizontal="center" vertical="center"/>
    </xf>
    <xf numFmtId="183" fontId="18" fillId="2" borderId="0" xfId="0" applyNumberFormat="1" applyFont="1" applyAlignment="1">
      <alignment horizontal="left" vertical="center"/>
    </xf>
    <xf numFmtId="14" fontId="18" fillId="2" borderId="0" xfId="0" applyNumberFormat="1" applyFont="1" applyAlignment="1">
      <alignment horizontal="left" vertical="center"/>
    </xf>
    <xf numFmtId="0" fontId="1" fillId="13" borderId="0" xfId="0" applyFont="1" applyFill="1" applyAlignment="1">
      <alignment horizontal="center"/>
    </xf>
    <xf numFmtId="0" fontId="18" fillId="5" borderId="0" xfId="0" applyFont="1" applyFill="1" applyAlignment="1">
      <alignment horizontal="center" vertical="center"/>
    </xf>
    <xf numFmtId="176" fontId="18" fillId="5" borderId="0" xfId="0" applyNumberFormat="1" applyFont="1" applyFill="1" applyAlignment="1">
      <alignment horizontal="center" vertical="center"/>
    </xf>
    <xf numFmtId="0" fontId="18" fillId="5" borderId="0" xfId="0" applyFont="1" applyFill="1" applyAlignment="1">
      <alignment horizontal="left" vertical="center"/>
    </xf>
    <xf numFmtId="183" fontId="18" fillId="5" borderId="0" xfId="0" applyNumberFormat="1" applyFont="1" applyFill="1" applyAlignment="1">
      <alignment horizontal="left" vertical="center"/>
    </xf>
    <xf numFmtId="14" fontId="18" fillId="5" borderId="0" xfId="0" applyNumberFormat="1" applyFont="1" applyFill="1" applyAlignment="1">
      <alignment horizontal="left" vertical="center"/>
    </xf>
    <xf numFmtId="0" fontId="18" fillId="13" borderId="0" xfId="0" applyFont="1" applyFill="1" applyAlignment="1">
      <alignment horizontal="left" vertical="center"/>
    </xf>
    <xf numFmtId="0" fontId="2" fillId="13" borderId="0" xfId="0" applyFont="1" applyFill="1" applyAlignment="1">
      <alignment horizontal="center"/>
    </xf>
    <xf numFmtId="0" fontId="2" fillId="4" borderId="0" xfId="0" applyFont="1" applyFill="1" applyAlignment="1">
      <alignment horizontal="center"/>
    </xf>
    <xf numFmtId="0" fontId="18" fillId="13" borderId="0" xfId="0" applyFont="1" applyFill="1" applyAlignment="1">
      <alignment horizontal="center" vertical="center"/>
    </xf>
    <xf numFmtId="176" fontId="18" fillId="13" borderId="0" xfId="0" applyNumberFormat="1" applyFont="1" applyFill="1" applyAlignment="1">
      <alignment horizontal="center" vertical="center"/>
    </xf>
    <xf numFmtId="183" fontId="18" fillId="13" borderId="0" xfId="0" applyNumberFormat="1" applyFont="1" applyFill="1" applyAlignment="1">
      <alignment horizontal="left" vertical="center"/>
    </xf>
    <xf numFmtId="14" fontId="18" fillId="13" borderId="0" xfId="0" applyNumberFormat="1" applyFont="1" applyFill="1" applyAlignment="1">
      <alignment horizontal="left" vertical="center"/>
    </xf>
    <xf numFmtId="0" fontId="11" fillId="12" borderId="3" xfId="20" applyFont="1" applyFill="1" applyAlignment="1">
      <alignment horizontal="center" vertical="top"/>
    </xf>
    <xf numFmtId="0" fontId="13" fillId="13" borderId="0" xfId="22" applyFont="1" applyFill="1" applyBorder="1" applyAlignment="1">
      <alignment horizontal="center" vertical="center" wrapText="1"/>
    </xf>
    <xf numFmtId="0" fontId="13" fillId="11" borderId="0" xfId="22" applyNumberFormat="1" applyFont="1" applyFill="1" applyBorder="1" applyAlignment="1">
      <alignment horizontal="center" vertical="center" wrapText="1"/>
    </xf>
    <xf numFmtId="0" fontId="19" fillId="14" borderId="0" xfId="22" applyNumberFormat="1" applyFont="1" applyFill="1" applyBorder="1" applyAlignment="1">
      <alignment horizontal="center" vertical="center" wrapText="1"/>
    </xf>
    <xf numFmtId="0" fontId="19" fillId="15" borderId="0" xfId="22" applyNumberFormat="1" applyFont="1" applyFill="1" applyBorder="1" applyAlignment="1">
      <alignment horizontal="center" vertical="center" wrapText="1"/>
    </xf>
    <xf numFmtId="183" fontId="18" fillId="4" borderId="0" xfId="0" applyNumberFormat="1" applyFont="1" applyFill="1" applyAlignment="1">
      <alignment horizontal="center" vertical="center"/>
    </xf>
    <xf numFmtId="180" fontId="18" fillId="4" borderId="0" xfId="5" applyFont="1" applyFill="1">
      <alignment horizontal="left" vertical="center" indent="1"/>
    </xf>
    <xf numFmtId="0" fontId="18" fillId="13" borderId="0" xfId="0" applyNumberFormat="1" applyFont="1" applyFill="1" applyAlignment="1">
      <alignment horizontal="center" vertical="center"/>
    </xf>
    <xf numFmtId="180" fontId="20" fillId="13" borderId="0" xfId="13" applyNumberFormat="1" applyFont="1" applyFill="1" applyBorder="1" applyAlignment="1" applyProtection="1">
      <alignment horizontal="left" vertical="center" indent="1"/>
    </xf>
    <xf numFmtId="180" fontId="0" fillId="5" borderId="0" xfId="13" applyNumberFormat="1" applyFill="1" applyBorder="1" applyAlignment="1" applyProtection="1">
      <alignment horizontal="left" vertical="center" indent="1"/>
    </xf>
    <xf numFmtId="180" fontId="18" fillId="5" borderId="0" xfId="5" applyFont="1" applyFill="1">
      <alignment horizontal="left" vertical="center" indent="1"/>
    </xf>
    <xf numFmtId="0" fontId="21" fillId="5" borderId="0" xfId="0" applyFont="1" applyFill="1" applyAlignment="1">
      <alignment vertical="top"/>
    </xf>
    <xf numFmtId="180" fontId="0" fillId="13" borderId="0" xfId="13" applyNumberFormat="1" applyFill="1" applyBorder="1" applyAlignment="1" applyProtection="1">
      <alignment horizontal="left" vertical="center" indent="1"/>
    </xf>
    <xf numFmtId="180" fontId="18" fillId="13" borderId="0" xfId="5" applyFont="1" applyFill="1">
      <alignment horizontal="left" vertical="center" indent="1"/>
    </xf>
    <xf numFmtId="0" fontId="21" fillId="13" borderId="0" xfId="0" applyFont="1" applyFill="1" applyAlignment="1">
      <alignment vertical="top"/>
    </xf>
    <xf numFmtId="183" fontId="18" fillId="13" borderId="0" xfId="0" applyNumberFormat="1" applyFont="1" applyFill="1" applyAlignment="1">
      <alignment horizontal="center" vertical="center"/>
    </xf>
    <xf numFmtId="180" fontId="0" fillId="13" borderId="0" xfId="0" applyNumberFormat="1" applyFont="1" applyFill="1" applyAlignment="1">
      <alignment horizontal="left" vertical="center" indent="1"/>
    </xf>
    <xf numFmtId="183" fontId="18" fillId="2" borderId="0" xfId="0" applyNumberFormat="1" applyFont="1" applyAlignment="1">
      <alignment horizontal="center" vertical="center"/>
    </xf>
    <xf numFmtId="180" fontId="18" fillId="16" borderId="0" xfId="5" applyFont="1" applyFill="1">
      <alignment horizontal="left" vertical="center" indent="1"/>
    </xf>
    <xf numFmtId="182" fontId="11" fillId="12" borderId="3" xfId="20" applyNumberFormat="1" applyFont="1" applyFill="1" applyAlignment="1">
      <alignment horizontal="center" vertical="top"/>
    </xf>
    <xf numFmtId="182" fontId="19" fillId="15" borderId="0" xfId="22" applyNumberFormat="1" applyFont="1" applyFill="1" applyBorder="1" applyAlignment="1">
      <alignment horizontal="center" vertical="center" wrapText="1"/>
    </xf>
    <xf numFmtId="182" fontId="19" fillId="15" borderId="0" xfId="22" applyNumberFormat="1" applyFont="1" applyFill="1" applyAlignment="1">
      <alignment horizontal="center" vertical="center" wrapText="1"/>
    </xf>
    <xf numFmtId="0" fontId="22" fillId="11" borderId="0" xfId="0" applyFont="1" applyFill="1" applyAlignment="1">
      <alignment horizontal="center" vertical="center"/>
    </xf>
    <xf numFmtId="0" fontId="18" fillId="11" borderId="0" xfId="0" applyFont="1" applyFill="1" applyAlignment="1">
      <alignment horizontal="center" vertical="center"/>
    </xf>
    <xf numFmtId="182" fontId="18" fillId="4" borderId="0" xfId="5" applyNumberFormat="1" applyFont="1" applyFill="1" applyAlignment="1">
      <alignment horizontal="center" vertical="center"/>
    </xf>
    <xf numFmtId="182" fontId="18" fillId="4" borderId="0" xfId="0" applyNumberFormat="1" applyFont="1" applyFill="1" applyAlignment="1">
      <alignment horizontal="center" vertical="center"/>
    </xf>
    <xf numFmtId="0" fontId="0" fillId="4" borderId="0" xfId="0" applyFont="1" applyFill="1">
      <alignment vertical="center"/>
    </xf>
    <xf numFmtId="0" fontId="10" fillId="4" borderId="0" xfId="0" applyFont="1" applyFill="1" applyAlignment="1">
      <alignment horizontal="center" vertical="center"/>
    </xf>
    <xf numFmtId="0" fontId="0" fillId="4" borderId="0" xfId="0" applyFont="1" applyFill="1" applyAlignment="1">
      <alignment horizontal="center" vertical="center"/>
    </xf>
    <xf numFmtId="0" fontId="21" fillId="13" borderId="0" xfId="0" applyFont="1" applyFill="1" applyAlignment="1">
      <alignment horizontal="center" vertical="center"/>
    </xf>
    <xf numFmtId="0" fontId="0" fillId="13" borderId="0" xfId="0" applyFont="1" applyFill="1">
      <alignment vertical="center"/>
    </xf>
    <xf numFmtId="0" fontId="10" fillId="13" borderId="0" xfId="0" applyFont="1" applyFill="1" applyAlignment="1">
      <alignment horizontal="center" vertical="center"/>
    </xf>
    <xf numFmtId="0" fontId="0" fillId="13" borderId="0" xfId="0" applyFont="1" applyFill="1" applyAlignment="1">
      <alignment horizontal="center" vertical="center"/>
    </xf>
    <xf numFmtId="182" fontId="18" fillId="13" borderId="0" xfId="5" applyNumberFormat="1" applyFont="1" applyFill="1" applyAlignment="1">
      <alignment horizontal="center" vertical="center"/>
    </xf>
    <xf numFmtId="182" fontId="18" fillId="13" borderId="0" xfId="0" applyNumberFormat="1" applyFont="1" applyFill="1" applyAlignment="1">
      <alignment horizontal="center" vertical="center"/>
    </xf>
    <xf numFmtId="0" fontId="21" fillId="13" borderId="0" xfId="0" applyNumberFormat="1" applyFont="1" applyFill="1" applyAlignment="1">
      <alignment horizontal="center" vertical="center"/>
    </xf>
    <xf numFmtId="0" fontId="0" fillId="13" borderId="0" xfId="0" applyFill="1" applyAlignment="1">
      <alignment horizontal="center" vertical="center"/>
    </xf>
    <xf numFmtId="182" fontId="0" fillId="13" borderId="0" xfId="0" applyNumberFormat="1" applyFont="1" applyFill="1" applyAlignment="1">
      <alignment horizontal="center" vertical="center"/>
    </xf>
    <xf numFmtId="182" fontId="18" fillId="16" borderId="0" xfId="5" applyNumberFormat="1" applyFont="1" applyFill="1" applyAlignment="1">
      <alignment horizontal="center" vertical="center"/>
    </xf>
    <xf numFmtId="182" fontId="18" fillId="2" borderId="0" xfId="0" applyNumberFormat="1" applyFont="1" applyAlignment="1">
      <alignment horizontal="center" vertical="center"/>
    </xf>
    <xf numFmtId="0" fontId="18" fillId="0" borderId="0" xfId="0" applyFont="1" applyFill="1" applyAlignment="1">
      <alignment horizontal="center" vertical="center"/>
    </xf>
    <xf numFmtId="0" fontId="23" fillId="17" borderId="0" xfId="0" applyFont="1" applyFill="1" applyAlignment="1">
      <alignment vertical="center"/>
    </xf>
    <xf numFmtId="0" fontId="23" fillId="17" borderId="0" xfId="0" applyFont="1" applyFill="1" applyAlignment="1">
      <alignment horizontal="center" vertical="center"/>
    </xf>
    <xf numFmtId="181" fontId="23" fillId="17" borderId="0" xfId="0" applyNumberFormat="1" applyFont="1" applyFill="1" applyBorder="1" applyAlignment="1">
      <alignment horizontal="center" vertical="center"/>
    </xf>
    <xf numFmtId="183" fontId="23" fillId="17" borderId="0" xfId="0" applyNumberFormat="1" applyFont="1" applyFill="1" applyAlignment="1">
      <alignment horizontal="center" vertical="center"/>
    </xf>
    <xf numFmtId="0" fontId="23" fillId="17" borderId="0" xfId="0" applyFont="1" applyFill="1" applyBorder="1" applyAlignment="1">
      <alignment horizontal="center" vertical="center"/>
    </xf>
    <xf numFmtId="0" fontId="23" fillId="17" borderId="0" xfId="0" applyFont="1" applyFill="1" applyBorder="1" applyAlignment="1">
      <alignment vertical="center"/>
    </xf>
    <xf numFmtId="0" fontId="23" fillId="17" borderId="0" xfId="0" applyFont="1" applyFill="1" applyBorder="1" applyAlignment="1">
      <alignment horizontal="left" vertical="center" indent="1"/>
    </xf>
    <xf numFmtId="182" fontId="23" fillId="17" borderId="0" xfId="0" applyNumberFormat="1" applyFont="1" applyFill="1" applyBorder="1" applyAlignment="1">
      <alignment horizontal="center" vertical="center"/>
    </xf>
  </cellXfs>
  <cellStyles count="58">
    <cellStyle name="常规" xfId="0" builtinId="0"/>
    <cellStyle name="货币[0]" xfId="1" builtinId="7"/>
    <cellStyle name="20% - 强调文字颜色 3" xfId="2" builtinId="38"/>
    <cellStyle name="输入" xfId="3" builtinId="20"/>
    <cellStyle name="货币" xfId="4" builtinId="4"/>
    <cellStyle name="电话" xfId="5"/>
    <cellStyle name="千位分隔[0]" xfId="6" builtinId="6"/>
    <cellStyle name="40% - 强调文字颜色 3" xfId="7" builtinId="39"/>
    <cellStyle name="差" xfId="8" builtinId="27"/>
    <cellStyle name="千位分隔" xfId="9" builtinId="3"/>
    <cellStyle name="日期" xfId="10"/>
    <cellStyle name="边栏值" xfId="11"/>
    <cellStyle name="60% - 强调文字颜色 3" xfId="12" builtinId="40"/>
    <cellStyle name="超链接" xfId="13" builtinId="8"/>
    <cellStyle name="百分比" xfId="14" builtinId="5"/>
    <cellStyle name="已访问的超链接" xfId="15" builtinId="9"/>
    <cellStyle name="注释" xfId="16" builtinId="10"/>
    <cellStyle name="60% - 强调文字颜色 2" xfId="17" builtinId="36"/>
    <cellStyle name="标题 4" xfId="18" builtinId="19"/>
    <cellStyle name="警告文本" xfId="19" builtinId="11"/>
    <cellStyle name="标题" xfId="20" builtinId="15"/>
    <cellStyle name="解释性文本" xfId="21" builtinId="53"/>
    <cellStyle name="标题 1" xfId="22" builtinId="16"/>
    <cellStyle name="双分隔线" xfId="23"/>
    <cellStyle name="标题 2" xfId="24" builtinId="17"/>
    <cellStyle name="60% - 强调文字颜色 1" xfId="25" builtinId="32"/>
    <cellStyle name="标题 3" xfId="26" builtinId="18"/>
    <cellStyle name="60% - 强调文字颜色 4" xfId="27" builtinId="44"/>
    <cellStyle name="输出" xfId="28" builtinId="21"/>
    <cellStyle name="计算" xfId="29" builtinId="22"/>
    <cellStyle name="检查单元格" xfId="30" builtinId="23"/>
    <cellStyle name="20% - 强调文字颜色 6" xfId="31" builtinId="50"/>
    <cellStyle name="强调文字颜色 2" xfId="32" builtinId="33"/>
    <cellStyle name="链接单元格" xfId="33" builtinId="24"/>
    <cellStyle name="汇总" xfId="34" builtinId="25"/>
    <cellStyle name="好" xfId="35" builtinId="26"/>
    <cellStyle name="适中" xfId="36" builtinId="28"/>
    <cellStyle name="20% - 强调文字颜色 5" xfId="37" builtinId="46"/>
    <cellStyle name="强调文字颜色 1" xfId="38" builtinId="29"/>
    <cellStyle name="20% - 强调文字颜色 1" xfId="39" builtinId="30"/>
    <cellStyle name="40% - 强调文字颜色 1" xfId="40" builtinId="31"/>
    <cellStyle name="20% - 强调文字颜色 2" xfId="41" builtinId="34"/>
    <cellStyle name="40% - 强调文字颜色 2" xfId="42" builtinId="35"/>
    <cellStyle name="强调文字颜色 3" xfId="43" builtinId="37"/>
    <cellStyle name="强调文字颜色 4" xfId="44" builtinId="41"/>
    <cellStyle name="20% - 强调文字颜色 4" xfId="45" builtinId="42"/>
    <cellStyle name="边栏边框" xfId="46"/>
    <cellStyle name="40% - 强调文字颜色 4" xfId="47" builtinId="43"/>
    <cellStyle name="强调文字颜色 5" xfId="48" builtinId="45"/>
    <cellStyle name="40% - 强调文字颜色 5" xfId="49" builtinId="47"/>
    <cellStyle name="60% - 强调文字颜色 5" xfId="50" builtinId="48"/>
    <cellStyle name="强调文字颜色 6" xfId="51" builtinId="49"/>
    <cellStyle name="40% - 强调文字颜色 6" xfId="52" builtinId="51"/>
    <cellStyle name="60% - 强调文字颜色 6" xfId="53" builtinId="52"/>
    <cellStyle name="备注详细信息" xfId="54"/>
    <cellStyle name="边栏填充" xfId="55"/>
    <cellStyle name="电子邮件" xfId="56"/>
    <cellStyle name="邮政编码" xfId="57"/>
  </cellStyles>
  <dxfs count="36">
    <dxf>
      <font>
        <name val="Microsoft YaHei UI"/>
        <scheme val="none"/>
        <charset val="134"/>
        <family val="2"/>
        <strike val="0"/>
        <u val="none"/>
        <sz val="12"/>
        <color theme="1"/>
      </font>
      <alignment horizontal="left" vertical="center"/>
    </dxf>
    <dxf>
      <font>
        <name val="Microsoft YaHei UI"/>
        <scheme val="none"/>
        <charset val="134"/>
        <family val="2"/>
        <strike val="0"/>
        <u val="none"/>
        <sz val="12"/>
        <color theme="1"/>
      </font>
      <alignment horizontal="left" vertical="center"/>
    </dxf>
    <dxf>
      <font>
        <name val="Microsoft YaHei UI"/>
        <scheme val="none"/>
        <charset val="134"/>
        <family val="2"/>
        <strike val="0"/>
        <u val="none"/>
        <sz val="12"/>
        <color theme="1"/>
      </font>
      <alignment horizontal="left" vertical="center"/>
    </dxf>
    <dxf>
      <font>
        <name val="Microsoft YaHei UI"/>
        <scheme val="none"/>
        <charset val="134"/>
        <family val="2"/>
        <strike val="0"/>
        <u val="none"/>
        <sz val="12"/>
        <color theme="1"/>
      </font>
      <alignment horizontal="left" vertical="center"/>
    </dxf>
    <dxf>
      <font>
        <name val="Microsoft YaHei UI"/>
        <scheme val="none"/>
        <charset val="134"/>
        <family val="2"/>
        <strike val="0"/>
        <u val="none"/>
        <sz val="12"/>
        <color theme="1"/>
      </font>
      <numFmt numFmtId="181" formatCode="#,##0_ "/>
      <alignment horizontal="center" vertical="center"/>
    </dxf>
    <dxf>
      <font>
        <name val="Microsoft YaHei UI"/>
        <scheme val="none"/>
        <charset val="134"/>
        <family val="2"/>
        <strike val="0"/>
        <u val="none"/>
        <sz val="12"/>
        <color theme="1"/>
      </font>
      <alignment horizontal="left" vertical="center"/>
    </dxf>
    <dxf>
      <font>
        <name val="Microsoft YaHei UI"/>
        <scheme val="none"/>
        <charset val="134"/>
        <family val="2"/>
        <strike val="0"/>
        <u val="none"/>
        <sz val="12"/>
        <color theme="1"/>
      </font>
      <alignment horizontal="center" vertical="center"/>
    </dxf>
    <dxf>
      <font>
        <name val="Microsoft YaHei UI"/>
        <scheme val="none"/>
        <charset val="134"/>
        <family val="2"/>
        <strike val="0"/>
        <u val="none"/>
        <sz val="12"/>
        <color theme="1"/>
      </font>
      <alignment horizontal="center" vertical="center"/>
    </dxf>
    <dxf>
      <font>
        <name val="Microsoft YaHei UI"/>
        <scheme val="none"/>
        <charset val="134"/>
        <family val="2"/>
        <strike val="0"/>
        <u val="none"/>
        <sz val="12"/>
        <color theme="1"/>
      </font>
      <alignment horizontal="left" vertical="center"/>
    </dxf>
    <dxf>
      <font>
        <name val="Microsoft YaHei UI"/>
        <scheme val="none"/>
        <charset val="134"/>
        <family val="2"/>
        <strike val="0"/>
        <u val="none"/>
        <sz val="12"/>
        <color theme="1"/>
      </font>
      <alignment horizontal="left" vertical="center"/>
    </dxf>
    <dxf>
      <font>
        <name val="Microsoft YaHei UI"/>
        <scheme val="none"/>
        <charset val="134"/>
        <family val="2"/>
        <strike val="0"/>
        <u val="none"/>
        <sz val="12"/>
        <color theme="1"/>
      </font>
      <alignment horizontal="left" vertical="center"/>
    </dxf>
    <dxf>
      <font>
        <name val="Microsoft YaHei UI"/>
        <scheme val="none"/>
        <charset val="134"/>
        <family val="2"/>
        <b val="0"/>
        <i val="0"/>
        <strike val="0"/>
        <u val="none"/>
        <sz val="12"/>
        <color theme="1"/>
      </font>
      <numFmt numFmtId="14" formatCode="yyyy/m/d"/>
      <alignment horizontal="left" vertical="center"/>
    </dxf>
    <dxf>
      <font>
        <name val="Microsoft YaHei UI"/>
        <scheme val="none"/>
        <charset val="134"/>
        <family val="2"/>
        <strike val="0"/>
        <u val="none"/>
        <sz val="12"/>
        <color theme="1"/>
      </font>
      <alignment horizontal="left" vertical="center"/>
    </dxf>
    <dxf>
      <font>
        <name val="Microsoft YaHei UI"/>
        <scheme val="none"/>
        <charset val="134"/>
        <family val="2"/>
        <b val="0"/>
        <i val="0"/>
        <strike val="0"/>
        <u val="none"/>
        <sz val="12"/>
        <color theme="1"/>
      </font>
      <alignment horizontal="left" vertical="center"/>
    </dxf>
    <dxf>
      <font>
        <name val="Microsoft YaHei UI"/>
        <scheme val="none"/>
        <charset val="134"/>
        <family val="2"/>
        <b val="0"/>
        <i val="0"/>
        <strike val="0"/>
        <u val="none"/>
        <sz val="12"/>
        <color theme="1"/>
      </font>
      <alignment horizontal="left" vertical="center"/>
    </dxf>
    <dxf>
      <font>
        <name val="Microsoft YaHei UI"/>
        <scheme val="none"/>
        <charset val="134"/>
        <family val="2"/>
        <strike val="0"/>
        <u val="none"/>
        <sz val="12"/>
        <color theme="1"/>
      </font>
      <alignment horizontal="left" vertical="center"/>
    </dxf>
    <dxf>
      <font>
        <name val="Microsoft YaHei UI"/>
        <scheme val="none"/>
        <charset val="134"/>
        <family val="2"/>
        <strike val="0"/>
        <u val="none"/>
        <sz val="12"/>
        <color theme="1"/>
      </font>
      <alignment horizontal="left" vertical="center"/>
    </dxf>
    <dxf>
      <font>
        <name val="Microsoft YaHei UI"/>
        <scheme val="none"/>
        <charset val="134"/>
        <family val="2"/>
        <b val="0"/>
        <i val="0"/>
        <strike val="0"/>
        <u val="none"/>
        <sz val="12"/>
        <color theme="1"/>
      </font>
      <alignment horizontal="left" vertical="center"/>
    </dxf>
    <dxf>
      <font>
        <name val="Microsoft YaHei UI"/>
        <scheme val="none"/>
        <charset val="134"/>
        <family val="2"/>
        <b val="0"/>
        <i val="0"/>
        <strike val="0"/>
        <u val="none"/>
        <sz val="12"/>
        <color theme="1"/>
      </font>
      <alignment horizontal="left" vertical="center"/>
    </dxf>
    <dxf>
      <font>
        <name val="Microsoft YaHei UI"/>
        <scheme val="none"/>
        <charset val="134"/>
        <family val="2"/>
        <b val="0"/>
        <i val="0"/>
        <strike val="0"/>
        <u val="none"/>
        <sz val="12"/>
        <color theme="1"/>
      </font>
    </dxf>
    <dxf>
      <font>
        <name val="Microsoft YaHei UI"/>
        <scheme val="none"/>
        <charset val="134"/>
        <family val="2"/>
        <strike val="0"/>
        <u val="none"/>
        <sz val="12"/>
        <color theme="1"/>
      </font>
      <alignment horizontal="left" vertical="center"/>
    </dxf>
    <dxf>
      <font>
        <name val="Microsoft YaHei UI"/>
        <scheme val="none"/>
        <charset val="134"/>
        <family val="2"/>
        <strike val="0"/>
        <u val="none"/>
        <sz val="12"/>
        <color theme="1"/>
      </font>
      <alignment horizontal="left" vertical="center"/>
    </dxf>
    <dxf>
      <font>
        <name val="Microsoft YaHei UI"/>
        <scheme val="none"/>
        <charset val="134"/>
        <family val="2"/>
        <b val="0"/>
        <i val="0"/>
        <strike val="0"/>
        <u val="none"/>
        <sz val="12"/>
        <color theme="1"/>
      </font>
      <numFmt numFmtId="182" formatCode="#,##0_);[Red]\(#,##0\)"/>
    </dxf>
    <dxf>
      <font>
        <name val="Microsoft YaHei UI"/>
        <scheme val="none"/>
        <charset val="134"/>
        <family val="2"/>
        <b val="0"/>
        <i val="0"/>
        <strike val="0"/>
        <u val="none"/>
        <sz val="12"/>
        <color theme="1"/>
      </font>
      <numFmt numFmtId="182" formatCode="#,##0_);[Red]\(#,##0\)"/>
    </dxf>
    <dxf>
      <font>
        <name val="Microsoft YaHei UI"/>
        <scheme val="none"/>
        <charset val="134"/>
        <family val="2"/>
        <strike val="0"/>
        <u val="none"/>
        <sz val="12"/>
        <color theme="1"/>
      </font>
      <numFmt numFmtId="182" formatCode="#,##0_);[Red]\(#,##0\)"/>
      <alignment horizontal="left" vertical="center"/>
    </dxf>
    <dxf>
      <font>
        <name val="Microsoft YaHei UI"/>
        <scheme val="none"/>
        <charset val="134"/>
        <family val="2"/>
        <strike val="0"/>
        <u val="none"/>
        <sz val="12"/>
        <color theme="1"/>
      </font>
      <alignment horizontal="left" vertical="center"/>
    </dxf>
    <dxf>
      <font>
        <name val="Microsoft YaHei UI"/>
        <scheme val="none"/>
        <charset val="134"/>
        <family val="2"/>
        <strike val="0"/>
        <u val="none"/>
        <sz val="12"/>
        <color theme="1"/>
      </font>
      <alignment horizontal="left" vertical="center"/>
    </dxf>
    <dxf>
      <font>
        <name val="Microsoft YaHei UI"/>
        <scheme val="none"/>
        <charset val="134"/>
        <family val="2"/>
        <strike val="0"/>
        <u val="none"/>
        <sz val="12"/>
        <color theme="1"/>
      </font>
      <alignment horizontal="left" vertical="center"/>
    </dxf>
    <dxf>
      <font>
        <name val="Microsoft YaHei UI"/>
        <scheme val="none"/>
        <charset val="134"/>
        <family val="2"/>
        <strike val="0"/>
        <u val="none"/>
        <sz val="12"/>
        <color theme="1"/>
      </font>
      <alignment horizontal="left" vertical="center"/>
    </dxf>
    <dxf>
      <font>
        <name val="Microsoft YaHei UI"/>
        <scheme val="none"/>
        <charset val="134"/>
        <family val="2"/>
        <strike val="0"/>
        <u val="none"/>
        <sz val="12"/>
        <color theme="1"/>
      </font>
      <alignment horizontal="left" vertical="center"/>
    </dxf>
    <dxf>
      <fill>
        <patternFill patternType="solid">
          <fgColor rgb="FFD8E4BC"/>
          <bgColor rgb="FFD8E4BC"/>
        </patternFill>
      </fill>
    </dxf>
    <dxf>
      <fill>
        <patternFill patternType="solid">
          <fgColor rgb="FFD8E4BC"/>
          <bgColor rgb="FF000000"/>
        </patternFill>
      </fill>
    </dxf>
    <dxf>
      <font>
        <color theme="1" tint="0.349986266670736"/>
      </font>
    </dxf>
    <dxf>
      <font>
        <b val="0"/>
        <i val="0"/>
        <color theme="7" tint="-0.249946592608417"/>
      </font>
      <fill>
        <patternFill patternType="solid">
          <fgColor theme="0"/>
          <bgColor theme="0"/>
        </patternFill>
      </fill>
      <border>
        <left/>
        <right/>
        <top style="double">
          <color theme="0" tint="-0.349986266670736"/>
        </top>
        <bottom/>
        <vertical/>
        <horizontal/>
      </border>
    </dxf>
    <dxf>
      <font>
        <b val="1"/>
        <i val="0"/>
        <color theme="3"/>
      </font>
      <fill>
        <patternFill patternType="solid">
          <bgColor theme="0"/>
        </patternFill>
      </fill>
      <border>
        <left/>
        <right/>
        <top style="double">
          <color theme="0" tint="-0.349986266670736"/>
        </top>
        <bottom style="thin">
          <color theme="0" tint="-0.349986266670736"/>
        </bottom>
        <vertical/>
        <horizontal/>
      </border>
    </dxf>
    <dxf>
      <font>
        <b val="0"/>
        <i val="0"/>
        <color theme="1"/>
      </font>
      <fill>
        <patternFill patternType="solid">
          <fgColor theme="0"/>
          <bgColor theme="0"/>
        </patternFill>
      </fill>
      <border>
        <left/>
        <right/>
        <top/>
        <bottom/>
        <vertical style="thin">
          <color theme="4" tint="0.799951170384838"/>
        </vertical>
        <horizontal style="thin">
          <color theme="4" tint="0.799981688894314"/>
        </horizontal>
      </border>
    </dxf>
  </dxfs>
  <tableStyles count="1" defaultTableStyle="Wedding Invite Tracker" defaultPivotStyle="PivotStyleMedium2">
    <tableStyle name="Wedding Invite Tracker" pivot="0" count="4">
      <tableStyleElement type="wholeTable" dxfId="35"/>
      <tableStyleElement type="headerRow" dxfId="34"/>
      <tableStyleElement type="totalRow" dxfId="33"/>
      <tableStyleElement type="firstTotalCell" dxfId="32"/>
    </tableStyle>
  </tableStyles>
  <colors>
    <mruColors>
      <color rgb="00F5F8FA"/>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theme" Target="theme/theme1.xml"/><Relationship Id="rId7" Type="http://schemas.openxmlformats.org/officeDocument/2006/relationships/externalLink" Target="externalLinks/externalLink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0" Type="http://schemas.openxmlformats.org/officeDocument/2006/relationships/sharedStrings" Target="sharedStrings.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26085;&#22812;&#28949;&#39068;&#29705;&#37329;&#39278;&#23567;&#32418;&#20070;&#36798;&#20154;&#25253;&#21517;&#34920;0916&#31579;&#36873;.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图文"/>
      <sheetName val="视频"/>
      <sheetName val="Sheet"/>
      <sheetName val="Sheet1"/>
    </sheetNames>
    <sheetDataSet>
      <sheetData sheetId="0"/>
      <sheetData sheetId="1">
        <row r="9">
          <cell r="C9" t="str">
            <v>18260861631</v>
          </cell>
          <cell r="D9" t="str">
            <v>18260861631</v>
          </cell>
          <cell r="E9" t="str">
            <v>18-24</v>
          </cell>
          <cell r="F9" t="str">
            <v>mojingying 🧡</v>
          </cell>
          <cell r="G9" t="str">
            <v>https://www.xiaohongshu.com/user/profile/5cd30d6f000000001201c3c3?xhsshare=CopyLink&amp;appuid=5cd30d6f000000001201c3c3&amp;apptime=1599714083</v>
          </cell>
          <cell r="H9" t="str">
            <v>待选</v>
          </cell>
        </row>
        <row r="10">
          <cell r="C10" t="str">
            <v>suancaimiana</v>
          </cell>
          <cell r="D10" t="str">
            <v>15112089319</v>
          </cell>
          <cell r="E10" t="str">
            <v>18-24</v>
          </cell>
          <cell r="F10" t="str">
            <v>爱吃酸菜面的老坛酱</v>
          </cell>
          <cell r="G10" t="str">
            <v>https://www.xiaohongshu.com/user/profile/5ca0a621000000001601b0d8?xhsshare=CopyLink&amp;appuid=5ca0a621000000001601b0d8&amp;apptime=1590419728</v>
          </cell>
        </row>
        <row r="11">
          <cell r="C11" t="str">
            <v>enen4578</v>
          </cell>
          <cell r="D11" t="str">
            <v>17868140227</v>
          </cell>
          <cell r="E11" t="str">
            <v>18-24</v>
          </cell>
          <cell r="F11" t="str">
            <v>草莓味的莹仔</v>
          </cell>
          <cell r="G11" t="str">
            <v>https://www.xiaohongshu.com/user/profile/5bcda127618f63000165e9eb?xhsshare=CopyLink&amp;appuid=5bcda127618f63000165e9eb&amp;apptime=1596783826</v>
          </cell>
        </row>
        <row r="12">
          <cell r="C12" t="str">
            <v>taeborxx</v>
          </cell>
          <cell r="D12" t="str">
            <v>13249215408</v>
          </cell>
          <cell r="E12" t="str">
            <v>18-24</v>
          </cell>
          <cell r="F12" t="str">
            <v>taebor</v>
          </cell>
          <cell r="G12" t="str">
            <v>https://www.xiaohongshu.com/user/profile/5cff4f4c000000001801c5af?xhsshare=CopyLink&amp;appuid=5cff4f4c000000001801c5af&amp;apptime=1589729463</v>
          </cell>
        </row>
        <row r="13">
          <cell r="C13" t="str">
            <v>pigw1n</v>
          </cell>
          <cell r="D13" t="str">
            <v>13076264020</v>
          </cell>
          <cell r="E13" t="str">
            <v>24-29</v>
          </cell>
          <cell r="F13" t="str">
            <v>winwin仔🍒</v>
          </cell>
          <cell r="G13" t="str">
            <v>https://www.xiaohongshu.com/user/profile/5bbb9de9c5bcdf0001529a13?xhsshare=CopyLink&amp;appuid=5bbb9de9c5bcdf0001529a13&amp;apptime=1558327342</v>
          </cell>
        </row>
        <row r="14">
          <cell r="C14" t="str">
            <v>17715268791</v>
          </cell>
          <cell r="D14" t="str">
            <v>17715268791</v>
          </cell>
          <cell r="E14" t="str">
            <v>24-29</v>
          </cell>
          <cell r="F14" t="str">
            <v>Maud-lin</v>
          </cell>
          <cell r="G14" t="str">
            <v>https://www.xiaohongshu.com/user/profile/5bd084409c0ed60001128840?xhsshare=CopyLink&amp;appuid=5bd084409c0ed60001128840&amp;apptime=1597547223</v>
          </cell>
        </row>
        <row r="15">
          <cell r="C15" t="str">
            <v>pinkkkovo</v>
          </cell>
          <cell r="D15" t="str">
            <v>18277938307</v>
          </cell>
          <cell r="E15" t="str">
            <v>18-24</v>
          </cell>
          <cell r="F15" t="str">
            <v>过期小芋圆</v>
          </cell>
          <cell r="G15" t="str">
            <v>https://www.xiaohongshu.com/user/profile/5d8af70d0000000001008220?xhsshare=CopyLink&amp;appuid=5d8af70d0000000001008220&amp;apptime=1599705543</v>
          </cell>
        </row>
        <row r="16">
          <cell r="C16" t="str">
            <v>18661235946 </v>
          </cell>
          <cell r="D16" t="str">
            <v>18661235946 </v>
          </cell>
          <cell r="E16" t="str">
            <v>24-29</v>
          </cell>
          <cell r="F16" t="str">
            <v>Only丶M </v>
          </cell>
          <cell r="G16" t="str">
            <v>https://www.xiaohongshu.com/user/profile/5b87b6082e00800001567bcc?xhsshare=CopyLink&amp;appuid=5bc2bacfea387500017997c2&amp;apptime=1599714800</v>
          </cell>
        </row>
        <row r="17">
          <cell r="C17" t="str">
            <v>13049108854</v>
          </cell>
          <cell r="D17" t="str">
            <v>13049108854</v>
          </cell>
          <cell r="E17" t="str">
            <v>18-24</v>
          </cell>
          <cell r="F17" t="str">
            <v>一支话筒</v>
          </cell>
          <cell r="G17" t="str">
            <v>https://www.xiaohongshu.com/user/profile/5c7e0989000000001201c48f?xhsshare=CopyLink&amp;appuid=5c7e0989000000001201c48f&amp;apptime=1599726634</v>
          </cell>
        </row>
        <row r="18">
          <cell r="C18" t="str">
            <v>laishaomei6524</v>
          </cell>
          <cell r="D18" t="str">
            <v>1355144829</v>
          </cell>
          <cell r="E18" t="str">
            <v>18-24</v>
          </cell>
          <cell r="F18" t="str">
            <v>卡卡西女孩</v>
          </cell>
          <cell r="G18" t="str">
            <v>https://www.xiaohongshu.com/user/profile/5d526adf00000000100138a9?xhsshare=CopyLink&amp;appuid=5d526adf00000000100138a9&amp;apptime=1599791195</v>
          </cell>
        </row>
        <row r="19">
          <cell r="C19" t="str">
            <v>18948332646</v>
          </cell>
          <cell r="D19" t="str">
            <v>18948332646</v>
          </cell>
          <cell r="E19" t="str">
            <v>18-24</v>
          </cell>
          <cell r="F19" t="str">
            <v>丑丑的洋葱酱</v>
          </cell>
          <cell r="G19" t="str">
            <v>https://www.xiaohongshu.com/user/profile/5c931ef100000000100035ff?xhsshare=CopyLink&amp;appuid=5c931ef100000000100035ff&amp;apptime=1599811026</v>
          </cell>
        </row>
        <row r="20">
          <cell r="C20" t="str">
            <v>huayaqq1007</v>
          </cell>
          <cell r="D20" t="str">
            <v>19182250912</v>
          </cell>
          <cell r="E20" t="str">
            <v>18-24</v>
          </cell>
          <cell r="F20" t="str">
            <v>敏宝</v>
          </cell>
          <cell r="G20" t="str">
            <v>https://www.xiaohongshu.com/user/profile/5e5e34dd0000000001000310?xhsshare=CopyLink&amp;appuid=5e5e34dd0000000001000310&amp;apptime=1599746003</v>
          </cell>
        </row>
        <row r="21">
          <cell r="C21" t="str">
            <v>33</v>
          </cell>
          <cell r="D21" t="str">
            <v>18380128169</v>
          </cell>
          <cell r="E21" t="str">
            <v>18-24</v>
          </cell>
          <cell r="F21" t="str">
            <v>爱吃糖的33</v>
          </cell>
          <cell r="G21" t="str">
            <v>https://www.xiaohongshu.com/user/profile/5ec76d8f000000000101f555?xhsshare=CopyLink&amp;appuid=5ec76d8f000000000101f555&amp;apptime=1599808390</v>
          </cell>
        </row>
        <row r="22">
          <cell r="C22" t="str">
            <v>15928505914</v>
          </cell>
          <cell r="D22" t="str">
            <v>15928505914</v>
          </cell>
          <cell r="E22" t="str">
            <v>18-24</v>
          </cell>
          <cell r="F22" t="str">
            <v>糖果🍬姐姐～</v>
          </cell>
          <cell r="G22" t="str">
            <v>https://www.xiaohongshu.com/user/profile/5f0ac75c0000000001002582?xhsshare=CopyLink&amp;appuid=5f0ac75c0000000001002582&amp;apptime=1599814695</v>
          </cell>
        </row>
        <row r="23">
          <cell r="C23" t="str">
            <v>15360460761</v>
          </cell>
          <cell r="D23" t="str">
            <v>15360460761</v>
          </cell>
          <cell r="E23" t="str">
            <v>18-24</v>
          </cell>
          <cell r="F23" t="str">
            <v>秋秋</v>
          </cell>
          <cell r="G23" t="str">
            <v>https://www.xiaohongshu.com/user/profile/5bfd3997e5ff920001bbbe2f?xhsshare=CopyLink&amp;appuid=5bfd3997e5ff920001bbbe2f&amp;apptime=1597387062</v>
          </cell>
        </row>
        <row r="24">
          <cell r="C24" t="str">
            <v>wxt-_-0820</v>
          </cell>
          <cell r="D24" t="str">
            <v>18898367726</v>
          </cell>
          <cell r="E24" t="str">
            <v>18-24</v>
          </cell>
          <cell r="F24" t="str">
            <v>嘟嘟Ikwing</v>
          </cell>
          <cell r="G24" t="str">
            <v>https://www.xiaohongshu.com/user/profile/5c80b6160000000012021867?xhsshare=CopyLink&amp;appuid=5c80b6160000000012021867&amp;apptime=1590753021</v>
          </cell>
        </row>
        <row r="25">
          <cell r="C25" t="str">
            <v>discovery-wm</v>
          </cell>
          <cell r="D25" t="str">
            <v>17206030230</v>
          </cell>
          <cell r="E25" t="str">
            <v>24-29</v>
          </cell>
          <cell r="F25" t="str">
            <v>apple</v>
          </cell>
          <cell r="G25" t="str">
            <v>https://www.xiaohongshu.com/user/profile/5b042137e8ac2b5fa164dec7?xhsshare=CopyLink&amp;appuid=5b042137e8ac2b5fa164dec7&amp;apptime=1568779827</v>
          </cell>
        </row>
        <row r="26">
          <cell r="C26" t="str">
            <v>18476489117</v>
          </cell>
          <cell r="D26" t="str">
            <v>18476489117</v>
          </cell>
          <cell r="E26" t="str">
            <v>24-29</v>
          </cell>
          <cell r="F26" t="str">
            <v>诗小c</v>
          </cell>
          <cell r="G26" t="str">
            <v>https://www.xiaohongshu.com/user/profile/5b1e2d7c11be1075a48ea7d7?xhsshare=CopyLink&amp;appuid=5927fb535e87e73932bd7066&amp;apptime=1596768686</v>
          </cell>
        </row>
        <row r="27">
          <cell r="C27" t="str">
            <v>wzx0210520</v>
          </cell>
          <cell r="D27" t="str">
            <v>18761025034</v>
          </cell>
          <cell r="E27" t="str">
            <v>24-29</v>
          </cell>
          <cell r="F27" t="str">
            <v>陌之沫</v>
          </cell>
          <cell r="G27" t="str">
            <v>https://www.xiaohongshu.com/user/profile/5ba31dbce5db9500017b59d4?xhsshare=CopyLink&amp;appuid=5ba31dbce5db9500017b59d4&amp;apptime=1575783544</v>
          </cell>
        </row>
        <row r="28">
          <cell r="C28" t="str">
            <v>yezi0819</v>
          </cell>
          <cell r="D28" t="str">
            <v>15200009893</v>
          </cell>
          <cell r="E28" t="str">
            <v>18-24</v>
          </cell>
          <cell r="F28" t="str">
            <v>张甜妮子</v>
          </cell>
          <cell r="G28" t="str">
            <v>https://www.xiaohongshu.com/user/profile/58a299b782ec3972119a7d4b?xhsshare=CopyLink&amp;appuid=58a299b782ec3972119a7d4b&amp;apptime=1599721367</v>
          </cell>
        </row>
        <row r="29">
          <cell r="C29" t="str">
            <v>F8080522</v>
          </cell>
          <cell r="D29" t="str">
            <v>17665738618</v>
          </cell>
          <cell r="E29" t="str">
            <v>18-24</v>
          </cell>
          <cell r="F29" t="str">
            <v>甜酒果</v>
          </cell>
          <cell r="G29" t="str">
            <v>https://www.xiaohongshu.com/user/profile/5dd921490000000001004272?xhsshare=CopyLink&amp;appuid=5dd921490000000001004272&amp;apptime=1599707860</v>
          </cell>
        </row>
        <row r="30">
          <cell r="C30" t="str">
            <v>lg05111102</v>
          </cell>
          <cell r="D30" t="str">
            <v>18224437675</v>
          </cell>
          <cell r="E30" t="str">
            <v>24-29</v>
          </cell>
          <cell r="F30" t="str">
            <v>一一的麻麻叫Angel</v>
          </cell>
          <cell r="G30" t="str">
            <v>https://www.xiaohongshu.com/user/profile/5e76eab00000000001006e3e?xhsshare=CopyLink&amp;appuid=5e76eab00000000001006e3e&amp;apptime=1599749058</v>
          </cell>
        </row>
        <row r="31">
          <cell r="C31" t="str">
            <v>Zzz_popo</v>
          </cell>
          <cell r="D31" t="str">
            <v>16675578360</v>
          </cell>
          <cell r="E31" t="str">
            <v>18-24</v>
          </cell>
          <cell r="F31" t="str">
            <v>螺不想早起</v>
          </cell>
          <cell r="G31" t="str">
            <v>https://www.xiaohongshu.com/user/profile/5d63f329000000000100979d?xhsshare=CopyLink&amp;appuid=5d63f329000000000100979d&amp;apptime=1599704271</v>
          </cell>
        </row>
        <row r="32">
          <cell r="C32" t="str">
            <v>JeremyAmy-ing</v>
          </cell>
          <cell r="D32" t="str">
            <v>15626492835</v>
          </cell>
          <cell r="E32" t="str">
            <v>18-24</v>
          </cell>
          <cell r="F32" t="str">
            <v>不会梁yaya</v>
          </cell>
          <cell r="G32" t="str">
            <v>https://www.xiaohongshu.com/user/profile/5ed4ee5000000000010032c5?xhsshare=CopyLink&amp;appuid=5ed4ee5000000000010032c5&amp;apptime=1595922749</v>
          </cell>
        </row>
        <row r="33">
          <cell r="C33" t="str">
            <v>932250541</v>
          </cell>
          <cell r="D33" t="str">
            <v>15813653056</v>
          </cell>
          <cell r="E33" t="str">
            <v>18-24</v>
          </cell>
          <cell r="F33" t="str">
            <v>茵yin</v>
          </cell>
          <cell r="G33" t="str">
            <v>https://www.xiaohongshu.com/user/profile/5d2d38d40000000010015687?xhsshare=CopyLink&amp;appuid=5d2d38d40000000010015687&amp;apptime=1584426559</v>
          </cell>
        </row>
        <row r="34">
          <cell r="C34" t="str">
            <v>PP2580592175</v>
          </cell>
          <cell r="D34" t="str">
            <v>15662092250</v>
          </cell>
          <cell r="E34" t="str">
            <v>18-24</v>
          </cell>
          <cell r="F34" t="str">
            <v>彭彭鱼宴</v>
          </cell>
          <cell r="G34" t="str">
            <v>https://www.xiaohongshu.com/user/profile/5bd4463bd8734b00019332a4?xhsshare=CopyLink&amp;appuid=5bd4463bd8734b00019332a4&amp;apptime=157595520</v>
          </cell>
        </row>
        <row r="35">
          <cell r="C35" t="str">
            <v>wdx19981015</v>
          </cell>
          <cell r="D35" t="str">
            <v>15766995216</v>
          </cell>
          <cell r="E35" t="str">
            <v>18-24</v>
          </cell>
          <cell r="F35" t="str">
            <v>一土酱酱</v>
          </cell>
          <cell r="G35" t="str">
            <v>https://www.xiaohongshu.com/user/profile/5e58f54d00000000010068b3?xhsshare=CopyLink&amp;appuid=5e58f54d00000000010068b3&amp;apptime=1593054030</v>
          </cell>
        </row>
        <row r="36">
          <cell r="C36" t="str">
            <v>18378105192</v>
          </cell>
          <cell r="D36" t="str">
            <v>18378105192</v>
          </cell>
          <cell r="E36" t="str">
            <v>18-24</v>
          </cell>
          <cell r="F36" t="str">
            <v>青蛙呱呱</v>
          </cell>
          <cell r="G36" t="str">
            <v>https://www.xiaohongshu.com/user/profile/5a9d768211be103ba1a670da?xhsshare=CopyLink&amp;appuid=5a9d768211be103ba1a670da&amp;apptime=1599711948</v>
          </cell>
        </row>
        <row r="37">
          <cell r="C37" t="str">
            <v>kuras52</v>
          </cell>
          <cell r="D37" t="str">
            <v>17715268791</v>
          </cell>
          <cell r="E37" t="str">
            <v>24-29</v>
          </cell>
          <cell r="F37" t="str">
            <v>Rickie和Diris</v>
          </cell>
          <cell r="G37" t="str">
            <v>https://www.xiaohongshu.com/user/profile/5e11d73d0000000001006873?xhsshare=CopyLink&amp;appuid=5e11d73d0000000001006873&amp;apptime=1580400244</v>
          </cell>
          <cell r="H37" t="str">
            <v>待选</v>
          </cell>
        </row>
        <row r="38">
          <cell r="C38" t="str">
            <v>15209896224</v>
          </cell>
          <cell r="D38" t="str">
            <v>15209896224</v>
          </cell>
          <cell r="E38" t="str">
            <v>18-24</v>
          </cell>
          <cell r="F38" t="str">
            <v>小项mm</v>
          </cell>
          <cell r="G38" t="str">
            <v>https://www.xiaohongshu.com/user/profile/5a93e93be8ac2b6eb0942769?xhsshare=CopyLink&amp;appuid=5a93e93be8ac2b6eb0942769&amp;apptime=1597928441</v>
          </cell>
        </row>
        <row r="39">
          <cell r="C39" t="str">
            <v>13250526324</v>
          </cell>
          <cell r="D39" t="str">
            <v>13250526324</v>
          </cell>
          <cell r="E39" t="str">
            <v>18-24</v>
          </cell>
          <cell r="F39" t="str">
            <v>Cybli～</v>
          </cell>
          <cell r="G39" t="str">
            <v>https://www.xiaohongshu.com/user/profile/5f0b02220000000001002750?xhsshare=CopyLink&amp;appuid=5f0b02220000000001002750&amp;apptime=1599404480</v>
          </cell>
        </row>
        <row r="40">
          <cell r="C40" t="str">
            <v>17020094582</v>
          </cell>
          <cell r="D40" t="str">
            <v>17020094582</v>
          </cell>
          <cell r="E40" t="str">
            <v>24-29</v>
          </cell>
          <cell r="F40" t="str">
            <v>Even、zZ</v>
          </cell>
          <cell r="G40" t="str">
            <v>https://www.xiaohongshu.com/user/profile/5927fb535e87e73932bd7066?xhsshare=CopyLink&amp;appuid=5927fb535e87e73932bd7066&amp;apptime=1593521659</v>
          </cell>
          <cell r="H40" t="str">
            <v>待选</v>
          </cell>
        </row>
        <row r="41">
          <cell r="C41" t="str">
            <v>wbslyy</v>
          </cell>
          <cell r="D41" t="str">
            <v>13542786921</v>
          </cell>
          <cell r="E41" t="str">
            <v>18-24</v>
          </cell>
          <cell r="F41" t="str">
            <v>哈哈橘子</v>
          </cell>
          <cell r="G41" t="str">
            <v>https://www.xiaohongshu.com/user/profile/5e7c5bee0000000001007e31?xhsshare=CopyLink&amp;appuid=5e7c5bee0000000001007e31&amp;apptime=1599711901</v>
          </cell>
        </row>
        <row r="42">
          <cell r="C42" t="str">
            <v>xiaoxiang2b</v>
          </cell>
          <cell r="D42" t="str">
            <v>13556353106</v>
          </cell>
          <cell r="E42" t="str">
            <v>18-24</v>
          </cell>
          <cell r="F42" t="str">
            <v>是啾啾哟</v>
          </cell>
          <cell r="G42" t="str">
            <v>https://www.xiaohongshu.com/user/profile/5dd290a60000000001002127?xhsshare=CopyLink&amp;appuid=5dd290a60000000001002127&amp;apptime=1599724005</v>
          </cell>
        </row>
        <row r="43">
          <cell r="C43" t="str">
            <v>cjymmda</v>
          </cell>
          <cell r="D43" t="str">
            <v>15629545732</v>
          </cell>
          <cell r="E43" t="str">
            <v>24-29</v>
          </cell>
          <cell r="F43" t="str">
            <v>霸气的熹妃娘娘</v>
          </cell>
          <cell r="G43" t="str">
            <v>https://www.xiaohongshu.com/user/profile/557e9212b7ba220ab29090d8?xhsshare=CopyLink&amp;appuid=557e9212b7ba220ab29090d8&amp;apptime=1599708117</v>
          </cell>
        </row>
        <row r="44">
          <cell r="C44" t="str">
            <v>18587356010</v>
          </cell>
          <cell r="D44" t="str">
            <v>18587356010</v>
          </cell>
          <cell r="E44" t="str">
            <v>24-29</v>
          </cell>
          <cell r="F44" t="str">
            <v>失眠少女清醒记</v>
          </cell>
          <cell r="G44" t="str">
            <v>https://www.xiaohongshu.com/user/profile/5bab95362d833c00015887a9?xhsshare=CopyLink&amp;appuid=5bab95362d833c00015887a9&amp;apptime=1542880311</v>
          </cell>
        </row>
        <row r="45">
          <cell r="C45" t="str">
            <v>YYH19930321</v>
          </cell>
          <cell r="D45" t="str">
            <v>18356520829</v>
          </cell>
          <cell r="E45" t="str">
            <v>24-29</v>
          </cell>
          <cell r="F45" t="str">
            <v>小鱼同学</v>
          </cell>
          <cell r="G45" t="str">
            <v>https://www.xiaohongshu.com/user/profile/5c4141ea0000000007029d2e?xhsshare=CopyLink&amp;appuid=5c4141ea0000000007029d2e&amp;apptime=1599706730</v>
          </cell>
        </row>
        <row r="46">
          <cell r="C46" t="str">
            <v>18683222085</v>
          </cell>
          <cell r="D46" t="str">
            <v>18683222085</v>
          </cell>
          <cell r="E46" t="str">
            <v>24-29</v>
          </cell>
          <cell r="F46" t="str">
            <v>Queryeen</v>
          </cell>
          <cell r="G46" t="str">
            <v>https://www.xiaohongshu.com/user/profile/5e17180a0000000001000c21?xhsshare=CopyLink&amp;appuid=5e17180a0000000001000c21&amp;apptime=1589571465</v>
          </cell>
          <cell r="H46" t="str">
            <v>待选</v>
          </cell>
        </row>
        <row r="47">
          <cell r="C47" t="str">
            <v>z798993864</v>
          </cell>
          <cell r="D47" t="str">
            <v>18656073563</v>
          </cell>
          <cell r="E47" t="str">
            <v>24-29</v>
          </cell>
          <cell r="F47" t="str">
            <v>薄荷绿</v>
          </cell>
          <cell r="G47" t="str">
            <v>https://www.xiaohongshu.com/user/profile/5d40452800000000110389c9?xhsshare=CopyLink&amp;appuid=5f394469000000000101c379&amp;apptime=1599137310</v>
          </cell>
        </row>
        <row r="48">
          <cell r="C48" t="str">
            <v>13717253959</v>
          </cell>
          <cell r="D48" t="str">
            <v>13717253959</v>
          </cell>
          <cell r="E48" t="str">
            <v>18-24</v>
          </cell>
          <cell r="F48" t="str">
            <v>葡挞</v>
          </cell>
          <cell r="G48" t="str">
            <v>https://www.xiaohongshu.com/user/profile/5e81e8060000000001005b23?xhsshare=CopyLink&amp;appuid=5e81e8060000000001005b23&amp;apptime=1590381094</v>
          </cell>
        </row>
        <row r="49">
          <cell r="C49" t="str">
            <v>Yqk997</v>
          </cell>
          <cell r="D49" t="str">
            <v>18579067193</v>
          </cell>
          <cell r="E49" t="str">
            <v>18-24</v>
          </cell>
          <cell r="F49" t="str">
            <v>尧青珂</v>
          </cell>
          <cell r="G49" t="str">
            <v>https://www.xiaohongshu.com/user/profile/5d5017b000000000100040b4?xhsshare=CopyLink&amp;appuid=5d5017b000000000100040b4&amp;apptime=1599704855</v>
          </cell>
        </row>
        <row r="50">
          <cell r="C50" t="str">
            <v>17818580704</v>
          </cell>
          <cell r="D50" t="str">
            <v>17818580704</v>
          </cell>
          <cell r="E50" t="str">
            <v>18-24</v>
          </cell>
          <cell r="F50" t="str">
            <v>艺嫣</v>
          </cell>
          <cell r="G50" t="str">
            <v>https://www.xiaohongshu.com/user/profile/5bcc276083f1170001689b55?xhsshare=CopyLink&amp;appuid=5bcc276083f1170001689b55&amp;apptime=1583306415</v>
          </cell>
        </row>
        <row r="51">
          <cell r="C51" t="str">
            <v>zz_yf1998</v>
          </cell>
          <cell r="D51" t="str">
            <v>15575936165</v>
          </cell>
          <cell r="E51" t="str">
            <v>18-24</v>
          </cell>
          <cell r="F51" t="str">
            <v>Killer_Ling</v>
          </cell>
          <cell r="G51" t="str">
            <v>https://www.xiaohongshu.com/user/profile/5e15808100000000010059d2?xhsshare=CopyLink&amp;appuid=5e15808100000000010059d2&amp;apptime=1599713851</v>
          </cell>
        </row>
        <row r="52">
          <cell r="C52" t="str">
            <v>13129371992</v>
          </cell>
          <cell r="D52" t="str">
            <v>13129371992</v>
          </cell>
          <cell r="E52" t="str">
            <v>18-24</v>
          </cell>
          <cell r="F52" t="str">
            <v>加盐carrie</v>
          </cell>
          <cell r="G52" t="str">
            <v>https://www.xiaohongshu.com/user/profile/5edc90f400000000010066c9?xhsshare=CopyLink&amp;appuid=5edc90f400000000010066c9&amp;apptime=1599704165</v>
          </cell>
        </row>
        <row r="53">
          <cell r="C53" t="str">
            <v>dudusweixin</v>
          </cell>
          <cell r="D53" t="str">
            <v>18884266056</v>
          </cell>
          <cell r="E53" t="str">
            <v>18-24</v>
          </cell>
          <cell r="F53" t="str">
            <v>昕昕</v>
          </cell>
          <cell r="G53" t="str">
            <v>https://www.xiaohongshu.com/user/profile/5e6783f7000000000100a878?xhsshare=CopyLink&amp;appuid=5d12fe57000000001201885d&amp;apptime=1599755509</v>
          </cell>
        </row>
        <row r="54">
          <cell r="C54" t="str">
            <v>JongHyun-SHW</v>
          </cell>
          <cell r="D54" t="str">
            <v>13416180308</v>
          </cell>
          <cell r="E54" t="str">
            <v>18-24</v>
          </cell>
          <cell r="F54" t="str">
            <v>Only1Kg </v>
          </cell>
          <cell r="G54" t="str">
            <v>https://www.xiaohongshu.com/user/profile/5b6c654711be103237987483?xhsshare=CopyLink&amp;appuid=5b6c654711be103237987483&amp;apptime=1599705918</v>
          </cell>
        </row>
        <row r="55">
          <cell r="C55" t="str">
            <v>weliana</v>
          </cell>
          <cell r="D55" t="str">
            <v>18550832315</v>
          </cell>
          <cell r="E55" t="str">
            <v>24-29</v>
          </cell>
          <cell r="F55" t="str">
            <v>稻子随风摇</v>
          </cell>
          <cell r="G55" t="str">
            <v>https://www.xiaohongshu.com/user/profile/5bc8256170a0790001a89df3?xhsshare=CopyLink&amp;appuid=5b042137e8ac2b5fa164dec7&amp;apptime=1568792034</v>
          </cell>
        </row>
        <row r="56">
          <cell r="C56" t="str">
            <v>13108195838</v>
          </cell>
          <cell r="D56" t="str">
            <v>13108195838</v>
          </cell>
          <cell r="E56" t="str">
            <v>24-29</v>
          </cell>
          <cell r="F56" t="str">
            <v>核桃妹儿</v>
          </cell>
          <cell r="G56" t="str">
            <v>https://www.xiaohongshu.com/user/profile/5bab974a8abbba0001941055?xhsshare=CopyLink&amp;appuid=5bab974a8abbba0001941055&amp;apptime=1552537339</v>
          </cell>
        </row>
        <row r="57">
          <cell r="C57" t="str">
            <v>15946674779</v>
          </cell>
          <cell r="D57" t="str">
            <v>13836514836</v>
          </cell>
          <cell r="E57" t="str">
            <v>18-24</v>
          </cell>
          <cell r="F57" t="str">
            <v>小狐狸</v>
          </cell>
          <cell r="G57" t="str">
            <v>https://www.xiaohongshu.com/user/profile/5cd3e31e0000000012030e58?xhsshare=CopyLink&amp;appuid=5cd4d1a0000000001700dc4b&amp;apptime=1599705668</v>
          </cell>
          <cell r="H57" t="str">
            <v>待选</v>
          </cell>
        </row>
        <row r="58">
          <cell r="C58" t="str">
            <v>H19981204WE</v>
          </cell>
          <cell r="D58" t="str">
            <v>17688324260</v>
          </cell>
          <cell r="E58" t="str">
            <v>18-24</v>
          </cell>
          <cell r="F58" t="str">
            <v>黄桃狗叽</v>
          </cell>
          <cell r="G58" t="str">
            <v>https://www.xiaohongshu.com/user/profile/5da13d9d00000000010006a0?xhsshare=CopyLink&amp;appuid=5da13d9d00000000010006a0&amp;apptime=1599704525</v>
          </cell>
        </row>
        <row r="59">
          <cell r="C59" t="str">
            <v>mhb472458</v>
          </cell>
          <cell r="D59" t="str">
            <v>13480366952</v>
          </cell>
          <cell r="E59" t="str">
            <v>24-29</v>
          </cell>
          <cell r="F59" t="str">
            <v>邂逅晴天</v>
          </cell>
          <cell r="G59" t="str">
            <v>https://www.xiaohongshu.com/user/profile/5b644f034eacab6a78c9576d?xhsshare=CopyLink&amp;appuid=5b644f034eacab6a78c9576d&amp;apptime=1599635738</v>
          </cell>
        </row>
        <row r="60">
          <cell r="C60" t="str">
            <v>13246861734</v>
          </cell>
          <cell r="D60" t="str">
            <v>13246861734</v>
          </cell>
          <cell r="E60" t="str">
            <v>24-29</v>
          </cell>
          <cell r="F60" t="str">
            <v>阿莫的莫</v>
          </cell>
          <cell r="G60" t="str">
            <v>https://www.xiaohongshu.com/user/profile/5bade0a01a75320001cb7c38?xhsshare=CopyLink&amp;appuid=5bade0a01a75320001cb7c38&amp;apptime=1542600205</v>
          </cell>
        </row>
        <row r="61">
          <cell r="C61" t="str">
            <v>316212184</v>
          </cell>
          <cell r="D61" t="str">
            <v>13829629433</v>
          </cell>
          <cell r="E61" t="str">
            <v>18-24</v>
          </cell>
          <cell r="F61" t="str">
            <v>熊涛hh</v>
          </cell>
          <cell r="G61" t="str">
            <v>https://www.xiaohongshu.com/user/profile/5eeef5430000000001002bd2?xhsshare=CopyLink&amp;appuid=5eeef5430000000001002bd2&amp;apptime=1596703037</v>
          </cell>
        </row>
        <row r="62">
          <cell r="C62" t="str">
            <v>T_20001211</v>
          </cell>
          <cell r="D62" t="str">
            <v>13426798134</v>
          </cell>
          <cell r="E62" t="str">
            <v>18-24</v>
          </cell>
          <cell r="F62" t="str">
            <v>Lyesen.</v>
          </cell>
          <cell r="G62" t="str">
            <v>https://www.xiaohongshu.com/user/profile/5ece50880000000001002bbd?xhsshare=CopyLink&amp;appuid=5ece50880000000001002bbd&amp;apptime=1599704851</v>
          </cell>
        </row>
        <row r="63">
          <cell r="C63" t="str">
            <v>15820208071</v>
          </cell>
          <cell r="D63" t="str">
            <v>15820208071</v>
          </cell>
          <cell r="E63" t="str">
            <v>18-24</v>
          </cell>
          <cell r="F63" t="str">
            <v>是莹滢a</v>
          </cell>
          <cell r="G63" t="str">
            <v>https://www.xiaohongshu.com/user/profile/5bc9b394dbcfaf0001605159?xhsshare=CopyLink&amp;appuid=5bc9b394dbcfaf0001605159&amp;apptime=1595383844</v>
          </cell>
          <cell r="H63" t="str">
            <v>待选</v>
          </cell>
        </row>
        <row r="64">
          <cell r="C64" t="str">
            <v>ljh1942766952</v>
          </cell>
          <cell r="D64" t="str">
            <v>15374043856</v>
          </cell>
          <cell r="E64" t="str">
            <v>18-24</v>
          </cell>
          <cell r="F64" t="str">
            <v>腻个八十四</v>
          </cell>
          <cell r="G64" t="str">
            <v>https://www.xiaohongshu.com/user/profile/5e8d33b400000000010039f6?xhsshare=CopyLink&amp;appuid=5e8d33b400000000010039f6&amp;apptime=1599707210</v>
          </cell>
        </row>
        <row r="65">
          <cell r="C65" t="str">
            <v>Qshy151822</v>
          </cell>
          <cell r="D65" t="str">
            <v>15815598842</v>
          </cell>
          <cell r="E65" t="str">
            <v>18-24</v>
          </cell>
          <cell r="F65" t="str">
            <v>是晚晚呀</v>
          </cell>
          <cell r="G65" t="str">
            <v>https://www.xiaohongshu.com/user/profile/59ff33494eacab075c9d7715?xhsshare=CopyLink&amp;appuid=59ff33494eacab075c9d7715&amp;apptime=1599730466</v>
          </cell>
        </row>
        <row r="66">
          <cell r="C66" t="str">
            <v>809733081</v>
          </cell>
          <cell r="D66" t="str">
            <v>18547889338</v>
          </cell>
          <cell r="E66" t="str">
            <v>24-29</v>
          </cell>
          <cell r="F66" t="str">
            <v>木槿</v>
          </cell>
          <cell r="G66" t="str">
            <v>https://www.xiaohongshu.com/user/profile/5c94f0050000000012024f82?xhsshare=CopyLink&amp;appuid=5c94f0050000000012024f82&amp;apptime=1599707834</v>
          </cell>
        </row>
        <row r="67">
          <cell r="C67" t="str">
            <v>17625426371</v>
          </cell>
          <cell r="D67" t="str">
            <v>17625426371</v>
          </cell>
          <cell r="E67" t="str">
            <v>24-29</v>
          </cell>
          <cell r="F67" t="str">
            <v>海绵宝宝</v>
          </cell>
          <cell r="G67" t="str">
            <v>https://www.xiaohongshu.com/user/profile/5c5bc481000000001001c924?xhsshare=CopyLink&amp;appuid=5bbc8916995b09000120ace9&amp;apptime=1583482347</v>
          </cell>
        </row>
        <row r="68">
          <cell r="C68" t="str">
            <v>cccc_1128x</v>
          </cell>
          <cell r="D68" t="str">
            <v>18826345616</v>
          </cell>
          <cell r="E68" t="str">
            <v>18-24</v>
          </cell>
          <cell r="F68" t="str">
            <v>无糖安慕c</v>
          </cell>
          <cell r="G68" t="str">
            <v>https://www.xiaohongshu.com/user/profile/5e60d5b0000000000100050b?xhsshare=CopyLink&amp;appuid=5e60d5b0000000000100050b&amp;apptime=1599712372</v>
          </cell>
        </row>
        <row r="69">
          <cell r="C69" t="str">
            <v>Ccz0319M</v>
          </cell>
          <cell r="D69" t="str">
            <v>15360825957</v>
          </cell>
          <cell r="E69" t="str">
            <v>18-24</v>
          </cell>
          <cell r="F69" t="str">
            <v>橙梓吃橙子🍊</v>
          </cell>
          <cell r="G69" t="str">
            <v>https://www.xiaohongshu.com/user/profile/5c1c90e700000000050227cf?xhsshare=CopyLink&amp;appuid=5c1c90e700000000050227cf&amp;apptime=1599729643</v>
          </cell>
        </row>
        <row r="70">
          <cell r="C70" t="str">
            <v>Angelababy_sue</v>
          </cell>
          <cell r="D70" t="str">
            <v>13126014708</v>
          </cell>
          <cell r="E70" t="str">
            <v>18-24</v>
          </cell>
          <cell r="F70" t="str">
            <v>便秘美少女</v>
          </cell>
          <cell r="G70" t="str">
            <v>https://www.xiaohongshu.com/user/profile/5ebaa9cf000000000101e546?xhsshare=CopyLink&amp;appuid=5ebaa9cf000000000101e546&amp;apptime=1598770119</v>
          </cell>
        </row>
        <row r="71">
          <cell r="C71" t="str">
            <v>15626213656</v>
          </cell>
          <cell r="D71" t="str">
            <v>15626213656</v>
          </cell>
          <cell r="E71" t="str">
            <v>24-29</v>
          </cell>
          <cell r="F71" t="str">
            <v>奈纱子</v>
          </cell>
          <cell r="G71" t="str">
            <v>https://www.xiaohongshu.com/user/profile/5baf31c144deec0001b61c6b?xhsshare=CopyLink&amp;appuid=5baf31c144deec0001b61c6b&amp;apptime=1589166983</v>
          </cell>
        </row>
        <row r="72">
          <cell r="C72" t="str">
            <v>zhuyixyfy</v>
          </cell>
          <cell r="D72" t="str">
            <v>15976171622</v>
          </cell>
          <cell r="E72" t="str">
            <v>18-24</v>
          </cell>
          <cell r="F72" t="str">
            <v>Cikaaa_</v>
          </cell>
          <cell r="G72" t="str">
            <v>https://www.xiaohongshu.com/user/profile/5cf6874400000000120035b6?xhsshare=CopyLink&amp;appuid=5cf6874400000000120035b6&amp;apptime=1599704299</v>
          </cell>
        </row>
        <row r="73">
          <cell r="C73" t="str">
            <v>Lymlym0921</v>
          </cell>
          <cell r="D73" t="str">
            <v>18845591379</v>
          </cell>
          <cell r="E73" t="str">
            <v>18-24</v>
          </cell>
          <cell r="F73" t="str">
            <v>好想吃大饼🤗</v>
          </cell>
          <cell r="G73" t="str">
            <v>https://www.xiaohongshu.com/user/profile/5a2f4240e8ac2b4d3659e55a?xhsshare=CopyLink&amp;appuid=5a2f4240e8ac2b4d3659e55a&amp;apptime=1564457194</v>
          </cell>
        </row>
        <row r="74">
          <cell r="C74" t="str">
            <v>Csmallxx</v>
          </cell>
          <cell r="D74" t="str">
            <v>19801301670</v>
          </cell>
          <cell r="E74" t="str">
            <v>18-24</v>
          </cell>
          <cell r="F74" t="str">
            <v>塌塌米tami</v>
          </cell>
          <cell r="G74" t="str">
            <v>https://www.xiaohongshu.com/user/profile/5bd58ba66d0c4d00019c1016?xhsshare=CopyLink&amp;appuid=5bd58ba66d0c4d00019c1016&amp;apptime=1599708314</v>
          </cell>
        </row>
        <row r="75">
          <cell r="C75" t="str">
            <v>vivian1412forever</v>
          </cell>
          <cell r="D75" t="str">
            <v>18603657693</v>
          </cell>
          <cell r="E75" t="str">
            <v>24-29</v>
          </cell>
          <cell r="F75" t="str">
            <v>桃子菌</v>
          </cell>
          <cell r="G75" t="str">
            <v>https://www.xiaohongshu.com/user/profile/5659996ce4251d4cd6c9684a?xhsshare=CopyLink&amp;appuid=5ae9baf411be107ced7a9cb2&amp;apptime=1599719361</v>
          </cell>
        </row>
        <row r="76">
          <cell r="C76" t="str">
            <v>lixiaomiao0818</v>
          </cell>
          <cell r="D76" t="str">
            <v>18655357073</v>
          </cell>
          <cell r="E76" t="str">
            <v>24-29</v>
          </cell>
          <cell r="F76" t="str">
            <v>哩小喵</v>
          </cell>
          <cell r="G76" t="str">
            <v>https://www.xiaohongshu.com/user/profile/5e6e6d310000000001003028?xhsshare=CopyLink&amp;appuid=5e6e6d310000000001003028&amp;apptime=1599721056</v>
          </cell>
        </row>
        <row r="77">
          <cell r="C77" t="str">
            <v>18928452932</v>
          </cell>
          <cell r="D77" t="str">
            <v>18928452932</v>
          </cell>
          <cell r="E77" t="str">
            <v>24-29</v>
          </cell>
          <cell r="F77" t="str">
            <v>柠七不加冰</v>
          </cell>
          <cell r="G77" t="str">
            <v>https://www.xiaohongshu.com/user/profile/5ed46237000000000101f05a?xhsshare=CopyLink&amp;appuid=5ed46237000000000101f05a&amp;apptime=1593673820</v>
          </cell>
        </row>
        <row r="78">
          <cell r="C78" t="str">
            <v>13527785098</v>
          </cell>
          <cell r="D78" t="str">
            <v>13527785098</v>
          </cell>
          <cell r="E78" t="str">
            <v>18-24</v>
          </cell>
          <cell r="F78" t="str">
            <v>curry5</v>
          </cell>
          <cell r="G78" t="str">
            <v>https://www.xiaohongshu.com/user/profile/599bcfa482ec390212a32890?xhsshare=CopyLink&amp;appuid=599bcfa482ec390212a32890&amp;apptime=1591068344</v>
          </cell>
        </row>
        <row r="79">
          <cell r="C79" t="str">
            <v>yangyang_zan</v>
          </cell>
          <cell r="D79" t="str">
            <v>18156697016</v>
          </cell>
          <cell r="E79" t="str">
            <v>24-29</v>
          </cell>
          <cell r="F79" t="str">
            <v>糯米团子</v>
          </cell>
          <cell r="G79" t="str">
            <v>https://www.xiaohongshu.com/user/profile/58c544bb6a6a695eb40c84e3?xhsshare=CopyLink&amp;appuid=58c544bb6a6a695eb40c84e3&amp;apptime=1582553093</v>
          </cell>
        </row>
        <row r="80">
          <cell r="C80" t="str">
            <v>15013137120</v>
          </cell>
          <cell r="D80" t="str">
            <v>15013137120</v>
          </cell>
          <cell r="E80" t="str">
            <v>18-24</v>
          </cell>
          <cell r="F80" t="str">
            <v>青橙</v>
          </cell>
          <cell r="G80" t="str">
            <v>https://www.xiaohongshu.com/user/profile/5c19f1ca000000000603e0bf?xhsshare=CopyLink&amp;appuid=5bb6f46b6ccde00001685797&amp;apptime=1588921124</v>
          </cell>
        </row>
        <row r="81">
          <cell r="C81" t="str">
            <v>zhy5962</v>
          </cell>
          <cell r="D81" t="str">
            <v>15986625962</v>
          </cell>
          <cell r="E81" t="str">
            <v>18-24</v>
          </cell>
          <cell r="F81" t="str">
            <v>苏苏</v>
          </cell>
          <cell r="G81" t="str">
            <v>https://www.xiaohongshu.com/user/profile/5bd59ee84c59c30001af2ae7?xhsshare=CopyLink&amp;appuid=5bd59ee84c59c30001af2ae7&amp;apptime=1599706976</v>
          </cell>
        </row>
        <row r="82">
          <cell r="C82" t="str">
            <v>15132062771</v>
          </cell>
          <cell r="D82" t="str">
            <v>15132062771</v>
          </cell>
          <cell r="E82" t="str">
            <v>18-24</v>
          </cell>
          <cell r="F82" t="str">
            <v>半口奶酪呀</v>
          </cell>
          <cell r="G82" t="str">
            <v>https://www.xiaohongshu.com/user/profile/5baddd0d8e36b50001ae16ac?xhsshare=CopyLink&amp;appuid=5baddd0d8e36b50001ae16ac&amp;apptime=1597982443</v>
          </cell>
        </row>
        <row r="83">
          <cell r="C83" t="str">
            <v>17846745098</v>
          </cell>
          <cell r="D83" t="str">
            <v>17846745098</v>
          </cell>
          <cell r="E83" t="str">
            <v>18-24</v>
          </cell>
          <cell r="F83" t="str">
            <v>黑糖啵啵酱</v>
          </cell>
          <cell r="G83" t="str">
            <v>https://www.xiaohongshu.com/user/profile/5bb6f46b6ccde00001685797?xhsshare=CopyLink&amp;appuid=5bb6f46b6ccde00001685797&amp;apptime=15749</v>
          </cell>
        </row>
        <row r="84">
          <cell r="C84" t="str">
            <v>ziliaoma</v>
          </cell>
          <cell r="D84" t="str">
            <v>17882282778</v>
          </cell>
          <cell r="E84" t="str">
            <v>18-24</v>
          </cell>
          <cell r="F84" t="str">
            <v>野三坡</v>
          </cell>
          <cell r="G84" t="str">
            <v>https://www.xiaohongshu.com/user/profile/5b861d2eb81340000145563d?xhsshare=CopyLink&amp;appuid=5b861d2eb81340000145563d&amp;apptime=1585727659</v>
          </cell>
        </row>
        <row r="85">
          <cell r="C85" t="str">
            <v>WHY_FromSlytherin</v>
          </cell>
          <cell r="D85" t="str">
            <v>15118059286</v>
          </cell>
          <cell r="E85" t="str">
            <v>18-24</v>
          </cell>
          <cell r="F85" t="str">
            <v>鱼阿维</v>
          </cell>
          <cell r="G85" t="str">
            <v>https://www.xiaohongshu.com/user/profile/5e74ae050000000001006b99?xhsshare=CopyLink&amp;appuid=5e74ae050000000001006b99&amp;apptime=1599813214</v>
          </cell>
        </row>
        <row r="86">
          <cell r="C86" t="str">
            <v>yyy_star</v>
          </cell>
          <cell r="D86" t="str">
            <v>13712603222</v>
          </cell>
          <cell r="E86" t="str">
            <v>18-24</v>
          </cell>
          <cell r="F86" t="str">
            <v>吉野歪歪子</v>
          </cell>
          <cell r="G86" t="str">
            <v>https://www.xiaohongshu.com/user/profile/5e6f3b980000000001001f3b?xhsshare=CopyLink&amp;appuid=5e6f3b980000000001001f3b&amp;apptime=1599709281</v>
          </cell>
          <cell r="H86" t="str">
            <v>待选</v>
          </cell>
        </row>
        <row r="87">
          <cell r="C87" t="str">
            <v>xianxian959jx</v>
          </cell>
          <cell r="D87" t="str">
            <v>17827931134</v>
          </cell>
          <cell r="E87" t="str">
            <v>18-24</v>
          </cell>
          <cell r="F87" t="str">
            <v>玖栗一</v>
          </cell>
          <cell r="G87" t="str">
            <v>https://www.xiaohongshu.com/user/profile/5ec107480000000001001f5b?xhsshare=CopyLink&amp;appuid=5ec107480000000001001f5b&amp;apptime=1599408396</v>
          </cell>
          <cell r="H87" t="str">
            <v>待选</v>
          </cell>
        </row>
        <row r="88">
          <cell r="C88" t="str">
            <v>15583410703</v>
          </cell>
          <cell r="D88" t="str">
            <v>19915540604</v>
          </cell>
          <cell r="E88" t="str">
            <v>18-24</v>
          </cell>
          <cell r="F88" t="str">
            <v>61分</v>
          </cell>
          <cell r="G88" t="str">
            <v>https://www.xiaohongshu.com/user/profile/5e9aefeb000000000100b1f5?xhsshare=CopyLink&amp;appuid=5e9aefeb000000000100b1f5&amp;apptime=1599710491</v>
          </cell>
        </row>
        <row r="89">
          <cell r="C89" t="str">
            <v>jiuxiao94</v>
          </cell>
          <cell r="D89" t="str">
            <v>18881460197</v>
          </cell>
          <cell r="E89" t="str">
            <v>24-29</v>
          </cell>
          <cell r="F89" t="str">
            <v>99小姐</v>
          </cell>
          <cell r="G89" t="str">
            <v>https://www.xiaohongshu.com/user/profile/5cef47050000000018008d8b?xhsshare=CopyLink&amp;appuid=5cef47050000000018008d8b&amp;apptime=1599729414</v>
          </cell>
        </row>
        <row r="90">
          <cell r="C90" t="str">
            <v>Chufx520</v>
          </cell>
          <cell r="D90" t="str">
            <v>15008263522</v>
          </cell>
          <cell r="E90" t="str">
            <v>18-24</v>
          </cell>
          <cell r="F90" t="str">
            <v>张年年</v>
          </cell>
          <cell r="G90" t="str">
            <v>https://www.xiaohongshu.com/user/profile/5c1522c4000000000502fdcc?xhsshare=CopyLink&amp;appuid=5c1522c4000000000502fdcc&amp;apptime=1599711274</v>
          </cell>
          <cell r="H90" t="str">
            <v>待选</v>
          </cell>
        </row>
        <row r="91">
          <cell r="C91" t="str">
            <v>ddyyy358</v>
          </cell>
          <cell r="D91" t="str">
            <v>13539418142</v>
          </cell>
          <cell r="E91" t="str">
            <v>18-24</v>
          </cell>
          <cell r="F91" t="str">
            <v>Kathjoss</v>
          </cell>
          <cell r="G91" t="str">
            <v>https://www.xiaohongshu.com/user/profile/5ebbc5610000000001001ad6?xhsshare=CopyLink&amp;appuid=5ebbc5610000000001001ad6&amp;apptime=1599704913</v>
          </cell>
        </row>
        <row r="92">
          <cell r="C92" t="str">
            <v>15915810397</v>
          </cell>
          <cell r="D92" t="str">
            <v>15915810397</v>
          </cell>
          <cell r="E92" t="str">
            <v>24-29</v>
          </cell>
          <cell r="F92" t="str">
            <v>柠柠七</v>
          </cell>
          <cell r="G92" t="str">
            <v>https://www.xiaohongshu.com/user/profile/5bdac65cfa3e430001ae43dc?xhsshare=CopyLink&amp;appuid=5bdac65cfa3e430001ae43dc&amp;apptime=1576737167</v>
          </cell>
          <cell r="H92" t="str">
            <v>待选</v>
          </cell>
        </row>
        <row r="93">
          <cell r="C93" t="str">
            <v>17607625262</v>
          </cell>
          <cell r="D93" t="str">
            <v>17607625262</v>
          </cell>
          <cell r="E93" t="str">
            <v>18-24</v>
          </cell>
          <cell r="F93" t="str">
            <v>一位靓女揪咪</v>
          </cell>
          <cell r="G93" t="str">
            <v>https://www.xiaohongshu.com/user/profile/5ba34f3b2dfa220001ed0d39?xhsshare=CopyLink&amp;appuid=5ba34f3b2dfa220001ed0d39&amp;apptime=1599211590</v>
          </cell>
          <cell r="H93" t="str">
            <v>待选</v>
          </cell>
        </row>
        <row r="94">
          <cell r="C94" t="str">
            <v>wxq18859</v>
          </cell>
          <cell r="D94" t="str">
            <v>13611486014</v>
          </cell>
          <cell r="E94" t="str">
            <v>24-29</v>
          </cell>
          <cell r="F94" t="str">
            <v>小丸子可爱的琪琪麻麻</v>
          </cell>
          <cell r="G94" t="str">
            <v>https://www.xiaohongshu.com/user/profile/5cb1f9150000000017006115?xhsshare=CopyLink&amp;appuid=5cb1f9150000000017006115&amp;apptime=1599748788</v>
          </cell>
        </row>
        <row r="95">
          <cell r="C95" t="str">
            <v>sxmmfdc</v>
          </cell>
          <cell r="D95" t="str">
            <v>19849351438</v>
          </cell>
          <cell r="E95" t="str">
            <v>18-24</v>
          </cell>
          <cell r="F95" t="str">
            <v>神仙妹妹发大菜</v>
          </cell>
          <cell r="G95" t="str">
            <v>https://www.xiaohongshu.com/user/profile/5c8393f200000000100077a4?xhsshare=CopyLink&amp;appuid=5ba34f3b2dfa220001ed0d39&amp;apptime=1595874707</v>
          </cell>
        </row>
        <row r="96">
          <cell r="C96" t="str">
            <v>ll80233456</v>
          </cell>
          <cell r="D96" t="str">
            <v>18628343883</v>
          </cell>
          <cell r="E96" t="str">
            <v>24-29</v>
          </cell>
          <cell r="F96" t="str">
            <v>Dingings </v>
          </cell>
          <cell r="G96" t="str">
            <v>https://www.xiaohongshu.com/user/profile/59b88f405e87e77b160a61eb?xhsshare=CopyLink&amp;appuid=59b88f405e87e77b160a61eb&amp;apptime=1599733026</v>
          </cell>
          <cell r="H96" t="str">
            <v>待选</v>
          </cell>
        </row>
        <row r="97">
          <cell r="C97" t="str">
            <v>wr1273758672</v>
          </cell>
          <cell r="D97" t="str">
            <v>15139755806</v>
          </cell>
          <cell r="E97" t="str">
            <v>24-29</v>
          </cell>
          <cell r="F97" t="str">
            <v>璐瑶妈妈</v>
          </cell>
          <cell r="G97" t="str">
            <v>https://www.xiaohongshu.com/user/profile/5afbb9484eacab482919dfa3?xhsshare=CopyLink&amp;appuid=5afbb9484eacab482919dfa3&amp;apptime=1599707963</v>
          </cell>
        </row>
        <row r="98">
          <cell r="C98" t="str">
            <v>Annvita_WeChat</v>
          </cell>
          <cell r="D98" t="str">
            <v>15968738485</v>
          </cell>
          <cell r="E98" t="str">
            <v>18-24</v>
          </cell>
          <cell r="F98" t="str">
            <v>艾薇塔小盆友</v>
          </cell>
          <cell r="G98" t="str">
            <v>https://www.xiaohongshu.com/user/profile/5d5e75780000000001020ff0?xhsshare=CopyLink&amp;appuid=5d5e75780000000001020ff0&amp;apptime=1599705354</v>
          </cell>
        </row>
        <row r="99">
          <cell r="C99" t="str">
            <v>Zshuaishuai429</v>
          </cell>
          <cell r="D99" t="str">
            <v>17780549621</v>
          </cell>
          <cell r="E99" t="str">
            <v>18-24</v>
          </cell>
          <cell r="F99" t="str">
            <v>芮芮宁呀～</v>
          </cell>
          <cell r="G99" t="str">
            <v>https://www.xiaohongshu.com/user/profile/5c3dc0fa0000000005034777?xhsshare=CopyLink&amp;appuid=5c3dc0fa0000000005034777&amp;apptime=1571462637</v>
          </cell>
        </row>
        <row r="100">
          <cell r="C100" t="str">
            <v>1215014079</v>
          </cell>
          <cell r="D100" t="str">
            <v>15875017117</v>
          </cell>
          <cell r="E100" t="str">
            <v>18-24</v>
          </cell>
          <cell r="F100" t="str">
            <v>羊仔日记</v>
          </cell>
          <cell r="G100" t="str">
            <v>https://www.xiaohongshu.com/user/profile/5e6b66a50000000001006c0a?xhsshare=CopyLink&amp;appuid=5e6b66a50000000001006c0a&amp;apptime=1599706740</v>
          </cell>
        </row>
        <row r="101">
          <cell r="C101" t="str">
            <v>15217206242</v>
          </cell>
          <cell r="D101" t="str">
            <v>15217206242</v>
          </cell>
          <cell r="E101" t="str">
            <v>18-24</v>
          </cell>
          <cell r="F101" t="str">
            <v>TT睡醒了</v>
          </cell>
          <cell r="G101" t="str">
            <v>https://www.xiaohongshu.com/user/profile/5e0482100000000001001a9e?xhsshare=CopyLink&amp;appuid=5e0482100000000001001a9e&amp;apptime=1599809047</v>
          </cell>
        </row>
        <row r="102">
          <cell r="C102" t="str">
            <v>pozz77</v>
          </cell>
          <cell r="D102" t="str">
            <v>13657896911</v>
          </cell>
          <cell r="E102" t="str">
            <v>18-24</v>
          </cell>
          <cell r="F102" t="str">
            <v>零下西岐</v>
          </cell>
          <cell r="G102" t="str">
            <v>https://www.xiaohongshu.com/user/profile/5bfd70850d4a16000112183d?xhsshare=CopyLink&amp;appuid=5bfd70850d4a16000112183d&amp;apptime=1593971061</v>
          </cell>
        </row>
        <row r="103">
          <cell r="C103" t="str">
            <v>AB20044312</v>
          </cell>
          <cell r="D103" t="str">
            <v>18244964810</v>
          </cell>
          <cell r="E103" t="str">
            <v>30-34</v>
          </cell>
          <cell r="F103" t="str">
            <v>小猪佩琪</v>
          </cell>
          <cell r="G103" t="str">
            <v>https://www.xiaohongshu.com/user/profile/5bb5b37304ddb600013dcb92?xhsshare=CopyLink&amp;appuid=5bb5b37304ddb600013dcb92&amp;apptime=1599705725</v>
          </cell>
          <cell r="H103" t="str">
            <v>待选</v>
          </cell>
        </row>
        <row r="104">
          <cell r="C104" t="str">
            <v>15917142990</v>
          </cell>
          <cell r="D104" t="str">
            <v>15917142990</v>
          </cell>
          <cell r="E104" t="str">
            <v>24-29</v>
          </cell>
          <cell r="F104" t="str">
            <v>BLue💙</v>
          </cell>
          <cell r="G104" t="str">
            <v>https://www.xiaohongshu.com/user/profile/5a33f918e8ac2b18a2a4f59a?xhsshare=CopyLink&amp;appuid=5a33f918e8ac2b18a2a4f59a&amp;apptime=1599747991</v>
          </cell>
        </row>
        <row r="105">
          <cell r="C105" t="str">
            <v>cocorabbit</v>
          </cell>
          <cell r="D105" t="str">
            <v>15506888188</v>
          </cell>
          <cell r="E105" t="str">
            <v>30-34</v>
          </cell>
          <cell r="F105" t="str">
            <v>可可兔coco</v>
          </cell>
          <cell r="G105" t="str">
            <v>https://www.xiaohongshu.com/user/profile/55a8646bb7ba225fd8c11d30?xhsshare=CopyLink&amp;appuid=55a8646bb7ba225fd8c11d30&amp;apptime=1596113480</v>
          </cell>
        </row>
        <row r="106">
          <cell r="C106" t="str">
            <v>cuicuijing0930</v>
          </cell>
          <cell r="D106" t="str">
            <v>13535129413</v>
          </cell>
          <cell r="E106" t="str">
            <v>18-24</v>
          </cell>
          <cell r="F106" t="str">
            <v>脆脆精_</v>
          </cell>
          <cell r="G106" t="str">
            <v>https://www.xiaohongshu.com/user/profile/5c7f3671000000001603d1b8?xhsshare=CopyLink&amp;appuid=5c7f3671000000001603d1b8&amp;apptime=1599733289</v>
          </cell>
        </row>
        <row r="107">
          <cell r="C107" t="str">
            <v>ZhongY10799</v>
          </cell>
          <cell r="D107" t="str">
            <v>18716814640</v>
          </cell>
          <cell r="E107" t="str">
            <v>18-24</v>
          </cell>
          <cell r="F107" t="str">
            <v>屎壳郎推你</v>
          </cell>
          <cell r="G107" t="str">
            <v>https://www.xiaohongshu.com/user/profile/5ee8d338000000000101cee7?xhsshare=CopyLink&amp;appuid=5ee8d338000000000101cee7&amp;apptime=1599730981</v>
          </cell>
        </row>
        <row r="108">
          <cell r="C108" t="str">
            <v>qiq07628260</v>
          </cell>
          <cell r="D108" t="str">
            <v>13172758529</v>
          </cell>
          <cell r="E108" t="str">
            <v>18-24</v>
          </cell>
          <cell r="F108" t="str">
            <v>清水秋秋</v>
          </cell>
          <cell r="G108" t="str">
            <v>https://www.xiaohongshu.com/user/profile/5c1ed80900000000070075c4?xhsshare=CopyLink&amp;appuid=5c1ed80900000000070075c4&amp;apptime=1599704286</v>
          </cell>
        </row>
        <row r="109">
          <cell r="C109" t="str">
            <v>dy328820410</v>
          </cell>
          <cell r="D109" t="str">
            <v>13919288272</v>
          </cell>
          <cell r="E109" t="str">
            <v>24-29</v>
          </cell>
          <cell r="F109" t="str">
            <v>胖嘟嘟的肥可爱</v>
          </cell>
          <cell r="G109" t="str">
            <v>https://www.xiaohongshu.com/user/profile/5a0bfcc94eacab5bd8e5d058?xhsshare=CopyLink&amp;appuid=57330e201c07df311b696b3a&amp;apptime=1594352099</v>
          </cell>
        </row>
        <row r="110">
          <cell r="C110" t="str">
            <v>13144263075</v>
          </cell>
          <cell r="D110" t="str">
            <v>13144263075</v>
          </cell>
          <cell r="E110" t="str">
            <v>18-24</v>
          </cell>
          <cell r="F110" t="str">
            <v>石原里咩</v>
          </cell>
          <cell r="G110" t="str">
            <v>https://www.xiaohongshu.com/user/profile/5ec114360000000001001ee2?xhsshare=CopyLink&amp;appuid=5ec114360000000001001ee2&amp;apptime=1599706986</v>
          </cell>
        </row>
        <row r="111">
          <cell r="C111" t="str">
            <v>shenhanxulei</v>
          </cell>
          <cell r="D111" t="str">
            <v>17761209841</v>
          </cell>
          <cell r="E111" t="str">
            <v>24-29</v>
          </cell>
          <cell r="F111" t="str">
            <v>甜甜圈</v>
          </cell>
          <cell r="G111" t="str">
            <v>https://www.xiaohongshu.com/user/profile/5dabcd2f00000000010099ee?xhsshare=CopyLink&amp;appuid=5dabcd2f00000000010099ee&amp;apptime=1599752671</v>
          </cell>
        </row>
        <row r="112">
          <cell r="C112" t="str">
            <v>Lisa112457670</v>
          </cell>
          <cell r="D112" t="str">
            <v>17700900719</v>
          </cell>
          <cell r="E112" t="str">
            <v>30-34</v>
          </cell>
          <cell r="F112" t="str">
            <v>爱生活的萌宝</v>
          </cell>
          <cell r="G112" t="str">
            <v>https://www.xiaohongshu.com/user/profile/5c7ab6660000000010007fef?xhsshare=CopyLink&amp;appuid=566a5eb70cdc2b368b88769b&amp;apptime=1599708084</v>
          </cell>
        </row>
        <row r="113">
          <cell r="C113" t="str">
            <v>_sss000</v>
          </cell>
          <cell r="D113" t="str">
            <v>18177908758</v>
          </cell>
          <cell r="E113" t="str">
            <v>18-24</v>
          </cell>
          <cell r="F113" t="str">
            <v>ss</v>
          </cell>
          <cell r="G113" t="str">
            <v>https://www.xiaohongshu.com/user/profile/5b337db7e8ac2b4c5e3234a9?xhsshare=CopyLink&amp;appuid=5b337db7e8ac2b4c5e3234a9&amp;apptime=1599705242</v>
          </cell>
        </row>
        <row r="114">
          <cell r="C114" t="str">
            <v>shxl113120</v>
          </cell>
          <cell r="D114" t="str">
            <v>15882098262</v>
          </cell>
          <cell r="E114" t="str">
            <v>24-29</v>
          </cell>
          <cell r="F114" t="str">
            <v>叮叮当不卖丁丁糖</v>
          </cell>
          <cell r="G114" t="str">
            <v>https://www.xiaohongshu.com/user/profile/599e4cc582ec39036b13b500?xhsshare=CopyLink&amp;appuid=599e4cc582ec39036b13b500&amp;apptime=1599726304</v>
          </cell>
          <cell r="H114" t="str">
            <v>待选</v>
          </cell>
        </row>
        <row r="115">
          <cell r="C115" t="str">
            <v>SlovenijaQQ</v>
          </cell>
          <cell r="D115" t="str">
            <v>18848366080</v>
          </cell>
          <cell r="E115" t="str">
            <v>18-24</v>
          </cell>
          <cell r="F115" t="str">
            <v>川小Q</v>
          </cell>
          <cell r="G115" t="str">
            <v>https://www.xiaohongshu.com/user/profile/5f0570b90000000001003445?xhsshare=CopyLink&amp;appuid=5f0570b90000000001003445&amp;apptime=1599719942</v>
          </cell>
        </row>
        <row r="116">
          <cell r="C116" t="str">
            <v>lsy851489108</v>
          </cell>
          <cell r="D116" t="str">
            <v>15861837986</v>
          </cell>
          <cell r="E116" t="str">
            <v>18-24</v>
          </cell>
          <cell r="F116" t="str">
            <v>盐味薄荷糖</v>
          </cell>
          <cell r="G116" t="str">
            <v>https://www.xiaohongshu.com/user/profile/5c87bb740000000012037aa8?xhsshare=CopyLink&amp;appuid=5c87bb740000000012037aa8&amp;apptime=1599702514</v>
          </cell>
        </row>
        <row r="117">
          <cell r="C117" t="str">
            <v>charlotteABCD</v>
          </cell>
          <cell r="D117" t="str">
            <v>18080220862</v>
          </cell>
          <cell r="E117" t="str">
            <v>18-24</v>
          </cell>
          <cell r="F117" t="str">
            <v>阿月喜欢吃饭</v>
          </cell>
          <cell r="G117" t="str">
            <v>https://www.xiaohongshu.com/user/profile/5da6da0900000000010056b5?xhsshare=CopyLink&amp;appuid=5da6da0900000000010056b5&amp;apptime=1599711006</v>
          </cell>
        </row>
        <row r="118">
          <cell r="C118" t="str">
            <v>EvanGhost </v>
          </cell>
          <cell r="D118" t="str">
            <v>13434649727</v>
          </cell>
          <cell r="E118" t="str">
            <v>18-24</v>
          </cell>
          <cell r="F118" t="str">
            <v>夜本零零</v>
          </cell>
          <cell r="G118" t="str">
            <v>https://www.xiaohongshu.com/user/profile/5ce14b54000000001602a9cb?xhsshare=CopyLink&amp;appuid=5ce14b54000000001602a9cb&amp;apptime=1599758042</v>
          </cell>
        </row>
        <row r="119">
          <cell r="C119" t="str">
            <v>keairuwo0218</v>
          </cell>
          <cell r="D119" t="str">
            <v>14717647919</v>
          </cell>
          <cell r="E119" t="str">
            <v>24-29</v>
          </cell>
          <cell r="F119" t="str">
            <v>爱护肤的鹿鹿酱</v>
          </cell>
          <cell r="G119" t="str">
            <v>https://www.xiaohongshu.com/user/profile/5b717c17f7e8b94c6db95689?xhsshare=CopyLink&amp;appuid=5ba43e1947fd2a0001755e9c&amp;apptime=1599706259</v>
          </cell>
        </row>
        <row r="120">
          <cell r="C120" t="str">
            <v>704083087</v>
          </cell>
          <cell r="D120" t="str">
            <v>13263228033</v>
          </cell>
          <cell r="E120" t="str">
            <v>30-34</v>
          </cell>
          <cell r="F120" t="str">
            <v>锦鲤宝宝</v>
          </cell>
          <cell r="G120" t="str">
            <v>https://www.xiaohongshu.com/user/profile/5b08f4a2e8ac2b5e4bf63ff8?xhsshare=CopyLink&amp;appuid=55fa0555589446271683c6d0&amp;apptime=1599710485</v>
          </cell>
        </row>
        <row r="121">
          <cell r="C121" t="str">
            <v>chili-yiyi</v>
          </cell>
          <cell r="D121" t="str">
            <v>13760028126</v>
          </cell>
          <cell r="E121" t="str">
            <v>18-24</v>
          </cell>
          <cell r="F121" t="str">
            <v>CHILI牌的薯片</v>
          </cell>
          <cell r="G121" t="str">
            <v>https://www.xiaohongshu.com/user/profile/5ec1c458000000000100293f?xhsshare=CopyLink&amp;appuid=5ec1c458000000000100293f&amp;apptime=1599705452</v>
          </cell>
        </row>
        <row r="122">
          <cell r="C122" t="str">
            <v>L-xiao97123</v>
          </cell>
          <cell r="D122" t="str">
            <v>13761414157</v>
          </cell>
          <cell r="E122" t="str">
            <v>18-24</v>
          </cell>
          <cell r="F122" t="str">
            <v>清清宝</v>
          </cell>
          <cell r="G122" t="str">
            <v>https://www.xiaohongshu.com/user/profile/5db3fca60000000001008656?xhsshare=CopyLink&amp;appuid=5db3fca60000000001008656&amp;apptime=1599780358</v>
          </cell>
        </row>
        <row r="123">
          <cell r="C123" t="str">
            <v>Xxxs0621</v>
          </cell>
          <cell r="D123" t="str">
            <v>13268002636</v>
          </cell>
          <cell r="E123" t="str">
            <v>18-24</v>
          </cell>
          <cell r="F123" t="str">
            <v>小欣真的很开心</v>
          </cell>
          <cell r="G123" t="str">
            <v>https://www.xiaohongshu.com/user/profile/5f01bad10000000001004018?xhsshare=CopyLink&amp;appuid=5f01bad10000000001004018&amp;apptime=1599713388</v>
          </cell>
        </row>
        <row r="124">
          <cell r="C124" t="str">
            <v>🔆</v>
          </cell>
          <cell r="D124" t="str">
            <v>13113757629</v>
          </cell>
          <cell r="E124" t="str">
            <v>18-24</v>
          </cell>
          <cell r="F124" t="str">
            <v>别碰我的婴儿肥</v>
          </cell>
          <cell r="G124" t="str">
            <v>https://www.xiaohongshu.com/user/profile/5b702a4265e8cd0001e1179b?xhsshare=CopyLink&amp;appuid=5b702a4265e8cd0001e1179b&amp;apptime=1599705453</v>
          </cell>
        </row>
        <row r="125">
          <cell r="C125" t="str">
            <v>shameless977</v>
          </cell>
          <cell r="D125" t="str">
            <v>15208117487</v>
          </cell>
          <cell r="E125" t="str">
            <v>18-24</v>
          </cell>
          <cell r="F125" t="str">
            <v>布丁奶茶打补丁</v>
          </cell>
          <cell r="G125" t="str">
            <v>https://www.xiaohongshu.com/user/profile/5edbba550000000001006749?xhsshare=CopyLink&amp;appuid=5edbba550000000001006749&amp;apptime=1599633615</v>
          </cell>
        </row>
        <row r="126">
          <cell r="C126" t="str">
            <v>19876200566</v>
          </cell>
          <cell r="D126" t="str">
            <v>13825317775</v>
          </cell>
          <cell r="E126" t="str">
            <v>18-24</v>
          </cell>
          <cell r="F126" t="str">
            <v>喵喵Na</v>
          </cell>
          <cell r="G126" t="str">
            <v>https://www.xiaohongshu.com/user/profile/5d171e82000000001202b6b9?xhsshare=CopyLink&amp;appuid=5d171e82000000001202b6b9&amp;apptime=1596557662</v>
          </cell>
        </row>
        <row r="127">
          <cell r="C127" t="str">
            <v>Cici13763062475</v>
          </cell>
          <cell r="D127" t="str">
            <v>13763062475</v>
          </cell>
          <cell r="E127" t="str">
            <v>24-29</v>
          </cell>
          <cell r="F127" t="str">
            <v>Cici</v>
          </cell>
          <cell r="G127" t="str">
            <v>https://www.xiaohongshu.com/user/profile/5ac7b1ef11be104fc982baa6?xhsshare=CopyLink&amp;appuid=5ac7b1ef11be104fc982baa6&amp;apptime=1599704188</v>
          </cell>
        </row>
        <row r="128">
          <cell r="C128" t="str">
            <v>mjdengnihuijia</v>
          </cell>
          <cell r="D128" t="str">
            <v>1831680445</v>
          </cell>
          <cell r="E128" t="str">
            <v>18-24</v>
          </cell>
          <cell r="F128" t="str">
            <v>奶油七七</v>
          </cell>
          <cell r="G128" t="str">
            <v>https://www.xiaohongshu.com/user/profile/5e942067000000000100be22?xhsshare=CopyLink&amp;appuid=5e942067000000000100be22&amp;apptime=1599705523</v>
          </cell>
        </row>
        <row r="129">
          <cell r="C129" t="str">
            <v>838352876</v>
          </cell>
          <cell r="D129" t="str">
            <v>18318807253</v>
          </cell>
          <cell r="E129" t="str">
            <v>18-24</v>
          </cell>
          <cell r="F129" t="str">
            <v>酸奶77</v>
          </cell>
          <cell r="G129" t="str">
            <v>https://www.xiaohongshu.com/user/profile/5bd3b2a7f16b990001035cfe?xhsshare=CopyLink&amp;appuid=5bd3b2a7f16b990001035cfe&amp;apptime=1599719564</v>
          </cell>
        </row>
        <row r="130">
          <cell r="C130" t="str">
            <v>lanziww </v>
          </cell>
          <cell r="D130" t="str">
            <v>18312718266</v>
          </cell>
          <cell r="E130" t="str">
            <v>18-24</v>
          </cell>
          <cell r="F130" t="str">
            <v>我有个篮子</v>
          </cell>
          <cell r="G130" t="str">
            <v>https://www.xiaohongshu.com/user/profile/5d8cc5220000000001004196?xhsshare=CopyLink&amp;appuid=5d8cc5220000000001004196&amp;apptime=1599705261</v>
          </cell>
        </row>
        <row r="131">
          <cell r="C131" t="str">
            <v>DJM_MJD</v>
          </cell>
          <cell r="D131" t="str">
            <v>19864834883</v>
          </cell>
          <cell r="E131" t="str">
            <v>18-24</v>
          </cell>
          <cell r="F131" t="str">
            <v>敏敏子</v>
          </cell>
          <cell r="G131" t="str">
            <v>https://www.xiaohongshu.com/user/profile/5ea54e54000000000100b11b?xhsshare=CopyLink&amp;appuid=5ea54e54000000000100b11b&amp;apptime=1596673848</v>
          </cell>
        </row>
        <row r="132">
          <cell r="C132" t="str">
            <v>maomaoo97</v>
          </cell>
          <cell r="D132" t="str">
            <v>17288035021</v>
          </cell>
          <cell r="E132" t="str">
            <v>18-24</v>
          </cell>
          <cell r="F132" t="str">
            <v>阿毛發發</v>
          </cell>
          <cell r="G132" t="str">
            <v>https://www.xiaohongshu.com/user/profile/5e636494000000000100335d?xhsshare=CopyLink&amp;appuid=5ab7112d4eacab27c0cdd9df&amp;apptime=1597127748</v>
          </cell>
        </row>
        <row r="133">
          <cell r="C133" t="str">
            <v>Cookies🍒</v>
          </cell>
          <cell r="D133" t="str">
            <v>13226898380</v>
          </cell>
          <cell r="E133" t="str">
            <v>18-24</v>
          </cell>
          <cell r="F133" t="str">
            <v>芝士cookies</v>
          </cell>
          <cell r="G133" t="str">
            <v>https://www.xiaohongshu.com/user/profile/5eedc5f6000000000101d4e6?xhsshare=CopyLink&amp;appuid=5eedc5f6000000000101d4e6&amp;apptime=1599704590</v>
          </cell>
        </row>
        <row r="134">
          <cell r="C134" t="str">
            <v>AB20044312210</v>
          </cell>
          <cell r="D134" t="str">
            <v>14706918525</v>
          </cell>
          <cell r="E134" t="str">
            <v>24-29</v>
          </cell>
          <cell r="F134" t="str">
            <v>四眼妹</v>
          </cell>
          <cell r="G134" t="str">
            <v>https://www.xiaohongshu.com/user/profile/5bc094c04c79990001743469?xhsshare=CopyLink&amp;appuid=5bc094c04c79990001743469&amp;apptime=1599706004</v>
          </cell>
        </row>
        <row r="135">
          <cell r="C135" t="str">
            <v>18027518867</v>
          </cell>
          <cell r="D135" t="str">
            <v>18027518867</v>
          </cell>
          <cell r="E135" t="str">
            <v>18-24</v>
          </cell>
          <cell r="F135" t="str">
            <v>小冉吃西瓜</v>
          </cell>
          <cell r="G135" t="str">
            <v>https://www.xiaohongshu.com/user/profile/5c13a9b50000000005025562?xhsshare=CopyLink&amp;appuid=5c13a9b50000000005025562&amp;apptime=1599704689</v>
          </cell>
        </row>
        <row r="136">
          <cell r="C136" t="str">
            <v>Villaanyib</v>
          </cell>
          <cell r="D136" t="str">
            <v>13557016515</v>
          </cell>
          <cell r="E136" t="str">
            <v>18-24</v>
          </cell>
          <cell r="F136" t="str">
            <v>蓝色沙示</v>
          </cell>
          <cell r="G136" t="str">
            <v>https://www.xiaohongshu.com/user/profile/5ce756f500000000180062ef?xhsshare=CopyLink&amp;appuid=5ce756f500000000180062ef&amp;apptime=1599704720</v>
          </cell>
        </row>
        <row r="137">
          <cell r="C137" t="str">
            <v>hzff520000</v>
          </cell>
          <cell r="D137" t="str">
            <v>18583732209</v>
          </cell>
          <cell r="E137" t="str">
            <v>24-29</v>
          </cell>
          <cell r="F137" t="str">
            <v>兰兰兰_湘云</v>
          </cell>
          <cell r="G137" t="str">
            <v>https://www.xiaohongshu.com/user/profile/5e36a1d500000000010001cf?xhsshare=CopyLink&amp;appuid=5e060bc7000000000100a53a&amp;apptime=1599705791</v>
          </cell>
        </row>
        <row r="138">
          <cell r="C138" t="str">
            <v>AkyHwang</v>
          </cell>
          <cell r="D138" t="str">
            <v>15816450068</v>
          </cell>
          <cell r="E138" t="str">
            <v>18-24</v>
          </cell>
          <cell r="F138" t="str">
            <v>芝芝豆乳</v>
          </cell>
          <cell r="G138" t="str">
            <v>https://www.xiaohongshu.com/user/profile/5cc81246000000001602c2dc?xhsshare=CopyLink&amp;appuid=5cc81246000000001602c2dc&amp;apptime=1599705173</v>
          </cell>
        </row>
        <row r="139">
          <cell r="C139" t="str">
            <v>he913114502</v>
          </cell>
          <cell r="D139" t="str">
            <v>13413851419</v>
          </cell>
          <cell r="E139" t="str">
            <v>30-34</v>
          </cell>
          <cell r="F139" t="str">
            <v>桥边姑娘</v>
          </cell>
          <cell r="G139" t="str">
            <v>https://www.xiaohongshu.com/user/profile/5bc83de1da37c6000156e85d?xhsshare=CopyLink&amp;appuid=5bc83de1da37c6000156e85d&amp;apptime=1599705520</v>
          </cell>
        </row>
        <row r="140">
          <cell r="C140" t="str">
            <v>Jabayl</v>
          </cell>
          <cell r="D140" t="str">
            <v>13119592603</v>
          </cell>
          <cell r="E140" t="str">
            <v>18-24</v>
          </cell>
          <cell r="F140" t="str">
            <v>LiLi-</v>
          </cell>
          <cell r="G140" t="str">
            <v>https://www.xiaohongshu.com/user/profile/5df88aa9000000000100321c?xhsshare=CopyLink&amp;appuid=5df88aa9000000000100321c&amp;apptime=1599704001</v>
          </cell>
        </row>
        <row r="141">
          <cell r="C141" t="str">
            <v>dengpao365612</v>
          </cell>
          <cell r="D141" t="str">
            <v>15221882998</v>
          </cell>
          <cell r="E141" t="str">
            <v>35+</v>
          </cell>
          <cell r="F141" t="str">
            <v>宝妮妮酱</v>
          </cell>
          <cell r="G141" t="str">
            <v>https://www.xiaohongshu.com/user/profile/58fdd7c86a6a692edbb904d7?xhsshare=CopyLink&amp;appuid=58fdd7c86a6a692edbb904d7&amp;apptime=1599720120</v>
          </cell>
        </row>
        <row r="142">
          <cell r="C142" t="str">
            <v>1251689139</v>
          </cell>
          <cell r="D142" t="str">
            <v>17630735774</v>
          </cell>
          <cell r="E142" t="str">
            <v>18-24</v>
          </cell>
          <cell r="F142" t="str">
            <v>Baby千</v>
          </cell>
          <cell r="G142" t="str">
            <v>https://www.xiaohongshu.com/user/profile/5dc2bc6000000000010070c4?xhsshare=CopyLink&amp;appuid=5dc2bc6000000000010070c4&amp;apptime=1599717137</v>
          </cell>
        </row>
        <row r="143">
          <cell r="C143" t="str">
            <v>h380780500</v>
          </cell>
          <cell r="D143" t="str">
            <v>13881922619</v>
          </cell>
          <cell r="E143" t="str">
            <v>24-29</v>
          </cell>
          <cell r="F143" t="str">
            <v>下雨天</v>
          </cell>
          <cell r="G143" t="str">
            <v>https://www.xiaohongshu.com/user/profile/5784d6bc50c4b479b90bceb8?xhsshare=CopyLink&amp;appuid=5df6f7410000000001008c89&amp;apptime=1599708831</v>
          </cell>
        </row>
        <row r="144">
          <cell r="C144" t="str">
            <v>cy20160312</v>
          </cell>
          <cell r="D144" t="str">
            <v>18579975067</v>
          </cell>
          <cell r="E144" t="str">
            <v>18-24</v>
          </cell>
          <cell r="F144" t="str">
            <v>欣欣陈</v>
          </cell>
          <cell r="G144" t="str">
            <v>https://www.xiaohongshu.com/user/profile/5b4b37474eacab65643c99dd?xhsshare=CopyLink&amp;appuid=5b4b37474eacab65643c99dd&amp;apptime=1599706100</v>
          </cell>
        </row>
        <row r="145">
          <cell r="C145" t="str">
            <v>queen19931005</v>
          </cell>
          <cell r="D145" t="str">
            <v>13540300951</v>
          </cell>
          <cell r="E145" t="str">
            <v>24-29</v>
          </cell>
          <cell r="F145" t="str">
            <v>詹小詹zoe</v>
          </cell>
          <cell r="G145" t="str">
            <v>https://www.xiaohongshu.com/user/profile/5e08bd140000000001006901?xhsshare=CopyLink&amp;appuid=5e08bd140000000001006901&amp;apptime=1599756335</v>
          </cell>
        </row>
        <row r="146">
          <cell r="C146" t="str">
            <v>dudusweixin</v>
          </cell>
          <cell r="D146" t="str">
            <v>19828469192</v>
          </cell>
          <cell r="E146" t="str">
            <v>18-24</v>
          </cell>
          <cell r="F146" t="str">
            <v>苏苏Susu</v>
          </cell>
          <cell r="G146" t="str">
            <v>https://www.xiaohongshu.com/user/profile/5d12fe57000000001201885d?xhsshare=CopyLink&amp;appuid=5d12fe57000000001201885d&amp;apptime=1599754787</v>
          </cell>
        </row>
        <row r="147">
          <cell r="C147" t="str">
            <v>Qbg5566</v>
          </cell>
          <cell r="D147" t="str">
            <v>15265606253</v>
          </cell>
          <cell r="E147" t="str">
            <v>24-29</v>
          </cell>
          <cell r="F147" t="str">
            <v>Dec_草莓酱</v>
          </cell>
          <cell r="G147" t="str">
            <v>https://www.xiaohongshu.com/user/profile/5a67ece74eacab347665cb40?xhsshare=CopyLink&amp;appuid=5a67ece74eacab347665cb40&amp;apptime=1599707713</v>
          </cell>
        </row>
        <row r="148">
          <cell r="C148" t="str">
            <v>15384327475</v>
          </cell>
          <cell r="D148" t="str">
            <v>18826695753</v>
          </cell>
          <cell r="E148" t="str">
            <v>18-24</v>
          </cell>
          <cell r="F148" t="str">
            <v>多加果冻</v>
          </cell>
          <cell r="G148" t="str">
            <v>https://www.xiaohongshu.com/user/profile/57366f8a6a6a69035501659f?xhsshare=CopyLink&amp;appuid=57366f8a6a6a69035501659f&amp;apptime=1599707345</v>
          </cell>
        </row>
        <row r="149">
          <cell r="C149" t="str">
            <v>390114339</v>
          </cell>
          <cell r="D149" t="str">
            <v>13610253772</v>
          </cell>
          <cell r="E149" t="str">
            <v>24-29</v>
          </cell>
          <cell r="F149" t="str">
            <v>谭肥mei</v>
          </cell>
          <cell r="G149" t="str">
            <v>https://www.xiaohongshu.com/user/profile/5bbdf133e752f700017ac8de?xhsshare=CopyLink&amp;appuid=5534849f2e1d935c70618e67&amp;apptime=1599733233</v>
          </cell>
        </row>
        <row r="150">
          <cell r="C150" t="str">
            <v>13625894297</v>
          </cell>
          <cell r="D150" t="str">
            <v>1</v>
          </cell>
          <cell r="E150" t="str">
            <v>30-34</v>
          </cell>
          <cell r="F150" t="str">
            <v>谷谷</v>
          </cell>
          <cell r="G150" t="str">
            <v>https://www.xiaohongshu.com/user/profile/5867f90a5e87e7375349bd96?xhsshare=CopyLink&amp;appuid=5867f90a5e87e7375349bd96&amp;apptime=1599705468</v>
          </cell>
        </row>
        <row r="151">
          <cell r="C151" t="str">
            <v>sys18781164260</v>
          </cell>
          <cell r="D151" t="str">
            <v>18781164260</v>
          </cell>
          <cell r="E151" t="str">
            <v>18-24</v>
          </cell>
          <cell r="F151" t="str">
            <v>梦里打怪兽</v>
          </cell>
          <cell r="G151" t="str">
            <v>https://www.xiaohongshu.com/user/profile/5ef20ea0000000000101ee73?xhsshare=CopyLink&amp;appuid=5ef20ea0000000000101ee73&amp;apptime=1597831915</v>
          </cell>
        </row>
        <row r="152">
          <cell r="C152" t="str">
            <v>Clouds_roll</v>
          </cell>
          <cell r="D152" t="str">
            <v>17711063406</v>
          </cell>
          <cell r="E152" t="str">
            <v>24-29</v>
          </cell>
          <cell r="F152" t="str">
            <v>勃艮第红的布丁</v>
          </cell>
          <cell r="G152" t="str">
            <v>https://www.xiaohongshu.com/user/profile/5f07fbca000000000101f787?xhsshare=CopyLink&amp;appuid=5f07fbca000000000101f787&amp;apptime=1599704296</v>
          </cell>
        </row>
        <row r="153">
          <cell r="C153" t="str">
            <v>hjl345046261</v>
          </cell>
          <cell r="D153" t="str">
            <v>15600796632</v>
          </cell>
          <cell r="E153" t="str">
            <v>24-29</v>
          </cell>
          <cell r="F153" t="str">
            <v>旺仔超甜</v>
          </cell>
          <cell r="G153" t="str">
            <v>https://www.xiaohongshu.com/user/profile/58f39c436a6a6958cc927072?xhsshare=CopyLink&amp;appuid=5b99190e333dbf00012123fb&amp;apptime=1599707575</v>
          </cell>
        </row>
        <row r="154">
          <cell r="C154" t="str">
            <v>OTW1121</v>
          </cell>
          <cell r="D154" t="str">
            <v>13360354672</v>
          </cell>
          <cell r="E154" t="str">
            <v>18-24</v>
          </cell>
          <cell r="F154" t="str">
            <v>润宝北鼻🌈</v>
          </cell>
          <cell r="G154" t="str">
            <v>https://www.xiaohongshu.com/user/profile/5d9dc8c0000000000100a26a?xhsshare=CopyLink&amp;appuid=5d9dc8c0000000000100a26a&amp;apptime=1599716949</v>
          </cell>
        </row>
        <row r="155">
          <cell r="C155" t="str">
            <v>lh420805</v>
          </cell>
          <cell r="D155" t="str">
            <v>13431905148</v>
          </cell>
          <cell r="E155" t="str">
            <v>18-24</v>
          </cell>
          <cell r="F155" t="str">
            <v>鹿的角</v>
          </cell>
          <cell r="G155" t="str">
            <v>昵称：鹿的角 主页：https://www.xiaohongshu.com/user/profile/5e7601360000000001002253?xhsshare=CopyLink&amp;appuid=5e7601360000000001002253&amp;apptime=1593399634</v>
          </cell>
        </row>
        <row r="156">
          <cell r="C156" t="str">
            <v>meisi000</v>
          </cell>
          <cell r="D156" t="str">
            <v>13534523325</v>
          </cell>
          <cell r="E156" t="str">
            <v>24-29</v>
          </cell>
          <cell r="F156" t="str">
            <v>柔小喵</v>
          </cell>
          <cell r="G156" t="str">
            <v>https://www.xiaohongshu.com/user/profile/5b0b7c9d4eacab40da5cc2cb?xhsshare=CopyLink&amp;appuid=5b0b7c9d4eacab40da5cc2cb&amp;apptime=1599783003</v>
          </cell>
        </row>
        <row r="157">
          <cell r="C157" t="str">
            <v>h287380440</v>
          </cell>
          <cell r="D157" t="str">
            <v>15882261029</v>
          </cell>
          <cell r="E157" t="str">
            <v>18-24</v>
          </cell>
          <cell r="F157" t="str">
            <v>vovo夏</v>
          </cell>
          <cell r="G157" t="str">
            <v>https://www.xiaohongshu.com/user/profile/5aae5e734eacab2ce394c6f8?xhsshare=CopyLink&amp;appuid=5e60cc7000000000010016ec&amp;apptime=1599707165</v>
          </cell>
        </row>
        <row r="158">
          <cell r="C158" t="str">
            <v>jiangmaomaojiang</v>
          </cell>
          <cell r="D158" t="str">
            <v>18173221425</v>
          </cell>
          <cell r="E158" t="str">
            <v>24-29</v>
          </cell>
          <cell r="F158" t="str">
            <v>蒋毛猫</v>
          </cell>
          <cell r="G158" t="str">
            <v>https://www.xiaohongshu.com/user/profile/59e1fee644363b2b2df4638a?xhsshare=CopyLink&amp;appuid=5960b9135e87e74c189c1937&amp;apptime=1599806118</v>
          </cell>
        </row>
        <row r="159">
          <cell r="C159" t="str">
            <v>yl1287405643</v>
          </cell>
          <cell r="D159" t="str">
            <v>15333602052</v>
          </cell>
          <cell r="E159" t="str">
            <v>18-24</v>
          </cell>
          <cell r="F159" t="str">
            <v>蜜桃妹妹</v>
          </cell>
          <cell r="G159" t="str">
            <v>https://www.xiaohongshu.com/user/profile/5a8ed77be8ac2b259e57cf1b?xhsshare=CopyLink&amp;appuid=5a8ed77be8ac2b259e57cf1b&amp;apptime=1574686808</v>
          </cell>
        </row>
        <row r="160">
          <cell r="C160" t="str">
            <v>Violet</v>
          </cell>
          <cell r="D160" t="str">
            <v>13049949049</v>
          </cell>
          <cell r="E160" t="str">
            <v>24-29</v>
          </cell>
          <cell r="F160" t="str">
            <v>Violet</v>
          </cell>
          <cell r="G160" t="str">
            <v>https://www.xiaohongshu.com/user/profile/5a18ed18db2e60182082f6f5?xhsshare=CopyLink&amp;appuid=5a18ed18db2e60182082f6f5&amp;apptime=1599708831</v>
          </cell>
        </row>
        <row r="161">
          <cell r="C161" t="str">
            <v>wqrsg1126044100</v>
          </cell>
          <cell r="D161" t="str">
            <v>18316882138</v>
          </cell>
          <cell r="E161" t="str">
            <v>24-29</v>
          </cell>
          <cell r="F161" t="str">
            <v>你的小可乐🥤</v>
          </cell>
          <cell r="G161" t="str">
            <v>https://www.xiaohongshu.com/user/profile/5ed76b87000000000101e97f?xhsshare=CopyLink&amp;appuid=5f222859000000000101d3fd&amp;apptime=1599710362</v>
          </cell>
        </row>
        <row r="162">
          <cell r="C162" t="str">
            <v>Aqr94777</v>
          </cell>
          <cell r="D162" t="str">
            <v>18137117180</v>
          </cell>
          <cell r="E162" t="str">
            <v>18-24</v>
          </cell>
          <cell r="F162" t="str">
            <v>见ID如面</v>
          </cell>
          <cell r="G162" t="str">
            <v>https://www.xiaohongshu.com/user/profile/5eb793da0000000001001629?xhsshare=CopyLink&amp;appuid=5eb793da0000000001001629&amp;apptime=1599711521</v>
          </cell>
        </row>
        <row r="163">
          <cell r="C163" t="str">
            <v>hzff5200</v>
          </cell>
          <cell r="D163" t="str">
            <v>13438908645</v>
          </cell>
          <cell r="E163" t="str">
            <v>24-29</v>
          </cell>
          <cell r="F163" t="str">
            <v>娜时清风</v>
          </cell>
          <cell r="G163" t="str">
            <v>https://www.xiaohongshu.com/user/profile/5b06d14511be1047399c1f50?xhsshare=CopyLink&amp;appuid=5b06d14511be1047399c1f50&amp;apptime=1599705893</v>
          </cell>
        </row>
        <row r="164">
          <cell r="C164" t="str">
            <v>SXLLW02</v>
          </cell>
          <cell r="D164" t="str">
            <v>13285773321</v>
          </cell>
          <cell r="E164" t="str">
            <v>18-24</v>
          </cell>
          <cell r="F164" t="str">
            <v>二八伶</v>
          </cell>
          <cell r="G164" t="str">
            <v>https://www.xiaohongshu.com/user/profile/5ba9bf0af1329200011574a8?xhsshare=CopyLink&amp;appuid=5ba9bf0af1329200011574a8&amp;apptime=1599712151</v>
          </cell>
        </row>
        <row r="165">
          <cell r="C165" t="str">
            <v>JunJun-Skywalk</v>
          </cell>
          <cell r="D165" t="str">
            <v>15904114985</v>
          </cell>
          <cell r="E165" t="str">
            <v>24-29</v>
          </cell>
          <cell r="F165" t="str">
            <v>sweetnana</v>
          </cell>
          <cell r="G165" t="str">
            <v>https://www.xiaohongshu.com/user/profile/548134a2d6e4a91ec7fb6e11?xhsshare=CopyLink&amp;appuid=548134a2d6e4a91ec7fb6e11&amp;apptime=1599711966</v>
          </cell>
        </row>
        <row r="166">
          <cell r="C166" t="str">
            <v>2413373675</v>
          </cell>
          <cell r="D166" t="str">
            <v>13570867652</v>
          </cell>
          <cell r="E166" t="str">
            <v>30-34</v>
          </cell>
          <cell r="F166" t="str">
            <v>美美葡萄藤</v>
          </cell>
          <cell r="G166" t="str">
            <v>https://www.xiaohongshu.com/user/profile/5c25c7ef000000000602b8bf?xhsshare=CopyLink&amp;appuid=5c25c7ef000000000602b8bf&amp;apptime=1599743995</v>
          </cell>
        </row>
        <row r="167">
          <cell r="C167" t="str">
            <v>WeloveyouChina</v>
          </cell>
          <cell r="D167" t="str">
            <v>15269163373</v>
          </cell>
          <cell r="E167" t="str">
            <v>30-34</v>
          </cell>
          <cell r="F167" t="str">
            <v>星星吖</v>
          </cell>
          <cell r="G167" t="str">
            <v>https://www.xiaohongshu.com/user/profile/5a2567514eacab6a98c9511b?xhsshare=CopyLink&amp;appuid=59a909ec5e87e73c4c40f37e&amp;apptime=1597077994</v>
          </cell>
        </row>
        <row r="168">
          <cell r="C168" t="str">
            <v>sushu19990426</v>
          </cell>
          <cell r="D168" t="str">
            <v>18208196037</v>
          </cell>
          <cell r="E168" t="str">
            <v>18-24</v>
          </cell>
          <cell r="F168" t="str">
            <v>super1998</v>
          </cell>
          <cell r="G168" t="str">
            <v>https://www.xiaohongshu.com/user/profile/5981b7e782ec3931951847f3?xhsshare=CopyLink&amp;appuid=5981b7e782ec3931951847f3&amp;apptime=1599756267</v>
          </cell>
        </row>
        <row r="169">
          <cell r="C169" t="str">
            <v>bb520-1227</v>
          </cell>
          <cell r="D169" t="str">
            <v>15622964784</v>
          </cell>
          <cell r="E169" t="str">
            <v>18-24</v>
          </cell>
          <cell r="F169" t="str">
            <v>33syxee</v>
          </cell>
          <cell r="G169" t="str">
            <v>https://www.xiaohongshu.com/user/profile/5e9eb5800000000001002aa9?xhsshare=CopyLink&amp;appuid=5e9eb5800000000001002aa9&amp;apptime=1599755458</v>
          </cell>
        </row>
        <row r="170">
          <cell r="C170" t="str">
            <v>17820550735</v>
          </cell>
          <cell r="D170" t="str">
            <v>17820550735</v>
          </cell>
          <cell r="E170" t="str">
            <v>18-24</v>
          </cell>
          <cell r="F170" t="str">
            <v>是芋芋呀</v>
          </cell>
          <cell r="G170" t="str">
            <v>https://www.xiaohongshu.com/user/profile/5bfbd250edf09e000143b398?xhsshare=CopyLink&amp;appuid=5bfbd250edf09e000143b398&amp;apptime=1599705602</v>
          </cell>
        </row>
        <row r="171">
          <cell r="C171" t="str">
            <v>GVieky</v>
          </cell>
          <cell r="D171" t="str">
            <v>15915321221</v>
          </cell>
          <cell r="E171" t="str">
            <v>18-24</v>
          </cell>
          <cell r="F171" t="str">
            <v>yy想吃肉</v>
          </cell>
          <cell r="G171" t="str">
            <v>https://www.xiaohongshu.com/user/profile/5da8594c000000000100275f?xhsshare=CopyLink&amp;appuid=5da8594c000000000100275f&amp;apptime=1599753987</v>
          </cell>
        </row>
        <row r="172">
          <cell r="C172" t="str">
            <v>skytry888</v>
          </cell>
          <cell r="D172" t="str">
            <v>17689789510</v>
          </cell>
          <cell r="E172" t="str">
            <v>24-29</v>
          </cell>
          <cell r="F172" t="str">
            <v>水末采沫集</v>
          </cell>
          <cell r="G172" t="str">
            <v>https://www.xiaohongshu.com/user/profile/5be6fa1cb3d6360001845921?xhsshare=CopyLink&amp;appuid=5be6fa1cb3d6360001845921&amp;apptime=1599799001</v>
          </cell>
        </row>
        <row r="173">
          <cell r="C173" t="str">
            <v>13148674380</v>
          </cell>
          <cell r="D173" t="str">
            <v>13148674380</v>
          </cell>
          <cell r="E173" t="str">
            <v>18-24</v>
          </cell>
          <cell r="F173" t="str">
            <v>放羊的小昭</v>
          </cell>
          <cell r="G173" t="str">
            <v>https://www.xiaohongshu.com/user/profile/5ebf98f2000000000101dcb3?xhsshare=CopyLink&amp;appuid=5ebf98f2000000000101dcb3&amp;apptime=1599708705</v>
          </cell>
        </row>
        <row r="174">
          <cell r="C174" t="str">
            <v>YWW994523</v>
          </cell>
          <cell r="D174" t="str">
            <v>13296762523</v>
          </cell>
          <cell r="E174" t="str">
            <v>24-29</v>
          </cell>
          <cell r="F174" t="str">
            <v>小杨咩咩</v>
          </cell>
          <cell r="G174" t="str">
            <v>https://www.xiaohongshu.com/user/profile/57bb19f45e87e769de8753df?xhsshare=CopyLink&amp;appuid=57bb19f45e87e769de8753df&amp;apptime=1599709185</v>
          </cell>
        </row>
        <row r="175">
          <cell r="C175" t="str">
            <v>949297754</v>
          </cell>
          <cell r="D175" t="str">
            <v>13290782595</v>
          </cell>
          <cell r="E175" t="str">
            <v>24-29</v>
          </cell>
          <cell r="F175" t="str">
            <v>花生</v>
          </cell>
          <cell r="G175" t="str">
            <v>https://www.xiaohongshu.com/user/profile/5d10e44300000000100327e6?xhsshare=CopyLink&amp;appuid=5d10e44300000000100327e6&amp;apptime=1599706168</v>
          </cell>
        </row>
        <row r="176">
          <cell r="C176" t="str">
            <v>15243141764</v>
          </cell>
          <cell r="D176" t="str">
            <v>18004306984</v>
          </cell>
          <cell r="E176" t="str">
            <v>18-24</v>
          </cell>
          <cell r="F176" t="str">
            <v>顺手牵杨</v>
          </cell>
          <cell r="G176" t="str">
            <v>https://www.xiaohongshu.com/user/profile/5b88c9109578cc000193efad?xhsshare=CopyLink&amp;appuid=5b509be011be107f5df804e6&amp;apptime=1599706116</v>
          </cell>
        </row>
        <row r="177">
          <cell r="C177" t="str">
            <v>hua66881234567</v>
          </cell>
          <cell r="D177" t="str">
            <v>15719480107</v>
          </cell>
          <cell r="E177" t="str">
            <v>18-24</v>
          </cell>
          <cell r="F177" t="str">
            <v>Skyler</v>
          </cell>
          <cell r="G177" t="str">
            <v>https://www.xiaohongshu.com/user/profile/5c219197000000000703b09f?xhsshare=CopyLink&amp;appuid=5cd5b7210000000017030a2b&amp;apptime=1599747678</v>
          </cell>
        </row>
        <row r="178">
          <cell r="C178" t="str">
            <v>mothlcc77</v>
          </cell>
          <cell r="D178" t="str">
            <v>17601079815</v>
          </cell>
          <cell r="E178" t="str">
            <v>24-29</v>
          </cell>
          <cell r="F178" t="str">
            <v>一只蛋卷阿！</v>
          </cell>
          <cell r="G178" t="str">
            <v>https://www.xiaohongshu.com/user/profile/5b9bd05d2b596f000197ef94?xhsshare=CopyLink&amp;appuid=5b9bd05d2b596f000197ef94&amp;apptime=1559793015</v>
          </cell>
        </row>
        <row r="179">
          <cell r="C179" t="str">
            <v>13145783865</v>
          </cell>
          <cell r="D179" t="str">
            <v>13145783865</v>
          </cell>
          <cell r="E179" t="str">
            <v>24-29</v>
          </cell>
          <cell r="F179" t="str">
            <v>肉丝玛丽</v>
          </cell>
          <cell r="G179" t="str">
            <v>https://www.xiaohongshu.com/user/profile/5c24c5c10000000007031b2b?xhsshare=CopyLink&amp;appuid=5c24c5c10000000007031b2b&amp;apptime=1586356434</v>
          </cell>
        </row>
        <row r="180">
          <cell r="C180" t="str">
            <v>傲娇的肉肉</v>
          </cell>
          <cell r="D180" t="str">
            <v>17827445456</v>
          </cell>
          <cell r="E180" t="str">
            <v>24-29</v>
          </cell>
          <cell r="F180" t="str">
            <v>傲娇的肉肉</v>
          </cell>
          <cell r="G180" t="str">
            <v>https://www.xiaohongshu.com/user/profile/5a81e35d4eacab2df0bbfef2?xhsshare=CopyLink&amp;appuid=5bff98e20000000005013294&amp;apptime=1583994228</v>
          </cell>
        </row>
        <row r="181">
          <cell r="C181" t="str">
            <v>15276565604</v>
          </cell>
          <cell r="D181" t="str">
            <v>15276565604</v>
          </cell>
          <cell r="E181" t="str">
            <v>18-24</v>
          </cell>
          <cell r="F181" t="str">
            <v>Abby甜心.</v>
          </cell>
          <cell r="G181" t="str">
            <v>https://www.xiaohongshu.com/user/profile/5e1324320000000001009405?xhsshare=CopyLink&amp;appuid=5e1324320000000001009405&amp;apptime=1599707746</v>
          </cell>
        </row>
        <row r="182">
          <cell r="C182" t="str">
            <v>xianger2</v>
          </cell>
          <cell r="D182" t="str">
            <v>13556353106</v>
          </cell>
          <cell r="E182" t="str">
            <v>18-24</v>
          </cell>
          <cell r="F182" t="str">
            <v>一只萌湘</v>
          </cell>
          <cell r="G182" t="str">
            <v>https://www.xiaohongshu.com/user/profile/59df10bbdb2e601dfc7f4f96?xhsshare=CopyLink&amp;appuid=59df10bbdb2e601dfc7f4f96&amp;apptime=155869427</v>
          </cell>
        </row>
        <row r="183">
          <cell r="C183" t="str">
            <v>懵梨呀</v>
          </cell>
          <cell r="D183" t="str">
            <v>13160681609</v>
          </cell>
          <cell r="E183" t="str">
            <v>18-24</v>
          </cell>
          <cell r="F183" t="str">
            <v>懵梨呀</v>
          </cell>
          <cell r="G183" t="str">
            <v>https://www.xiaohongshu.com/user/profile/5dafd195000000000100b169?xhsshare=CopyLink&amp;appuid=5dafd195000000000100b169&amp;apptime=1599713145</v>
          </cell>
        </row>
        <row r="184">
          <cell r="C184" t="str">
            <v>网友小番茄</v>
          </cell>
          <cell r="D184" t="str">
            <v>13631282433</v>
          </cell>
          <cell r="E184" t="str">
            <v>18-24</v>
          </cell>
          <cell r="F184" t="str">
            <v>网友小番茄</v>
          </cell>
          <cell r="G184" t="str">
            <v>https://www.xiaohongshu.com/user/profile/590c788d3460946b597131de?xhsshare=CopyLink&amp;appuid=590c788d3460946b597131de&amp;apptime=1598175017</v>
          </cell>
        </row>
        <row r="185">
          <cell r="C185" t="str">
            <v>Aliuqian8808</v>
          </cell>
          <cell r="D185" t="str">
            <v>15532708808</v>
          </cell>
          <cell r="E185" t="str">
            <v>30-34</v>
          </cell>
          <cell r="F185" t="str">
            <v>拥抱清晨的太阳</v>
          </cell>
          <cell r="G185" t="str">
            <v>https://www.xiaohongshu.com/user/profile/5aeea0884eacab543a87b027?xhsshare=CopyLink&amp;appuid=5aeea0884eacab543a87b027&amp;apptime=1599726334</v>
          </cell>
        </row>
        <row r="186">
          <cell r="C186" t="str">
            <v>LyxEhongyanni</v>
          </cell>
          <cell r="D186" t="str">
            <v>18389302018</v>
          </cell>
          <cell r="E186" t="str">
            <v>24-29</v>
          </cell>
          <cell r="F186" t="str">
            <v>佐希</v>
          </cell>
          <cell r="G186" t="str">
            <v>https://www.xiaohongshu.com/user/profile/5a01a11b4eacab4ad9054ffc?xhsshare=CopyLink&amp;appuid=5a01a11b4eacab4ad9054ffc&amp;apptime=1599742287</v>
          </cell>
        </row>
        <row r="187">
          <cell r="C187" t="str">
            <v>DD10101122</v>
          </cell>
          <cell r="D187" t="str">
            <v>19113285352</v>
          </cell>
          <cell r="E187" t="str">
            <v>24-29</v>
          </cell>
          <cell r="F187" t="str">
            <v>町町和铛铛</v>
          </cell>
          <cell r="G187" t="str">
            <v>https://www.xiaohongshu.com/user/profile/5e9ea7a3000000000100bd7d?xhsshare=CopyLink&amp;appuid=5e9ea7a3000000000100bd7d&amp;apptime=1599738510</v>
          </cell>
        </row>
        <row r="188">
          <cell r="C188" t="str">
            <v>15692150176</v>
          </cell>
          <cell r="D188" t="str">
            <v>15692150176</v>
          </cell>
          <cell r="E188" t="str">
            <v>24-29</v>
          </cell>
          <cell r="F188" t="str">
            <v>小曹曹不迟到</v>
          </cell>
          <cell r="G188" t="str">
            <v>https://www.xiaohongshu.com/user/profile/54d82d02b4c4d65866002bbb?xhsshare=CopyLink&amp;appuid=54d82d02b4c4d65866002bbb&amp;apptime=1599707617</v>
          </cell>
        </row>
        <row r="189">
          <cell r="C189" t="str">
            <v>viotabibi</v>
          </cell>
          <cell r="D189" t="str">
            <v>13434363377</v>
          </cell>
          <cell r="E189" t="str">
            <v>18-24</v>
          </cell>
          <cell r="F189" t="str">
            <v>vivibaby</v>
          </cell>
          <cell r="G189" t="str">
            <v>https://www.xiaohongshu.com/user/profile/55a4c542a75c950316797dfa?xhsshare=CopyLink&amp;appuid=55a4c542a75c950316797dfa&amp;apptime=1599718535</v>
          </cell>
        </row>
        <row r="190">
          <cell r="C190" t="str">
            <v>hhhmmm610</v>
          </cell>
          <cell r="D190" t="str">
            <v>13304156100</v>
          </cell>
          <cell r="E190" t="str">
            <v>30-34</v>
          </cell>
          <cell r="F190" t="str">
            <v>chef A</v>
          </cell>
          <cell r="G190" t="str">
            <v>https://www.xiaohongshu.com/user/profile/57c63763a9b2ed79f1ed6c78?xhsshare=CopyLink&amp;appuid=59b07d7e6a6a695d4e147dad&amp;apptime=1599801775</v>
          </cell>
        </row>
        <row r="191">
          <cell r="C191" t="str">
            <v>1085268002</v>
          </cell>
          <cell r="D191" t="str">
            <v>15018834223</v>
          </cell>
          <cell r="E191" t="str">
            <v>18-24</v>
          </cell>
          <cell r="F191" t="str">
            <v>呀呀是你呀</v>
          </cell>
          <cell r="G191" t="str">
            <v>https://www.xiaohongshu.com/user/profile/5ee5fe57000000000101f795?xhsshare=CopyLink&amp;appuid=5ee5fe57000000000101f795&amp;apptime=1599713242</v>
          </cell>
        </row>
        <row r="192">
          <cell r="C192" t="str">
            <v>15768758848</v>
          </cell>
          <cell r="D192" t="str">
            <v>15768758848</v>
          </cell>
          <cell r="E192" t="str">
            <v>18-24</v>
          </cell>
          <cell r="F192" t="str">
            <v>杨哈哈大笑</v>
          </cell>
          <cell r="G192" t="str">
            <v>https://www.xiaohongshu.com/user/profile/5c6822e200000000100179ec?xhsshare=CopyLink&amp;appuid=5c6822e200000000100179ec&amp;apptime=1599713191</v>
          </cell>
        </row>
        <row r="193">
          <cell r="C193" t="str">
            <v>413905844</v>
          </cell>
          <cell r="D193" t="str">
            <v>15840898841</v>
          </cell>
          <cell r="E193" t="str">
            <v>24-29</v>
          </cell>
          <cell r="F193" t="str">
            <v>Sweet、橙子</v>
          </cell>
          <cell r="G193" t="str">
            <v>https://www.xiaohongshu.com/user/profile/598014e16a6a693d4fdc8ea4?xhsshare=CopyLink&amp;appuid=598014e16a6a693d4fdc8ea4&amp;apptime=1599479617</v>
          </cell>
        </row>
        <row r="194">
          <cell r="C194" t="str">
            <v>mmmengxiu</v>
          </cell>
          <cell r="D194" t="str">
            <v>15217165545</v>
          </cell>
          <cell r="E194" t="str">
            <v>18-24</v>
          </cell>
          <cell r="F194" t="str">
            <v>马多云小活泼</v>
          </cell>
          <cell r="G194" t="str">
            <v>https://www.xiaohongshu.com/user/profile/5eedc1bf000000000101c054?xhsshare=CopyLink&amp;appuid=5eedc1bf000000000101c054&amp;apptime=1599711519</v>
          </cell>
        </row>
        <row r="195">
          <cell r="C195" t="str">
            <v>xiaobizi113</v>
          </cell>
          <cell r="D195" t="str">
            <v>15756317226</v>
          </cell>
          <cell r="E195" t="str">
            <v>24-29</v>
          </cell>
          <cell r="F195" t="str">
            <v>大耳朵小鼻子</v>
          </cell>
          <cell r="G195" t="str">
            <v>https://www.xiaohongshu.com/user/profile/5c278815000000000701ddbe?xhsshare=CopyLink&amp;appuid=5c278815000000000701ddbe&amp;apptime=1599754248</v>
          </cell>
        </row>
        <row r="196">
          <cell r="C196" t="str">
            <v>ljqdwxa</v>
          </cell>
          <cell r="D196" t="str">
            <v>13250097131</v>
          </cell>
          <cell r="E196" t="str">
            <v>18-24</v>
          </cell>
          <cell r="F196" t="str">
            <v>小琪妙妙屋</v>
          </cell>
          <cell r="G196" t="str">
            <v>https://www.xiaohongshu.com/user/profile/5c6aa784000000001200dc5a?xhsshare=CopyLink&amp;appuid=5c6aa784000000001200dc5a&amp;apptime=1599721614</v>
          </cell>
        </row>
        <row r="197">
          <cell r="C197" t="str">
            <v>ffgg_0719</v>
          </cell>
          <cell r="D197" t="str">
            <v>13924753930</v>
          </cell>
          <cell r="E197" t="str">
            <v>24-29</v>
          </cell>
          <cell r="F197" t="str">
            <v>🐳海马姐姐</v>
          </cell>
          <cell r="G197" t="str">
            <v>https://www.xiaohongshu.com/user/profile/5b056f8fe8ac2b44a57f1d38?xhsshare=CopyLink&amp;appuid=5b056f8fe8ac2b44a57f1d38&amp;apptime=1599704142</v>
          </cell>
        </row>
        <row r="198">
          <cell r="C198" t="str">
            <v>zhengxiaoyaqin</v>
          </cell>
          <cell r="D198" t="str">
            <v>13265122986</v>
          </cell>
          <cell r="E198" t="str">
            <v>24-29</v>
          </cell>
          <cell r="F198" t="str">
            <v>小梨妹妹X</v>
          </cell>
          <cell r="G198" t="str">
            <v>https://www.xiaohongshu.com/user/profile/555a8d5b538c2544c8119341?xhsshare=CopyLink&amp;appuid=56fe74561c07df6b3f13ac38&amp;apptime=1599711225</v>
          </cell>
        </row>
        <row r="199">
          <cell r="C199" t="str">
            <v>zhunanababy521</v>
          </cell>
          <cell r="D199" t="str">
            <v>18946266621</v>
          </cell>
          <cell r="E199" t="str">
            <v>24-29</v>
          </cell>
          <cell r="F199" t="str">
            <v>朱NaNaBaby🐷</v>
          </cell>
          <cell r="G199" t="str">
            <v>https://www.xiaohongshu.com/user/profile/5b6e71b3b1da1455142d43ac?xhsshare=CopyLink&amp;appuid=5572ca1424caa94b54f13cf4&amp;apptime=1599543316</v>
          </cell>
        </row>
        <row r="200">
          <cell r="C200" t="str">
            <v>c20180618cc</v>
          </cell>
          <cell r="D200" t="str">
            <v>15820540284</v>
          </cell>
          <cell r="E200" t="str">
            <v>30-34</v>
          </cell>
          <cell r="F200" t="str">
            <v>小小橡皮檫</v>
          </cell>
          <cell r="G200" t="str">
            <v>https://www.xiaohongshu.com/user/profile/5db6722f0000000001001a67?xhsshare=CopyLink&amp;appuid=5db6722f0000000001001a67&amp;apptime=1599708235</v>
          </cell>
        </row>
        <row r="201">
          <cell r="C201" t="str">
            <v>tracycxq </v>
          </cell>
          <cell r="D201" t="str">
            <v>13624055320</v>
          </cell>
          <cell r="E201" t="str">
            <v>30-34</v>
          </cell>
          <cell r="F201" t="str">
            <v>俄罗斯大娃娃</v>
          </cell>
          <cell r="G201" t="str">
            <v>https://www.xiaohongshu.com/user/profile/5a994f2ce8ac2b4d0228c6e2?xhsshare=CopyLink&amp;appuid=559bb483f5a2631722f381ea&amp;apptime=1599705366</v>
          </cell>
        </row>
        <row r="202">
          <cell r="C202" t="str">
            <v>aa119067</v>
          </cell>
          <cell r="D202" t="str">
            <v>13656026593</v>
          </cell>
          <cell r="E202" t="str">
            <v>24-29</v>
          </cell>
          <cell r="F202" t="str">
            <v>圆宝xx</v>
          </cell>
          <cell r="G202" t="str">
            <v>https://www.xiaohongshu.com/user/profile/5ac364784eacab6cde00c4e7?xhsshare=CopyLink&amp;appuid=5ac364784eacab6cde00c4e7&amp;apptime=1599705852</v>
          </cell>
        </row>
        <row r="203">
          <cell r="C203" t="str">
            <v>sissy890106</v>
          </cell>
          <cell r="D203" t="str">
            <v>13718281071</v>
          </cell>
          <cell r="E203" t="str">
            <v>30-34</v>
          </cell>
          <cell r="F203" t="str">
            <v>妖精Shura</v>
          </cell>
          <cell r="G203" t="str">
            <v>https://www.xiaohongshu.com/user/profile/56728945b8ce1a43f8a04e6b?xhsshare=CopyLink&amp;appuid=56728945b8ce1a43f8a04e6b&amp;apptime=1599739709</v>
          </cell>
        </row>
        <row r="204">
          <cell r="C204" t="str">
            <v>sushu19990424</v>
          </cell>
          <cell r="D204" t="str">
            <v>17361016550</v>
          </cell>
          <cell r="E204" t="str">
            <v>18-24</v>
          </cell>
          <cell r="F204" t="str">
            <v>草莓味的肉肉</v>
          </cell>
          <cell r="G204" t="str">
            <v>https://www.xiaohongshu.com/user/profile/5be67678526e62000184a0ad?xhsshare=CopyLink&amp;appuid=5d6bd6de000000000101b050&amp;apptime=1599720459</v>
          </cell>
        </row>
        <row r="205">
          <cell r="C205" t="str">
            <v>751210280</v>
          </cell>
          <cell r="D205" t="str">
            <v>13726987046</v>
          </cell>
          <cell r="E205" t="str">
            <v>18-24</v>
          </cell>
          <cell r="F205" t="str">
            <v>月半喵呜</v>
          </cell>
          <cell r="G205" t="str">
            <v>https://www.xiaohongshu.com/user/profile/5edd0d130000000001002791?xhsshare=CopyLink&amp;appuid=5edd0d130000000001002791&amp;apptime=1599707737</v>
          </cell>
        </row>
        <row r="206">
          <cell r="C206" t="str">
            <v>fff521888</v>
          </cell>
          <cell r="D206" t="str">
            <v>13470463240</v>
          </cell>
          <cell r="E206" t="str">
            <v>24-29</v>
          </cell>
          <cell r="F206" t="str">
            <v>玲珑如意</v>
          </cell>
          <cell r="G206" t="str">
            <v>https://www.xiaohongshu.com/user/profile/5bd9ac5e071c460001b62e34?xhsshare=CopyLink&amp;appuid=5bd9ac5e071c460001b62e34&amp;apptime=1596104554</v>
          </cell>
        </row>
        <row r="207">
          <cell r="C207" t="str">
            <v>joywww999</v>
          </cell>
          <cell r="D207" t="str">
            <v>18280208635</v>
          </cell>
          <cell r="E207" t="str">
            <v>24-29</v>
          </cell>
          <cell r="F207" t="str">
            <v>非洲豆</v>
          </cell>
          <cell r="G207" t="str">
            <v>https://www.xiaohongshu.com/user/profile/5abe51454eacab7da386d44f?xhsshare=CopyLink&amp;appuid=5abe51454eacab7da386d44f&amp;apptime=1599710373</v>
          </cell>
        </row>
      </sheetData>
      <sheetData sheetId="2"/>
      <sheetData sheetId="3"/>
    </sheetDataSet>
  </externalBook>
</externalLink>
</file>

<file path=xl/tables/table1.xml><?xml version="1.0" encoding="utf-8"?>
<table xmlns="http://schemas.openxmlformats.org/spreadsheetml/2006/main" id="2" name="tbl邀请" displayName="tbl邀请" ref="D2:AG82" totalsRowCount="1">
  <tableColumns count="30">
    <tableColumn id="1" name="微信昵称" totalsRowLabel="汇总" dataDxfId="0"/>
    <tableColumn id="2" name="微信号" dataDxfId="1"/>
    <tableColumn id="3" name="小红书昵称" totalsRowFunction="custom">
      <totalsRowFormula>COUNTA(合作跟踪表!$F$3:$F$81)</totalsRowFormula>
       dataDxfId="2"
    </tableColumn>
    <tableColumn id="4" name="小红书链接" totalsRowFunction="sum" dataDxfId="3"/>
    <tableColumn id="5" name="粉丝数量" dataDxfId="4"/>
    <tableColumn id="6" name="笔记报价" totalsRowFunction="custom">
      <totalsRowFormula>SUM(tbl邀请[笔记报价])</totalsRowFormula>
       dataDxfId="5"
    </tableColumn>
    <tableColumn id="7" name="手机号" dataDxfId="6"/>
    <tableColumn id="8" name="收货后出稿时间" dataDxfId="7"/>
    <tableColumn id="9" name="拍单日期" totalsRowFunction="custom">
      <totalsRowFormula>COUNTA(合作跟踪表!$L$3:$L$81)</totalsRowFormula>
       dataDxfId="8"
    </tableColumn>
    <tableColumn id="10" name="订单号" dataDxfId="9"/>
    <tableColumn id="11" name="拍单金额" totalsRowFunction="custom">
      <totalsRowFormula>SUM(tbl邀请[拍单金额])</totalsRowFormula>
       dataDxfId="10"
    </tableColumn>
    <tableColumn id="12" name="催稿日期" dataDxfId="11"/>
    <tableColumn id="13" name="是否交稿" totalsRowFunction="custom">
      <totalsRowFormula>COUNTIF(合作跟踪表!$P$3:$P$81,"是")</totalsRowFormula>
       dataDxfId="12"
    </tableColumn>
    <tableColumn id="14" name="交稿速度评分" dataDxfId="13"/>
    <tableColumn id="15" name="图文质量评分" dataDxfId="14"/>
    <tableColumn id="16" name="是否发布" totalsRowFunction="custom">
      <totalsRowFormula>COUNTIF(合作跟踪表!$S$3:$S$81,"是")</totalsRowFormula>
       dataDxfId="15"
    </tableColumn>
    <tableColumn id="17" name="结算金额" totalsRowFunction="custom">
      <totalsRowFormula>SUM(tbl邀请[结算金额])</totalsRowFormula>
       dataDxfId="16"
    </tableColumn>
    <tableColumn id="18" name="链接" dataDxfId="17"/>
    <tableColumn id="19" name="链接2" dataDxfId="18"/>
    <tableColumn id="20" name="链接3" dataDxfId="19"/>
    <tableColumn id="21" name="标题" dataDxfId="20"/>
    <tableColumn id="22" name="发布日期" dataDxfId="21"/>
    <tableColumn id="23" name="赞" dataDxfId="22"/>
    <tableColumn id="24" name="藏" dataDxfId="23"/>
    <tableColumn id="25" name="总评论" dataDxfId="24"/>
    <tableColumn id="26" name="博主回复" dataDxfId="25"/>
    <tableColumn id="27" name="原版视频" dataDxfId="26"/>
    <tableColumn id="28" name="授权" dataDxfId="27"/>
    <tableColumn id="29" name="是否收录" dataDxfId="28"/>
    <tableColumn id="30" name="合作形式" dataDxfId="29"/>
  </tableColumns>
  <tableStyleInfo name="Wedding Invite Tracker" showFirstColumn="0" showLastColumn="0" showRowStripes="1" showColumnStripes="0"/>
</table>
</file>

<file path=xl/theme/theme1.xml><?xml version="1.0" encoding="utf-8"?>
<a:theme xmlns:a="http://schemas.openxmlformats.org/drawingml/2006/main" name="Office Theme">
  <a:themeElements>
    <a:clrScheme name="Blue Green">
      <a:dk1>
        <a:sysClr val="windowText" lastClr="000000"/>
      </a:dk1>
      <a:lt1>
        <a:sysClr val="window" lastClr="FFFFFF"/>
      </a:lt1>
      <a:dk2>
        <a:srgbClr val="373545"/>
      </a:dk2>
      <a:lt2>
        <a:srgbClr val="CEDBE6"/>
      </a:lt2>
      <a:accent1>
        <a:srgbClr val="3494BA"/>
      </a:accent1>
      <a:accent2>
        <a:srgbClr val="58B6C0"/>
      </a:accent2>
      <a:accent3>
        <a:srgbClr val="75BDA7"/>
      </a:accent3>
      <a:accent4>
        <a:srgbClr val="7A8C8E"/>
      </a:accent4>
      <a:accent5>
        <a:srgbClr val="84ACB6"/>
      </a:accent5>
      <a:accent6>
        <a:srgbClr val="2683C6"/>
      </a:accent6>
      <a:hlink>
        <a:srgbClr val="6B9F25"/>
      </a:hlink>
      <a:folHlink>
        <a:srgbClr val="9F6715"/>
      </a:folHlink>
    </a:clrScheme>
    <a:fontScheme name="Custom 1">
      <a:majorFont>
        <a:latin typeface="Baskerville Old Face"/>
        <a:ea typeface=""/>
        <a:cs typeface=""/>
      </a:majorFont>
      <a:minorFont>
        <a:latin typeface="Baskerville Old Face"/>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9" Type="http://schemas.openxmlformats.org/officeDocument/2006/relationships/hyperlink" Target="https://www.xiaohongshu.com/user/profile/5d8a0e290000000001006d1b?xhsshare=CopyLink&amp;appuid=5d8a0e290000000001006d1b&amp;apptime=1571542977" TargetMode="External"/><Relationship Id="rId8" Type="http://schemas.openxmlformats.org/officeDocument/2006/relationships/hyperlink" Target="https://www.xiaohongshu.com/user/profile/5be99ad4713ba300010fbaa2?xhsshare=CopyLink&amp;appuid=5c46a59a00000000120235ae&amp;apptime=1599708377" TargetMode="External"/><Relationship Id="rId7" Type="http://schemas.openxmlformats.org/officeDocument/2006/relationships/hyperlink" Target="https://www.xiaohongshu.com/user/profile/5c80b6160000000012021867?xhsshare=CopyLink&amp;appuid=5c80b6160000000012021867&amp;apptime=1590753021" TargetMode="External"/><Relationship Id="rId62" Type="http://schemas.openxmlformats.org/officeDocument/2006/relationships/hyperlink" Target="https://www.xiaohongshu.com/discovery/item/5f8ef00b00000000010043f3?xhsshare=CopyLink&amp;appuid=5e7c5bee0000000001007e31&amp;apptime=1603238745" TargetMode="External"/><Relationship Id="rId61" Type="http://schemas.openxmlformats.org/officeDocument/2006/relationships/hyperlink" Target="https://www.xiaohongshu.com/discovery/item/5f72dd90000000000101c59d?xhsshare=CopyLink&amp;appuid=5e9aefeb000000000100b1f5&amp;apptime=1602078322" TargetMode="External"/><Relationship Id="rId60" Type="http://schemas.openxmlformats.org/officeDocument/2006/relationships/hyperlink" Target="https://www.xiaohongshu.com/discovery/item/5f71a91100000000010021c8?apptime=1601285655&amp;appuid=5c3dc0fa0000000005034777&amp;xhsshare=CopyLink" TargetMode="External"/><Relationship Id="rId6" Type="http://schemas.openxmlformats.org/officeDocument/2006/relationships/hyperlink" Target="https://www.xiaohongshu.com/user/profile/599e4cc582ec39036b13b500?xhsshare=CopyLink&amp;appuid=599e4cc582ec39036b13b500&amp;apptime=1599726304" TargetMode="External"/><Relationship Id="rId59" Type="http://schemas.openxmlformats.org/officeDocument/2006/relationships/hyperlink" Target="https://www.xiaohongshu.com/discovery/item/5f758ec1000000000100a267?xhsshare=CopyLink&amp;appuid=5f0b02220000000001002750&amp;apptime=1601539794" TargetMode="External"/><Relationship Id="rId58" Type="http://schemas.openxmlformats.org/officeDocument/2006/relationships/hyperlink" Target="https://m.weibo.cn/7397186612/4559233415126356" TargetMode="External"/><Relationship Id="rId57" Type="http://schemas.openxmlformats.org/officeDocument/2006/relationships/hyperlink" Target="https://www.xiaohongshu.com/discovery/item/5f840bd30000000001005d24?xhsshare=CopyLink&amp;appuid=5bd58ba66d0c4d00019c1016&amp;apptime=1602489726" TargetMode="External"/><Relationship Id="rId56" Type="http://schemas.openxmlformats.org/officeDocument/2006/relationships/hyperlink" Target="https://www.xiaohongshu.com/discovery/item/5f740b7e00000000010050d5" TargetMode="External"/><Relationship Id="rId55" Type="http://schemas.openxmlformats.org/officeDocument/2006/relationships/hyperlink" Target="https://www.xiaohongshu.com/discovery/item/5f6efda90000000001006d12?xhsshare=CopyLink&amp;appuid=5da13d9d00000000010006a0&amp;apptime=1602323254" TargetMode="External"/><Relationship Id="rId54" Type="http://schemas.openxmlformats.org/officeDocument/2006/relationships/hyperlink" Target="https://www.xiaohongshu.com/discovery/item/5f7c1fb7000000000100672b?xhsshare=CopyLink&amp;appuid=5e58f54d00000000010068b3&amp;apptime=1602315135" TargetMode="External"/><Relationship Id="rId53" Type="http://schemas.openxmlformats.org/officeDocument/2006/relationships/hyperlink" Target="https://www.xiaohongshu.com/discovery/item/5f75a901000000000101c14a?xhsshare=CopyLink&amp;appuid=5d2d38d40000000010015687&amp;apptime=1601550893" TargetMode="External"/><Relationship Id="rId52" Type="http://schemas.openxmlformats.org/officeDocument/2006/relationships/hyperlink" Target="https://www.xiaohongshu.com/discovery/item/5f7593e7000000000100799d?xhsshare=CopyLink&amp;appuid=5cf6874400000000120035b6&amp;apptime=1601541176" TargetMode="External"/><Relationship Id="rId51" Type="http://schemas.openxmlformats.org/officeDocument/2006/relationships/hyperlink" Target="https://www.xiaohongshu.com/discovery/item/5f75f3a00000000001000bea?xhsshare=CopyLink&amp;appuid=5b861d2eb81340000145563d&amp;apptime=1601604210" TargetMode="External"/><Relationship Id="rId50" Type="http://schemas.openxmlformats.org/officeDocument/2006/relationships/hyperlink" Target="https://www.xiaohongshu.com/discovery/item/5f77d582000000000101faf7?xhsshare=CopyLink&amp;appuid=5e8d33b400000000010039f6&amp;apptime=1601689957" TargetMode="External"/><Relationship Id="rId5" Type="http://schemas.openxmlformats.org/officeDocument/2006/relationships/hyperlink" Target="https://www.xiaohongshu.com/user/profile/59b88f405e87e77b160a61eb?xhsshare=CopyLink&amp;appuid=59b88f405e87e77b160a61eb&amp;apptime=1599733026" TargetMode="External"/><Relationship Id="rId49" Type="http://schemas.openxmlformats.org/officeDocument/2006/relationships/hyperlink" Target="https://m.oasis.weibo.cn/v1/h5/share?sid=4554815919367412" TargetMode="External"/><Relationship Id="rId48" Type="http://schemas.openxmlformats.org/officeDocument/2006/relationships/hyperlink" Target="https://m.weibo.cn/2867513610/4554814572730350" TargetMode="External"/><Relationship Id="rId47" Type="http://schemas.openxmlformats.org/officeDocument/2006/relationships/hyperlink" Target="https://www.xiaohongshu.com/discovery/item/5f735b9b000000000101cc10?xhsshare=CopyLink&amp;appuid=5e60d5b0000000000100050b&amp;apptime=1601493849" TargetMode="External"/><Relationship Id="rId46" Type="http://schemas.openxmlformats.org/officeDocument/2006/relationships/hyperlink" Target="https://www.xiaohongshu.com/discovery/item/5f7c24c500000000010079f7?xhsshare=CopyLink&amp;appuid=5f4925aa0000000001006f74&amp;apptime=1602058796" TargetMode="External"/><Relationship Id="rId45" Type="http://schemas.openxmlformats.org/officeDocument/2006/relationships/hyperlink" Target="https://www.xiaohongshu.com/discovery/item/5f745dc8000000000101f605?xhsshare=CopyLink&amp;appuid=5be99ad4713ba300010fbaa2&amp;apptime=1601461716" TargetMode="External"/><Relationship Id="rId44" Type="http://schemas.openxmlformats.org/officeDocument/2006/relationships/hyperlink" Target="https://www.xiaohongshu.com/discovery/item/5f72db41000000000101ff90" TargetMode="External"/><Relationship Id="rId43" Type="http://schemas.openxmlformats.org/officeDocument/2006/relationships/hyperlink" Target="http://t.cn/A6bwZLQQ" TargetMode="External"/><Relationship Id="rId42" Type="http://schemas.openxmlformats.org/officeDocument/2006/relationships/hyperlink" Target="https://www.xiaohongshu.com/discovery/item/5f7401530000000001001ebb?xhsshare=CopyLink&amp;appuid=5bc9b394dbcfaf0001605159&amp;apptime=1601438040" TargetMode="External"/><Relationship Id="rId41" Type="http://schemas.openxmlformats.org/officeDocument/2006/relationships/hyperlink" Target="https://m.oasis.weibo.cn/v1/h5/share?sid=4554512038372493" TargetMode="External"/><Relationship Id="rId40" Type="http://schemas.openxmlformats.org/officeDocument/2006/relationships/hyperlink" Target="https://www.xiaohongshu.com/discovery/item/5f72daa3000000000100138b?xhsshare=CopyLink&amp;appuid=599e4cc582ec39036b13b500&amp;apptime=1601362697" TargetMode="External"/><Relationship Id="rId4" Type="http://schemas.openxmlformats.org/officeDocument/2006/relationships/hyperlink" Target="https://www.xiaohongshu.com/user/profile/5e6f3b980000000001001f3b?xhsshare=CopyLink&amp;appuid=5e6f3b980000000001001f3b&amp;apptime=1599709281" TargetMode="External"/><Relationship Id="rId39" Type="http://schemas.openxmlformats.org/officeDocument/2006/relationships/hyperlink" Target="https://m.weibo.cn/6148892199/4554507235888354" TargetMode="External"/><Relationship Id="rId38" Type="http://schemas.openxmlformats.org/officeDocument/2006/relationships/hyperlink" Target="https://www.xiaohongshu.com/discovery/item/5f71778000000000010097d4?xhsshare=CopyLink&amp;appuid=5eeef5430000000001002bd2&amp;apptime=1601285431" TargetMode="External"/><Relationship Id="rId37" Type="http://schemas.openxmlformats.org/officeDocument/2006/relationships/hyperlink" Target="https://show.meitu.com/detail?feed_id=6716278634284346093&amp;root_id=1131242&amp;stat_gid=1686662148&amp;stat_uid=1131242" TargetMode="External"/><Relationship Id="rId36" Type="http://schemas.openxmlformats.org/officeDocument/2006/relationships/hyperlink" Target="https://www.xiaohongshu.com/discovery/item/5f71d03f00000000010022e3?xhsshare=CopyLink&amp;appuid=5d8a0e290000000001006d1b&amp;apptime=1601294692" TargetMode="External"/><Relationship Id="rId35" Type="http://schemas.openxmlformats.org/officeDocument/2006/relationships/hyperlink" Target="https://www.xiaohongshu.com/discovery/item/5f6f7ef6000000000100676d?xhsshare=CopyLink&amp;appuid=5ebbc5610000000001001ad6&amp;apptime=1601284886" TargetMode="External"/><Relationship Id="rId34" Type="http://schemas.openxmlformats.org/officeDocument/2006/relationships/hyperlink" Target="https://www.xiaohongshu.com/discovery/item/5f7068ce0000000001000b63?xhsshare=CopyLink&amp;appuid=5e6e6d310000000001003028&amp;apptime=1601204137" TargetMode="External"/><Relationship Id="rId33" Type="http://schemas.openxmlformats.org/officeDocument/2006/relationships/hyperlink" Target="https://show.meitu.com/detail?feed_id=6716270746644008823&amp;root_id=1089289009&amp;stat_gid=1354022625&amp;stat_uid=1089289009" TargetMode="External"/><Relationship Id="rId32" Type="http://schemas.openxmlformats.org/officeDocument/2006/relationships/hyperlink" Target="https://www.xiaohongshu.com/discovery/item/5f71a5d2000000000101ce33?xhsshare=SinaWeibo&amp;appuid=557e9212b7ba220ab29090d8&amp;apptime=1601283625" TargetMode="External"/><Relationship Id="rId31" Type="http://schemas.openxmlformats.org/officeDocument/2006/relationships/hyperlink" Target="https://www.xiaohongshu.com/user/profile/5d5e75780000000001020ff0" TargetMode="External"/><Relationship Id="rId30" Type="http://schemas.openxmlformats.org/officeDocument/2006/relationships/hyperlink" Target="https://show.meitu.com/detail?feed_id=6715889314478191353&amp;amp;root_id=1067846632&amp;stat_gid=2039120218&amp;stat_uid=1067846632" TargetMode="External"/><Relationship Id="rId3" Type="http://schemas.openxmlformats.org/officeDocument/2006/relationships/hyperlink" Target="https://www.xiaohongshu.com/user/profile/5bc9b394dbcfaf0001605159?xhsshare=CopyLink&amp;appuid=5bc9b394dbcfaf0001605159&amp;apptime=1595383844" TargetMode="External"/><Relationship Id="rId29" Type="http://schemas.openxmlformats.org/officeDocument/2006/relationships/hyperlink" Target="https://www.xiaohongshu.com/discovery/item/5f7040f20000000001000ff3?xhsshare=CopyLink&amp;appuid=5d1c9a590000000010006e8f&amp;apptime=1601192289" TargetMode="External"/><Relationship Id="rId28" Type="http://schemas.openxmlformats.org/officeDocument/2006/relationships/hyperlink" Target="https://m.weibo.cn/3478914475/4553786398347003" TargetMode="External"/><Relationship Id="rId27" Type="http://schemas.openxmlformats.org/officeDocument/2006/relationships/hyperlink" Target="https://www.xiaohongshu.com/discovery/item/5f6eed5e000000000100782b?xhsshare=CopyLink&amp;appuid=5f0ac75c0000000001002582&amp;apptime=1601108728" TargetMode="External"/><Relationship Id="rId26" Type="http://schemas.openxmlformats.org/officeDocument/2006/relationships/hyperlink" Target="https://show.meitu.com/detail?feed_id=6715550207122893397&amp;root_id=1619275942&amp;stat_gid=1328956791&amp;stat_uid=1619275942" TargetMode="External"/><Relationship Id="rId25" Type="http://schemas.openxmlformats.org/officeDocument/2006/relationships/hyperlink" Target="https://www.xiaohongshu.com/discovery/item/5f6f064d000000000101e874?xhsshare=CopyLink&amp;appuid=5659996ce4251d4cd6c9684a&amp;apptime=1601111780" TargetMode="External"/><Relationship Id="rId24" Type="http://schemas.openxmlformats.org/officeDocument/2006/relationships/hyperlink" Target="https://www.xiaohongshu.com/discovery/item/5f6f0b200000000001005ba4?xhsshare=CopyLink&amp;appuid=5ebaa9cf000000000101e546&amp;apptime=1601112873" TargetMode="External"/><Relationship Id="rId23" Type="http://schemas.openxmlformats.org/officeDocument/2006/relationships/hyperlink" Target="https://www.xiaohongshu.com/discovery/item/5f6f144f000000000100a92c?xhsshare=CopyLink&amp;appuid=5e0482100000000001001a9e&amp;apptime=1601115362" TargetMode="External"/><Relationship Id="rId22" Type="http://schemas.openxmlformats.org/officeDocument/2006/relationships/hyperlink" Target="https://www.xiaohongshu.com/discovery/item/5f6eff7200000000010073ad?xhsshare=CopyLink&amp;appuid=5e6b66a50000000001006c0a&amp;apptime=1601109944" TargetMode="External"/><Relationship Id="rId21" Type="http://schemas.openxmlformats.org/officeDocument/2006/relationships/hyperlink" Target="https://www.xiaohongshu.com/discovery/item/5f6f2390000000000101cbd5?xhsshare=CopyLink&amp;appuid=5d63f329000000000100979d&amp;apptime=1601123760" TargetMode="External"/><Relationship Id="rId20" Type="http://schemas.openxmlformats.org/officeDocument/2006/relationships/hyperlink" Target="https://m.weibo.cn/2162728773/4553730014055743" TargetMode="External"/><Relationship Id="rId2" Type="http://schemas.openxmlformats.org/officeDocument/2006/relationships/hyperlink" Target="https://www.xiaohongshu.com/user/profile/5e11d73d0000000001006873?xhsshare=CopyLink&amp;appuid=5e11d73d0000000001006873&amp;apptime=1580400244" TargetMode="External"/><Relationship Id="rId19" Type="http://schemas.openxmlformats.org/officeDocument/2006/relationships/hyperlink" Target="https://www.xiaohongshu.com/discovery/item/5f6efb8400000000010098aa?xhsshare=CopyLink&amp;appuid=5b9f24cf6f3c3100019421b9&amp;apptime=1601177378" TargetMode="External"/><Relationship Id="rId18" Type="http://schemas.openxmlformats.org/officeDocument/2006/relationships/hyperlink" Target="https://www.xiaohongshu.com/discovery/item/5f6eb4da000000000100bf95?xhsshare=CopyLink&amp;appuid=5cff4f4c000000001801c5af&amp;apptime=1601090798" TargetMode="External"/><Relationship Id="rId17" Type="http://schemas.openxmlformats.org/officeDocument/2006/relationships/hyperlink" Target="https://m.weibo.cn/2094383217/4553427420190392" TargetMode="External"/><Relationship Id="rId16" Type="http://schemas.openxmlformats.org/officeDocument/2006/relationships/hyperlink" Target="https://m.weibo.cn/6505835147/4553115565295425" TargetMode="External"/><Relationship Id="rId15" Type="http://schemas.openxmlformats.org/officeDocument/2006/relationships/hyperlink" Target="https://www.xiaohongshu.com/discovery/item/5f6dc8a50000000001009797?xhsshare=CopyLink&amp;appuid=5e15808100000000010059d2&amp;apptime=1601030716" TargetMode="External"/><Relationship Id="rId14" Type="http://schemas.openxmlformats.org/officeDocument/2006/relationships/hyperlink" Target="https://m.weibo.cn/1987059387/4552805111562841" TargetMode="External"/><Relationship Id="rId13" Type="http://schemas.openxmlformats.org/officeDocument/2006/relationships/hyperlink" Target="https://www.xiaohongshu.com/discovery/item/5f6ca21e00000000010035a7?xhsshare=CopyLink&amp;appuid=5e6f3b980000000001001f3b&amp;apptime=1600956474" TargetMode="External"/><Relationship Id="rId12" Type="http://schemas.openxmlformats.org/officeDocument/2006/relationships/hyperlink" Target="https://www.xiaohongshu.com/user/profile/5b9f24cf6f3c3100019421b9?xhsshare=CopyLink&amp;appuid=5b9f24cf6f3c3100019421b9&amp;apptime=1599707119" TargetMode="External"/><Relationship Id="rId11" Type="http://schemas.openxmlformats.org/officeDocument/2006/relationships/hyperlink" Target="https://www.xiaohongshu.com/user/profile/5d1c9a590000000010006e8f?xhsshare=CopyLink&amp;appuid=5d1c9a590000000010006e8f&amp;apptime=1599714193" TargetMode="External"/><Relationship Id="rId10" Type="http://schemas.openxmlformats.org/officeDocument/2006/relationships/hyperlink" Target="https://www.xiaohongshu.com/user/profile/5ebbc5610000000001001ad6?xhsshare=CopyLink&amp;appuid=5ebbc5610000000001001ad6&amp;apptime=1599704913" TargetMode="External"/><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9" Type="http://schemas.openxmlformats.org/officeDocument/2006/relationships/hyperlink" Target="https://www.xiaohongshu.com/user/profile/5bdac65cfa3e430001ae43dc?xhsshare=CopyLink&amp;appuid=5bdac65cfa3e430001ae43dc&amp;apptime=1576737167" TargetMode="External"/><Relationship Id="rId8" Type="http://schemas.openxmlformats.org/officeDocument/2006/relationships/hyperlink" Target="https://www.xiaohongshu.com/user/profile/5c1522c4000000000502fdcc?xhsshare=CopyLink&amp;appuid=5c1522c4000000000502fdcc&amp;apptime=1599711274" TargetMode="External"/><Relationship Id="rId7" Type="http://schemas.openxmlformats.org/officeDocument/2006/relationships/hyperlink" Target="https://www.xiaohongshu.com/user/profile/5ec107480000000001001f5b?xhsshare=CopyLink&amp;appuid=5ec107480000000001001f5b&amp;apptime=1599408396" TargetMode="External"/><Relationship Id="rId6" Type="http://schemas.openxmlformats.org/officeDocument/2006/relationships/hyperlink" Target="https://www.xiaohongshu.com/user/profile/5e6f3b980000000001001f3b?xhsshare=CopyLink&amp;appuid=5e6f3b980000000001001f3b&amp;apptime=1599709281" TargetMode="External"/><Relationship Id="rId5" Type="http://schemas.openxmlformats.org/officeDocument/2006/relationships/hyperlink" Target="https://www.xiaohongshu.com/user/profile/5bc9b394dbcfaf0001605159?xhsshare=CopyLink&amp;appuid=5bc9b394dbcfaf0001605159&amp;apptime=1595383844" TargetMode="External"/><Relationship Id="rId4" Type="http://schemas.openxmlformats.org/officeDocument/2006/relationships/hyperlink" Target="https://www.xiaohongshu.com/user/profile/5e17180a0000000001000c21?xhsshare=CopyLink&amp;appuid=5e17180a0000000001000c21&amp;apptime=1589571465" TargetMode="External"/><Relationship Id="rId3" Type="http://schemas.openxmlformats.org/officeDocument/2006/relationships/hyperlink" Target="https://www.xiaohongshu.com/user/profile/5927fb535e87e73932bd7066?xhsshare=CopyLink&amp;appuid=5927fb535e87e73932bd7066&amp;apptime=1593521659" TargetMode="External"/><Relationship Id="rId2" Type="http://schemas.openxmlformats.org/officeDocument/2006/relationships/hyperlink" Target="https://www.xiaohongshu.com/user/profile/5e11d73d0000000001006873?xhsshare=CopyLink&amp;appuid=5e11d73d0000000001006873&amp;apptime=1580400244" TargetMode="External"/><Relationship Id="rId13" Type="http://schemas.openxmlformats.org/officeDocument/2006/relationships/hyperlink" Target="https://www.xiaohongshu.com/user/profile/599e4cc582ec39036b13b500?xhsshare=CopyLink&amp;appuid=599e4cc582ec39036b13b500&amp;apptime=1599726304" TargetMode="External"/><Relationship Id="rId12" Type="http://schemas.openxmlformats.org/officeDocument/2006/relationships/hyperlink" Target="https://www.xiaohongshu.com/user/profile/5bb5b37304ddb600013dcb92?xhsshare=CopyLink&amp;appuid=5bb5b37304ddb600013dcb92&amp;apptime=1599705725" TargetMode="External"/><Relationship Id="rId11" Type="http://schemas.openxmlformats.org/officeDocument/2006/relationships/hyperlink" Target="https://www.xiaohongshu.com/user/profile/59b88f405e87e77b160a61eb?xhsshare=CopyLink&amp;appuid=59b88f405e87e77b160a61eb&amp;apptime=1599733026" TargetMode="External"/><Relationship Id="rId10" Type="http://schemas.openxmlformats.org/officeDocument/2006/relationships/hyperlink" Target="https://www.xiaohongshu.com/user/profile/5ba34f3b2dfa220001ed0d39?xhsshare=CopyLink&amp;appuid=5ba34f3b2dfa220001ed0d39&amp;apptime=1599211590" TargetMode="External"/><Relationship Id="rId1" Type="http://schemas.openxmlformats.org/officeDocument/2006/relationships/hyperlink" Target="https://www.xiaohongshu.com/user/profile/5cd30d6f000000001201c3c3?xhsshare=CopyLink&amp;appuid=5cd30d6f000000001201c3c3&amp;apptime=1599714083"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www.xiaohongshu.com/user/profile/5f0570b90000000001003445?xhsshare=CopyLink&amp;appuid=5f0570b90000000001003445&amp;apptime=1599719942" TargetMode="External"/><Relationship Id="rId7" Type="http://schemas.openxmlformats.org/officeDocument/2006/relationships/hyperlink" Target="https://www.xiaohongshu.com/user/profile/5b9f24cf6f3c3100019421b9?xhsshare=CopyLink&amp;appuid=5b9f24cf6f3c3100019421b9&amp;apptime=1599707119" TargetMode="External"/><Relationship Id="rId6" Type="http://schemas.openxmlformats.org/officeDocument/2006/relationships/hyperlink" Target="https://www.xiaohongshu.com/user/profile/5d1c9a590000000010006e8f?xhsshare=CopyLink&amp;appuid=5d1c9a590000000010006e8f&amp;apptime=1599714193" TargetMode="External"/><Relationship Id="rId5" Type="http://schemas.openxmlformats.org/officeDocument/2006/relationships/hyperlink" Target="https://www.xiaohongshu.com/user/profile/5ebbc5610000000001001ad6?xhsshare=CopyLink&amp;appuid=5ebbc5610000000001001ad6&amp;apptime=1599704913" TargetMode="External"/><Relationship Id="rId4" Type="http://schemas.openxmlformats.org/officeDocument/2006/relationships/hyperlink" Target="https://www.xiaohongshu.com/user/profile/5d8a0e290000000001006d1b?xhsshare=CopyLink&amp;appuid=5d8a0e290000000001006d1b&amp;apptime=1571542977" TargetMode="External"/><Relationship Id="rId3" Type="http://schemas.openxmlformats.org/officeDocument/2006/relationships/hyperlink" Target="https://www.xiaohongshu.com/user/profile/5be99ad4713ba300010fbaa2?xhsshare=CopyLink&amp;appuid=5c46a59a00000000120235ae&amp;apptime=1599708377" TargetMode="External"/><Relationship Id="rId2" Type="http://schemas.openxmlformats.org/officeDocument/2006/relationships/hyperlink" Target="https://www.xiaohongshu.com/user/profile/5c80b6160000000012021867?xhsshare=CopyLink&amp;appuid=5c80b6160000000012021867&amp;apptime=1590753021" TargetMode="External"/><Relationship Id="rId1" Type="http://schemas.openxmlformats.org/officeDocument/2006/relationships/hyperlink" Target="https://www.xiaohongshu.com/user/profile/5a2f4240e8ac2b4d3659e55a?xhsshare=CopyLink&amp;appuid=5a2f4240e8ac2b4d3659e55a&amp;apptime=1564457194"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7" tint="0.799981688894314"/>
    <pageSetUpPr fitToPage="1"/>
  </sheetPr>
  <dimension ref="B1:AG82"/>
  <sheetViews>
    <sheetView showGridLines="0" zoomScale="81" zoomScaleNormal="81" workbookViewId="0">
      <pane xSplit="15" ySplit="2" topLeftCell="P42" activePane="bottomRight" state="frozen"/>
      <selection/>
      <selection pane="topRight"/>
      <selection pane="bottomLeft"/>
      <selection pane="bottomRight" activeCell="T1" sqref="T$1:T$1048576"/>
    </sheetView>
  </sheetViews>
  <sheetFormatPr defaultColWidth="9.33333333333333" defaultRowHeight="30.75" customHeight="1"/>
  <cols>
    <col min="1" max="1" width="1.77777777777778" style="38" customWidth="1"/>
    <col min="2" max="2" width="20.8888888888889" style="39" customWidth="1"/>
    <col min="3" max="3" width="1.77777777777778" style="40" customWidth="1"/>
    <col min="4" max="4" width="24.5555555555556" style="41" customWidth="1"/>
    <col min="5" max="7" width="13.3333333333333" style="42" customWidth="1"/>
    <col min="8" max="9" width="8.66666666666667" style="43" customWidth="1"/>
    <col min="10" max="10" width="13.3333333333333" style="42" customWidth="1"/>
    <col min="11" max="11" width="8.33333333333333" style="42" hidden="1" customWidth="1"/>
    <col min="12" max="12" width="13.3333333333333" style="44" hidden="1" customWidth="1"/>
    <col min="13" max="13" width="13.6666666666667" style="41" hidden="1" customWidth="1"/>
    <col min="14" max="14" width="8.66666666666667" style="45" hidden="1" customWidth="1"/>
    <col min="15" max="15" width="10.2222222222222" style="45" hidden="1" customWidth="1"/>
    <col min="16" max="18" width="8.11111111111111" style="41" customWidth="1"/>
    <col min="20" max="20" width="8.11111111111111" style="46" customWidth="1"/>
    <col min="21" max="21" width="8.11111111111111" style="47" customWidth="1"/>
    <col min="22" max="25" width="18.8888888888889" style="47" hidden="1" customWidth="1"/>
    <col min="26" max="26" width="18.8888888888889" style="46" customWidth="1"/>
    <col min="27" max="28" width="8.33333333333333" style="48" customWidth="1"/>
    <col min="29" max="29" width="8.33333333333333" style="49" customWidth="1"/>
    <col min="30" max="30" width="9.33333333333333" style="50" customWidth="1"/>
    <col min="31" max="31" width="9.33333333333333" style="41" customWidth="1"/>
    <col min="32" max="33" width="9.33333333333333" style="42"/>
    <col min="34" max="16384" width="9.33333333333333" style="41"/>
  </cols>
  <sheetData>
    <row r="1" ht="51" customHeight="1" spans="2:29">
      <c r="B1" s="51" t="s">
        <v>0</v>
      </c>
      <c r="D1" s="52" t="s">
        <v>1</v>
      </c>
      <c r="E1" s="52"/>
      <c r="F1" s="52"/>
      <c r="G1" s="52"/>
      <c r="H1" s="53"/>
      <c r="I1" s="74"/>
      <c r="J1" s="52"/>
      <c r="K1" s="52"/>
      <c r="L1" s="52"/>
      <c r="M1" s="52"/>
      <c r="N1" s="75"/>
      <c r="O1" s="75"/>
      <c r="P1" s="52"/>
      <c r="Q1" s="52"/>
      <c r="R1" s="52"/>
      <c r="S1" s="52"/>
      <c r="T1" s="103"/>
      <c r="U1" s="52"/>
      <c r="V1" s="52"/>
      <c r="W1" s="52"/>
      <c r="X1" s="52"/>
      <c r="Y1" s="52"/>
      <c r="Z1" s="122"/>
      <c r="AA1" s="122"/>
      <c r="AB1" s="122"/>
      <c r="AC1" s="41"/>
    </row>
    <row r="2" customHeight="1" spans="2:33">
      <c r="B2" s="54">
        <v>44104</v>
      </c>
      <c r="D2" s="55" t="s">
        <v>2</v>
      </c>
      <c r="E2" s="55" t="s">
        <v>3</v>
      </c>
      <c r="F2" s="55" t="s">
        <v>4</v>
      </c>
      <c r="G2" s="55" t="s">
        <v>5</v>
      </c>
      <c r="H2" s="56" t="s">
        <v>6</v>
      </c>
      <c r="I2" s="56" t="s">
        <v>7</v>
      </c>
      <c r="J2" s="55" t="s">
        <v>8</v>
      </c>
      <c r="K2" s="55" t="s">
        <v>9</v>
      </c>
      <c r="L2" s="76" t="s">
        <v>10</v>
      </c>
      <c r="M2" s="77" t="s">
        <v>11</v>
      </c>
      <c r="N2" s="78" t="s">
        <v>12</v>
      </c>
      <c r="O2" s="79" t="s">
        <v>13</v>
      </c>
      <c r="P2" s="55" t="s">
        <v>14</v>
      </c>
      <c r="Q2" s="104" t="s">
        <v>15</v>
      </c>
      <c r="R2" s="104" t="s">
        <v>16</v>
      </c>
      <c r="S2" s="105" t="s">
        <v>17</v>
      </c>
      <c r="T2" s="105" t="s">
        <v>18</v>
      </c>
      <c r="U2" s="106" t="s">
        <v>19</v>
      </c>
      <c r="V2" s="106" t="s">
        <v>20</v>
      </c>
      <c r="W2" s="106" t="s">
        <v>21</v>
      </c>
      <c r="X2" s="107" t="s">
        <v>22</v>
      </c>
      <c r="Y2" s="107" t="s">
        <v>23</v>
      </c>
      <c r="Z2" s="123" t="s">
        <v>24</v>
      </c>
      <c r="AA2" s="123" t="s">
        <v>25</v>
      </c>
      <c r="AB2" s="123" t="s">
        <v>26</v>
      </c>
      <c r="AC2" s="124" t="s">
        <v>27</v>
      </c>
      <c r="AD2" s="125" t="s">
        <v>28</v>
      </c>
      <c r="AE2" s="126" t="s">
        <v>29</v>
      </c>
      <c r="AF2" s="126" t="s">
        <v>30</v>
      </c>
      <c r="AG2" s="42" t="s">
        <v>31</v>
      </c>
    </row>
    <row r="3" customHeight="1" spans="2:33">
      <c r="B3" s="51" t="s">
        <v>32</v>
      </c>
      <c r="D3" s="57" t="s">
        <v>33</v>
      </c>
      <c r="E3" s="57" t="s">
        <v>34</v>
      </c>
      <c r="F3" s="57" t="s">
        <v>35</v>
      </c>
      <c r="G3" s="58" t="s">
        <v>36</v>
      </c>
      <c r="H3" s="57" t="s">
        <v>37</v>
      </c>
      <c r="I3" s="80">
        <v>300</v>
      </c>
      <c r="J3" s="57" t="s">
        <v>38</v>
      </c>
      <c r="K3" s="81">
        <v>5</v>
      </c>
      <c r="L3" s="82">
        <v>43794</v>
      </c>
      <c r="M3" s="83"/>
      <c r="N3" s="84"/>
      <c r="O3" s="85">
        <f>tbl邀请[[#This Row],[拍单日期]]+5+tbl邀请[[#This Row],[收货后出稿时间]]</f>
        <v>43804</v>
      </c>
      <c r="P3" s="83"/>
      <c r="Q3" s="83"/>
      <c r="R3" s="83"/>
      <c r="S3" s="83"/>
      <c r="T3" s="108"/>
      <c r="U3" s="109"/>
      <c r="V3" s="109"/>
      <c r="W3" s="109"/>
      <c r="X3" s="109"/>
      <c r="Y3" s="109"/>
      <c r="Z3" s="127"/>
      <c r="AA3" s="127"/>
      <c r="AB3" s="128"/>
      <c r="AC3" s="129"/>
      <c r="AD3" s="130"/>
      <c r="AE3" s="81"/>
      <c r="AF3" s="131"/>
      <c r="AG3" s="131" t="s">
        <v>39</v>
      </c>
    </row>
    <row r="4" customHeight="1" spans="2:33">
      <c r="B4" s="59">
        <f ca="1">婚礼日期-TODAY()</f>
        <v>-84</v>
      </c>
      <c r="D4" s="57" t="s">
        <v>40</v>
      </c>
      <c r="E4" s="57" t="s">
        <v>41</v>
      </c>
      <c r="F4" s="57" t="s">
        <v>40</v>
      </c>
      <c r="G4" s="57" t="s">
        <v>42</v>
      </c>
      <c r="H4" s="57" t="s">
        <v>43</v>
      </c>
      <c r="I4" s="80">
        <v>300</v>
      </c>
      <c r="J4" s="57" t="s">
        <v>44</v>
      </c>
      <c r="K4" s="86"/>
      <c r="L4" s="87"/>
      <c r="M4" s="72"/>
      <c r="N4" s="88"/>
      <c r="O4" s="89">
        <f>tbl邀请[[#This Row],[拍单日期]]+5+tbl邀请[[#This Row],[收货后出稿时间]]</f>
        <v>5</v>
      </c>
      <c r="P4" s="83"/>
      <c r="Q4" s="83"/>
      <c r="R4" s="83"/>
      <c r="S4" s="83"/>
      <c r="T4" s="108"/>
      <c r="U4" s="109"/>
      <c r="V4" s="109"/>
      <c r="W4" s="109"/>
      <c r="X4" s="109"/>
      <c r="Y4" s="109"/>
      <c r="Z4" s="127"/>
      <c r="AA4" s="127"/>
      <c r="AB4" s="128"/>
      <c r="AC4" s="129"/>
      <c r="AD4" s="130"/>
      <c r="AE4" s="81"/>
      <c r="AF4" s="131"/>
      <c r="AG4" s="131" t="s">
        <v>39</v>
      </c>
    </row>
    <row r="5" customHeight="1" spans="2:33">
      <c r="B5" s="60" t="s">
        <v>45</v>
      </c>
      <c r="D5" s="61" t="s">
        <v>46</v>
      </c>
      <c r="E5" s="61" t="s">
        <v>47</v>
      </c>
      <c r="F5" s="61" t="s">
        <v>46</v>
      </c>
      <c r="G5" s="62" t="s">
        <v>48</v>
      </c>
      <c r="H5" s="61" t="s">
        <v>49</v>
      </c>
      <c r="I5" s="90">
        <v>500</v>
      </c>
      <c r="J5" s="61" t="s">
        <v>47</v>
      </c>
      <c r="K5" s="91"/>
      <c r="L5" s="92"/>
      <c r="M5" s="93"/>
      <c r="N5" s="94"/>
      <c r="O5" s="95">
        <f>tbl邀请[[#This Row],[拍单日期]]+5+tbl邀请[[#This Row],[收货后出稿时间]]</f>
        <v>5</v>
      </c>
      <c r="P5" s="96" t="s">
        <v>50</v>
      </c>
      <c r="Q5" s="96">
        <v>10</v>
      </c>
      <c r="R5" s="96">
        <v>7</v>
      </c>
      <c r="S5" s="96" t="s">
        <v>50</v>
      </c>
      <c r="T5" s="110">
        <v>500</v>
      </c>
      <c r="U5" s="111" t="s">
        <v>51</v>
      </c>
      <c r="V5" s="112" t="s">
        <v>52</v>
      </c>
      <c r="W5" s="113"/>
      <c r="X5" s="114" t="s">
        <v>53</v>
      </c>
      <c r="Y5" s="114" t="s">
        <v>54</v>
      </c>
      <c r="Z5" s="132">
        <v>7</v>
      </c>
      <c r="AA5" s="132" t="s">
        <v>55</v>
      </c>
      <c r="AB5" s="132" t="s">
        <v>56</v>
      </c>
      <c r="AC5" s="133"/>
      <c r="AD5" s="134"/>
      <c r="AE5" s="99"/>
      <c r="AF5" s="135"/>
      <c r="AG5" s="135" t="s">
        <v>39</v>
      </c>
    </row>
    <row r="6" customHeight="1" spans="2:33">
      <c r="B6" s="63">
        <f>tbl邀请[[#Totals],[小红书昵称]]</f>
        <v>42</v>
      </c>
      <c r="D6" s="61" t="s">
        <v>57</v>
      </c>
      <c r="E6" s="61" t="s">
        <v>58</v>
      </c>
      <c r="F6" s="61" t="s">
        <v>59</v>
      </c>
      <c r="G6" s="62" t="s">
        <v>60</v>
      </c>
      <c r="H6" s="61" t="s">
        <v>61</v>
      </c>
      <c r="I6" s="90">
        <v>500</v>
      </c>
      <c r="J6" s="61" t="s">
        <v>62</v>
      </c>
      <c r="K6" s="91"/>
      <c r="L6" s="92"/>
      <c r="M6" s="93"/>
      <c r="N6" s="94"/>
      <c r="O6" s="95">
        <f>tbl邀请[[#This Row],[拍单日期]]+5+tbl邀请[[#This Row],[收货后出稿时间]]</f>
        <v>5</v>
      </c>
      <c r="P6" s="96" t="s">
        <v>50</v>
      </c>
      <c r="Q6" s="96">
        <v>10</v>
      </c>
      <c r="R6" s="96">
        <v>8</v>
      </c>
      <c r="S6" s="96" t="s">
        <v>50</v>
      </c>
      <c r="T6" s="110">
        <v>500</v>
      </c>
      <c r="U6" s="111" t="s">
        <v>63</v>
      </c>
      <c r="V6" s="115" t="s">
        <v>64</v>
      </c>
      <c r="W6" s="116"/>
      <c r="X6" s="117" t="s">
        <v>65</v>
      </c>
      <c r="Y6" s="117" t="s">
        <v>66</v>
      </c>
      <c r="Z6" s="132" t="s">
        <v>67</v>
      </c>
      <c r="AA6" s="132" t="s">
        <v>68</v>
      </c>
      <c r="AB6" s="132" t="s">
        <v>69</v>
      </c>
      <c r="AC6" s="133"/>
      <c r="AD6" s="134" t="s">
        <v>70</v>
      </c>
      <c r="AE6" s="99"/>
      <c r="AF6" s="135" t="s">
        <v>50</v>
      </c>
      <c r="AG6" s="135" t="s">
        <v>39</v>
      </c>
    </row>
    <row r="7" customHeight="1" spans="2:33">
      <c r="B7" s="60" t="s">
        <v>71</v>
      </c>
      <c r="D7" s="61" t="s">
        <v>72</v>
      </c>
      <c r="E7" s="61" t="s">
        <v>73</v>
      </c>
      <c r="F7" s="61" t="s">
        <v>74</v>
      </c>
      <c r="G7" s="62" t="s">
        <v>75</v>
      </c>
      <c r="H7" s="61" t="s">
        <v>76</v>
      </c>
      <c r="I7" s="90">
        <v>3600</v>
      </c>
      <c r="J7" s="61" t="s">
        <v>77</v>
      </c>
      <c r="K7" s="91"/>
      <c r="L7" s="92"/>
      <c r="M7" s="93"/>
      <c r="N7" s="94"/>
      <c r="O7" s="95">
        <f>tbl邀请[[#This Row],[拍单日期]]+5+tbl邀请[[#This Row],[收货后出稿时间]]</f>
        <v>5</v>
      </c>
      <c r="P7" s="96" t="s">
        <v>50</v>
      </c>
      <c r="Q7" s="96">
        <v>10</v>
      </c>
      <c r="R7" s="96">
        <v>9</v>
      </c>
      <c r="S7" s="96" t="s">
        <v>50</v>
      </c>
      <c r="T7" s="110">
        <v>3600</v>
      </c>
      <c r="U7" s="111" t="s">
        <v>78</v>
      </c>
      <c r="V7" s="113"/>
      <c r="W7" s="113"/>
      <c r="X7" s="114" t="s">
        <v>79</v>
      </c>
      <c r="Y7" s="114" t="s">
        <v>80</v>
      </c>
      <c r="Z7" s="132" t="s">
        <v>81</v>
      </c>
      <c r="AA7" s="132" t="s">
        <v>82</v>
      </c>
      <c r="AB7" s="132" t="s">
        <v>83</v>
      </c>
      <c r="AC7" s="133"/>
      <c r="AD7" s="134" t="s">
        <v>70</v>
      </c>
      <c r="AE7" s="99"/>
      <c r="AF7" s="135" t="s">
        <v>50</v>
      </c>
      <c r="AG7" s="135" t="s">
        <v>39</v>
      </c>
    </row>
    <row r="8" ht="31.5" customHeight="1" spans="2:33">
      <c r="B8" s="63">
        <f>tbl邀请[[#Totals],[拍单日期]]</f>
        <v>1</v>
      </c>
      <c r="D8" s="61" t="s">
        <v>84</v>
      </c>
      <c r="E8" s="61" t="s">
        <v>85</v>
      </c>
      <c r="F8" s="61" t="s">
        <v>86</v>
      </c>
      <c r="G8" s="62" t="s">
        <v>87</v>
      </c>
      <c r="H8" s="61" t="s">
        <v>88</v>
      </c>
      <c r="I8" s="90">
        <v>2500</v>
      </c>
      <c r="J8" s="61" t="s">
        <v>89</v>
      </c>
      <c r="K8" s="91"/>
      <c r="L8" s="92"/>
      <c r="M8" s="93"/>
      <c r="N8" s="94"/>
      <c r="O8" s="95">
        <f>tbl邀请[[#This Row],[拍单日期]]+5+tbl邀请[[#This Row],[收货后出稿时间]]</f>
        <v>5</v>
      </c>
      <c r="P8" s="96" t="s">
        <v>50</v>
      </c>
      <c r="Q8" s="96">
        <v>10</v>
      </c>
      <c r="R8" s="96">
        <v>8</v>
      </c>
      <c r="S8" s="96" t="s">
        <v>50</v>
      </c>
      <c r="T8" s="110">
        <v>2500</v>
      </c>
      <c r="U8" s="115" t="s">
        <v>90</v>
      </c>
      <c r="V8" s="113"/>
      <c r="W8" s="113"/>
      <c r="X8" s="114" t="s">
        <v>91</v>
      </c>
      <c r="Y8" s="114" t="s">
        <v>92</v>
      </c>
      <c r="Z8" s="132" t="s">
        <v>93</v>
      </c>
      <c r="AA8" s="132" t="s">
        <v>94</v>
      </c>
      <c r="AB8" s="132" t="s">
        <v>95</v>
      </c>
      <c r="AC8" s="133"/>
      <c r="AD8" s="134" t="s">
        <v>70</v>
      </c>
      <c r="AE8" s="99"/>
      <c r="AF8" s="135"/>
      <c r="AG8" s="135" t="s">
        <v>39</v>
      </c>
    </row>
    <row r="9" customHeight="1" spans="2:33">
      <c r="B9" s="60" t="s">
        <v>96</v>
      </c>
      <c r="D9" s="64" t="s">
        <v>97</v>
      </c>
      <c r="E9" s="64" t="s">
        <v>98</v>
      </c>
      <c r="F9" s="64" t="s">
        <v>99</v>
      </c>
      <c r="G9" s="64" t="s">
        <v>100</v>
      </c>
      <c r="H9" s="64" t="s">
        <v>101</v>
      </c>
      <c r="I9" s="97">
        <v>200</v>
      </c>
      <c r="J9" s="64" t="s">
        <v>102</v>
      </c>
      <c r="K9" s="91"/>
      <c r="L9" s="92"/>
      <c r="M9" s="93"/>
      <c r="N9" s="94"/>
      <c r="O9" s="95">
        <f>tbl邀请[[#This Row],[拍单日期]]+5+tbl邀请[[#This Row],[收货后出稿时间]]</f>
        <v>5</v>
      </c>
      <c r="P9" s="96" t="s">
        <v>50</v>
      </c>
      <c r="Q9" s="96">
        <v>10</v>
      </c>
      <c r="R9" s="96">
        <v>8</v>
      </c>
      <c r="S9" s="96" t="s">
        <v>50</v>
      </c>
      <c r="T9" s="110">
        <v>200</v>
      </c>
      <c r="U9" s="111" t="s">
        <v>103</v>
      </c>
      <c r="V9" s="113"/>
      <c r="W9" s="113"/>
      <c r="X9" s="114" t="s">
        <v>104</v>
      </c>
      <c r="Y9" s="114" t="s">
        <v>105</v>
      </c>
      <c r="Z9" s="132">
        <v>42</v>
      </c>
      <c r="AA9" s="132">
        <v>11</v>
      </c>
      <c r="AB9" s="132" t="s">
        <v>106</v>
      </c>
      <c r="AC9" s="133"/>
      <c r="AD9" s="134"/>
      <c r="AE9" s="99"/>
      <c r="AF9" s="135" t="s">
        <v>50</v>
      </c>
      <c r="AG9" s="135" t="s">
        <v>107</v>
      </c>
    </row>
    <row r="10" customHeight="1" spans="2:33">
      <c r="B10" s="63">
        <f>tbl邀请[[#Totals],[是否交稿]]</f>
        <v>36</v>
      </c>
      <c r="D10" s="64" t="s">
        <v>108</v>
      </c>
      <c r="E10" s="64" t="s">
        <v>109</v>
      </c>
      <c r="F10" s="64" t="s">
        <v>108</v>
      </c>
      <c r="G10" s="64" t="s">
        <v>110</v>
      </c>
      <c r="H10" s="64" t="s">
        <v>111</v>
      </c>
      <c r="I10" s="97">
        <v>200</v>
      </c>
      <c r="J10" s="64" t="s">
        <v>109</v>
      </c>
      <c r="K10" s="91"/>
      <c r="L10" s="92"/>
      <c r="M10" s="93"/>
      <c r="N10" s="94"/>
      <c r="O10" s="95">
        <f>tbl邀请[[#This Row],[拍单日期]]+5+tbl邀请[[#This Row],[收货后出稿时间]]</f>
        <v>5</v>
      </c>
      <c r="P10" s="96" t="s">
        <v>50</v>
      </c>
      <c r="Q10" s="96">
        <v>10</v>
      </c>
      <c r="R10" s="96">
        <v>8</v>
      </c>
      <c r="S10" s="96" t="s">
        <v>50</v>
      </c>
      <c r="T10" s="110">
        <v>200</v>
      </c>
      <c r="U10" s="115" t="s">
        <v>112</v>
      </c>
      <c r="V10" s="116"/>
      <c r="W10" s="116"/>
      <c r="X10" s="117" t="s">
        <v>113</v>
      </c>
      <c r="Y10" s="117" t="s">
        <v>114</v>
      </c>
      <c r="Z10" s="132" t="s">
        <v>115</v>
      </c>
      <c r="AA10" s="132" t="s">
        <v>116</v>
      </c>
      <c r="AB10" s="132" t="s">
        <v>56</v>
      </c>
      <c r="AC10" s="133"/>
      <c r="AD10" s="134"/>
      <c r="AE10" s="99"/>
      <c r="AF10" s="135" t="s">
        <v>50</v>
      </c>
      <c r="AG10" s="135" t="s">
        <v>107</v>
      </c>
    </row>
    <row r="11" customHeight="1" spans="2:33">
      <c r="B11" s="60" t="s">
        <v>117</v>
      </c>
      <c r="D11" s="65" t="s">
        <v>118</v>
      </c>
      <c r="E11" s="65" t="s">
        <v>119</v>
      </c>
      <c r="F11" s="65" t="s">
        <v>120</v>
      </c>
      <c r="G11" s="66" t="s">
        <v>121</v>
      </c>
      <c r="H11" s="65" t="s">
        <v>122</v>
      </c>
      <c r="I11" s="98">
        <v>200</v>
      </c>
      <c r="J11" s="65" t="s">
        <v>123</v>
      </c>
      <c r="K11" s="81"/>
      <c r="L11" s="82"/>
      <c r="M11" s="83"/>
      <c r="N11" s="84"/>
      <c r="O11" s="85">
        <f>tbl邀请[[#This Row],[拍单日期]]+5+tbl邀请[[#This Row],[收货后出稿时间]]</f>
        <v>5</v>
      </c>
      <c r="P11" s="83"/>
      <c r="Q11" s="83"/>
      <c r="R11" s="83"/>
      <c r="S11" s="83"/>
      <c r="T11" s="108"/>
      <c r="U11" s="109"/>
      <c r="V11" s="109"/>
      <c r="W11" s="109"/>
      <c r="X11" s="109"/>
      <c r="Y11" s="109"/>
      <c r="Z11" s="127"/>
      <c r="AA11" s="127"/>
      <c r="AB11" s="128"/>
      <c r="AC11" s="129"/>
      <c r="AD11" s="130"/>
      <c r="AE11" s="81"/>
      <c r="AF11" s="131"/>
      <c r="AG11" s="131" t="s">
        <v>107</v>
      </c>
    </row>
    <row r="12" customHeight="1" spans="2:33">
      <c r="B12" s="63">
        <f>tbl邀请[[#Totals],[是否发布]]</f>
        <v>35</v>
      </c>
      <c r="D12" s="64" t="s">
        <v>124</v>
      </c>
      <c r="E12" s="64" t="s">
        <v>125</v>
      </c>
      <c r="F12" s="64" t="s">
        <v>126</v>
      </c>
      <c r="G12" s="64" t="s">
        <v>127</v>
      </c>
      <c r="H12" s="64" t="s">
        <v>101</v>
      </c>
      <c r="I12" s="97">
        <v>200</v>
      </c>
      <c r="J12" s="64" t="s">
        <v>128</v>
      </c>
      <c r="K12" s="91"/>
      <c r="L12" s="92"/>
      <c r="M12" s="93"/>
      <c r="N12" s="94"/>
      <c r="O12" s="95">
        <f>tbl邀请[[#This Row],[拍单日期]]+5+tbl邀请[[#This Row],[收货后出稿时间]]</f>
        <v>5</v>
      </c>
      <c r="P12" s="96" t="s">
        <v>50</v>
      </c>
      <c r="Q12" s="96">
        <v>10</v>
      </c>
      <c r="R12" s="96">
        <v>8</v>
      </c>
      <c r="S12" s="96" t="s">
        <v>50</v>
      </c>
      <c r="T12" s="110">
        <v>200</v>
      </c>
      <c r="U12" s="115" t="s">
        <v>129</v>
      </c>
      <c r="V12" s="115" t="s">
        <v>130</v>
      </c>
      <c r="W12" s="116"/>
      <c r="X12" s="117" t="s">
        <v>131</v>
      </c>
      <c r="Y12" s="117" t="s">
        <v>132</v>
      </c>
      <c r="Z12" s="132" t="s">
        <v>133</v>
      </c>
      <c r="AA12" s="132" t="s">
        <v>134</v>
      </c>
      <c r="AB12" s="132" t="s">
        <v>135</v>
      </c>
      <c r="AC12" s="133"/>
      <c r="AD12" s="134"/>
      <c r="AE12" s="99"/>
      <c r="AF12" s="135" t="s">
        <v>50</v>
      </c>
      <c r="AG12" s="135" t="s">
        <v>107</v>
      </c>
    </row>
    <row r="13" customHeight="1" spans="2:33">
      <c r="B13" s="60" t="s">
        <v>136</v>
      </c>
      <c r="D13" s="64" t="s">
        <v>137</v>
      </c>
      <c r="E13" s="64" t="s">
        <v>138</v>
      </c>
      <c r="F13" s="64" t="s">
        <v>139</v>
      </c>
      <c r="G13" s="64" t="s">
        <v>140</v>
      </c>
      <c r="H13" s="64" t="s">
        <v>141</v>
      </c>
      <c r="I13" s="97">
        <v>200</v>
      </c>
      <c r="J13" s="64" t="s">
        <v>142</v>
      </c>
      <c r="K13" s="91"/>
      <c r="L13" s="92"/>
      <c r="M13" s="93"/>
      <c r="N13" s="94"/>
      <c r="O13" s="95">
        <f>tbl邀请[[#This Row],[拍单日期]]+5+tbl邀请[[#This Row],[收货后出稿时间]]</f>
        <v>5</v>
      </c>
      <c r="P13" s="96" t="s">
        <v>50</v>
      </c>
      <c r="Q13" s="96">
        <v>7</v>
      </c>
      <c r="R13" s="96">
        <v>7</v>
      </c>
      <c r="S13" s="96" t="s">
        <v>50</v>
      </c>
      <c r="T13" s="110">
        <v>200</v>
      </c>
      <c r="U13" s="111" t="s">
        <v>143</v>
      </c>
      <c r="V13" s="116"/>
      <c r="W13" s="116"/>
      <c r="X13" s="116"/>
      <c r="Y13" s="116"/>
      <c r="Z13" s="136">
        <v>102</v>
      </c>
      <c r="AA13" s="136">
        <v>18</v>
      </c>
      <c r="AB13" s="137">
        <v>33</v>
      </c>
      <c r="AC13" s="133"/>
      <c r="AD13" s="134"/>
      <c r="AE13" s="99"/>
      <c r="AF13" s="135" t="s">
        <v>50</v>
      </c>
      <c r="AG13" s="135" t="s">
        <v>107</v>
      </c>
    </row>
    <row r="14" customHeight="1" spans="2:33">
      <c r="B14" s="67">
        <f>tbl邀请[[#Totals],[拍单金额]]</f>
        <v>0</v>
      </c>
      <c r="D14" s="68" t="s">
        <v>144</v>
      </c>
      <c r="E14" s="64" t="s">
        <v>145</v>
      </c>
      <c r="F14" s="64" t="s">
        <v>146</v>
      </c>
      <c r="G14" s="64" t="s">
        <v>147</v>
      </c>
      <c r="H14" s="64" t="s">
        <v>148</v>
      </c>
      <c r="I14" s="97">
        <v>200</v>
      </c>
      <c r="J14" s="64" t="s">
        <v>149</v>
      </c>
      <c r="K14" s="91"/>
      <c r="L14" s="92"/>
      <c r="M14" s="93"/>
      <c r="N14" s="94"/>
      <c r="O14" s="95">
        <f>tbl邀请[[#This Row],[拍单日期]]+5+tbl邀请[[#This Row],[收货后出稿时间]]</f>
        <v>5</v>
      </c>
      <c r="P14" s="96" t="s">
        <v>50</v>
      </c>
      <c r="Q14" s="96">
        <v>10</v>
      </c>
      <c r="R14" s="96">
        <v>4</v>
      </c>
      <c r="S14" s="96" t="s">
        <v>50</v>
      </c>
      <c r="T14" s="110">
        <v>200</v>
      </c>
      <c r="U14" s="111" t="s">
        <v>150</v>
      </c>
      <c r="V14" s="116"/>
      <c r="W14" s="116"/>
      <c r="X14" s="116"/>
      <c r="Y14" s="116"/>
      <c r="Z14" s="136">
        <v>43</v>
      </c>
      <c r="AA14" s="136">
        <v>17</v>
      </c>
      <c r="AB14" s="137">
        <v>15</v>
      </c>
      <c r="AC14" s="133"/>
      <c r="AD14" s="134"/>
      <c r="AE14" s="99"/>
      <c r="AF14" s="135" t="s">
        <v>50</v>
      </c>
      <c r="AG14" s="135" t="s">
        <v>107</v>
      </c>
    </row>
    <row r="15" customHeight="1" spans="2:33">
      <c r="B15" s="60" t="s">
        <v>151</v>
      </c>
      <c r="D15" s="64" t="s">
        <v>152</v>
      </c>
      <c r="E15" s="64" t="s">
        <v>153</v>
      </c>
      <c r="F15" s="64" t="s">
        <v>152</v>
      </c>
      <c r="G15" s="64" t="s">
        <v>154</v>
      </c>
      <c r="H15" s="64" t="s">
        <v>155</v>
      </c>
      <c r="I15" s="97">
        <v>200</v>
      </c>
      <c r="J15" s="64" t="s">
        <v>153</v>
      </c>
      <c r="K15" s="91"/>
      <c r="L15" s="92"/>
      <c r="M15" s="93"/>
      <c r="N15" s="94"/>
      <c r="O15" s="95">
        <f>tbl邀请[[#This Row],[拍单日期]]+5+tbl邀请[[#This Row],[收货后出稿时间]]</f>
        <v>5</v>
      </c>
      <c r="P15" s="96" t="s">
        <v>50</v>
      </c>
      <c r="Q15" s="96">
        <v>7</v>
      </c>
      <c r="R15" s="96">
        <v>7</v>
      </c>
      <c r="S15" s="96" t="s">
        <v>50</v>
      </c>
      <c r="T15" s="110">
        <v>200</v>
      </c>
      <c r="U15" s="115" t="s">
        <v>156</v>
      </c>
      <c r="V15" s="113"/>
      <c r="W15" s="113"/>
      <c r="X15" s="113"/>
      <c r="Y15" s="113"/>
      <c r="Z15" s="136">
        <v>63</v>
      </c>
      <c r="AA15" s="136">
        <v>27</v>
      </c>
      <c r="AB15" s="137">
        <v>83</v>
      </c>
      <c r="AC15" s="133"/>
      <c r="AD15" s="134"/>
      <c r="AE15" s="99"/>
      <c r="AF15" s="135"/>
      <c r="AG15" s="135" t="s">
        <v>107</v>
      </c>
    </row>
    <row r="16" customHeight="1" spans="2:33">
      <c r="B16" s="67">
        <f>tbl邀请[[#Totals],[结算金额]]</f>
        <v>13300</v>
      </c>
      <c r="D16" s="64" t="s">
        <v>157</v>
      </c>
      <c r="E16" s="64" t="s">
        <v>158</v>
      </c>
      <c r="F16" s="64" t="s">
        <v>157</v>
      </c>
      <c r="G16" s="64" t="s">
        <v>159</v>
      </c>
      <c r="H16" s="64" t="s">
        <v>148</v>
      </c>
      <c r="I16" s="97">
        <v>200</v>
      </c>
      <c r="J16" s="64" t="s">
        <v>160</v>
      </c>
      <c r="K16" s="99"/>
      <c r="L16" s="100"/>
      <c r="M16" s="96"/>
      <c r="N16" s="101"/>
      <c r="O16" s="102">
        <f>tbl邀请[[#This Row],[拍单日期]]+5+tbl邀请[[#This Row],[收货后出稿时间]]</f>
        <v>5</v>
      </c>
      <c r="P16" s="96" t="s">
        <v>50</v>
      </c>
      <c r="Q16" s="96">
        <v>7</v>
      </c>
      <c r="R16" s="96">
        <v>8</v>
      </c>
      <c r="S16" s="96" t="s">
        <v>50</v>
      </c>
      <c r="T16" s="118">
        <v>200</v>
      </c>
      <c r="U16" s="115" t="s">
        <v>161</v>
      </c>
      <c r="V16" s="116"/>
      <c r="W16" s="116"/>
      <c r="X16" s="116"/>
      <c r="Y16" s="116"/>
      <c r="Z16" s="136">
        <v>64</v>
      </c>
      <c r="AA16" s="136">
        <v>38</v>
      </c>
      <c r="AB16" s="137">
        <v>14</v>
      </c>
      <c r="AC16" s="133"/>
      <c r="AD16" s="134"/>
      <c r="AE16" s="99"/>
      <c r="AF16" s="135" t="s">
        <v>50</v>
      </c>
      <c r="AG16" s="135" t="s">
        <v>107</v>
      </c>
    </row>
    <row r="17" customHeight="1" spans="2:33">
      <c r="B17" s="60" t="s">
        <v>162</v>
      </c>
      <c r="D17" s="64" t="s">
        <v>163</v>
      </c>
      <c r="E17" s="64" t="s">
        <v>164</v>
      </c>
      <c r="F17" s="64" t="s">
        <v>163</v>
      </c>
      <c r="G17" s="64" t="s">
        <v>165</v>
      </c>
      <c r="H17" s="64" t="s">
        <v>166</v>
      </c>
      <c r="I17" s="97">
        <v>200</v>
      </c>
      <c r="J17" s="64" t="s">
        <v>167</v>
      </c>
      <c r="K17" s="91"/>
      <c r="L17" s="92"/>
      <c r="M17" s="93"/>
      <c r="N17" s="94"/>
      <c r="O17" s="95">
        <f>tbl邀请[[#This Row],[拍单日期]]+5+tbl邀请[[#This Row],[收货后出稿时间]]</f>
        <v>5</v>
      </c>
      <c r="P17" s="96" t="s">
        <v>50</v>
      </c>
      <c r="Q17" s="96">
        <v>7</v>
      </c>
      <c r="R17" s="96">
        <v>7</v>
      </c>
      <c r="S17" s="96" t="s">
        <v>50</v>
      </c>
      <c r="T17" s="110">
        <v>200</v>
      </c>
      <c r="U17" s="115" t="s">
        <v>168</v>
      </c>
      <c r="V17" s="115" t="s">
        <v>169</v>
      </c>
      <c r="W17" s="115" t="s">
        <v>169</v>
      </c>
      <c r="X17" s="117" t="s">
        <v>170</v>
      </c>
      <c r="Y17" s="117" t="s">
        <v>171</v>
      </c>
      <c r="Z17" s="132" t="s">
        <v>172</v>
      </c>
      <c r="AA17" s="132" t="s">
        <v>69</v>
      </c>
      <c r="AB17" s="132" t="s">
        <v>55</v>
      </c>
      <c r="AC17" s="133"/>
      <c r="AD17" s="134"/>
      <c r="AE17" s="99"/>
      <c r="AF17" s="135" t="s">
        <v>50</v>
      </c>
      <c r="AG17" s="135" t="s">
        <v>107</v>
      </c>
    </row>
    <row r="18" customHeight="1" spans="2:33">
      <c r="B18" s="67">
        <f>tbl邀请[[#Totals],[笔记报价]]-B16</f>
        <v>1600</v>
      </c>
      <c r="D18" s="65" t="s">
        <v>173</v>
      </c>
      <c r="E18" s="65" t="s">
        <v>174</v>
      </c>
      <c r="F18" s="65" t="s">
        <v>175</v>
      </c>
      <c r="G18" s="65" t="s">
        <v>176</v>
      </c>
      <c r="H18" s="65" t="s">
        <v>177</v>
      </c>
      <c r="I18" s="98">
        <v>200</v>
      </c>
      <c r="J18" s="65" t="s">
        <v>178</v>
      </c>
      <c r="K18" s="81"/>
      <c r="L18" s="82"/>
      <c r="M18" s="83"/>
      <c r="N18" s="84"/>
      <c r="O18" s="85">
        <f>tbl邀请[[#This Row],[拍单日期]]+5+tbl邀请[[#This Row],[收货后出稿时间]]</f>
        <v>5</v>
      </c>
      <c r="P18" s="83"/>
      <c r="Q18" s="83"/>
      <c r="R18" s="83"/>
      <c r="S18" s="83"/>
      <c r="T18" s="108"/>
      <c r="U18" s="109"/>
      <c r="V18" s="109"/>
      <c r="W18" s="109"/>
      <c r="X18" s="109"/>
      <c r="Y18" s="109"/>
      <c r="Z18" s="127"/>
      <c r="AA18" s="127"/>
      <c r="AB18" s="128"/>
      <c r="AC18" s="129"/>
      <c r="AD18" s="130"/>
      <c r="AE18" s="81"/>
      <c r="AF18" s="131"/>
      <c r="AG18" s="131" t="s">
        <v>107</v>
      </c>
    </row>
    <row r="19" customHeight="1" spans="4:33">
      <c r="D19" s="64" t="s">
        <v>179</v>
      </c>
      <c r="E19" s="64" t="s">
        <v>180</v>
      </c>
      <c r="F19" s="64" t="s">
        <v>181</v>
      </c>
      <c r="G19" s="64" t="s">
        <v>182</v>
      </c>
      <c r="H19" s="64" t="s">
        <v>183</v>
      </c>
      <c r="I19" s="97">
        <v>200</v>
      </c>
      <c r="J19" s="64" t="s">
        <v>184</v>
      </c>
      <c r="K19" s="91"/>
      <c r="L19" s="92"/>
      <c r="M19" s="93"/>
      <c r="N19" s="94"/>
      <c r="O19" s="95">
        <f>tbl邀请[[#This Row],[拍单日期]]+5+tbl邀请[[#This Row],[收货后出稿时间]]</f>
        <v>5</v>
      </c>
      <c r="P19" s="96" t="s">
        <v>50</v>
      </c>
      <c r="Q19" s="96">
        <v>10</v>
      </c>
      <c r="R19" s="96">
        <v>9</v>
      </c>
      <c r="S19" s="96" t="s">
        <v>50</v>
      </c>
      <c r="T19" s="110">
        <v>200</v>
      </c>
      <c r="U19" s="115" t="s">
        <v>185</v>
      </c>
      <c r="V19" s="115" t="s">
        <v>186</v>
      </c>
      <c r="W19" s="116"/>
      <c r="X19" s="117" t="s">
        <v>187</v>
      </c>
      <c r="Y19" s="117" t="s">
        <v>188</v>
      </c>
      <c r="Z19" s="132" t="s">
        <v>189</v>
      </c>
      <c r="AA19" s="132" t="s">
        <v>190</v>
      </c>
      <c r="AB19" s="132" t="s">
        <v>134</v>
      </c>
      <c r="AC19" s="133"/>
      <c r="AD19" s="134"/>
      <c r="AE19" s="99"/>
      <c r="AF19" s="135" t="s">
        <v>50</v>
      </c>
      <c r="AG19" s="135" t="s">
        <v>107</v>
      </c>
    </row>
    <row r="20" customHeight="1" spans="2:33">
      <c r="B20" s="39" t="s">
        <v>191</v>
      </c>
      <c r="D20" s="64" t="s">
        <v>192</v>
      </c>
      <c r="E20" s="64" t="s">
        <v>193</v>
      </c>
      <c r="F20" s="64" t="s">
        <v>194</v>
      </c>
      <c r="G20" s="64" t="s">
        <v>195</v>
      </c>
      <c r="H20" s="64" t="s">
        <v>141</v>
      </c>
      <c r="I20" s="97">
        <v>200</v>
      </c>
      <c r="J20" s="64" t="s">
        <v>193</v>
      </c>
      <c r="K20" s="91"/>
      <c r="L20" s="92"/>
      <c r="M20" s="93"/>
      <c r="N20" s="94"/>
      <c r="O20" s="95">
        <f>tbl邀请[[#This Row],[拍单日期]]+5+tbl邀请[[#This Row],[收货后出稿时间]]</f>
        <v>5</v>
      </c>
      <c r="P20" s="96" t="s">
        <v>50</v>
      </c>
      <c r="Q20" s="96">
        <v>9</v>
      </c>
      <c r="R20" s="96">
        <v>7</v>
      </c>
      <c r="S20" s="96" t="s">
        <v>50</v>
      </c>
      <c r="T20" s="110">
        <v>200</v>
      </c>
      <c r="U20" s="111" t="s">
        <v>196</v>
      </c>
      <c r="V20" s="116"/>
      <c r="W20" s="116"/>
      <c r="X20" s="116"/>
      <c r="Y20" s="116"/>
      <c r="Z20" s="136">
        <v>50</v>
      </c>
      <c r="AA20" s="136">
        <v>26</v>
      </c>
      <c r="AB20" s="137">
        <v>13</v>
      </c>
      <c r="AC20" s="133"/>
      <c r="AD20" s="134"/>
      <c r="AE20" s="99"/>
      <c r="AF20" s="135" t="s">
        <v>50</v>
      </c>
      <c r="AG20" s="135" t="s">
        <v>107</v>
      </c>
    </row>
    <row r="21" customHeight="1" spans="2:33">
      <c r="B21" s="69">
        <f ca="1">TODAY()</f>
        <v>44188</v>
      </c>
      <c r="D21" s="64" t="s">
        <v>197</v>
      </c>
      <c r="E21" s="64" t="s">
        <v>198</v>
      </c>
      <c r="F21" s="64" t="s">
        <v>199</v>
      </c>
      <c r="G21" s="64" t="s">
        <v>200</v>
      </c>
      <c r="H21" s="64" t="s">
        <v>148</v>
      </c>
      <c r="I21" s="97">
        <v>200</v>
      </c>
      <c r="J21" s="64" t="s">
        <v>201</v>
      </c>
      <c r="K21" s="91"/>
      <c r="L21" s="92"/>
      <c r="M21" s="93"/>
      <c r="N21" s="94"/>
      <c r="O21" s="95">
        <f>tbl邀请[[#This Row],[拍单日期]]+5+tbl邀请[[#This Row],[收货后出稿时间]]</f>
        <v>5</v>
      </c>
      <c r="P21" s="96" t="s">
        <v>50</v>
      </c>
      <c r="Q21" s="96">
        <v>7</v>
      </c>
      <c r="R21" s="96">
        <v>7</v>
      </c>
      <c r="S21" s="96" t="s">
        <v>50</v>
      </c>
      <c r="T21" s="110">
        <v>200</v>
      </c>
      <c r="U21" s="111" t="s">
        <v>202</v>
      </c>
      <c r="V21" s="113"/>
      <c r="W21" s="113"/>
      <c r="X21" s="113"/>
      <c r="Y21" s="113"/>
      <c r="Z21" s="136">
        <v>76</v>
      </c>
      <c r="AA21" s="136">
        <v>33</v>
      </c>
      <c r="AB21" s="137">
        <v>45</v>
      </c>
      <c r="AC21" s="133"/>
      <c r="AD21" s="134"/>
      <c r="AE21" s="99"/>
      <c r="AF21" s="135"/>
      <c r="AG21" s="135" t="s">
        <v>107</v>
      </c>
    </row>
    <row r="22" customHeight="1" spans="4:33">
      <c r="D22" s="64" t="s">
        <v>203</v>
      </c>
      <c r="E22" s="64" t="s">
        <v>204</v>
      </c>
      <c r="F22" s="64" t="s">
        <v>205</v>
      </c>
      <c r="G22" s="64" t="s">
        <v>206</v>
      </c>
      <c r="H22" s="64" t="s">
        <v>166</v>
      </c>
      <c r="I22" s="97">
        <v>200</v>
      </c>
      <c r="J22" s="64" t="s">
        <v>207</v>
      </c>
      <c r="K22" s="91"/>
      <c r="L22" s="92"/>
      <c r="M22" s="93"/>
      <c r="N22" s="94"/>
      <c r="O22" s="95">
        <f>tbl邀请[[#This Row],[拍单日期]]+5+tbl邀请[[#This Row],[收货后出稿时间]]</f>
        <v>5</v>
      </c>
      <c r="P22" s="96" t="s">
        <v>50</v>
      </c>
      <c r="Q22" s="96">
        <v>10</v>
      </c>
      <c r="R22" s="96">
        <v>8</v>
      </c>
      <c r="S22" s="96" t="s">
        <v>50</v>
      </c>
      <c r="T22" s="110">
        <v>200</v>
      </c>
      <c r="U22" s="111" t="s">
        <v>208</v>
      </c>
      <c r="V22" s="115" t="s">
        <v>209</v>
      </c>
      <c r="W22" s="116"/>
      <c r="X22" s="116"/>
      <c r="Y22" s="116"/>
      <c r="Z22" s="136">
        <v>93</v>
      </c>
      <c r="AA22" s="136">
        <v>52</v>
      </c>
      <c r="AB22" s="137">
        <v>22</v>
      </c>
      <c r="AC22" s="133"/>
      <c r="AD22" s="134"/>
      <c r="AE22" s="99"/>
      <c r="AF22" s="135" t="s">
        <v>50</v>
      </c>
      <c r="AG22" s="135" t="s">
        <v>107</v>
      </c>
    </row>
    <row r="23" customHeight="1" spans="4:33">
      <c r="D23" s="64" t="s">
        <v>210</v>
      </c>
      <c r="E23" s="64" t="s">
        <v>211</v>
      </c>
      <c r="F23" s="64" t="s">
        <v>212</v>
      </c>
      <c r="G23" s="64" t="s">
        <v>213</v>
      </c>
      <c r="H23" s="64" t="s">
        <v>111</v>
      </c>
      <c r="I23" s="97">
        <v>200</v>
      </c>
      <c r="J23" s="64" t="s">
        <v>214</v>
      </c>
      <c r="K23" s="91"/>
      <c r="L23" s="92"/>
      <c r="M23" s="93"/>
      <c r="N23" s="94"/>
      <c r="O23" s="95">
        <f>tbl邀请[[#This Row],[拍单日期]]+5+tbl邀请[[#This Row],[收货后出稿时间]]</f>
        <v>5</v>
      </c>
      <c r="P23" s="96" t="s">
        <v>50</v>
      </c>
      <c r="Q23" s="96">
        <v>10</v>
      </c>
      <c r="R23" s="96">
        <v>8</v>
      </c>
      <c r="S23" s="96" t="s">
        <v>50</v>
      </c>
      <c r="T23" s="110">
        <v>200</v>
      </c>
      <c r="U23" s="111" t="s">
        <v>215</v>
      </c>
      <c r="V23" s="113"/>
      <c r="W23" s="113"/>
      <c r="X23" s="114" t="s">
        <v>216</v>
      </c>
      <c r="Y23" s="114" t="s">
        <v>217</v>
      </c>
      <c r="Z23" s="132" t="s">
        <v>83</v>
      </c>
      <c r="AA23" s="132" t="s">
        <v>218</v>
      </c>
      <c r="AB23" s="132" t="s">
        <v>219</v>
      </c>
      <c r="AC23" s="133"/>
      <c r="AD23" s="134"/>
      <c r="AE23" s="99"/>
      <c r="AF23" s="135" t="s">
        <v>50</v>
      </c>
      <c r="AG23" s="135" t="s">
        <v>107</v>
      </c>
    </row>
    <row r="24" customHeight="1" spans="4:33">
      <c r="D24" s="65" t="s">
        <v>220</v>
      </c>
      <c r="E24" s="65" t="s">
        <v>221</v>
      </c>
      <c r="F24" s="65" t="s">
        <v>222</v>
      </c>
      <c r="G24" s="65" t="s">
        <v>223</v>
      </c>
      <c r="H24" s="65" t="s">
        <v>43</v>
      </c>
      <c r="I24" s="98">
        <v>200</v>
      </c>
      <c r="J24" s="65" t="s">
        <v>224</v>
      </c>
      <c r="K24" s="81"/>
      <c r="L24" s="82"/>
      <c r="M24" s="83"/>
      <c r="N24" s="84"/>
      <c r="O24" s="85">
        <f>tbl邀请[[#This Row],[拍单日期]]+5+tbl邀请[[#This Row],[收货后出稿时间]]</f>
        <v>5</v>
      </c>
      <c r="P24" s="83"/>
      <c r="Q24" s="83"/>
      <c r="R24" s="83"/>
      <c r="S24" s="83"/>
      <c r="T24" s="108"/>
      <c r="U24" s="109"/>
      <c r="V24" s="109"/>
      <c r="W24" s="109"/>
      <c r="X24" s="109"/>
      <c r="Y24" s="109"/>
      <c r="Z24" s="127"/>
      <c r="AA24" s="127"/>
      <c r="AB24" s="128"/>
      <c r="AC24" s="129"/>
      <c r="AD24" s="130"/>
      <c r="AE24" s="81"/>
      <c r="AF24" s="131"/>
      <c r="AG24" s="131" t="s">
        <v>107</v>
      </c>
    </row>
    <row r="25" customHeight="1" spans="4:33">
      <c r="D25" s="64" t="s">
        <v>225</v>
      </c>
      <c r="E25" s="64" t="s">
        <v>226</v>
      </c>
      <c r="F25" s="64" t="s">
        <v>227</v>
      </c>
      <c r="G25" s="64" t="s">
        <v>228</v>
      </c>
      <c r="H25" s="64" t="s">
        <v>111</v>
      </c>
      <c r="I25" s="97">
        <v>200</v>
      </c>
      <c r="J25" s="64" t="s">
        <v>229</v>
      </c>
      <c r="K25" s="91"/>
      <c r="L25" s="92"/>
      <c r="M25" s="93"/>
      <c r="N25" s="94"/>
      <c r="O25" s="95">
        <f>tbl邀请[[#This Row],[拍单日期]]+5+tbl邀请[[#This Row],[收货后出稿时间]]</f>
        <v>5</v>
      </c>
      <c r="P25" s="96" t="s">
        <v>50</v>
      </c>
      <c r="Q25" s="96">
        <v>10</v>
      </c>
      <c r="R25" s="96">
        <v>8</v>
      </c>
      <c r="S25" s="96" t="s">
        <v>50</v>
      </c>
      <c r="T25" s="110">
        <v>200</v>
      </c>
      <c r="U25" s="111" t="s">
        <v>230</v>
      </c>
      <c r="V25" s="116"/>
      <c r="W25" s="116"/>
      <c r="X25" s="116"/>
      <c r="Y25" s="116"/>
      <c r="Z25" s="136">
        <v>46</v>
      </c>
      <c r="AA25" s="136">
        <v>18</v>
      </c>
      <c r="AB25" s="137">
        <v>19</v>
      </c>
      <c r="AC25" s="133"/>
      <c r="AD25" s="134"/>
      <c r="AE25" s="99"/>
      <c r="AF25" s="135" t="s">
        <v>50</v>
      </c>
      <c r="AG25" s="135" t="s">
        <v>107</v>
      </c>
    </row>
    <row r="26" customHeight="1" spans="4:33">
      <c r="D26" s="64" t="s">
        <v>231</v>
      </c>
      <c r="E26" s="64" t="s">
        <v>232</v>
      </c>
      <c r="F26" s="64" t="s">
        <v>233</v>
      </c>
      <c r="G26" s="64" t="s">
        <v>234</v>
      </c>
      <c r="H26" s="64" t="s">
        <v>166</v>
      </c>
      <c r="I26" s="97">
        <v>200</v>
      </c>
      <c r="J26" s="64" t="s">
        <v>235</v>
      </c>
      <c r="K26" s="91"/>
      <c r="L26" s="92"/>
      <c r="M26" s="93"/>
      <c r="N26" s="94"/>
      <c r="O26" s="95">
        <f>tbl邀请[[#This Row],[拍单日期]]+5+tbl邀请[[#This Row],[收货后出稿时间]]</f>
        <v>5</v>
      </c>
      <c r="P26" s="96" t="s">
        <v>50</v>
      </c>
      <c r="Q26" s="96">
        <v>7</v>
      </c>
      <c r="R26" s="96">
        <v>9</v>
      </c>
      <c r="S26" s="96" t="s">
        <v>50</v>
      </c>
      <c r="T26" s="110">
        <v>200</v>
      </c>
      <c r="U26" s="111" t="s">
        <v>236</v>
      </c>
      <c r="V26" s="115" t="s">
        <v>237</v>
      </c>
      <c r="W26" s="115" t="s">
        <v>238</v>
      </c>
      <c r="X26" s="116"/>
      <c r="Y26" s="116"/>
      <c r="Z26" s="136">
        <v>41</v>
      </c>
      <c r="AA26" s="136">
        <v>20</v>
      </c>
      <c r="AB26" s="137">
        <v>20</v>
      </c>
      <c r="AC26" s="133"/>
      <c r="AD26" s="134"/>
      <c r="AE26" s="99"/>
      <c r="AF26" s="135" t="s">
        <v>50</v>
      </c>
      <c r="AG26" s="135" t="s">
        <v>107</v>
      </c>
    </row>
    <row r="27" customHeight="1" spans="4:33">
      <c r="D27" s="64" t="s">
        <v>239</v>
      </c>
      <c r="E27" s="64" t="s">
        <v>240</v>
      </c>
      <c r="F27" s="64" t="s">
        <v>241</v>
      </c>
      <c r="G27" s="64" t="s">
        <v>242</v>
      </c>
      <c r="H27" s="64" t="s">
        <v>243</v>
      </c>
      <c r="I27" s="97">
        <v>200</v>
      </c>
      <c r="J27" s="64" t="s">
        <v>244</v>
      </c>
      <c r="K27" s="91"/>
      <c r="L27" s="92"/>
      <c r="M27" s="93"/>
      <c r="N27" s="94"/>
      <c r="O27" s="95">
        <f>tbl邀请[[#This Row],[拍单日期]]+5+tbl邀请[[#This Row],[收货后出稿时间]]</f>
        <v>5</v>
      </c>
      <c r="P27" s="96" t="s">
        <v>50</v>
      </c>
      <c r="Q27" s="96">
        <v>10</v>
      </c>
      <c r="R27" s="96">
        <v>5</v>
      </c>
      <c r="S27" s="96" t="s">
        <v>50</v>
      </c>
      <c r="T27" s="110">
        <v>200</v>
      </c>
      <c r="U27" s="115" t="s">
        <v>245</v>
      </c>
      <c r="V27" s="116"/>
      <c r="W27" s="116"/>
      <c r="X27" s="117" t="s">
        <v>246</v>
      </c>
      <c r="Y27" s="117" t="s">
        <v>247</v>
      </c>
      <c r="Z27" s="132" t="s">
        <v>248</v>
      </c>
      <c r="AA27" s="132" t="s">
        <v>249</v>
      </c>
      <c r="AB27" s="132" t="s">
        <v>250</v>
      </c>
      <c r="AC27" s="133"/>
      <c r="AD27" s="134"/>
      <c r="AE27" s="99"/>
      <c r="AF27" s="135" t="s">
        <v>50</v>
      </c>
      <c r="AG27" s="135" t="s">
        <v>107</v>
      </c>
    </row>
    <row r="28" customHeight="1" spans="4:33">
      <c r="D28" s="64" t="s">
        <v>251</v>
      </c>
      <c r="E28" s="64" t="s">
        <v>252</v>
      </c>
      <c r="F28" s="64" t="s">
        <v>253</v>
      </c>
      <c r="G28" s="64" t="s">
        <v>254</v>
      </c>
      <c r="H28" s="64" t="s">
        <v>148</v>
      </c>
      <c r="I28" s="97">
        <v>200</v>
      </c>
      <c r="J28" s="64" t="s">
        <v>255</v>
      </c>
      <c r="K28" s="91"/>
      <c r="L28" s="92"/>
      <c r="M28" s="93"/>
      <c r="N28" s="94"/>
      <c r="O28" s="95">
        <f>tbl邀请[[#This Row],[拍单日期]]+5+tbl邀请[[#This Row],[收货后出稿时间]]</f>
        <v>5</v>
      </c>
      <c r="P28" s="96" t="s">
        <v>50</v>
      </c>
      <c r="Q28" s="96">
        <v>7</v>
      </c>
      <c r="R28" s="96">
        <v>1</v>
      </c>
      <c r="S28" s="96" t="s">
        <v>50</v>
      </c>
      <c r="T28" s="110">
        <v>200</v>
      </c>
      <c r="U28" s="111" t="s">
        <v>256</v>
      </c>
      <c r="V28" s="116"/>
      <c r="W28" s="116"/>
      <c r="X28" s="116"/>
      <c r="Y28" s="116"/>
      <c r="Z28" s="136">
        <v>50</v>
      </c>
      <c r="AA28" s="136">
        <v>31</v>
      </c>
      <c r="AB28" s="137">
        <v>3</v>
      </c>
      <c r="AC28" s="133"/>
      <c r="AD28" s="134"/>
      <c r="AE28" s="99"/>
      <c r="AF28" s="135" t="s">
        <v>50</v>
      </c>
      <c r="AG28" s="135" t="s">
        <v>107</v>
      </c>
    </row>
    <row r="29" customHeight="1" spans="4:33">
      <c r="D29" s="70" t="s">
        <v>257</v>
      </c>
      <c r="E29" s="64" t="s">
        <v>258</v>
      </c>
      <c r="F29" s="64" t="s">
        <v>259</v>
      </c>
      <c r="G29" s="64" t="s">
        <v>260</v>
      </c>
      <c r="H29" s="64" t="s">
        <v>261</v>
      </c>
      <c r="I29" s="97">
        <v>200</v>
      </c>
      <c r="J29" s="64" t="s">
        <v>262</v>
      </c>
      <c r="K29" s="91"/>
      <c r="L29" s="92"/>
      <c r="M29" s="93"/>
      <c r="N29" s="94"/>
      <c r="O29" s="95">
        <f>tbl邀请[[#This Row],[拍单日期]]+5+tbl邀请[[#This Row],[收货后出稿时间]]</f>
        <v>5</v>
      </c>
      <c r="P29" s="96" t="s">
        <v>50</v>
      </c>
      <c r="Q29" s="96">
        <v>10</v>
      </c>
      <c r="R29" s="96">
        <v>7</v>
      </c>
      <c r="S29" s="96" t="s">
        <v>50</v>
      </c>
      <c r="T29" s="110">
        <v>200</v>
      </c>
      <c r="U29" s="111" t="s">
        <v>263</v>
      </c>
      <c r="V29" s="112" t="s">
        <v>264</v>
      </c>
      <c r="W29" s="113"/>
      <c r="X29" s="113"/>
      <c r="Y29" s="113"/>
      <c r="Z29" s="136">
        <v>92</v>
      </c>
      <c r="AA29" s="136">
        <v>25</v>
      </c>
      <c r="AB29" s="137">
        <v>35</v>
      </c>
      <c r="AC29" s="133"/>
      <c r="AD29" s="134"/>
      <c r="AE29" s="99"/>
      <c r="AF29" s="135" t="s">
        <v>50</v>
      </c>
      <c r="AG29" s="135" t="s">
        <v>107</v>
      </c>
    </row>
    <row r="30" customHeight="1" spans="4:33">
      <c r="D30" s="64" t="s">
        <v>265</v>
      </c>
      <c r="E30" s="64" t="s">
        <v>266</v>
      </c>
      <c r="F30" s="64" t="s">
        <v>267</v>
      </c>
      <c r="G30" s="64" t="s">
        <v>268</v>
      </c>
      <c r="H30" s="64" t="s">
        <v>166</v>
      </c>
      <c r="I30" s="97">
        <v>200</v>
      </c>
      <c r="J30" s="64" t="s">
        <v>269</v>
      </c>
      <c r="K30" s="91"/>
      <c r="L30" s="92"/>
      <c r="M30" s="93"/>
      <c r="N30" s="94"/>
      <c r="O30" s="95">
        <f>tbl邀请[[#This Row],[拍单日期]]+5+tbl邀请[[#This Row],[收货后出稿时间]]</f>
        <v>5</v>
      </c>
      <c r="P30" s="96" t="s">
        <v>50</v>
      </c>
      <c r="Q30" s="96">
        <v>10</v>
      </c>
      <c r="R30" s="96">
        <v>8</v>
      </c>
      <c r="S30" s="96" t="s">
        <v>50</v>
      </c>
      <c r="T30" s="110">
        <v>200</v>
      </c>
      <c r="U30" s="115" t="s">
        <v>270</v>
      </c>
      <c r="V30" s="115" t="s">
        <v>271</v>
      </c>
      <c r="W30" s="116"/>
      <c r="X30" s="117" t="s">
        <v>272</v>
      </c>
      <c r="Y30" s="117" t="s">
        <v>273</v>
      </c>
      <c r="Z30" s="132" t="s">
        <v>274</v>
      </c>
      <c r="AA30" s="132" t="s">
        <v>275</v>
      </c>
      <c r="AB30" s="132" t="s">
        <v>276</v>
      </c>
      <c r="AC30" s="133"/>
      <c r="AD30" s="134"/>
      <c r="AE30" s="99"/>
      <c r="AF30" s="135" t="s">
        <v>50</v>
      </c>
      <c r="AG30" s="135" t="s">
        <v>107</v>
      </c>
    </row>
    <row r="31" customHeight="1" spans="4:33">
      <c r="D31" s="64" t="s">
        <v>277</v>
      </c>
      <c r="E31" s="64" t="s">
        <v>278</v>
      </c>
      <c r="F31" s="64" t="s">
        <v>277</v>
      </c>
      <c r="G31" s="64" t="s">
        <v>279</v>
      </c>
      <c r="H31" s="64" t="s">
        <v>280</v>
      </c>
      <c r="I31" s="97">
        <v>200</v>
      </c>
      <c r="J31" s="64" t="s">
        <v>281</v>
      </c>
      <c r="K31" s="91"/>
      <c r="L31" s="92"/>
      <c r="M31" s="93"/>
      <c r="N31" s="94"/>
      <c r="O31" s="95">
        <f>tbl邀请[[#This Row],[拍单日期]]+5+tbl邀请[[#This Row],[收货后出稿时间]]</f>
        <v>5</v>
      </c>
      <c r="P31" s="96" t="s">
        <v>50</v>
      </c>
      <c r="Q31" s="96">
        <v>7</v>
      </c>
      <c r="R31" s="96">
        <v>7</v>
      </c>
      <c r="S31" s="96" t="s">
        <v>50</v>
      </c>
      <c r="T31" s="110">
        <v>200</v>
      </c>
      <c r="U31" s="115" t="s">
        <v>282</v>
      </c>
      <c r="V31" s="116"/>
      <c r="W31" s="116"/>
      <c r="X31" s="117" t="s">
        <v>283</v>
      </c>
      <c r="Y31" s="117" t="s">
        <v>284</v>
      </c>
      <c r="Z31" s="132" t="s">
        <v>285</v>
      </c>
      <c r="AA31" s="132" t="s">
        <v>286</v>
      </c>
      <c r="AB31" s="132" t="s">
        <v>287</v>
      </c>
      <c r="AC31" s="133"/>
      <c r="AD31" s="134"/>
      <c r="AE31" s="99"/>
      <c r="AF31" s="135" t="s">
        <v>50</v>
      </c>
      <c r="AG31" s="135" t="s">
        <v>107</v>
      </c>
    </row>
    <row r="32" customHeight="1" spans="4:33">
      <c r="D32" s="64" t="s">
        <v>288</v>
      </c>
      <c r="E32" s="64" t="s">
        <v>289</v>
      </c>
      <c r="F32" s="64" t="s">
        <v>290</v>
      </c>
      <c r="G32" s="64" t="s">
        <v>291</v>
      </c>
      <c r="H32" s="64" t="s">
        <v>177</v>
      </c>
      <c r="I32" s="97">
        <v>200</v>
      </c>
      <c r="J32" s="64" t="s">
        <v>292</v>
      </c>
      <c r="K32" s="91"/>
      <c r="L32" s="92"/>
      <c r="M32" s="93"/>
      <c r="N32" s="94"/>
      <c r="O32" s="95">
        <f>tbl邀请[[#This Row],[拍单日期]]+5+tbl邀请[[#This Row],[收货后出稿时间]]</f>
        <v>5</v>
      </c>
      <c r="P32" s="96" t="s">
        <v>50</v>
      </c>
      <c r="Q32" s="96">
        <v>7</v>
      </c>
      <c r="R32" s="96">
        <v>8</v>
      </c>
      <c r="S32" s="96" t="s">
        <v>50</v>
      </c>
      <c r="T32" s="110">
        <v>200</v>
      </c>
      <c r="U32" s="111" t="s">
        <v>293</v>
      </c>
      <c r="V32" s="113"/>
      <c r="W32" s="113"/>
      <c r="X32" s="113"/>
      <c r="Y32" s="113"/>
      <c r="Z32" s="136">
        <v>23</v>
      </c>
      <c r="AA32" s="136">
        <v>10</v>
      </c>
      <c r="AB32" s="137">
        <v>18</v>
      </c>
      <c r="AC32" s="133"/>
      <c r="AD32" s="134"/>
      <c r="AE32" s="99"/>
      <c r="AF32" s="135" t="s">
        <v>50</v>
      </c>
      <c r="AG32" s="135" t="s">
        <v>107</v>
      </c>
    </row>
    <row r="33" customHeight="1" spans="4:33">
      <c r="D33" s="65" t="s">
        <v>294</v>
      </c>
      <c r="E33" s="65" t="s">
        <v>295</v>
      </c>
      <c r="F33" s="65" t="s">
        <v>296</v>
      </c>
      <c r="G33" s="65" t="s">
        <v>297</v>
      </c>
      <c r="H33" s="65" t="s">
        <v>298</v>
      </c>
      <c r="I33" s="98">
        <v>200</v>
      </c>
      <c r="J33" s="65" t="s">
        <v>299</v>
      </c>
      <c r="K33" s="81"/>
      <c r="L33" s="82"/>
      <c r="M33" s="83"/>
      <c r="N33" s="84"/>
      <c r="O33" s="85">
        <f>tbl邀请[[#This Row],[拍单日期]]+5+tbl邀请[[#This Row],[收货后出稿时间]]</f>
        <v>5</v>
      </c>
      <c r="P33" s="83"/>
      <c r="Q33" s="83"/>
      <c r="R33" s="83"/>
      <c r="S33" s="83"/>
      <c r="T33" s="108"/>
      <c r="U33" s="109"/>
      <c r="V33" s="109"/>
      <c r="W33" s="109"/>
      <c r="X33" s="109"/>
      <c r="Y33" s="109"/>
      <c r="Z33" s="127"/>
      <c r="AA33" s="127"/>
      <c r="AB33" s="128"/>
      <c r="AC33" s="129"/>
      <c r="AD33" s="130"/>
      <c r="AE33" s="81"/>
      <c r="AF33" s="131"/>
      <c r="AG33" s="131" t="s">
        <v>107</v>
      </c>
    </row>
    <row r="34" customHeight="1" spans="4:33">
      <c r="D34" s="64" t="s">
        <v>300</v>
      </c>
      <c r="E34" s="64" t="s">
        <v>301</v>
      </c>
      <c r="F34" s="64" t="s">
        <v>300</v>
      </c>
      <c r="G34" s="64" t="s">
        <v>302</v>
      </c>
      <c r="H34" s="64" t="s">
        <v>303</v>
      </c>
      <c r="I34" s="97">
        <v>200</v>
      </c>
      <c r="J34" s="64" t="s">
        <v>304</v>
      </c>
      <c r="K34" s="99"/>
      <c r="L34" s="100"/>
      <c r="M34" s="96"/>
      <c r="N34" s="101"/>
      <c r="O34" s="102">
        <f>tbl邀请[[#This Row],[拍单日期]]+5+tbl邀请[[#This Row],[收货后出稿时间]]</f>
        <v>5</v>
      </c>
      <c r="P34" s="96" t="s">
        <v>50</v>
      </c>
      <c r="Q34" s="96">
        <v>7</v>
      </c>
      <c r="R34" s="96">
        <v>8</v>
      </c>
      <c r="S34" s="96" t="s">
        <v>50</v>
      </c>
      <c r="T34" s="118">
        <v>200</v>
      </c>
      <c r="U34" s="111" t="s">
        <v>305</v>
      </c>
      <c r="V34" s="116"/>
      <c r="W34" s="116"/>
      <c r="X34" s="116"/>
      <c r="Y34" s="116"/>
      <c r="Z34" s="136">
        <v>91</v>
      </c>
      <c r="AA34" s="136">
        <v>82</v>
      </c>
      <c r="AB34" s="137">
        <v>3</v>
      </c>
      <c r="AC34" s="133"/>
      <c r="AD34" s="134"/>
      <c r="AE34" s="99"/>
      <c r="AF34" s="135" t="s">
        <v>50</v>
      </c>
      <c r="AG34" s="135" t="s">
        <v>107</v>
      </c>
    </row>
    <row r="35" customHeight="1" spans="4:33">
      <c r="D35" s="64" t="s">
        <v>306</v>
      </c>
      <c r="E35" s="64" t="s">
        <v>307</v>
      </c>
      <c r="F35" s="64" t="s">
        <v>308</v>
      </c>
      <c r="G35" s="71" t="s">
        <v>309</v>
      </c>
      <c r="H35" s="64" t="s">
        <v>310</v>
      </c>
      <c r="I35" s="97">
        <v>200</v>
      </c>
      <c r="J35" s="64" t="s">
        <v>311</v>
      </c>
      <c r="K35" s="91"/>
      <c r="L35" s="92"/>
      <c r="M35" s="93"/>
      <c r="N35" s="94"/>
      <c r="O35" s="95">
        <f>tbl邀请[[#This Row],[拍单日期]]+5+tbl邀请[[#This Row],[收货后出稿时间]]</f>
        <v>5</v>
      </c>
      <c r="P35" s="96" t="s">
        <v>50</v>
      </c>
      <c r="Q35" s="96">
        <v>10</v>
      </c>
      <c r="R35" s="96">
        <v>8</v>
      </c>
      <c r="S35" s="96" t="s">
        <v>50</v>
      </c>
      <c r="T35" s="110">
        <v>200</v>
      </c>
      <c r="U35" s="111" t="s">
        <v>312</v>
      </c>
      <c r="V35" s="112" t="s">
        <v>313</v>
      </c>
      <c r="W35" s="113"/>
      <c r="X35" s="114" t="s">
        <v>314</v>
      </c>
      <c r="Y35" s="114" t="s">
        <v>315</v>
      </c>
      <c r="Z35" s="132">
        <v>54</v>
      </c>
      <c r="AA35" s="132">
        <v>21</v>
      </c>
      <c r="AB35" s="132">
        <v>15</v>
      </c>
      <c r="AC35" s="133"/>
      <c r="AD35" s="134"/>
      <c r="AE35" s="99"/>
      <c r="AF35" s="135" t="s">
        <v>50</v>
      </c>
      <c r="AG35" s="135" t="s">
        <v>107</v>
      </c>
    </row>
    <row r="36" customHeight="1" spans="4:33">
      <c r="D36" s="65" t="s">
        <v>316</v>
      </c>
      <c r="E36" s="65" t="s">
        <v>317</v>
      </c>
      <c r="F36" s="65" t="s">
        <v>316</v>
      </c>
      <c r="G36" s="65" t="s">
        <v>318</v>
      </c>
      <c r="H36" s="65" t="s">
        <v>141</v>
      </c>
      <c r="I36" s="98">
        <v>200</v>
      </c>
      <c r="J36" s="65" t="s">
        <v>319</v>
      </c>
      <c r="K36" s="81"/>
      <c r="L36" s="82"/>
      <c r="M36" s="83"/>
      <c r="N36" s="84"/>
      <c r="O36" s="85">
        <f>tbl邀请[[#This Row],[拍单日期]]+5+tbl邀请[[#This Row],[收货后出稿时间]]</f>
        <v>5</v>
      </c>
      <c r="P36" s="83" t="s">
        <v>50</v>
      </c>
      <c r="Q36" s="83">
        <v>7</v>
      </c>
      <c r="R36" s="83">
        <v>7</v>
      </c>
      <c r="S36" s="83"/>
      <c r="T36" s="108"/>
      <c r="U36" s="109"/>
      <c r="V36" s="109"/>
      <c r="W36" s="109"/>
      <c r="X36" s="109"/>
      <c r="Y36" s="109"/>
      <c r="Z36" s="127"/>
      <c r="AA36" s="127"/>
      <c r="AB36" s="128"/>
      <c r="AC36" s="129"/>
      <c r="AD36" s="130"/>
      <c r="AE36" s="81"/>
      <c r="AF36" s="131"/>
      <c r="AG36" s="131" t="s">
        <v>107</v>
      </c>
    </row>
    <row r="37" customHeight="1" spans="4:33">
      <c r="D37" s="64" t="s">
        <v>320</v>
      </c>
      <c r="E37" s="64" t="s">
        <v>321</v>
      </c>
      <c r="F37" s="64" t="s">
        <v>322</v>
      </c>
      <c r="G37" s="64" t="s">
        <v>323</v>
      </c>
      <c r="H37" s="64" t="s">
        <v>324</v>
      </c>
      <c r="I37" s="97">
        <v>200</v>
      </c>
      <c r="J37" s="64" t="s">
        <v>325</v>
      </c>
      <c r="K37" s="91"/>
      <c r="L37" s="92"/>
      <c r="M37" s="93"/>
      <c r="N37" s="94"/>
      <c r="O37" s="95">
        <f>tbl邀请[[#This Row],[拍单日期]]+5+tbl邀请[[#This Row],[收货后出稿时间]]</f>
        <v>5</v>
      </c>
      <c r="P37" s="96" t="s">
        <v>50</v>
      </c>
      <c r="Q37" s="96">
        <v>10</v>
      </c>
      <c r="R37" s="96">
        <v>7</v>
      </c>
      <c r="S37" s="96" t="s">
        <v>50</v>
      </c>
      <c r="T37" s="110">
        <v>200</v>
      </c>
      <c r="U37" s="111" t="s">
        <v>326</v>
      </c>
      <c r="V37" s="116"/>
      <c r="W37" s="116"/>
      <c r="X37" s="117" t="s">
        <v>327</v>
      </c>
      <c r="Y37" s="117" t="s">
        <v>328</v>
      </c>
      <c r="Z37" s="132" t="s">
        <v>329</v>
      </c>
      <c r="AA37" s="132" t="s">
        <v>330</v>
      </c>
      <c r="AB37" s="132" t="s">
        <v>331</v>
      </c>
      <c r="AC37" s="133"/>
      <c r="AD37" s="134"/>
      <c r="AE37" s="99"/>
      <c r="AF37" s="135" t="s">
        <v>50</v>
      </c>
      <c r="AG37" s="135" t="s">
        <v>107</v>
      </c>
    </row>
    <row r="38" customHeight="1" spans="4:33">
      <c r="D38" s="64" t="s">
        <v>332</v>
      </c>
      <c r="E38" s="64" t="s">
        <v>333</v>
      </c>
      <c r="F38" s="64" t="s">
        <v>334</v>
      </c>
      <c r="G38" s="64" t="s">
        <v>335</v>
      </c>
      <c r="H38" s="64" t="s">
        <v>166</v>
      </c>
      <c r="I38" s="97">
        <v>200</v>
      </c>
      <c r="J38" s="64" t="s">
        <v>336</v>
      </c>
      <c r="K38" s="91"/>
      <c r="L38" s="92"/>
      <c r="M38" s="93"/>
      <c r="N38" s="94"/>
      <c r="O38" s="95">
        <f>tbl邀请[[#This Row],[拍单日期]]+5+tbl邀请[[#This Row],[收货后出稿时间]]</f>
        <v>5</v>
      </c>
      <c r="P38" s="96" t="s">
        <v>50</v>
      </c>
      <c r="Q38" s="96">
        <v>7</v>
      </c>
      <c r="R38" s="96">
        <v>7</v>
      </c>
      <c r="S38" s="96" t="s">
        <v>50</v>
      </c>
      <c r="T38" s="110">
        <v>200</v>
      </c>
      <c r="U38" s="115" t="s">
        <v>337</v>
      </c>
      <c r="V38" s="112" t="s">
        <v>338</v>
      </c>
      <c r="W38" s="113"/>
      <c r="X38" s="114" t="s">
        <v>339</v>
      </c>
      <c r="Y38" s="114" t="s">
        <v>340</v>
      </c>
      <c r="Z38" s="132">
        <v>54</v>
      </c>
      <c r="AA38" s="132">
        <v>21</v>
      </c>
      <c r="AB38" s="132">
        <v>15</v>
      </c>
      <c r="AC38" s="133"/>
      <c r="AD38" s="134"/>
      <c r="AE38" s="99"/>
      <c r="AF38" s="135" t="s">
        <v>50</v>
      </c>
      <c r="AG38" s="135" t="s">
        <v>107</v>
      </c>
    </row>
    <row r="39" customHeight="1" spans="4:33">
      <c r="D39" s="64" t="s">
        <v>341</v>
      </c>
      <c r="E39" s="64" t="s">
        <v>342</v>
      </c>
      <c r="F39" s="64" t="s">
        <v>343</v>
      </c>
      <c r="G39" s="64" t="s">
        <v>344</v>
      </c>
      <c r="H39" s="64" t="s">
        <v>345</v>
      </c>
      <c r="I39" s="97">
        <v>200</v>
      </c>
      <c r="J39" s="64" t="s">
        <v>346</v>
      </c>
      <c r="K39" s="91"/>
      <c r="L39" s="92"/>
      <c r="M39" s="93"/>
      <c r="N39" s="94"/>
      <c r="O39" s="95">
        <f>tbl邀请[[#This Row],[拍单日期]]+5+tbl邀请[[#This Row],[收货后出稿时间]]</f>
        <v>5</v>
      </c>
      <c r="P39" s="96" t="s">
        <v>50</v>
      </c>
      <c r="Q39" s="96">
        <v>10</v>
      </c>
      <c r="R39" s="96">
        <v>7</v>
      </c>
      <c r="S39" s="96" t="s">
        <v>50</v>
      </c>
      <c r="T39" s="110">
        <v>200</v>
      </c>
      <c r="U39" s="115" t="s">
        <v>347</v>
      </c>
      <c r="V39" s="115" t="s">
        <v>348</v>
      </c>
      <c r="W39" s="116"/>
      <c r="X39" s="117" t="s">
        <v>349</v>
      </c>
      <c r="Y39" s="117" t="s">
        <v>350</v>
      </c>
      <c r="Z39" s="132" t="s">
        <v>351</v>
      </c>
      <c r="AA39" s="132" t="s">
        <v>352</v>
      </c>
      <c r="AB39" s="132" t="s">
        <v>353</v>
      </c>
      <c r="AC39" s="133"/>
      <c r="AD39" s="134"/>
      <c r="AE39" s="99"/>
      <c r="AF39" s="135" t="s">
        <v>50</v>
      </c>
      <c r="AG39" s="135" t="s">
        <v>107</v>
      </c>
    </row>
    <row r="40" customHeight="1" spans="4:33">
      <c r="D40" s="64" t="s">
        <v>354</v>
      </c>
      <c r="E40" s="64" t="s">
        <v>355</v>
      </c>
      <c r="F40" s="64" t="s">
        <v>356</v>
      </c>
      <c r="G40" s="64" t="s">
        <v>357</v>
      </c>
      <c r="H40" s="64" t="s">
        <v>148</v>
      </c>
      <c r="I40" s="97">
        <v>200</v>
      </c>
      <c r="J40" s="64" t="s">
        <v>355</v>
      </c>
      <c r="K40" s="91"/>
      <c r="L40" s="92"/>
      <c r="M40" s="93"/>
      <c r="N40" s="94"/>
      <c r="O40" s="95">
        <f>tbl邀请[[#This Row],[拍单日期]]+5+tbl邀请[[#This Row],[收货后出稿时间]]</f>
        <v>5</v>
      </c>
      <c r="P40" s="96" t="s">
        <v>50</v>
      </c>
      <c r="Q40" s="96">
        <v>10</v>
      </c>
      <c r="R40" s="96">
        <v>7</v>
      </c>
      <c r="S40" s="96" t="s">
        <v>50</v>
      </c>
      <c r="T40" s="110">
        <v>200</v>
      </c>
      <c r="U40" s="115" t="s">
        <v>358</v>
      </c>
      <c r="V40" s="116"/>
      <c r="W40" s="116"/>
      <c r="X40" s="117" t="s">
        <v>359</v>
      </c>
      <c r="Y40" s="117" t="s">
        <v>360</v>
      </c>
      <c r="Z40" s="138">
        <v>78</v>
      </c>
      <c r="AA40" s="132" t="s">
        <v>361</v>
      </c>
      <c r="AB40" s="132" t="s">
        <v>362</v>
      </c>
      <c r="AC40" s="133"/>
      <c r="AD40" s="134"/>
      <c r="AE40" s="99"/>
      <c r="AF40" s="135" t="s">
        <v>50</v>
      </c>
      <c r="AG40" s="135" t="s">
        <v>107</v>
      </c>
    </row>
    <row r="41" customHeight="1" spans="4:33">
      <c r="D41" s="64" t="s">
        <v>363</v>
      </c>
      <c r="E41" s="64" t="s">
        <v>364</v>
      </c>
      <c r="F41" s="64" t="s">
        <v>365</v>
      </c>
      <c r="G41" s="71" t="s">
        <v>366</v>
      </c>
      <c r="H41" s="64" t="s">
        <v>141</v>
      </c>
      <c r="I41" s="97">
        <v>200</v>
      </c>
      <c r="J41" s="64" t="s">
        <v>367</v>
      </c>
      <c r="K41" s="91"/>
      <c r="L41" s="92"/>
      <c r="M41" s="93"/>
      <c r="N41" s="94"/>
      <c r="O41" s="95">
        <f>tbl邀请[[#This Row],[拍单日期]]+5+tbl邀请[[#This Row],[收货后出稿时间]]</f>
        <v>5</v>
      </c>
      <c r="P41" s="96" t="s">
        <v>50</v>
      </c>
      <c r="Q41" s="96">
        <v>10</v>
      </c>
      <c r="R41" s="96">
        <v>7</v>
      </c>
      <c r="S41" s="96" t="s">
        <v>50</v>
      </c>
      <c r="T41" s="110">
        <v>200</v>
      </c>
      <c r="U41" s="111" t="s">
        <v>368</v>
      </c>
      <c r="V41" s="116"/>
      <c r="W41" s="116"/>
      <c r="X41" s="119"/>
      <c r="Y41" s="119"/>
      <c r="Z41" s="139">
        <v>43</v>
      </c>
      <c r="AA41" s="140">
        <v>34</v>
      </c>
      <c r="AB41" s="140">
        <v>1</v>
      </c>
      <c r="AC41" s="133"/>
      <c r="AD41" s="134"/>
      <c r="AE41" s="99"/>
      <c r="AF41" s="135" t="s">
        <v>50</v>
      </c>
      <c r="AG41" s="135" t="s">
        <v>107</v>
      </c>
    </row>
    <row r="42" customHeight="1" spans="4:33">
      <c r="D42" s="64" t="s">
        <v>369</v>
      </c>
      <c r="E42" s="64" t="s">
        <v>370</v>
      </c>
      <c r="F42" s="64" t="s">
        <v>369</v>
      </c>
      <c r="G42" s="71" t="s">
        <v>371</v>
      </c>
      <c r="H42" s="64" t="s">
        <v>141</v>
      </c>
      <c r="I42" s="97">
        <v>200</v>
      </c>
      <c r="J42" s="64" t="s">
        <v>370</v>
      </c>
      <c r="K42" s="91"/>
      <c r="L42" s="92"/>
      <c r="M42" s="93"/>
      <c r="N42" s="94"/>
      <c r="O42" s="95">
        <f>tbl邀请[[#This Row],[拍单日期]]+5+tbl邀请[[#This Row],[收货后出稿时间]]</f>
        <v>5</v>
      </c>
      <c r="P42" s="96" t="s">
        <v>50</v>
      </c>
      <c r="Q42" s="96">
        <v>10</v>
      </c>
      <c r="R42" s="96">
        <v>7</v>
      </c>
      <c r="S42" s="96" t="s">
        <v>50</v>
      </c>
      <c r="T42" s="110">
        <v>200</v>
      </c>
      <c r="U42" s="111" t="s">
        <v>372</v>
      </c>
      <c r="V42" s="113"/>
      <c r="W42" s="113"/>
      <c r="X42" s="114" t="s">
        <v>373</v>
      </c>
      <c r="Y42" s="114" t="s">
        <v>374</v>
      </c>
      <c r="Z42" s="132">
        <v>54</v>
      </c>
      <c r="AA42" s="132">
        <v>21</v>
      </c>
      <c r="AB42" s="132">
        <v>15</v>
      </c>
      <c r="AC42" s="133"/>
      <c r="AD42" s="134"/>
      <c r="AE42" s="99"/>
      <c r="AF42" s="135"/>
      <c r="AG42" s="135" t="s">
        <v>107</v>
      </c>
    </row>
    <row r="43" customHeight="1" spans="4:33">
      <c r="D43" s="64" t="s">
        <v>375</v>
      </c>
      <c r="E43" s="64" t="s">
        <v>376</v>
      </c>
      <c r="F43" s="64" t="s">
        <v>377</v>
      </c>
      <c r="G43" s="71" t="s">
        <v>378</v>
      </c>
      <c r="H43" s="64" t="s">
        <v>101</v>
      </c>
      <c r="I43" s="97">
        <v>200</v>
      </c>
      <c r="J43" s="64" t="s">
        <v>379</v>
      </c>
      <c r="K43" s="91"/>
      <c r="L43" s="92"/>
      <c r="M43" s="93"/>
      <c r="N43" s="94"/>
      <c r="O43" s="95">
        <f>tbl邀请[[#This Row],[拍单日期]]+5+tbl邀请[[#This Row],[收货后出稿时间]]</f>
        <v>5</v>
      </c>
      <c r="P43" s="96" t="s">
        <v>50</v>
      </c>
      <c r="Q43" s="96">
        <v>10</v>
      </c>
      <c r="R43" s="96">
        <v>7</v>
      </c>
      <c r="S43" s="96" t="s">
        <v>50</v>
      </c>
      <c r="T43" s="110">
        <v>200</v>
      </c>
      <c r="U43" s="115" t="s">
        <v>380</v>
      </c>
      <c r="V43" s="115" t="s">
        <v>381</v>
      </c>
      <c r="W43" s="116"/>
      <c r="X43" s="117" t="s">
        <v>382</v>
      </c>
      <c r="Y43" s="117" t="s">
        <v>383</v>
      </c>
      <c r="Z43" s="132" t="s">
        <v>384</v>
      </c>
      <c r="AA43" s="132" t="s">
        <v>135</v>
      </c>
      <c r="AB43" s="132" t="s">
        <v>385</v>
      </c>
      <c r="AC43" s="133"/>
      <c r="AD43" s="134"/>
      <c r="AE43" s="99"/>
      <c r="AF43" s="135" t="s">
        <v>50</v>
      </c>
      <c r="AG43" s="135" t="s">
        <v>107</v>
      </c>
    </row>
    <row r="44" customHeight="1" spans="4:33">
      <c r="D44" s="64" t="s">
        <v>386</v>
      </c>
      <c r="E44" s="64" t="s">
        <v>387</v>
      </c>
      <c r="F44" s="64" t="s">
        <v>388</v>
      </c>
      <c r="G44" s="71" t="s">
        <v>389</v>
      </c>
      <c r="H44" s="64" t="s">
        <v>166</v>
      </c>
      <c r="I44" s="97">
        <v>200</v>
      </c>
      <c r="J44" s="64" t="s">
        <v>390</v>
      </c>
      <c r="K44" s="91"/>
      <c r="L44" s="92"/>
      <c r="M44" s="93"/>
      <c r="N44" s="94"/>
      <c r="O44" s="95">
        <f>tbl邀请[[#This Row],[拍单日期]]+5+tbl邀请[[#This Row],[收货后出稿时间]]</f>
        <v>5</v>
      </c>
      <c r="P44" s="96" t="s">
        <v>50</v>
      </c>
      <c r="Q44" s="96">
        <v>10</v>
      </c>
      <c r="R44" s="96">
        <v>9</v>
      </c>
      <c r="S44" s="96" t="s">
        <v>50</v>
      </c>
      <c r="T44" s="110">
        <v>200</v>
      </c>
      <c r="U44" s="115" t="s">
        <v>391</v>
      </c>
      <c r="V44" s="115" t="s">
        <v>392</v>
      </c>
      <c r="W44" s="116"/>
      <c r="X44" s="117" t="s">
        <v>393</v>
      </c>
      <c r="Y44" s="117" t="s">
        <v>394</v>
      </c>
      <c r="Z44" s="132" t="s">
        <v>395</v>
      </c>
      <c r="AA44" s="132" t="s">
        <v>68</v>
      </c>
      <c r="AB44" s="132" t="s">
        <v>396</v>
      </c>
      <c r="AC44" s="133"/>
      <c r="AD44" s="134"/>
      <c r="AE44" s="99"/>
      <c r="AF44" s="135" t="s">
        <v>50</v>
      </c>
      <c r="AG44" s="135" t="s">
        <v>107</v>
      </c>
    </row>
    <row r="45" customHeight="1" spans="4:31">
      <c r="D45" s="72"/>
      <c r="E45" s="72"/>
      <c r="F45" s="72"/>
      <c r="G45" s="72"/>
      <c r="H45" s="73"/>
      <c r="I45" s="73"/>
      <c r="J45" s="86"/>
      <c r="K45" s="86"/>
      <c r="L45" s="87"/>
      <c r="M45" s="72"/>
      <c r="N45" s="88"/>
      <c r="O45" s="89">
        <f>tbl邀请[[#This Row],[拍单日期]]+5+tbl邀请[[#This Row],[收货后出稿时间]]</f>
        <v>5</v>
      </c>
      <c r="P45" s="72"/>
      <c r="Q45" s="72"/>
      <c r="R45" s="72"/>
      <c r="S45" s="72"/>
      <c r="T45" s="120"/>
      <c r="U45" s="121"/>
      <c r="V45" s="121"/>
      <c r="W45" s="121"/>
      <c r="X45" s="121"/>
      <c r="Y45" s="121"/>
      <c r="Z45" s="141"/>
      <c r="AA45" s="141"/>
      <c r="AB45" s="142"/>
      <c r="AC45" s="41"/>
      <c r="AE45" s="143"/>
    </row>
    <row r="46" customHeight="1" spans="4:31">
      <c r="D46" s="72"/>
      <c r="E46" s="72"/>
      <c r="F46" s="72"/>
      <c r="G46" s="72"/>
      <c r="H46" s="73"/>
      <c r="I46" s="73"/>
      <c r="J46" s="86"/>
      <c r="K46" s="86"/>
      <c r="L46" s="87"/>
      <c r="M46" s="72"/>
      <c r="N46" s="88"/>
      <c r="O46" s="89">
        <f>tbl邀请[[#This Row],[拍单日期]]+5+tbl邀请[[#This Row],[收货后出稿时间]]</f>
        <v>5</v>
      </c>
      <c r="P46" s="72"/>
      <c r="Q46" s="72"/>
      <c r="R46" s="72"/>
      <c r="S46" s="72"/>
      <c r="T46" s="120"/>
      <c r="U46" s="121"/>
      <c r="V46" s="121"/>
      <c r="W46" s="121"/>
      <c r="X46" s="121"/>
      <c r="Y46" s="121"/>
      <c r="Z46" s="141"/>
      <c r="AA46" s="141"/>
      <c r="AB46" s="142"/>
      <c r="AC46" s="41"/>
      <c r="AE46" s="143"/>
    </row>
    <row r="47" customHeight="1" spans="4:31">
      <c r="D47" s="72"/>
      <c r="E47" s="72"/>
      <c r="F47" s="72"/>
      <c r="G47" s="72"/>
      <c r="H47" s="73"/>
      <c r="I47" s="73"/>
      <c r="J47" s="86"/>
      <c r="K47" s="86"/>
      <c r="L47" s="87"/>
      <c r="M47" s="72"/>
      <c r="N47" s="88"/>
      <c r="O47" s="89">
        <f>tbl邀请[[#This Row],[拍单日期]]+5+tbl邀请[[#This Row],[收货后出稿时间]]</f>
        <v>5</v>
      </c>
      <c r="P47" s="72"/>
      <c r="Q47" s="72"/>
      <c r="R47" s="72"/>
      <c r="S47" s="72"/>
      <c r="T47" s="120"/>
      <c r="U47" s="121"/>
      <c r="V47" s="121"/>
      <c r="W47" s="121"/>
      <c r="X47" s="121"/>
      <c r="Y47" s="121"/>
      <c r="Z47" s="141"/>
      <c r="AA47" s="141"/>
      <c r="AB47" s="142"/>
      <c r="AC47" s="41"/>
      <c r="AE47" s="143"/>
    </row>
    <row r="48" customHeight="1" spans="4:31">
      <c r="D48" s="72"/>
      <c r="E48" s="72"/>
      <c r="F48" s="72"/>
      <c r="G48" s="72"/>
      <c r="H48" s="73"/>
      <c r="I48" s="73"/>
      <c r="J48" s="86"/>
      <c r="K48" s="86"/>
      <c r="L48" s="87"/>
      <c r="M48" s="72"/>
      <c r="N48" s="88"/>
      <c r="O48" s="89">
        <f>tbl邀请[[#This Row],[拍单日期]]+5+tbl邀请[[#This Row],[收货后出稿时间]]</f>
        <v>5</v>
      </c>
      <c r="P48" s="72"/>
      <c r="Q48" s="72"/>
      <c r="R48" s="72"/>
      <c r="S48" s="72"/>
      <c r="T48" s="120"/>
      <c r="U48" s="121"/>
      <c r="V48" s="121"/>
      <c r="W48" s="121"/>
      <c r="X48" s="121"/>
      <c r="Y48" s="121"/>
      <c r="Z48" s="141"/>
      <c r="AA48" s="141"/>
      <c r="AB48" s="142"/>
      <c r="AC48" s="41"/>
      <c r="AE48" s="143"/>
    </row>
    <row r="49" customHeight="1" spans="4:31">
      <c r="D49" s="72"/>
      <c r="E49" s="72"/>
      <c r="F49" s="72"/>
      <c r="G49" s="72"/>
      <c r="H49" s="73"/>
      <c r="I49" s="73"/>
      <c r="J49" s="86"/>
      <c r="K49" s="86"/>
      <c r="L49" s="87"/>
      <c r="M49" s="72"/>
      <c r="N49" s="88"/>
      <c r="O49" s="89">
        <f>tbl邀请[[#This Row],[拍单日期]]+5+tbl邀请[[#This Row],[收货后出稿时间]]</f>
        <v>5</v>
      </c>
      <c r="P49" s="72"/>
      <c r="Q49" s="72"/>
      <c r="R49" s="72"/>
      <c r="S49" s="72"/>
      <c r="T49" s="120"/>
      <c r="U49" s="121"/>
      <c r="V49" s="121"/>
      <c r="W49" s="121"/>
      <c r="X49" s="121"/>
      <c r="Y49" s="121"/>
      <c r="Z49" s="141"/>
      <c r="AA49" s="141"/>
      <c r="AB49" s="142"/>
      <c r="AC49" s="41"/>
      <c r="AE49" s="143"/>
    </row>
    <row r="50" customHeight="1" spans="4:31">
      <c r="D50" s="72"/>
      <c r="E50" s="72"/>
      <c r="F50" s="72"/>
      <c r="G50" s="72"/>
      <c r="H50" s="73"/>
      <c r="I50" s="73"/>
      <c r="J50" s="86"/>
      <c r="K50" s="86"/>
      <c r="L50" s="87"/>
      <c r="M50" s="72"/>
      <c r="N50" s="88"/>
      <c r="O50" s="89">
        <f>tbl邀请[[#This Row],[拍单日期]]+5+tbl邀请[[#This Row],[收货后出稿时间]]</f>
        <v>5</v>
      </c>
      <c r="P50" s="72"/>
      <c r="Q50" s="72"/>
      <c r="R50" s="72"/>
      <c r="S50" s="72"/>
      <c r="T50" s="120"/>
      <c r="U50" s="121"/>
      <c r="V50" s="121"/>
      <c r="W50" s="121"/>
      <c r="X50" s="121"/>
      <c r="Y50" s="121"/>
      <c r="Z50" s="141"/>
      <c r="AA50" s="141"/>
      <c r="AB50" s="142"/>
      <c r="AC50" s="41"/>
      <c r="AE50" s="143"/>
    </row>
    <row r="51" customHeight="1" spans="4:31">
      <c r="D51" s="72"/>
      <c r="E51" s="72"/>
      <c r="F51" s="72"/>
      <c r="G51" s="72"/>
      <c r="H51" s="73"/>
      <c r="I51" s="73"/>
      <c r="J51" s="86"/>
      <c r="K51" s="86"/>
      <c r="L51" s="87"/>
      <c r="M51" s="72"/>
      <c r="N51" s="88"/>
      <c r="O51" s="89">
        <f>tbl邀请[[#This Row],[拍单日期]]+5+tbl邀请[[#This Row],[收货后出稿时间]]</f>
        <v>5</v>
      </c>
      <c r="P51" s="72"/>
      <c r="Q51" s="72"/>
      <c r="R51" s="72"/>
      <c r="S51" s="72"/>
      <c r="T51" s="120"/>
      <c r="U51" s="121"/>
      <c r="V51" s="121"/>
      <c r="W51" s="121"/>
      <c r="X51" s="121"/>
      <c r="Y51" s="121"/>
      <c r="Z51" s="141"/>
      <c r="AA51" s="141"/>
      <c r="AB51" s="142"/>
      <c r="AC51" s="41"/>
      <c r="AE51" s="143"/>
    </row>
    <row r="52" customHeight="1" spans="4:31">
      <c r="D52" s="72"/>
      <c r="E52" s="72"/>
      <c r="F52" s="72"/>
      <c r="G52" s="72"/>
      <c r="H52" s="73"/>
      <c r="I52" s="73"/>
      <c r="J52" s="86"/>
      <c r="K52" s="86"/>
      <c r="L52" s="87"/>
      <c r="M52" s="72"/>
      <c r="N52" s="88"/>
      <c r="O52" s="89">
        <f>tbl邀请[[#This Row],[拍单日期]]+5+tbl邀请[[#This Row],[收货后出稿时间]]</f>
        <v>5</v>
      </c>
      <c r="P52" s="72"/>
      <c r="Q52" s="72"/>
      <c r="R52" s="72"/>
      <c r="S52" s="72"/>
      <c r="T52" s="120"/>
      <c r="U52" s="121"/>
      <c r="V52" s="121"/>
      <c r="W52" s="121"/>
      <c r="X52" s="121"/>
      <c r="Y52" s="121"/>
      <c r="Z52" s="141"/>
      <c r="AA52" s="141"/>
      <c r="AB52" s="142"/>
      <c r="AC52" s="41"/>
      <c r="AE52" s="143"/>
    </row>
    <row r="53" customHeight="1" spans="4:31">
      <c r="D53" s="72"/>
      <c r="E53" s="72"/>
      <c r="F53" s="72"/>
      <c r="G53" s="72"/>
      <c r="H53" s="73"/>
      <c r="I53" s="73"/>
      <c r="J53" s="86"/>
      <c r="K53" s="86"/>
      <c r="L53" s="87"/>
      <c r="M53" s="72"/>
      <c r="N53" s="88"/>
      <c r="O53" s="89">
        <f>tbl邀请[[#This Row],[拍单日期]]+5+tbl邀请[[#This Row],[收货后出稿时间]]</f>
        <v>5</v>
      </c>
      <c r="P53" s="72"/>
      <c r="Q53" s="72"/>
      <c r="R53" s="72"/>
      <c r="S53" s="72"/>
      <c r="T53" s="120"/>
      <c r="U53" s="121"/>
      <c r="V53" s="121"/>
      <c r="W53" s="121"/>
      <c r="X53" s="121"/>
      <c r="Y53" s="121"/>
      <c r="Z53" s="141"/>
      <c r="AA53" s="141"/>
      <c r="AB53" s="142"/>
      <c r="AC53" s="41"/>
      <c r="AE53" s="143"/>
    </row>
    <row r="54" customHeight="1" spans="4:31">
      <c r="D54" s="72"/>
      <c r="E54" s="72"/>
      <c r="F54" s="72"/>
      <c r="G54" s="72"/>
      <c r="H54" s="73"/>
      <c r="I54" s="73"/>
      <c r="J54" s="86"/>
      <c r="K54" s="86"/>
      <c r="L54" s="87"/>
      <c r="M54" s="72"/>
      <c r="N54" s="88"/>
      <c r="O54" s="89">
        <f>tbl邀请[[#This Row],[拍单日期]]+5+tbl邀请[[#This Row],[收货后出稿时间]]</f>
        <v>5</v>
      </c>
      <c r="P54" s="72"/>
      <c r="Q54" s="72"/>
      <c r="R54" s="72"/>
      <c r="S54" s="72"/>
      <c r="T54" s="120"/>
      <c r="U54" s="121"/>
      <c r="V54" s="121"/>
      <c r="W54" s="121"/>
      <c r="X54" s="121"/>
      <c r="Y54" s="121"/>
      <c r="Z54" s="141"/>
      <c r="AA54" s="141"/>
      <c r="AB54" s="142"/>
      <c r="AC54" s="41"/>
      <c r="AE54" s="143"/>
    </row>
    <row r="55" customHeight="1" spans="4:31">
      <c r="D55" s="72"/>
      <c r="E55" s="72"/>
      <c r="F55" s="72"/>
      <c r="G55" s="72"/>
      <c r="H55" s="73"/>
      <c r="I55" s="73"/>
      <c r="J55" s="86"/>
      <c r="K55" s="86"/>
      <c r="L55" s="87"/>
      <c r="M55" s="72"/>
      <c r="N55" s="88"/>
      <c r="O55" s="89">
        <f>tbl邀请[[#This Row],[拍单日期]]+5+tbl邀请[[#This Row],[收货后出稿时间]]</f>
        <v>5</v>
      </c>
      <c r="P55" s="72"/>
      <c r="Q55" s="72"/>
      <c r="R55" s="72"/>
      <c r="S55" s="72"/>
      <c r="T55" s="120"/>
      <c r="U55" s="121"/>
      <c r="V55" s="121"/>
      <c r="W55" s="121"/>
      <c r="X55" s="121"/>
      <c r="Y55" s="121"/>
      <c r="Z55" s="141"/>
      <c r="AA55" s="141"/>
      <c r="AB55" s="142"/>
      <c r="AC55" s="41"/>
      <c r="AE55" s="143"/>
    </row>
    <row r="56" customHeight="1" spans="4:31">
      <c r="D56" s="72"/>
      <c r="E56" s="72"/>
      <c r="F56" s="72"/>
      <c r="G56" s="72"/>
      <c r="H56" s="73"/>
      <c r="I56" s="73"/>
      <c r="J56" s="86"/>
      <c r="K56" s="86"/>
      <c r="L56" s="87"/>
      <c r="M56" s="72"/>
      <c r="N56" s="88"/>
      <c r="O56" s="89">
        <f>tbl邀请[[#This Row],[拍单日期]]+5+tbl邀请[[#This Row],[收货后出稿时间]]</f>
        <v>5</v>
      </c>
      <c r="P56" s="72"/>
      <c r="Q56" s="72"/>
      <c r="R56" s="72"/>
      <c r="S56" s="72"/>
      <c r="T56" s="120"/>
      <c r="U56" s="121"/>
      <c r="V56" s="121"/>
      <c r="W56" s="121"/>
      <c r="X56" s="121"/>
      <c r="Y56" s="121"/>
      <c r="Z56" s="141"/>
      <c r="AA56" s="141"/>
      <c r="AB56" s="142"/>
      <c r="AC56" s="41"/>
      <c r="AE56" s="143"/>
    </row>
    <row r="57" customHeight="1" spans="4:31">
      <c r="D57" s="72"/>
      <c r="E57" s="72"/>
      <c r="F57" s="72"/>
      <c r="G57" s="72"/>
      <c r="H57" s="73"/>
      <c r="I57" s="73"/>
      <c r="J57" s="86"/>
      <c r="K57" s="86"/>
      <c r="L57" s="87"/>
      <c r="M57" s="72"/>
      <c r="N57" s="88"/>
      <c r="O57" s="89">
        <f>tbl邀请[[#This Row],[拍单日期]]+5+tbl邀请[[#This Row],[收货后出稿时间]]</f>
        <v>5</v>
      </c>
      <c r="P57" s="72"/>
      <c r="Q57" s="72"/>
      <c r="R57" s="72"/>
      <c r="S57" s="72"/>
      <c r="T57" s="120"/>
      <c r="U57" s="121"/>
      <c r="V57" s="121"/>
      <c r="W57" s="121"/>
      <c r="X57" s="121"/>
      <c r="Y57" s="121"/>
      <c r="Z57" s="141"/>
      <c r="AA57" s="141"/>
      <c r="AB57" s="142"/>
      <c r="AC57" s="41"/>
      <c r="AE57" s="143"/>
    </row>
    <row r="58" customHeight="1" spans="4:31">
      <c r="D58" s="72"/>
      <c r="E58" s="72"/>
      <c r="F58" s="72"/>
      <c r="G58" s="72"/>
      <c r="H58" s="73"/>
      <c r="I58" s="73"/>
      <c r="J58" s="86"/>
      <c r="K58" s="86"/>
      <c r="L58" s="87"/>
      <c r="M58" s="72"/>
      <c r="N58" s="88"/>
      <c r="O58" s="89">
        <f>tbl邀请[[#This Row],[拍单日期]]+5+tbl邀请[[#This Row],[收货后出稿时间]]</f>
        <v>5</v>
      </c>
      <c r="P58" s="72"/>
      <c r="Q58" s="72"/>
      <c r="R58" s="72"/>
      <c r="S58" s="72"/>
      <c r="T58" s="120"/>
      <c r="U58" s="121"/>
      <c r="V58" s="121"/>
      <c r="W58" s="121"/>
      <c r="X58" s="121"/>
      <c r="Y58" s="121"/>
      <c r="Z58" s="141"/>
      <c r="AA58" s="141"/>
      <c r="AB58" s="142"/>
      <c r="AC58" s="41"/>
      <c r="AE58" s="143"/>
    </row>
    <row r="59" customHeight="1" spans="4:31">
      <c r="D59" s="72"/>
      <c r="E59" s="72"/>
      <c r="F59" s="72"/>
      <c r="G59" s="72"/>
      <c r="H59" s="73"/>
      <c r="I59" s="73"/>
      <c r="J59" s="86"/>
      <c r="K59" s="86"/>
      <c r="L59" s="87"/>
      <c r="M59" s="72"/>
      <c r="N59" s="88"/>
      <c r="O59" s="89">
        <f>tbl邀请[[#This Row],[拍单日期]]+5+tbl邀请[[#This Row],[收货后出稿时间]]</f>
        <v>5</v>
      </c>
      <c r="P59" s="72"/>
      <c r="Q59" s="72"/>
      <c r="R59" s="72"/>
      <c r="S59" s="72"/>
      <c r="T59" s="120"/>
      <c r="U59" s="121"/>
      <c r="V59" s="121"/>
      <c r="W59" s="121"/>
      <c r="X59" s="121"/>
      <c r="Y59" s="121"/>
      <c r="Z59" s="141"/>
      <c r="AA59" s="141"/>
      <c r="AB59" s="142"/>
      <c r="AC59" s="41"/>
      <c r="AE59" s="143"/>
    </row>
    <row r="60" customHeight="1" spans="4:31">
      <c r="D60" s="72"/>
      <c r="E60" s="72"/>
      <c r="F60" s="72"/>
      <c r="G60" s="72"/>
      <c r="H60" s="73"/>
      <c r="I60" s="73"/>
      <c r="J60" s="86"/>
      <c r="K60" s="86"/>
      <c r="L60" s="87"/>
      <c r="M60" s="72"/>
      <c r="N60" s="88"/>
      <c r="O60" s="89">
        <f>tbl邀请[[#This Row],[拍单日期]]+5+tbl邀请[[#This Row],[收货后出稿时间]]</f>
        <v>5</v>
      </c>
      <c r="P60" s="72"/>
      <c r="Q60" s="72"/>
      <c r="R60" s="72"/>
      <c r="S60" s="72"/>
      <c r="T60" s="120"/>
      <c r="U60" s="121"/>
      <c r="V60" s="121"/>
      <c r="W60" s="121"/>
      <c r="X60" s="121"/>
      <c r="Y60" s="121"/>
      <c r="Z60" s="141"/>
      <c r="AA60" s="141"/>
      <c r="AB60" s="142"/>
      <c r="AC60" s="41"/>
      <c r="AE60" s="143"/>
    </row>
    <row r="61" customHeight="1" spans="4:31">
      <c r="D61" s="72"/>
      <c r="E61" s="72"/>
      <c r="F61" s="72"/>
      <c r="G61" s="72"/>
      <c r="H61" s="73"/>
      <c r="I61" s="73"/>
      <c r="J61" s="86"/>
      <c r="K61" s="86"/>
      <c r="L61" s="87"/>
      <c r="M61" s="72"/>
      <c r="N61" s="88"/>
      <c r="O61" s="89">
        <f>tbl邀请[[#This Row],[拍单日期]]+5+tbl邀请[[#This Row],[收货后出稿时间]]</f>
        <v>5</v>
      </c>
      <c r="P61" s="72"/>
      <c r="Q61" s="72"/>
      <c r="R61" s="72"/>
      <c r="S61" s="72"/>
      <c r="T61" s="120"/>
      <c r="U61" s="121"/>
      <c r="V61" s="121"/>
      <c r="W61" s="121"/>
      <c r="X61" s="121"/>
      <c r="Y61" s="121"/>
      <c r="Z61" s="141"/>
      <c r="AA61" s="141"/>
      <c r="AB61" s="142"/>
      <c r="AC61" s="41"/>
      <c r="AE61" s="143"/>
    </row>
    <row r="62" customHeight="1" spans="4:31">
      <c r="D62" s="72"/>
      <c r="E62" s="72"/>
      <c r="F62" s="72"/>
      <c r="G62" s="72"/>
      <c r="H62" s="73"/>
      <c r="I62" s="73"/>
      <c r="J62" s="86"/>
      <c r="K62" s="86"/>
      <c r="L62" s="87"/>
      <c r="M62" s="72"/>
      <c r="N62" s="88"/>
      <c r="O62" s="89">
        <f>tbl邀请[[#This Row],[拍单日期]]+5+tbl邀请[[#This Row],[收货后出稿时间]]</f>
        <v>5</v>
      </c>
      <c r="P62" s="72"/>
      <c r="Q62" s="72"/>
      <c r="R62" s="72"/>
      <c r="S62" s="72"/>
      <c r="T62" s="120"/>
      <c r="U62" s="121"/>
      <c r="V62" s="121"/>
      <c r="W62" s="121"/>
      <c r="X62" s="121"/>
      <c r="Y62" s="121"/>
      <c r="Z62" s="141"/>
      <c r="AA62" s="141"/>
      <c r="AB62" s="142"/>
      <c r="AC62" s="41"/>
      <c r="AE62" s="143"/>
    </row>
    <row r="63" customHeight="1" spans="4:31">
      <c r="D63" s="72"/>
      <c r="E63" s="72"/>
      <c r="F63" s="72"/>
      <c r="G63" s="72"/>
      <c r="H63" s="73"/>
      <c r="I63" s="73"/>
      <c r="J63" s="86"/>
      <c r="K63" s="86"/>
      <c r="L63" s="87"/>
      <c r="M63" s="72"/>
      <c r="N63" s="88"/>
      <c r="O63" s="89">
        <f>tbl邀请[[#This Row],[拍单日期]]+5+tbl邀请[[#This Row],[收货后出稿时间]]</f>
        <v>5</v>
      </c>
      <c r="P63" s="72"/>
      <c r="Q63" s="72"/>
      <c r="R63" s="72"/>
      <c r="S63" s="72"/>
      <c r="T63" s="120"/>
      <c r="U63" s="121"/>
      <c r="V63" s="121"/>
      <c r="W63" s="121"/>
      <c r="X63" s="121"/>
      <c r="Y63" s="121"/>
      <c r="Z63" s="141"/>
      <c r="AA63" s="141"/>
      <c r="AB63" s="142"/>
      <c r="AC63" s="41"/>
      <c r="AE63" s="143"/>
    </row>
    <row r="64" customHeight="1" spans="4:31">
      <c r="D64" s="72"/>
      <c r="E64" s="72"/>
      <c r="F64" s="72"/>
      <c r="G64" s="72"/>
      <c r="H64" s="73"/>
      <c r="I64" s="73"/>
      <c r="J64" s="86"/>
      <c r="K64" s="86"/>
      <c r="L64" s="87"/>
      <c r="M64" s="72"/>
      <c r="N64" s="88"/>
      <c r="O64" s="89">
        <f>tbl邀请[[#This Row],[拍单日期]]+5+tbl邀请[[#This Row],[收货后出稿时间]]</f>
        <v>5</v>
      </c>
      <c r="P64" s="72"/>
      <c r="Q64" s="72"/>
      <c r="R64" s="72"/>
      <c r="S64" s="72"/>
      <c r="T64" s="120"/>
      <c r="U64" s="121"/>
      <c r="V64" s="121"/>
      <c r="W64" s="121"/>
      <c r="X64" s="121"/>
      <c r="Y64" s="121"/>
      <c r="Z64" s="141"/>
      <c r="AA64" s="141"/>
      <c r="AB64" s="142"/>
      <c r="AC64" s="41"/>
      <c r="AE64" s="143"/>
    </row>
    <row r="65" customHeight="1" spans="4:31">
      <c r="D65" s="72"/>
      <c r="E65" s="72"/>
      <c r="F65" s="72"/>
      <c r="G65" s="72"/>
      <c r="H65" s="73"/>
      <c r="I65" s="73"/>
      <c r="J65" s="86"/>
      <c r="K65" s="86"/>
      <c r="L65" s="87"/>
      <c r="M65" s="72"/>
      <c r="N65" s="88"/>
      <c r="O65" s="89">
        <f>tbl邀请[[#This Row],[拍单日期]]+5+tbl邀请[[#This Row],[收货后出稿时间]]</f>
        <v>5</v>
      </c>
      <c r="P65" s="72"/>
      <c r="Q65" s="72"/>
      <c r="R65" s="72"/>
      <c r="S65" s="72"/>
      <c r="T65" s="120"/>
      <c r="U65" s="121"/>
      <c r="V65" s="121"/>
      <c r="W65" s="121"/>
      <c r="X65" s="121"/>
      <c r="Y65" s="121"/>
      <c r="Z65" s="141"/>
      <c r="AA65" s="141"/>
      <c r="AB65" s="142"/>
      <c r="AC65" s="41"/>
      <c r="AE65" s="143"/>
    </row>
    <row r="66" customHeight="1" spans="4:31">
      <c r="D66" s="72"/>
      <c r="E66" s="72"/>
      <c r="F66" s="72"/>
      <c r="G66" s="72"/>
      <c r="H66" s="73"/>
      <c r="I66" s="73"/>
      <c r="J66" s="86"/>
      <c r="K66" s="86"/>
      <c r="L66" s="87"/>
      <c r="M66" s="72"/>
      <c r="N66" s="88"/>
      <c r="O66" s="89">
        <f>tbl邀请[[#This Row],[拍单日期]]+5+tbl邀请[[#This Row],[收货后出稿时间]]</f>
        <v>5</v>
      </c>
      <c r="P66" s="72"/>
      <c r="Q66" s="72"/>
      <c r="R66" s="72"/>
      <c r="S66" s="72"/>
      <c r="T66" s="120"/>
      <c r="U66" s="121"/>
      <c r="V66" s="121"/>
      <c r="W66" s="121"/>
      <c r="X66" s="121"/>
      <c r="Y66" s="121"/>
      <c r="Z66" s="141"/>
      <c r="AA66" s="141"/>
      <c r="AB66" s="142"/>
      <c r="AC66" s="41"/>
      <c r="AE66" s="143"/>
    </row>
    <row r="67" customHeight="1" spans="4:31">
      <c r="D67" s="72"/>
      <c r="E67" s="72"/>
      <c r="F67" s="72"/>
      <c r="G67" s="72"/>
      <c r="H67" s="73"/>
      <c r="I67" s="73"/>
      <c r="J67" s="86"/>
      <c r="K67" s="86"/>
      <c r="L67" s="87"/>
      <c r="M67" s="72"/>
      <c r="N67" s="88"/>
      <c r="O67" s="89">
        <f>tbl邀请[[#This Row],[拍单日期]]+5+tbl邀请[[#This Row],[收货后出稿时间]]</f>
        <v>5</v>
      </c>
      <c r="P67" s="72"/>
      <c r="Q67" s="72"/>
      <c r="R67" s="72"/>
      <c r="S67" s="72"/>
      <c r="T67" s="120"/>
      <c r="U67" s="121"/>
      <c r="V67" s="121"/>
      <c r="W67" s="121"/>
      <c r="X67" s="121"/>
      <c r="Y67" s="121"/>
      <c r="Z67" s="141"/>
      <c r="AA67" s="141"/>
      <c r="AB67" s="142"/>
      <c r="AC67" s="41"/>
      <c r="AE67" s="143"/>
    </row>
    <row r="68" customHeight="1" spans="4:31">
      <c r="D68" s="72"/>
      <c r="E68" s="72"/>
      <c r="F68" s="72"/>
      <c r="G68" s="72"/>
      <c r="H68" s="73"/>
      <c r="I68" s="73"/>
      <c r="J68" s="86"/>
      <c r="K68" s="86"/>
      <c r="L68" s="87"/>
      <c r="M68" s="72"/>
      <c r="N68" s="88"/>
      <c r="O68" s="89">
        <f>tbl邀请[[#This Row],[拍单日期]]+5+tbl邀请[[#This Row],[收货后出稿时间]]</f>
        <v>5</v>
      </c>
      <c r="P68" s="72"/>
      <c r="Q68" s="72"/>
      <c r="R68" s="72"/>
      <c r="S68" s="72"/>
      <c r="T68" s="120"/>
      <c r="U68" s="121"/>
      <c r="V68" s="121"/>
      <c r="W68" s="121"/>
      <c r="X68" s="121"/>
      <c r="Y68" s="121"/>
      <c r="Z68" s="141"/>
      <c r="AA68" s="141"/>
      <c r="AB68" s="142"/>
      <c r="AC68" s="41"/>
      <c r="AE68" s="143"/>
    </row>
    <row r="69" customHeight="1" spans="4:31">
      <c r="D69" s="72"/>
      <c r="E69" s="72"/>
      <c r="F69" s="72"/>
      <c r="G69" s="72"/>
      <c r="H69" s="73"/>
      <c r="I69" s="73"/>
      <c r="J69" s="86"/>
      <c r="K69" s="86"/>
      <c r="L69" s="87"/>
      <c r="M69" s="72"/>
      <c r="N69" s="88"/>
      <c r="O69" s="89">
        <f>tbl邀请[[#This Row],[拍单日期]]+5+tbl邀请[[#This Row],[收货后出稿时间]]</f>
        <v>5</v>
      </c>
      <c r="P69" s="72"/>
      <c r="Q69" s="72"/>
      <c r="R69" s="72"/>
      <c r="S69" s="72"/>
      <c r="T69" s="120"/>
      <c r="U69" s="121"/>
      <c r="V69" s="121"/>
      <c r="W69" s="121"/>
      <c r="X69" s="121"/>
      <c r="Y69" s="121"/>
      <c r="Z69" s="141"/>
      <c r="AA69" s="141"/>
      <c r="AB69" s="142"/>
      <c r="AC69" s="41"/>
      <c r="AE69" s="143"/>
    </row>
    <row r="70" customHeight="1" spans="4:31">
      <c r="D70" s="72"/>
      <c r="E70" s="72"/>
      <c r="F70" s="72"/>
      <c r="G70" s="72"/>
      <c r="H70" s="73"/>
      <c r="I70" s="73"/>
      <c r="J70" s="86"/>
      <c r="K70" s="86"/>
      <c r="L70" s="87"/>
      <c r="M70" s="72"/>
      <c r="N70" s="88"/>
      <c r="O70" s="89">
        <f>tbl邀请[[#This Row],[拍单日期]]+5+tbl邀请[[#This Row],[收货后出稿时间]]</f>
        <v>5</v>
      </c>
      <c r="P70" s="72"/>
      <c r="Q70" s="72"/>
      <c r="R70" s="72"/>
      <c r="S70" s="72"/>
      <c r="T70" s="120"/>
      <c r="U70" s="121"/>
      <c r="V70" s="121"/>
      <c r="W70" s="121"/>
      <c r="X70" s="121"/>
      <c r="Y70" s="121"/>
      <c r="Z70" s="141"/>
      <c r="AA70" s="141"/>
      <c r="AB70" s="142"/>
      <c r="AC70" s="41"/>
      <c r="AE70" s="143"/>
    </row>
    <row r="71" customHeight="1" spans="4:31">
      <c r="D71" s="72"/>
      <c r="E71" s="72"/>
      <c r="F71" s="72"/>
      <c r="G71" s="72"/>
      <c r="H71" s="73"/>
      <c r="I71" s="73"/>
      <c r="J71" s="86"/>
      <c r="K71" s="86"/>
      <c r="L71" s="87"/>
      <c r="M71" s="72"/>
      <c r="N71" s="88"/>
      <c r="O71" s="89">
        <f>tbl邀请[[#This Row],[拍单日期]]+5+tbl邀请[[#This Row],[收货后出稿时间]]</f>
        <v>5</v>
      </c>
      <c r="P71" s="72"/>
      <c r="Q71" s="72"/>
      <c r="R71" s="72"/>
      <c r="S71" s="72"/>
      <c r="T71" s="120"/>
      <c r="U71" s="121"/>
      <c r="V71" s="121"/>
      <c r="W71" s="121"/>
      <c r="X71" s="121"/>
      <c r="Y71" s="121"/>
      <c r="Z71" s="141"/>
      <c r="AA71" s="141"/>
      <c r="AB71" s="142"/>
      <c r="AC71" s="41"/>
      <c r="AE71" s="143"/>
    </row>
    <row r="72" customHeight="1" spans="4:31">
      <c r="D72" s="72"/>
      <c r="E72" s="72"/>
      <c r="F72" s="72"/>
      <c r="G72" s="72"/>
      <c r="H72" s="73"/>
      <c r="I72" s="73"/>
      <c r="J72" s="86"/>
      <c r="K72" s="86"/>
      <c r="L72" s="87"/>
      <c r="M72" s="72"/>
      <c r="N72" s="88"/>
      <c r="O72" s="89">
        <f>tbl邀请[[#This Row],[拍单日期]]+5+tbl邀请[[#This Row],[收货后出稿时间]]</f>
        <v>5</v>
      </c>
      <c r="P72" s="72"/>
      <c r="Q72" s="72"/>
      <c r="R72" s="72"/>
      <c r="S72" s="72"/>
      <c r="T72" s="120"/>
      <c r="U72" s="121"/>
      <c r="V72" s="121"/>
      <c r="W72" s="121"/>
      <c r="X72" s="121"/>
      <c r="Y72" s="121"/>
      <c r="Z72" s="141"/>
      <c r="AA72" s="141"/>
      <c r="AB72" s="142"/>
      <c r="AC72" s="41"/>
      <c r="AE72" s="143"/>
    </row>
    <row r="73" customHeight="1" spans="4:31">
      <c r="D73" s="72"/>
      <c r="E73" s="72"/>
      <c r="F73" s="72"/>
      <c r="G73" s="72"/>
      <c r="H73" s="73"/>
      <c r="I73" s="73"/>
      <c r="J73" s="86"/>
      <c r="K73" s="86"/>
      <c r="L73" s="87"/>
      <c r="M73" s="72"/>
      <c r="N73" s="88"/>
      <c r="O73" s="89">
        <f>tbl邀请[[#This Row],[拍单日期]]+5+tbl邀请[[#This Row],[收货后出稿时间]]</f>
        <v>5</v>
      </c>
      <c r="P73" s="72"/>
      <c r="Q73" s="72"/>
      <c r="R73" s="72"/>
      <c r="S73" s="72"/>
      <c r="T73" s="120"/>
      <c r="U73" s="121"/>
      <c r="V73" s="121"/>
      <c r="W73" s="121"/>
      <c r="X73" s="121"/>
      <c r="Y73" s="121"/>
      <c r="Z73" s="141"/>
      <c r="AA73" s="141"/>
      <c r="AB73" s="142"/>
      <c r="AC73" s="41"/>
      <c r="AE73" s="143"/>
    </row>
    <row r="74" customHeight="1" spans="4:31">
      <c r="D74" s="72"/>
      <c r="E74" s="72"/>
      <c r="F74" s="72"/>
      <c r="G74" s="72"/>
      <c r="H74" s="73"/>
      <c r="I74" s="73"/>
      <c r="J74" s="86"/>
      <c r="K74" s="86"/>
      <c r="L74" s="87"/>
      <c r="M74" s="72"/>
      <c r="N74" s="88"/>
      <c r="O74" s="89">
        <f>tbl邀请[[#This Row],[拍单日期]]+5+tbl邀请[[#This Row],[收货后出稿时间]]</f>
        <v>5</v>
      </c>
      <c r="P74" s="72"/>
      <c r="Q74" s="72"/>
      <c r="R74" s="72"/>
      <c r="S74" s="72"/>
      <c r="T74" s="120"/>
      <c r="U74" s="121"/>
      <c r="V74" s="121"/>
      <c r="W74" s="121"/>
      <c r="X74" s="121"/>
      <c r="Y74" s="121"/>
      <c r="Z74" s="141"/>
      <c r="AA74" s="141"/>
      <c r="AB74" s="142"/>
      <c r="AC74" s="41"/>
      <c r="AE74" s="143"/>
    </row>
    <row r="75" customHeight="1" spans="4:31">
      <c r="D75" s="72"/>
      <c r="E75" s="72"/>
      <c r="F75" s="72"/>
      <c r="G75" s="72"/>
      <c r="H75" s="73"/>
      <c r="I75" s="73"/>
      <c r="J75" s="86"/>
      <c r="K75" s="86"/>
      <c r="L75" s="87"/>
      <c r="M75" s="72"/>
      <c r="N75" s="88"/>
      <c r="O75" s="89">
        <f>tbl邀请[[#This Row],[拍单日期]]+5+tbl邀请[[#This Row],[收货后出稿时间]]</f>
        <v>5</v>
      </c>
      <c r="P75" s="72"/>
      <c r="Q75" s="72"/>
      <c r="R75" s="72"/>
      <c r="S75" s="72"/>
      <c r="T75" s="120"/>
      <c r="U75" s="121"/>
      <c r="V75" s="121"/>
      <c r="W75" s="121"/>
      <c r="X75" s="121"/>
      <c r="Y75" s="121"/>
      <c r="Z75" s="141"/>
      <c r="AA75" s="141"/>
      <c r="AB75" s="142"/>
      <c r="AC75" s="41"/>
      <c r="AE75" s="143"/>
    </row>
    <row r="76" customHeight="1" spans="4:31">
      <c r="D76" s="72"/>
      <c r="E76" s="72"/>
      <c r="F76" s="72"/>
      <c r="G76" s="72"/>
      <c r="H76" s="73"/>
      <c r="I76" s="73"/>
      <c r="J76" s="86"/>
      <c r="K76" s="86"/>
      <c r="L76" s="87"/>
      <c r="M76" s="72"/>
      <c r="N76" s="88"/>
      <c r="O76" s="89">
        <f>tbl邀请[[#This Row],[拍单日期]]+5+tbl邀请[[#This Row],[收货后出稿时间]]</f>
        <v>5</v>
      </c>
      <c r="P76" s="72"/>
      <c r="Q76" s="72"/>
      <c r="R76" s="72"/>
      <c r="S76" s="72"/>
      <c r="T76" s="120"/>
      <c r="U76" s="121"/>
      <c r="V76" s="121"/>
      <c r="W76" s="121"/>
      <c r="X76" s="121"/>
      <c r="Y76" s="121"/>
      <c r="Z76" s="141"/>
      <c r="AA76" s="141"/>
      <c r="AB76" s="142"/>
      <c r="AC76" s="41"/>
      <c r="AE76" s="143"/>
    </row>
    <row r="77" customHeight="1" spans="4:31">
      <c r="D77" s="72"/>
      <c r="E77" s="72"/>
      <c r="F77" s="72"/>
      <c r="G77" s="72"/>
      <c r="H77" s="73"/>
      <c r="I77" s="73"/>
      <c r="J77" s="86"/>
      <c r="K77" s="86"/>
      <c r="L77" s="87"/>
      <c r="M77" s="72"/>
      <c r="N77" s="88"/>
      <c r="O77" s="89">
        <f>tbl邀请[[#This Row],[拍单日期]]+5+tbl邀请[[#This Row],[收货后出稿时间]]</f>
        <v>5</v>
      </c>
      <c r="P77" s="72"/>
      <c r="Q77" s="72"/>
      <c r="R77" s="72"/>
      <c r="S77" s="72"/>
      <c r="T77" s="120"/>
      <c r="U77" s="121"/>
      <c r="V77" s="121"/>
      <c r="W77" s="121"/>
      <c r="X77" s="121"/>
      <c r="Y77" s="121"/>
      <c r="Z77" s="141"/>
      <c r="AA77" s="141"/>
      <c r="AB77" s="142"/>
      <c r="AC77" s="41"/>
      <c r="AE77" s="143"/>
    </row>
    <row r="78" customHeight="1" spans="4:31">
      <c r="D78" s="72"/>
      <c r="E78" s="72"/>
      <c r="F78" s="72"/>
      <c r="G78" s="72"/>
      <c r="H78" s="73"/>
      <c r="I78" s="73"/>
      <c r="J78" s="86"/>
      <c r="K78" s="86"/>
      <c r="L78" s="87"/>
      <c r="M78" s="72"/>
      <c r="N78" s="88"/>
      <c r="O78" s="89">
        <f>tbl邀请[[#This Row],[拍单日期]]+5+tbl邀请[[#This Row],[收货后出稿时间]]</f>
        <v>5</v>
      </c>
      <c r="P78" s="72"/>
      <c r="Q78" s="72"/>
      <c r="R78" s="72"/>
      <c r="S78" s="72"/>
      <c r="T78" s="120"/>
      <c r="U78" s="121"/>
      <c r="V78" s="121"/>
      <c r="W78" s="121"/>
      <c r="X78" s="121"/>
      <c r="Y78" s="121"/>
      <c r="Z78" s="141"/>
      <c r="AA78" s="141"/>
      <c r="AB78" s="142"/>
      <c r="AC78" s="41"/>
      <c r="AE78" s="143"/>
    </row>
    <row r="79" customHeight="1" spans="4:31">
      <c r="D79" s="72"/>
      <c r="E79" s="72"/>
      <c r="F79" s="72"/>
      <c r="G79" s="72"/>
      <c r="H79" s="73"/>
      <c r="I79" s="73"/>
      <c r="J79" s="86"/>
      <c r="K79" s="86"/>
      <c r="L79" s="87"/>
      <c r="M79" s="72"/>
      <c r="N79" s="88"/>
      <c r="O79" s="89">
        <f>tbl邀请[[#This Row],[拍单日期]]+5+tbl邀请[[#This Row],[收货后出稿时间]]</f>
        <v>5</v>
      </c>
      <c r="P79" s="72"/>
      <c r="Q79" s="72"/>
      <c r="R79" s="72"/>
      <c r="S79" s="72"/>
      <c r="T79" s="120"/>
      <c r="U79" s="121"/>
      <c r="V79" s="121"/>
      <c r="W79" s="121"/>
      <c r="X79" s="121"/>
      <c r="Y79" s="121"/>
      <c r="Z79" s="141"/>
      <c r="AA79" s="141"/>
      <c r="AB79" s="142"/>
      <c r="AC79" s="41"/>
      <c r="AE79" s="143"/>
    </row>
    <row r="80" customHeight="1" spans="4:31">
      <c r="D80" s="72"/>
      <c r="E80" s="72"/>
      <c r="F80" s="72"/>
      <c r="G80" s="72"/>
      <c r="H80" s="73"/>
      <c r="I80" s="73"/>
      <c r="J80" s="86"/>
      <c r="K80" s="86"/>
      <c r="L80" s="87"/>
      <c r="M80" s="72"/>
      <c r="N80" s="88"/>
      <c r="O80" s="89">
        <f>tbl邀请[[#This Row],[拍单日期]]+5+tbl邀请[[#This Row],[收货后出稿时间]]</f>
        <v>5</v>
      </c>
      <c r="P80" s="72"/>
      <c r="Q80" s="72"/>
      <c r="R80" s="72"/>
      <c r="S80" s="72"/>
      <c r="T80" s="120"/>
      <c r="U80" s="121"/>
      <c r="V80" s="121"/>
      <c r="W80" s="121"/>
      <c r="X80" s="121"/>
      <c r="Y80" s="121"/>
      <c r="Z80" s="141"/>
      <c r="AA80" s="141"/>
      <c r="AB80" s="142"/>
      <c r="AC80" s="41"/>
      <c r="AE80" s="143"/>
    </row>
    <row r="81" customHeight="1" spans="4:31">
      <c r="D81" s="72"/>
      <c r="E81" s="72"/>
      <c r="F81" s="72"/>
      <c r="G81" s="72"/>
      <c r="H81" s="73"/>
      <c r="I81" s="73"/>
      <c r="J81" s="86"/>
      <c r="K81" s="86"/>
      <c r="L81" s="87"/>
      <c r="M81" s="72"/>
      <c r="N81" s="88"/>
      <c r="O81" s="89">
        <f>tbl邀请[[#This Row],[拍单日期]]+5+tbl邀请[[#This Row],[收货后出稿时间]]</f>
        <v>5</v>
      </c>
      <c r="P81" s="72"/>
      <c r="Q81" s="72"/>
      <c r="R81" s="72"/>
      <c r="S81" s="72"/>
      <c r="T81" s="86"/>
      <c r="U81" s="72"/>
      <c r="V81" s="72"/>
      <c r="W81" s="121"/>
      <c r="X81" s="121"/>
      <c r="Y81" s="121"/>
      <c r="Z81" s="141"/>
      <c r="AA81" s="141"/>
      <c r="AB81" s="142"/>
      <c r="AC81" s="41"/>
      <c r="AE81" s="143"/>
    </row>
    <row r="82" customHeight="1" spans="4:29">
      <c r="D82" s="144" t="s">
        <v>397</v>
      </c>
      <c r="F82" s="145">
        <f>COUNTA(合作跟踪表!$F$3:$F$81)</f>
        <v>42</v>
      </c>
      <c r="G82" s="145">
        <f>SUBTOTAL(109,tbl邀请[小红书链接])</f>
        <v>0</v>
      </c>
      <c r="H82" s="146"/>
      <c r="I82" s="147">
        <f>SUM(tbl邀请[笔记报价])</f>
        <v>14900</v>
      </c>
      <c r="J82" s="148"/>
      <c r="K82" s="148"/>
      <c r="L82" s="145">
        <f>COUNTA(合作跟踪表!$L$3:$L$81)</f>
        <v>1</v>
      </c>
      <c r="M82" s="149"/>
      <c r="N82" s="147">
        <f>SUM(tbl邀请[拍单金额])</f>
        <v>0</v>
      </c>
      <c r="O82" s="145"/>
      <c r="P82" s="145">
        <f>COUNTIF(合作跟踪表!$P$3:$P$81,"是")</f>
        <v>36</v>
      </c>
      <c r="Q82" s="145"/>
      <c r="R82" s="145"/>
      <c r="S82" s="145">
        <f>COUNTIF(合作跟踪表!$S$3:$S$81,"是")</f>
        <v>35</v>
      </c>
      <c r="T82" s="147">
        <f>SUM(tbl邀请[结算金额])</f>
        <v>13300</v>
      </c>
      <c r="U82" s="150"/>
      <c r="V82" s="150"/>
      <c r="W82" s="150"/>
      <c r="X82" s="150"/>
      <c r="Y82" s="150"/>
      <c r="Z82" s="151"/>
      <c r="AA82" s="151"/>
      <c r="AB82" s="151"/>
      <c r="AC82" s="41"/>
    </row>
  </sheetData>
  <dataValidations count="13">
    <dataValidation allowBlank="1" showErrorMessage="1" sqref="D1"/>
    <dataValidation type="list" allowBlank="1" showInputMessage="1" showErrorMessage="1" sqref="AE3 AF3 AE4 AF4 AE5 AF5 AE6 AF6 AE7 AF7 AE8 AF8 AE9 AF9 AE10 AF10 AE11 AF11 AE12 AF12 AE13 AF13 AE14 AF14 AE15 AF15 AE16 AF16 AE17 AF17 AE18 AF18 AE19 AF19 AE20 AF20 AE21 AF21 AE22 AF22 AE23 AF23 AE24 AF24 AE25 AF25 AE26 AF26 AE27 AF27 AE28 AF28 AE29 AF29 AE30 AF30 AE31 AF31 AE32 AF32 AE33 AF33 AE34 AF34 AE35 AF35 AE36 AF36 AE37 AF37 AE38 AF38 AE39 AF39 AE40 AF40 AE41 AF41 AE42 AF42 AE43 AF43 AE44 AF44 AE45 AF45 AE46 AF46 AE47 AF47 AE48 AF48 AE49 AF49 AE50 AF50 AE51 AF51 AE52 AF52 AE53 AF53 AE54 AF54 AE55 AF55 AE56 AF56 AE57 AF57 AE58 AF58 AE59 AF59 AE60 AF60 AE61 AF61 AE62 AF62 AE63 AF63 AE64 AF64 AE65 AF65 AE66 AF66 AE67 AF67 AE68 AF68 AE69 AF69 AE70 AF70 AE71 AF71 AE72 AF72 AE73 AF73 AE74 AF74 AE75 AF75 AE76 AF76 AE77 AF77 AE78 AF78 AE79 AF79 AE80 AF80 AE81 AF81">
      <formula1>"是"</formula1>
    </dataValidation>
    <dataValidation type="list" allowBlank="1" showInputMessage="1" showErrorMessage="1" sqref="AG45 AG46 AG47 AG48 AG49 AG50 AG51 AG52 AG53 AG54 AG55 AG56 AG57 AG58 AG59 AG60 AG61 AG62 AG63 AG64 AG65 AG66 AG67 AG68 AG69 AG70 AG71 AG72 AG73 AG74 AG75 AG76 AG77 AG78 AG79 AG80 AG81 AG3:AG8 AG9:AG44">
      <formula1>"视频,图文"</formula1>
    </dataValidation>
    <dataValidation allowBlank="1" showInputMessage="1" showErrorMessage="1" prompt="公式自动计算" sqref="O3:O81"/>
    <dataValidation type="list" allowBlank="1" showInputMessage="1" showErrorMessage="1" error="从此列表中进行选择。选择“取消”，按 Alt+向下键可显现选项，然后按向下键和 Enter 做出选择" sqref="F45:F81" errorStyle="warning">
      <formula1>"是,否,待定"</formula1>
    </dataValidation>
    <dataValidation allowBlank="1" showInputMessage="1" showErrorMessage="1" errorTitle="请下拉选择" error="请下拉选择" sqref="U81:V81" errorStyle="information"/>
    <dataValidation type="list" allowBlank="1" showInputMessage="1" showErrorMessage="1" error="从此列表中选择“是”或“否”。选择“取消”，按 Alt+向下键可显现选项，然后按向下键和 Enter 做出选择" sqref="E45:E81" errorStyle="warning">
      <formula1>"是,否"</formula1>
    </dataValidation>
    <dataValidation allowBlank="1" showInputMessage="1" showErrorMessage="1" prompt="直接输入拍单日期" sqref="L3:L81"/>
    <dataValidation type="list" allowBlank="1" showInputMessage="1" showErrorMessage="1" errorTitle="请下拉选择" error="请下拉选择" prompt="请下拉选择" sqref="P3:P81 S3:S81" errorStyle="information">
      <formula1>"是,否"</formula1>
    </dataValidation>
    <dataValidation allowBlank="1" showInputMessage="1" showErrorMessage="1" errorTitle="请下拉选择" error="请下拉选择" prompt="输入支付金额" sqref="T3:T81" errorStyle="information"/>
    <dataValidation type="list" allowBlank="1" showInputMessage="1" showErrorMessage="1" sqref="AD3:AD80">
      <formula1>"已发"</formula1>
    </dataValidation>
    <dataValidation allowBlank="1" showInputMessage="1" showErrorMessage="1" error="从此列表中选择宾客。选择“取消”，按 Alt+向下键可显现选项，然后按向下键和 Enter 做出选择" sqref="H45:I81" errorStyle="warning"/>
    <dataValidation type="whole" operator="between" allowBlank="1" showInputMessage="1" showErrorMessage="1" errorTitle="请填0-10整数" error="请填0-10整数" sqref="Q3:R81" errorStyle="information">
      <formula1>0</formula1>
      <formula2>10</formula2>
    </dataValidation>
  </dataValidations>
  <hyperlinks>
    <hyperlink ref="G3" r:id="rId2" display="https://www.xiaohongshu.com/user/profile/5e11d73d0000000001006873?xhsshare=CopyLink&amp;appuid=5e11d73d0000000001006873&amp;apptime=1580400244"/>
    <hyperlink ref="G5" r:id="rId3" display="https://www.xiaohongshu.com/user/profile/5bc9b394dbcfaf0001605159?xhsshare=CopyLink&amp;appuid=5bc9b394dbcfaf0001605159&amp;apptime=1595383844"/>
    <hyperlink ref="G6" r:id="rId4" display="https://www.xiaohongshu.com/user/profile/5e6f3b980000000001001f3b?xhsshare=CopyLink&amp;appuid=5e6f3b980000000001001f3b&amp;apptime=1599709281"/>
    <hyperlink ref="G7" r:id="rId5" display="https://www.xiaohongshu.com/user/profile/59b88f405e87e77b160a61eb?xhsshare=CopyLink&amp;appuid=59b88f405e87e77b160a61eb&amp;apptime=1599733026"/>
    <hyperlink ref="G8" r:id="rId6" display="https://www.xiaohongshu.com/user/profile/599e4cc582ec39036b13b500?xhsshare=CopyLink&amp;appuid=599e4cc582ec39036b13b500&amp;apptime=1599726304"/>
    <hyperlink ref="G11" r:id="rId7" display="https://www.xiaohongshu.com/user/profile/5c80b6160000000012021867?xhsshare=CopyLink&amp;appuid=5c80b6160000000012021867&amp;apptime=1590753021"/>
    <hyperlink ref="G41" r:id="rId8" display="https://www.xiaohongshu.com/user/profile/5be99ad4713ba300010fbaa2?xhsshare=CopyLink&amp;appuid=5c46a59a00000000120235ae&amp;apptime=1599708377"/>
    <hyperlink ref="G42" r:id="rId9" display="https://www.xiaohongshu.com/user/profile/5d8a0e290000000001006d1b?xhsshare=CopyLink&amp;appuid=5d8a0e290000000001006d1b&amp;apptime=1571542977"/>
    <hyperlink ref="G35" r:id="rId10" display="https://www.xiaohongshu.com/user/profile/5ebbc5610000000001001ad6?xhsshare=CopyLink&amp;appuid=5ebbc5610000000001001ad6&amp;apptime=1599704913"/>
    <hyperlink ref="G43" r:id="rId11" display="https://www.xiaohongshu.com/user/profile/5d1c9a590000000010006e8f?xhsshare=CopyLink&amp;appuid=5d1c9a590000000010006e8f&amp;apptime=1599714193"/>
    <hyperlink ref="G44" r:id="rId12" display="https://www.xiaohongshu.com/user/profile/5b9f24cf6f3c3100019421b9?xhsshare=CopyLink&amp;appuid=5b9f24cf6f3c3100019421b9&amp;apptime=1599707119"/>
    <hyperlink ref="U6" r:id="rId13" display="https://www.xiaohongshu.com/discovery/item/5f6ca21e00000000010035a7?xhsshare=CopyLink&amp;appuid=5e6f3b980000000001001f3b&amp;apptime=1600956474"/>
    <hyperlink ref="V6" r:id="rId14" display="https://m.weibo.cn/1987059387/4552805111562841"/>
    <hyperlink ref="U19" r:id="rId15" display="https://www.xiaohongshu.com/discovery/item/5f6dc8a50000000001009797?xhsshare=CopyLink&amp;appuid=5e15808100000000010059d2&amp;apptime=1601030716"/>
    <hyperlink ref="V19" r:id="rId16" display="https://m.weibo.cn/6505835147/4553115565295425"/>
    <hyperlink ref="V22" r:id="rId17" display="https://m.weibo.cn/2094383217/4553427420190392"/>
    <hyperlink ref="U9" r:id="rId18" display="https://www.xiaohongshu.com/discovery/item/5f6eb4da000000000100bf95?xhsshare=CopyLink&amp;appuid=5cff4f4c000000001801c5af&amp;apptime=1601090798"/>
    <hyperlink ref="U44" r:id="rId19" display="https://www.xiaohongshu.com/discovery/item/5f6efb8400000000010098aa?xhsshare=CopyLink&amp;appuid=5b9f24cf6f3c3100019421b9&amp;apptime=1601177378"/>
    <hyperlink ref="V44" r:id="rId20" display="https://m.weibo.cn/2162728773/4553730014055743"/>
    <hyperlink ref="U12" r:id="rId21" display="https://www.xiaohongshu.com/discovery/item/5f6f2390000000000101cbd5?xhsshare=CopyLink&amp;appuid=5d63f329000000000100979d&amp;apptime=1601123760"/>
    <hyperlink ref="U39" r:id="rId22" display="https://www.xiaohongshu.com/discovery/item/5f6eff7200000000010073ad?xhsshare=CopyLink&amp;appuid=5e6b66a50000000001006c0a&amp;apptime=1601109944"/>
    <hyperlink ref="U40" r:id="rId23" display="https://www.xiaohongshu.com/discovery/item/5f6f144f000000000100a92c?xhsshare=CopyLink&amp;appuid=5e0482100000000001001a9e&amp;apptime=1601115362"/>
    <hyperlink ref="U27" r:id="rId24" display="https://www.xiaohongshu.com/discovery/item/5f6f0b200000000001005ba4?xhsshare=CopyLink&amp;appuid=5ebaa9cf000000000101e546&amp;apptime=1601112873"/>
    <hyperlink ref="U30" r:id="rId25" display="https://www.xiaohongshu.com/discovery/item/5f6f064d000000000101e874?xhsshare=CopyLink&amp;appuid=5659996ce4251d4cd6c9684a&amp;apptime=1601111780"/>
    <hyperlink ref="V30" r:id="rId26" display="https://show.meitu.com/detail?feed_id=6715550207122893397&amp;root_id=1619275942&amp;stat_gid=1328956791&amp;stat_uid=1619275942"/>
    <hyperlink ref="U10" r:id="rId27" display="https://www.xiaohongshu.com/discovery/item/5f6eed5e000000000100782b?xhsshare=CopyLink&amp;appuid=5f0ac75c0000000001002582&amp;apptime=1601108728"/>
    <hyperlink ref="V12" r:id="rId28" display="https://m.weibo.cn/3478914475/4553786398347003"/>
    <hyperlink ref="U43" r:id="rId29" display="https://www.xiaohongshu.com/discovery/item/5f7040f20000000001000ff3?xhsshare=CopyLink&amp;appuid=5d1c9a590000000010006e8f&amp;apptime=1601192289"/>
    <hyperlink ref="V43" r:id="rId30" display="https://show.meitu.com/detail?feed_id=6715889314478191353&amp;amp;root_id=1067846632&amp;stat_gid=2039120218&amp;stat_uid=1067846632"/>
    <hyperlink ref="U37" r:id="rId31" display="https://www.xiaohongshu.com/user/profile/5d5e75780000000001020ff0"/>
    <hyperlink ref="U17" r:id="rId32" display="https://www.xiaohongshu.com/discovery/item/5f71a5d2000000000101ce33?xhsshare=SinaWeibo&amp;appuid=557e9212b7ba220ab29090d8&amp;apptime=1601283625"/>
    <hyperlink ref="V17" r:id="rId33" display="https://show.meitu.com/detail?feed_id=6716270746644008823&amp;root_id=1089289009&amp;stat_gid=1354022625&amp;stat_uid=1089289009"/>
    <hyperlink ref="W17" r:id="rId33" display="https://show.meitu.com/detail?feed_id=6716270746644008823&amp;root_id=1089289009&amp;stat_gid=1354022625&amp;stat_uid=1089289009"/>
    <hyperlink ref="U31" r:id="rId34" display="https://www.xiaohongshu.com/discovery/item/5f7068ce0000000001000b63?xhsshare=CopyLink&amp;appuid=5e6e6d310000000001003028&amp;apptime=1601204137"/>
    <hyperlink ref="U35" r:id="rId35" display="https://www.xiaohongshu.com/discovery/item/5f6f7ef6000000000100676d?xhsshare=CopyLink&amp;appuid=5ebbc5610000000001001ad6&amp;apptime=1601284886"/>
    <hyperlink ref="U42" r:id="rId36" display="https://www.xiaohongshu.com/discovery/item/5f71d03f00000000010022e3?xhsshare=CopyLink&amp;appuid=5d8a0e290000000001006d1b&amp;apptime=1601294692"/>
    <hyperlink ref="V38" r:id="rId37" display="https://show.meitu.com/detail?feed_id=6716278634284346093&amp;root_id=1131242&amp;stat_gid=1686662148&amp;stat_uid=1131242"/>
    <hyperlink ref="U23" r:id="rId38" display="https://www.xiaohongshu.com/discovery/item/5f71778000000000010097d4?xhsshare=CopyLink&amp;appuid=5eeef5430000000001002bd2&amp;apptime=1601285431"/>
    <hyperlink ref="V35" r:id="rId39" display="https://m.weibo.cn/6148892199/4554507235888354"/>
    <hyperlink ref="U8" r:id="rId40" display="https://www.xiaohongshu.com/discovery/item/5f72daa3000000000100138b?xhsshare=CopyLink&amp;appuid=599e4cc582ec39036b13b500&amp;apptime=1601362697"/>
    <hyperlink ref="V39" r:id="rId41" display="https://m.oasis.weibo.cn/v1/h5/share?sid=4554512038372493"/>
    <hyperlink ref="U5" r:id="rId42" display="https://www.xiaohongshu.com/discovery/item/5f7401530000000001001ebb?xhsshare=CopyLink&amp;appuid=5bc9b394dbcfaf0001605159&amp;apptime=1601438040"/>
    <hyperlink ref="V5" r:id="rId43" display="http://t.cn/A6bwZLQQ"/>
    <hyperlink ref="U7" r:id="rId44" display="https://www.xiaohongshu.com/discovery/item/5f72db41000000000101ff90"/>
    <hyperlink ref="U41" r:id="rId45" display="https://www.xiaohongshu.com/discovery/item/5f745dc8000000000101f605?xhsshare=CopyLink&amp;appuid=5be99ad4713ba300010fbaa2&amp;apptime=1601461716"/>
    <hyperlink ref="U20" r:id="rId46" display="https://www.xiaohongshu.com/discovery/item/5f7c24c500000000010079f7?xhsshare=CopyLink&amp;appuid=5f4925aa0000000001006f74&amp;apptime=1602058796"/>
    <hyperlink ref="U26" r:id="rId47" display="https://www.xiaohongshu.com/discovery/item/5f735b9b000000000101cc10?xhsshare=CopyLink&amp;appuid=5e60d5b0000000000100050b&amp;apptime=1601493849"/>
    <hyperlink ref="V26" r:id="rId48" display="https://m.weibo.cn/2867513610/4554814572730350"/>
    <hyperlink ref="W26" r:id="rId49" display="https://m.oasis.weibo.cn/v1/h5/share?sid=4554815919367412"/>
    <hyperlink ref="U25" r:id="rId50" display="https://www.xiaohongshu.com/discovery/item/5f77d582000000000101faf7?xhsshare=CopyLink&amp;appuid=5e8d33b400000000010039f6&amp;apptime=1601689957"/>
    <hyperlink ref="U32" r:id="rId51" display="https://www.xiaohongshu.com/discovery/item/5f75f3a00000000001000bea?xhsshare=CopyLink&amp;appuid=5b861d2eb81340000145563d&amp;apptime=1601604210"/>
    <hyperlink ref="U28" r:id="rId52" display="https://www.xiaohongshu.com/discovery/item/5f7593e7000000000100799d?xhsshare=CopyLink&amp;appuid=5cf6874400000000120035b6&amp;apptime=1601541176"/>
    <hyperlink ref="U13" r:id="rId53" display="https://www.xiaohongshu.com/discovery/item/5f75a901000000000101c14a?xhsshare=CopyLink&amp;appuid=5d2d38d40000000010015687&amp;apptime=1601550893"/>
    <hyperlink ref="U14" r:id="rId54" display="https://www.xiaohongshu.com/discovery/item/5f7c1fb7000000000100672b?xhsshare=CopyLink&amp;appuid=5e58f54d00000000010068b3&amp;apptime=1602315135"/>
    <hyperlink ref="U22" r:id="rId55" display="https://www.xiaohongshu.com/discovery/item/5f6efda90000000001006d12?xhsshare=CopyLink&amp;appuid=5da13d9d00000000010006a0&amp;apptime=1602323254"/>
    <hyperlink ref="U21" r:id="rId56" display="https://www.xiaohongshu.com/discovery/item/5f740b7e00000000010050d5"/>
    <hyperlink ref="U29" r:id="rId57" display="https://www.xiaohongshu.com/discovery/item/5f840bd30000000001005d24?xhsshare=CopyLink&amp;appuid=5bd58ba66d0c4d00019c1016&amp;apptime=1602489726"/>
    <hyperlink ref="V29" r:id="rId58" display="https://m.weibo.cn/7397186612/4559233415126356"/>
    <hyperlink ref="U15" r:id="rId59" display="https://www.xiaohongshu.com/discovery/item/5f758ec1000000000100a267?xhsshare=CopyLink&amp;appuid=5f0b02220000000001002750&amp;apptime=1601539794"/>
    <hyperlink ref="U38" r:id="rId60" display="https://www.xiaohongshu.com/discovery/item/5f71a91100000000010021c8?apptime=1601285655&amp;appuid=5c3dc0fa0000000005034777&amp;xhsshare=CopyLink"/>
    <hyperlink ref="U34" r:id="rId61" display="https://www.xiaohongshu.com/discovery/item/5f72dd90000000000101c59d?xhsshare=CopyLink&amp;appuid=5e9aefeb000000000100b1f5&amp;apptime=1602078322"/>
    <hyperlink ref="U16" r:id="rId62" display="https://www.xiaohongshu.com/discovery/item/5f8ef00b00000000010043f3?xhsshare=CopyLink&amp;appuid=5e7c5bee0000000001007e31&amp;apptime=1603238745"/>
  </hyperlinks>
  <printOptions horizontalCentered="1"/>
  <pageMargins left="0.25" right="0.25" top="1" bottom="0.75" header="0.3" footer="0.3"/>
  <pageSetup paperSize="9" scale="27" fitToHeight="0" orientation="landscape"/>
  <headerFooter differentFirst="1">
    <oddFooter>&amp;CPage &amp;P of &amp;N</oddFooter>
  </headerFooter>
  <ignoredErrors>
    <ignoredError sqref="Z23:AB28 Z30:AB31 AB32 Z33:AB33 Z36:AB37 Z39:AB41 Z43:AB44 AA5:AB5 Z6:AB8 AB9 Z10:AB14 Z17:AB20" numberStoredAsText="1"/>
  </ignoredErrors>
  <tableParts count="1">
    <tablePart r:id="rId1"/>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AC208"/>
  <sheetViews>
    <sheetView topLeftCell="B1" workbookViewId="0">
      <selection activeCell="B63" sqref="$A63:$XFD63"/>
    </sheetView>
  </sheetViews>
  <sheetFormatPr defaultColWidth="8" defaultRowHeight="15"/>
  <cols>
    <col min="1" max="1" width="8" style="17"/>
    <col min="2" max="2" width="27.3333333333333" style="17" customWidth="1"/>
    <col min="3" max="5" width="8" style="17"/>
    <col min="6" max="6" width="14.5555555555556" style="17" customWidth="1"/>
    <col min="7" max="13" width="8" style="17"/>
    <col min="14" max="15" width="8.33333333333333" style="17"/>
    <col min="16" max="16" width="8" style="17"/>
    <col min="17" max="21" width="8" style="17" customWidth="1"/>
    <col min="22" max="22" width="8" style="17"/>
    <col min="23" max="23" width="55.8888888888889" style="17" customWidth="1"/>
    <col min="24" max="24" width="27.7777777777778" style="17" customWidth="1"/>
    <col min="25" max="16384" width="8" style="17"/>
  </cols>
  <sheetData>
    <row r="1" spans="1:29">
      <c r="A1" s="17" t="s">
        <v>398</v>
      </c>
      <c r="B1" s="17" t="s">
        <v>2</v>
      </c>
      <c r="C1" s="17" t="s">
        <v>3</v>
      </c>
      <c r="D1" s="17" t="s">
        <v>8</v>
      </c>
      <c r="E1" s="17" t="s">
        <v>399</v>
      </c>
      <c r="F1" s="17" t="s">
        <v>4</v>
      </c>
      <c r="G1" s="17" t="s">
        <v>5</v>
      </c>
      <c r="H1" s="19" t="s">
        <v>400</v>
      </c>
      <c r="I1" s="17" t="s">
        <v>6</v>
      </c>
      <c r="J1" s="17" t="s">
        <v>401</v>
      </c>
      <c r="K1" s="25" t="s">
        <v>402</v>
      </c>
      <c r="L1" s="25" t="s">
        <v>403</v>
      </c>
      <c r="M1" s="26" t="s">
        <v>404</v>
      </c>
      <c r="N1" s="26" t="s">
        <v>405</v>
      </c>
      <c r="O1" s="26" t="s">
        <v>406</v>
      </c>
      <c r="P1" s="17" t="s">
        <v>407</v>
      </c>
      <c r="Q1" s="17" t="s">
        <v>408</v>
      </c>
      <c r="R1" s="17" t="s">
        <v>409</v>
      </c>
      <c r="S1" s="17" t="s">
        <v>410</v>
      </c>
      <c r="T1" s="17" t="s">
        <v>411</v>
      </c>
      <c r="U1" s="17" t="s">
        <v>412</v>
      </c>
      <c r="V1" s="17" t="s">
        <v>413</v>
      </c>
      <c r="W1" s="17" t="s">
        <v>414</v>
      </c>
      <c r="X1" s="17" t="s">
        <v>415</v>
      </c>
      <c r="Y1" s="17" t="s">
        <v>416</v>
      </c>
      <c r="Z1" s="17" t="s">
        <v>417</v>
      </c>
      <c r="AA1" s="17" t="s">
        <v>418</v>
      </c>
      <c r="AB1" s="17" t="s">
        <v>419</v>
      </c>
      <c r="AC1" s="17" t="s">
        <v>420</v>
      </c>
    </row>
    <row r="2" hidden="1" spans="1:29">
      <c r="A2" s="17" t="s">
        <v>421</v>
      </c>
      <c r="B2" s="17" t="s">
        <v>422</v>
      </c>
      <c r="C2" s="17" t="s">
        <v>423</v>
      </c>
      <c r="D2" s="17" t="s">
        <v>424</v>
      </c>
      <c r="E2" s="17" t="s">
        <v>425</v>
      </c>
      <c r="F2" s="17" t="s">
        <v>422</v>
      </c>
      <c r="G2" s="17" t="s">
        <v>426</v>
      </c>
      <c r="I2" s="17" t="s">
        <v>427</v>
      </c>
      <c r="J2" s="17" t="s">
        <v>428</v>
      </c>
      <c r="M2" s="27" t="e">
        <f t="shared" ref="M2:M65" si="0">J2/I2</f>
        <v>#VALUE!</v>
      </c>
      <c r="N2" s="27" t="e">
        <f t="shared" ref="N2:N8" si="1">R2/I2</f>
        <v>#VALUE!</v>
      </c>
      <c r="O2" s="27" t="e">
        <f t="shared" ref="O2:O65" si="2">V2/J2</f>
        <v>#VALUE!</v>
      </c>
      <c r="P2" s="17" t="s">
        <v>429</v>
      </c>
      <c r="Q2" s="17" t="s">
        <v>430</v>
      </c>
      <c r="R2" s="17">
        <v>200</v>
      </c>
      <c r="S2" s="17" t="s">
        <v>431</v>
      </c>
      <c r="T2" s="17" t="s">
        <v>385</v>
      </c>
      <c r="U2" s="17" t="s">
        <v>432</v>
      </c>
      <c r="W2" s="17" t="s">
        <v>55</v>
      </c>
      <c r="X2" s="17" t="s">
        <v>55</v>
      </c>
      <c r="Y2" s="17" t="s">
        <v>433</v>
      </c>
      <c r="AC2" s="17" t="s">
        <v>434</v>
      </c>
    </row>
    <row r="3" hidden="1" spans="1:29">
      <c r="A3" s="17" t="s">
        <v>435</v>
      </c>
      <c r="B3" s="17" t="s">
        <v>436</v>
      </c>
      <c r="C3" s="17" t="s">
        <v>437</v>
      </c>
      <c r="D3" s="17" t="s">
        <v>437</v>
      </c>
      <c r="E3" s="17" t="s">
        <v>425</v>
      </c>
      <c r="F3" s="17" t="s">
        <v>438</v>
      </c>
      <c r="G3" s="17" t="s">
        <v>439</v>
      </c>
      <c r="I3" s="17" t="s">
        <v>440</v>
      </c>
      <c r="J3" s="17" t="s">
        <v>441</v>
      </c>
      <c r="M3" s="27" t="e">
        <f t="shared" si="0"/>
        <v>#VALUE!</v>
      </c>
      <c r="N3" s="27" t="e">
        <f t="shared" si="1"/>
        <v>#VALUE!</v>
      </c>
      <c r="O3" s="27" t="e">
        <f t="shared" si="2"/>
        <v>#VALUE!</v>
      </c>
      <c r="P3" s="17" t="s">
        <v>429</v>
      </c>
      <c r="Q3" s="17" t="s">
        <v>442</v>
      </c>
      <c r="R3" s="17">
        <v>200</v>
      </c>
      <c r="S3" s="17" t="s">
        <v>443</v>
      </c>
      <c r="T3" s="17" t="s">
        <v>56</v>
      </c>
      <c r="U3" s="17" t="s">
        <v>50</v>
      </c>
      <c r="V3" s="17">
        <v>300</v>
      </c>
      <c r="W3" s="17" t="s">
        <v>444</v>
      </c>
      <c r="X3" s="17" t="s">
        <v>55</v>
      </c>
      <c r="Y3" s="17" t="s">
        <v>433</v>
      </c>
      <c r="AC3" s="17" t="s">
        <v>445</v>
      </c>
    </row>
    <row r="4" hidden="1" spans="1:29">
      <c r="A4" s="17" t="s">
        <v>446</v>
      </c>
      <c r="B4" s="17" t="s">
        <v>447</v>
      </c>
      <c r="C4" s="17" t="s">
        <v>448</v>
      </c>
      <c r="D4" s="17" t="s">
        <v>449</v>
      </c>
      <c r="E4" s="17" t="s">
        <v>425</v>
      </c>
      <c r="F4" s="17" t="s">
        <v>450</v>
      </c>
      <c r="G4" s="17" t="s">
        <v>451</v>
      </c>
      <c r="I4" s="17" t="s">
        <v>101</v>
      </c>
      <c r="J4" s="17" t="s">
        <v>452</v>
      </c>
      <c r="M4" s="27">
        <f t="shared" si="0"/>
        <v>21.1</v>
      </c>
      <c r="N4" s="27">
        <f t="shared" si="1"/>
        <v>0.02</v>
      </c>
      <c r="O4" s="27">
        <f t="shared" si="2"/>
        <v>0</v>
      </c>
      <c r="P4" s="17" t="s">
        <v>453</v>
      </c>
      <c r="Q4" s="17" t="s">
        <v>454</v>
      </c>
      <c r="R4" s="17">
        <v>200</v>
      </c>
      <c r="S4" s="17" t="s">
        <v>431</v>
      </c>
      <c r="T4" s="17" t="s">
        <v>287</v>
      </c>
      <c r="U4" s="17" t="s">
        <v>432</v>
      </c>
      <c r="W4" s="17" t="s">
        <v>55</v>
      </c>
      <c r="X4" s="17" t="s">
        <v>55</v>
      </c>
      <c r="Y4" s="17" t="s">
        <v>433</v>
      </c>
      <c r="AC4" s="17" t="s">
        <v>445</v>
      </c>
    </row>
    <row r="5" hidden="1" spans="1:29">
      <c r="A5" s="17" t="s">
        <v>455</v>
      </c>
      <c r="B5" s="17" t="s">
        <v>456</v>
      </c>
      <c r="C5" s="17" t="s">
        <v>457</v>
      </c>
      <c r="D5" s="17" t="s">
        <v>458</v>
      </c>
      <c r="E5" s="17" t="s">
        <v>425</v>
      </c>
      <c r="F5" s="17" t="s">
        <v>459</v>
      </c>
      <c r="G5" s="17" t="s">
        <v>460</v>
      </c>
      <c r="I5" s="17" t="s">
        <v>111</v>
      </c>
      <c r="J5" s="17" t="s">
        <v>461</v>
      </c>
      <c r="M5" s="27">
        <f t="shared" si="0"/>
        <v>20.625</v>
      </c>
      <c r="N5" s="27">
        <f t="shared" si="1"/>
        <v>0.0125</v>
      </c>
      <c r="O5" s="27">
        <f t="shared" si="2"/>
        <v>0</v>
      </c>
      <c r="P5" s="17" t="s">
        <v>429</v>
      </c>
      <c r="Q5" s="17" t="s">
        <v>462</v>
      </c>
      <c r="R5" s="17">
        <v>200</v>
      </c>
      <c r="S5" s="17" t="s">
        <v>463</v>
      </c>
      <c r="T5" s="17" t="s">
        <v>464</v>
      </c>
      <c r="U5" s="17" t="s">
        <v>432</v>
      </c>
      <c r="W5" s="17" t="s">
        <v>55</v>
      </c>
      <c r="X5" s="17" t="s">
        <v>55</v>
      </c>
      <c r="Y5" s="17" t="s">
        <v>433</v>
      </c>
      <c r="AC5" s="17" t="s">
        <v>465</v>
      </c>
    </row>
    <row r="6" hidden="1" spans="1:29">
      <c r="A6" s="17" t="s">
        <v>466</v>
      </c>
      <c r="B6" s="17" t="s">
        <v>467</v>
      </c>
      <c r="C6" s="17" t="s">
        <v>468</v>
      </c>
      <c r="D6" s="17" t="s">
        <v>468</v>
      </c>
      <c r="E6" s="17" t="s">
        <v>425</v>
      </c>
      <c r="F6" s="17" t="s">
        <v>467</v>
      </c>
      <c r="G6" s="17" t="s">
        <v>469</v>
      </c>
      <c r="I6" s="17" t="s">
        <v>470</v>
      </c>
      <c r="J6" s="17" t="s">
        <v>471</v>
      </c>
      <c r="M6" s="27">
        <f t="shared" si="0"/>
        <v>20.462962962963</v>
      </c>
      <c r="N6" s="27">
        <f t="shared" si="1"/>
        <v>0.0185185185185185</v>
      </c>
      <c r="O6" s="27">
        <f t="shared" si="2"/>
        <v>0</v>
      </c>
      <c r="P6" s="17" t="s">
        <v>429</v>
      </c>
      <c r="Q6" s="17" t="s">
        <v>472</v>
      </c>
      <c r="R6" s="17">
        <v>200</v>
      </c>
      <c r="S6" s="17" t="s">
        <v>473</v>
      </c>
      <c r="T6" s="17" t="s">
        <v>56</v>
      </c>
      <c r="U6" s="17" t="s">
        <v>432</v>
      </c>
      <c r="W6" s="17" t="s">
        <v>55</v>
      </c>
      <c r="X6" s="17" t="s">
        <v>55</v>
      </c>
      <c r="Y6" s="17" t="s">
        <v>433</v>
      </c>
      <c r="AC6" s="17" t="s">
        <v>474</v>
      </c>
    </row>
    <row r="7" hidden="1" spans="1:29">
      <c r="A7" s="17" t="s">
        <v>475</v>
      </c>
      <c r="B7" s="17" t="s">
        <v>385</v>
      </c>
      <c r="C7" s="17" t="s">
        <v>476</v>
      </c>
      <c r="D7" s="17" t="s">
        <v>477</v>
      </c>
      <c r="E7" s="17" t="s">
        <v>425</v>
      </c>
      <c r="F7" s="17" t="s">
        <v>478</v>
      </c>
      <c r="G7" s="17" t="s">
        <v>479</v>
      </c>
      <c r="I7" s="17" t="s">
        <v>166</v>
      </c>
      <c r="J7" s="17" t="s">
        <v>480</v>
      </c>
      <c r="M7" s="27">
        <f t="shared" si="0"/>
        <v>18.6363636363636</v>
      </c>
      <c r="N7" s="27">
        <f t="shared" si="1"/>
        <v>0.0181818181818182</v>
      </c>
      <c r="O7" s="27">
        <f t="shared" si="2"/>
        <v>0</v>
      </c>
      <c r="P7" s="17" t="s">
        <v>429</v>
      </c>
      <c r="Q7" s="17" t="s">
        <v>481</v>
      </c>
      <c r="R7" s="17">
        <v>200</v>
      </c>
      <c r="S7" s="17" t="s">
        <v>482</v>
      </c>
      <c r="T7" s="17" t="s">
        <v>218</v>
      </c>
      <c r="U7" s="17" t="s">
        <v>432</v>
      </c>
      <c r="W7" s="17" t="s">
        <v>483</v>
      </c>
      <c r="X7" s="17" t="s">
        <v>55</v>
      </c>
      <c r="Y7" s="17" t="s">
        <v>433</v>
      </c>
      <c r="AC7" s="17" t="s">
        <v>474</v>
      </c>
    </row>
    <row r="8" hidden="1" spans="1:29">
      <c r="A8" s="17" t="s">
        <v>484</v>
      </c>
      <c r="B8" s="17" t="s">
        <v>485</v>
      </c>
      <c r="C8" s="17" t="s">
        <v>486</v>
      </c>
      <c r="D8" s="17" t="s">
        <v>486</v>
      </c>
      <c r="E8" s="17" t="s">
        <v>487</v>
      </c>
      <c r="F8" s="17" t="s">
        <v>488</v>
      </c>
      <c r="G8" s="17" t="s">
        <v>489</v>
      </c>
      <c r="I8" s="17" t="s">
        <v>141</v>
      </c>
      <c r="J8" s="17" t="s">
        <v>490</v>
      </c>
      <c r="M8" s="27">
        <f t="shared" si="0"/>
        <v>18.0833333333333</v>
      </c>
      <c r="N8" s="27">
        <f t="shared" si="1"/>
        <v>0.0166666666666667</v>
      </c>
      <c r="O8" s="27">
        <f t="shared" si="2"/>
        <v>0</v>
      </c>
      <c r="P8" s="17" t="s">
        <v>429</v>
      </c>
      <c r="Q8" s="17" t="s">
        <v>491</v>
      </c>
      <c r="R8" s="17">
        <v>200</v>
      </c>
      <c r="S8" s="17" t="s">
        <v>482</v>
      </c>
      <c r="T8" s="17" t="s">
        <v>56</v>
      </c>
      <c r="U8" s="17" t="s">
        <v>432</v>
      </c>
      <c r="W8" s="17" t="s">
        <v>55</v>
      </c>
      <c r="X8" s="17" t="s">
        <v>55</v>
      </c>
      <c r="Y8" s="17" t="s">
        <v>433</v>
      </c>
      <c r="AC8" s="17" t="s">
        <v>492</v>
      </c>
    </row>
    <row r="9" spans="1:29">
      <c r="A9" s="17" t="s">
        <v>493</v>
      </c>
      <c r="B9" s="17" t="s">
        <v>494</v>
      </c>
      <c r="C9" s="17" t="s">
        <v>495</v>
      </c>
      <c r="D9" s="17" t="s">
        <v>495</v>
      </c>
      <c r="E9" s="17" t="s">
        <v>425</v>
      </c>
      <c r="F9" s="17" t="s">
        <v>494</v>
      </c>
      <c r="G9" s="22" t="s">
        <v>496</v>
      </c>
      <c r="H9" s="20" t="s">
        <v>497</v>
      </c>
      <c r="I9" s="17" t="s">
        <v>166</v>
      </c>
      <c r="J9" s="17" t="s">
        <v>498</v>
      </c>
      <c r="M9" s="27">
        <f t="shared" si="0"/>
        <v>17.9090909090909</v>
      </c>
      <c r="N9" s="27">
        <f>V9/I9</f>
        <v>0.0272727272727273</v>
      </c>
      <c r="O9" s="27">
        <f t="shared" si="2"/>
        <v>0.00152284263959391</v>
      </c>
      <c r="P9" s="17" t="s">
        <v>499</v>
      </c>
      <c r="Q9" s="17" t="s">
        <v>442</v>
      </c>
      <c r="R9" s="17">
        <v>200</v>
      </c>
      <c r="S9" s="17" t="s">
        <v>500</v>
      </c>
      <c r="T9" s="17" t="s">
        <v>218</v>
      </c>
      <c r="U9" s="17" t="s">
        <v>50</v>
      </c>
      <c r="V9" s="17">
        <v>300</v>
      </c>
      <c r="W9" s="17" t="s">
        <v>501</v>
      </c>
      <c r="X9" s="17" t="s">
        <v>55</v>
      </c>
      <c r="Y9" s="17" t="s">
        <v>433</v>
      </c>
      <c r="AC9" s="17" t="s">
        <v>502</v>
      </c>
    </row>
    <row r="10" hidden="1" spans="1:29">
      <c r="A10" s="17" t="s">
        <v>503</v>
      </c>
      <c r="B10" s="17" t="s">
        <v>504</v>
      </c>
      <c r="C10" s="17" t="s">
        <v>505</v>
      </c>
      <c r="D10" s="17" t="s">
        <v>506</v>
      </c>
      <c r="E10" s="17" t="s">
        <v>425</v>
      </c>
      <c r="F10" s="17" t="s">
        <v>507</v>
      </c>
      <c r="G10" s="17" t="s">
        <v>508</v>
      </c>
      <c r="I10" s="17" t="s">
        <v>101</v>
      </c>
      <c r="J10" s="17" t="s">
        <v>509</v>
      </c>
      <c r="M10" s="27">
        <f t="shared" si="0"/>
        <v>17.7</v>
      </c>
      <c r="N10" s="27">
        <f t="shared" ref="N10:N34" si="3">R10/I10</f>
        <v>0.02</v>
      </c>
      <c r="O10" s="27">
        <f t="shared" si="2"/>
        <v>0</v>
      </c>
      <c r="P10" s="17" t="s">
        <v>429</v>
      </c>
      <c r="Q10" s="17" t="s">
        <v>510</v>
      </c>
      <c r="R10" s="17">
        <v>200</v>
      </c>
      <c r="S10" s="17" t="s">
        <v>511</v>
      </c>
      <c r="T10" s="17" t="s">
        <v>218</v>
      </c>
      <c r="U10" s="17" t="s">
        <v>432</v>
      </c>
      <c r="W10" s="17" t="s">
        <v>55</v>
      </c>
      <c r="X10" s="17" t="s">
        <v>55</v>
      </c>
      <c r="Y10" s="17" t="s">
        <v>433</v>
      </c>
      <c r="AC10" s="17" t="s">
        <v>512</v>
      </c>
    </row>
    <row r="11" hidden="1" spans="1:29">
      <c r="A11" s="17" t="s">
        <v>513</v>
      </c>
      <c r="B11" s="17" t="s">
        <v>514</v>
      </c>
      <c r="C11" s="17" t="s">
        <v>515</v>
      </c>
      <c r="D11" s="17" t="s">
        <v>516</v>
      </c>
      <c r="E11" s="17" t="s">
        <v>425</v>
      </c>
      <c r="F11" s="17" t="s">
        <v>514</v>
      </c>
      <c r="G11" s="17" t="s">
        <v>517</v>
      </c>
      <c r="I11" s="17" t="s">
        <v>141</v>
      </c>
      <c r="J11" s="17" t="s">
        <v>518</v>
      </c>
      <c r="M11" s="27">
        <f t="shared" si="0"/>
        <v>16</v>
      </c>
      <c r="N11" s="27">
        <f t="shared" si="3"/>
        <v>0.0166666666666667</v>
      </c>
      <c r="O11" s="27">
        <f t="shared" si="2"/>
        <v>0</v>
      </c>
      <c r="P11" s="17" t="s">
        <v>429</v>
      </c>
      <c r="Q11" s="17" t="s">
        <v>519</v>
      </c>
      <c r="R11" s="17">
        <v>200</v>
      </c>
      <c r="S11" s="17" t="s">
        <v>431</v>
      </c>
      <c r="T11" s="17" t="s">
        <v>218</v>
      </c>
      <c r="U11" s="17" t="s">
        <v>432</v>
      </c>
      <c r="W11" s="17" t="s">
        <v>520</v>
      </c>
      <c r="X11" s="17" t="s">
        <v>55</v>
      </c>
      <c r="Y11" s="17" t="s">
        <v>433</v>
      </c>
      <c r="AC11" s="17" t="s">
        <v>512</v>
      </c>
    </row>
    <row r="12" hidden="1" spans="1:29">
      <c r="A12" s="17" t="s">
        <v>521</v>
      </c>
      <c r="B12" s="17" t="s">
        <v>97</v>
      </c>
      <c r="C12" s="17" t="s">
        <v>98</v>
      </c>
      <c r="D12" s="17" t="s">
        <v>102</v>
      </c>
      <c r="E12" s="17" t="s">
        <v>425</v>
      </c>
      <c r="F12" s="17" t="s">
        <v>99</v>
      </c>
      <c r="G12" s="17" t="s">
        <v>100</v>
      </c>
      <c r="I12" s="17" t="s">
        <v>101</v>
      </c>
      <c r="J12" s="17" t="s">
        <v>522</v>
      </c>
      <c r="M12" s="27">
        <f t="shared" si="0"/>
        <v>14.1</v>
      </c>
      <c r="N12" s="27">
        <f t="shared" si="3"/>
        <v>0.02</v>
      </c>
      <c r="O12" s="27">
        <f t="shared" si="2"/>
        <v>0</v>
      </c>
      <c r="P12" s="17" t="s">
        <v>499</v>
      </c>
      <c r="Q12" s="17" t="s">
        <v>523</v>
      </c>
      <c r="R12" s="17">
        <v>200</v>
      </c>
      <c r="S12" s="17" t="s">
        <v>524</v>
      </c>
      <c r="T12" s="17" t="s">
        <v>464</v>
      </c>
      <c r="U12" s="17" t="s">
        <v>432</v>
      </c>
      <c r="W12" s="17" t="s">
        <v>55</v>
      </c>
      <c r="X12" s="17" t="s">
        <v>55</v>
      </c>
      <c r="Y12" s="17" t="s">
        <v>433</v>
      </c>
      <c r="AC12" s="17" t="s">
        <v>512</v>
      </c>
    </row>
    <row r="13" hidden="1" spans="1:29">
      <c r="A13" s="17" t="s">
        <v>525</v>
      </c>
      <c r="B13" s="17" t="s">
        <v>526</v>
      </c>
      <c r="C13" s="17" t="s">
        <v>527</v>
      </c>
      <c r="D13" s="17" t="s">
        <v>528</v>
      </c>
      <c r="E13" s="17" t="s">
        <v>487</v>
      </c>
      <c r="F13" s="17" t="s">
        <v>529</v>
      </c>
      <c r="G13" s="17" t="s">
        <v>530</v>
      </c>
      <c r="I13" s="17" t="s">
        <v>531</v>
      </c>
      <c r="J13" s="17" t="s">
        <v>532</v>
      </c>
      <c r="M13" s="27">
        <f t="shared" si="0"/>
        <v>13.7254901960784</v>
      </c>
      <c r="N13" s="27">
        <f t="shared" si="3"/>
        <v>0.0196078431372549</v>
      </c>
      <c r="O13" s="27">
        <f t="shared" si="2"/>
        <v>0</v>
      </c>
      <c r="P13" s="17" t="s">
        <v>533</v>
      </c>
      <c r="Q13" s="17" t="s">
        <v>442</v>
      </c>
      <c r="R13" s="17">
        <v>200</v>
      </c>
      <c r="S13" s="17" t="s">
        <v>534</v>
      </c>
      <c r="T13" s="17" t="s">
        <v>535</v>
      </c>
      <c r="U13" s="17" t="s">
        <v>432</v>
      </c>
      <c r="W13" s="17" t="s">
        <v>55</v>
      </c>
      <c r="X13" s="17" t="s">
        <v>55</v>
      </c>
      <c r="Y13" s="17" t="s">
        <v>433</v>
      </c>
      <c r="AC13" s="17" t="s">
        <v>536</v>
      </c>
    </row>
    <row r="14" hidden="1" spans="1:29">
      <c r="A14" s="17" t="s">
        <v>537</v>
      </c>
      <c r="B14" s="17" t="s">
        <v>538</v>
      </c>
      <c r="C14" s="17" t="s">
        <v>38</v>
      </c>
      <c r="D14" s="17" t="s">
        <v>38</v>
      </c>
      <c r="E14" s="17" t="s">
        <v>487</v>
      </c>
      <c r="F14" s="17" t="s">
        <v>539</v>
      </c>
      <c r="G14" s="17" t="s">
        <v>540</v>
      </c>
      <c r="I14" s="17" t="s">
        <v>541</v>
      </c>
      <c r="J14" s="17" t="s">
        <v>542</v>
      </c>
      <c r="M14" s="27">
        <f t="shared" si="0"/>
        <v>13.6446280991736</v>
      </c>
      <c r="N14" s="27">
        <f t="shared" si="3"/>
        <v>0.00165289256198347</v>
      </c>
      <c r="O14" s="27">
        <f t="shared" si="2"/>
        <v>0</v>
      </c>
      <c r="P14" s="17" t="s">
        <v>429</v>
      </c>
      <c r="Q14" s="17" t="s">
        <v>543</v>
      </c>
      <c r="R14" s="17">
        <v>200</v>
      </c>
      <c r="S14" s="17" t="s">
        <v>431</v>
      </c>
      <c r="T14" s="17" t="s">
        <v>56</v>
      </c>
      <c r="U14" s="17" t="s">
        <v>432</v>
      </c>
      <c r="W14" s="17" t="s">
        <v>55</v>
      </c>
      <c r="X14" s="17" t="s">
        <v>55</v>
      </c>
      <c r="Y14" s="17" t="s">
        <v>433</v>
      </c>
      <c r="AC14" s="17" t="s">
        <v>544</v>
      </c>
    </row>
    <row r="15" hidden="1" spans="1:29">
      <c r="A15" s="17" t="s">
        <v>545</v>
      </c>
      <c r="B15" s="17" t="s">
        <v>546</v>
      </c>
      <c r="C15" s="17" t="s">
        <v>547</v>
      </c>
      <c r="D15" s="17" t="s">
        <v>548</v>
      </c>
      <c r="E15" s="17" t="s">
        <v>425</v>
      </c>
      <c r="F15" s="17" t="s">
        <v>549</v>
      </c>
      <c r="G15" s="17" t="s">
        <v>550</v>
      </c>
      <c r="I15" s="17" t="s">
        <v>551</v>
      </c>
      <c r="J15" s="17" t="s">
        <v>552</v>
      </c>
      <c r="M15" s="27">
        <f t="shared" si="0"/>
        <v>13.1469979296066</v>
      </c>
      <c r="N15" s="27">
        <f t="shared" si="3"/>
        <v>0.020703933747412</v>
      </c>
      <c r="O15" s="27">
        <f t="shared" si="2"/>
        <v>0</v>
      </c>
      <c r="P15" s="17" t="s">
        <v>429</v>
      </c>
      <c r="Q15" s="17" t="s">
        <v>553</v>
      </c>
      <c r="R15" s="17">
        <v>200</v>
      </c>
      <c r="S15" s="17" t="s">
        <v>431</v>
      </c>
      <c r="T15" s="17" t="s">
        <v>464</v>
      </c>
      <c r="U15" s="17" t="s">
        <v>432</v>
      </c>
      <c r="W15" s="17" t="s">
        <v>554</v>
      </c>
      <c r="X15" s="17" t="s">
        <v>55</v>
      </c>
      <c r="Y15" s="17" t="s">
        <v>433</v>
      </c>
      <c r="AC15" s="17" t="s">
        <v>555</v>
      </c>
    </row>
    <row r="16" hidden="1" spans="1:29">
      <c r="A16" s="17" t="s">
        <v>556</v>
      </c>
      <c r="B16" s="17" t="s">
        <v>557</v>
      </c>
      <c r="C16" s="17" t="s">
        <v>558</v>
      </c>
      <c r="D16" s="17" t="s">
        <v>558</v>
      </c>
      <c r="E16" s="17" t="s">
        <v>487</v>
      </c>
      <c r="F16" s="17" t="s">
        <v>559</v>
      </c>
      <c r="G16" s="17" t="s">
        <v>560</v>
      </c>
      <c r="I16" s="17" t="s">
        <v>166</v>
      </c>
      <c r="J16" s="17" t="s">
        <v>561</v>
      </c>
      <c r="M16" s="27">
        <f t="shared" si="0"/>
        <v>12.5454545454545</v>
      </c>
      <c r="N16" s="27">
        <f t="shared" si="3"/>
        <v>0.0181818181818182</v>
      </c>
      <c r="O16" s="27">
        <f t="shared" si="2"/>
        <v>0</v>
      </c>
      <c r="P16" s="17" t="s">
        <v>429</v>
      </c>
      <c r="Q16" s="17" t="s">
        <v>481</v>
      </c>
      <c r="R16" s="17">
        <v>200</v>
      </c>
      <c r="S16" s="17" t="s">
        <v>431</v>
      </c>
      <c r="T16" s="17" t="s">
        <v>464</v>
      </c>
      <c r="U16" s="17" t="s">
        <v>432</v>
      </c>
      <c r="W16" s="17" t="s">
        <v>55</v>
      </c>
      <c r="X16" s="17" t="s">
        <v>55</v>
      </c>
      <c r="Y16" s="17" t="s">
        <v>433</v>
      </c>
      <c r="AC16" s="17" t="s">
        <v>555</v>
      </c>
    </row>
    <row r="17" hidden="1" spans="1:29">
      <c r="A17" s="17" t="s">
        <v>562</v>
      </c>
      <c r="B17" s="17" t="s">
        <v>464</v>
      </c>
      <c r="C17" s="17" t="s">
        <v>563</v>
      </c>
      <c r="D17" s="17" t="s">
        <v>563</v>
      </c>
      <c r="E17" s="17" t="s">
        <v>425</v>
      </c>
      <c r="F17" s="17" t="s">
        <v>564</v>
      </c>
      <c r="G17" s="17" t="s">
        <v>565</v>
      </c>
      <c r="I17" s="17" t="s">
        <v>166</v>
      </c>
      <c r="J17" s="17" t="s">
        <v>566</v>
      </c>
      <c r="M17" s="27">
        <f t="shared" si="0"/>
        <v>11.6363636363636</v>
      </c>
      <c r="N17" s="27">
        <f t="shared" si="3"/>
        <v>0.00727272727272727</v>
      </c>
      <c r="O17" s="27">
        <f t="shared" si="2"/>
        <v>0</v>
      </c>
      <c r="P17" s="17" t="s">
        <v>499</v>
      </c>
      <c r="Q17" s="17" t="s">
        <v>567</v>
      </c>
      <c r="R17" s="17">
        <v>80</v>
      </c>
      <c r="S17" s="17" t="s">
        <v>568</v>
      </c>
      <c r="T17" s="17" t="s">
        <v>218</v>
      </c>
      <c r="U17" s="17" t="s">
        <v>432</v>
      </c>
      <c r="W17" s="17" t="s">
        <v>55</v>
      </c>
      <c r="X17" s="17" t="s">
        <v>55</v>
      </c>
      <c r="Y17" s="17" t="s">
        <v>433</v>
      </c>
      <c r="AC17" s="17" t="s">
        <v>569</v>
      </c>
    </row>
    <row r="18" hidden="1" spans="1:29">
      <c r="A18" s="17" t="s">
        <v>570</v>
      </c>
      <c r="B18" s="17" t="s">
        <v>571</v>
      </c>
      <c r="C18" s="17" t="s">
        <v>572</v>
      </c>
      <c r="D18" s="17" t="s">
        <v>573</v>
      </c>
      <c r="E18" s="17" t="s">
        <v>425</v>
      </c>
      <c r="F18" s="17" t="s">
        <v>574</v>
      </c>
      <c r="G18" s="17" t="s">
        <v>575</v>
      </c>
      <c r="I18" s="17" t="s">
        <v>166</v>
      </c>
      <c r="J18" s="17" t="s">
        <v>576</v>
      </c>
      <c r="M18" s="27">
        <f t="shared" si="0"/>
        <v>10.4545454545455</v>
      </c>
      <c r="N18" s="27">
        <f t="shared" si="3"/>
        <v>0.0181818181818182</v>
      </c>
      <c r="O18" s="27">
        <f t="shared" si="2"/>
        <v>0</v>
      </c>
      <c r="P18" s="17" t="s">
        <v>499</v>
      </c>
      <c r="Q18" s="17" t="s">
        <v>577</v>
      </c>
      <c r="R18" s="17">
        <v>200</v>
      </c>
      <c r="S18" s="17" t="s">
        <v>431</v>
      </c>
      <c r="T18" s="17" t="s">
        <v>287</v>
      </c>
      <c r="U18" s="17" t="s">
        <v>432</v>
      </c>
      <c r="W18" s="17" t="s">
        <v>55</v>
      </c>
      <c r="X18" s="17" t="s">
        <v>55</v>
      </c>
      <c r="Y18" s="17" t="s">
        <v>433</v>
      </c>
      <c r="AC18" s="17" t="s">
        <v>578</v>
      </c>
    </row>
    <row r="19" hidden="1" spans="1:29">
      <c r="A19" s="17" t="s">
        <v>579</v>
      </c>
      <c r="B19" s="17" t="s">
        <v>580</v>
      </c>
      <c r="C19" s="17" t="s">
        <v>581</v>
      </c>
      <c r="D19" s="17" t="s">
        <v>581</v>
      </c>
      <c r="E19" s="17" t="s">
        <v>425</v>
      </c>
      <c r="F19" s="17" t="s">
        <v>582</v>
      </c>
      <c r="G19" s="17" t="s">
        <v>583</v>
      </c>
      <c r="I19" s="17" t="s">
        <v>166</v>
      </c>
      <c r="J19" s="17" t="s">
        <v>584</v>
      </c>
      <c r="M19" s="27">
        <f t="shared" si="0"/>
        <v>10.3636363636364</v>
      </c>
      <c r="N19" s="27">
        <f t="shared" si="3"/>
        <v>0.0181818181818182</v>
      </c>
      <c r="O19" s="27">
        <f t="shared" si="2"/>
        <v>0.00263157894736842</v>
      </c>
      <c r="P19" s="17" t="s">
        <v>499</v>
      </c>
      <c r="Q19" s="17" t="s">
        <v>442</v>
      </c>
      <c r="R19" s="17">
        <v>200</v>
      </c>
      <c r="S19" s="17" t="s">
        <v>482</v>
      </c>
      <c r="T19" s="17" t="s">
        <v>287</v>
      </c>
      <c r="U19" s="17" t="s">
        <v>50</v>
      </c>
      <c r="V19" s="17">
        <v>300</v>
      </c>
      <c r="W19" s="17" t="s">
        <v>55</v>
      </c>
      <c r="X19" s="17" t="s">
        <v>55</v>
      </c>
      <c r="Y19" s="17" t="s">
        <v>433</v>
      </c>
      <c r="AC19" s="17" t="s">
        <v>578</v>
      </c>
    </row>
    <row r="20" hidden="1" spans="1:29">
      <c r="A20" s="17" t="s">
        <v>585</v>
      </c>
      <c r="B20" s="17" t="s">
        <v>586</v>
      </c>
      <c r="C20" s="17" t="s">
        <v>587</v>
      </c>
      <c r="D20" s="17" t="s">
        <v>588</v>
      </c>
      <c r="E20" s="17" t="s">
        <v>425</v>
      </c>
      <c r="F20" s="17" t="s">
        <v>586</v>
      </c>
      <c r="G20" s="17" t="s">
        <v>589</v>
      </c>
      <c r="I20" s="17" t="s">
        <v>590</v>
      </c>
      <c r="J20" s="17" t="s">
        <v>591</v>
      </c>
      <c r="M20" s="27">
        <f t="shared" si="0"/>
        <v>10.3492063492063</v>
      </c>
      <c r="N20" s="27">
        <f t="shared" si="3"/>
        <v>0.00317460317460317</v>
      </c>
      <c r="O20" s="27">
        <f t="shared" si="2"/>
        <v>0</v>
      </c>
      <c r="P20" s="17" t="s">
        <v>429</v>
      </c>
      <c r="Q20" s="17" t="s">
        <v>442</v>
      </c>
      <c r="R20" s="17">
        <v>200</v>
      </c>
      <c r="S20" s="17" t="s">
        <v>431</v>
      </c>
      <c r="T20" s="17" t="s">
        <v>218</v>
      </c>
      <c r="U20" s="17" t="s">
        <v>432</v>
      </c>
      <c r="W20" s="17" t="s">
        <v>520</v>
      </c>
      <c r="X20" s="17" t="s">
        <v>55</v>
      </c>
      <c r="Y20" s="17" t="s">
        <v>433</v>
      </c>
      <c r="AC20" s="17" t="s">
        <v>592</v>
      </c>
    </row>
    <row r="21" hidden="1" spans="1:29">
      <c r="A21" s="17" t="s">
        <v>593</v>
      </c>
      <c r="B21" s="17" t="s">
        <v>594</v>
      </c>
      <c r="C21" s="17" t="s">
        <v>594</v>
      </c>
      <c r="D21" s="17" t="s">
        <v>595</v>
      </c>
      <c r="E21" s="17" t="s">
        <v>425</v>
      </c>
      <c r="F21" s="17" t="s">
        <v>596</v>
      </c>
      <c r="G21" s="17" t="s">
        <v>597</v>
      </c>
      <c r="I21" s="17" t="s">
        <v>598</v>
      </c>
      <c r="J21" s="17" t="s">
        <v>599</v>
      </c>
      <c r="M21" s="27">
        <f t="shared" si="0"/>
        <v>10.037037037037</v>
      </c>
      <c r="N21" s="27">
        <f t="shared" si="3"/>
        <v>29.6296296296296</v>
      </c>
      <c r="O21" s="27">
        <f t="shared" si="2"/>
        <v>0</v>
      </c>
      <c r="P21" s="17" t="s">
        <v>600</v>
      </c>
      <c r="Q21" s="17" t="s">
        <v>577</v>
      </c>
      <c r="R21" s="17">
        <v>80</v>
      </c>
      <c r="S21" s="17" t="s">
        <v>431</v>
      </c>
      <c r="T21" s="17" t="s">
        <v>218</v>
      </c>
      <c r="U21" s="17" t="s">
        <v>432</v>
      </c>
      <c r="W21" s="17" t="s">
        <v>55</v>
      </c>
      <c r="X21" s="17" t="s">
        <v>55</v>
      </c>
      <c r="Y21" s="17" t="s">
        <v>433</v>
      </c>
      <c r="AC21" s="17" t="s">
        <v>592</v>
      </c>
    </row>
    <row r="22" hidden="1" spans="1:29">
      <c r="A22" s="17" t="s">
        <v>601</v>
      </c>
      <c r="B22" s="17" t="s">
        <v>602</v>
      </c>
      <c r="C22" s="17" t="s">
        <v>109</v>
      </c>
      <c r="D22" s="17" t="s">
        <v>109</v>
      </c>
      <c r="E22" s="17" t="s">
        <v>425</v>
      </c>
      <c r="F22" s="17" t="s">
        <v>602</v>
      </c>
      <c r="G22" s="17" t="s">
        <v>110</v>
      </c>
      <c r="I22" s="17" t="s">
        <v>111</v>
      </c>
      <c r="J22" s="17" t="s">
        <v>603</v>
      </c>
      <c r="M22" s="27">
        <f t="shared" si="0"/>
        <v>10</v>
      </c>
      <c r="N22" s="27">
        <f t="shared" si="3"/>
        <v>0.0125</v>
      </c>
      <c r="O22" s="27">
        <f t="shared" si="2"/>
        <v>0</v>
      </c>
      <c r="P22" s="17" t="s">
        <v>429</v>
      </c>
      <c r="Q22" s="17" t="s">
        <v>604</v>
      </c>
      <c r="R22" s="17">
        <v>200</v>
      </c>
      <c r="S22" s="17" t="s">
        <v>605</v>
      </c>
      <c r="T22" s="17" t="s">
        <v>606</v>
      </c>
      <c r="U22" s="17" t="s">
        <v>432</v>
      </c>
      <c r="W22" s="17" t="s">
        <v>607</v>
      </c>
      <c r="X22" s="17" t="s">
        <v>55</v>
      </c>
      <c r="Y22" s="17" t="s">
        <v>433</v>
      </c>
      <c r="AC22" s="17" t="s">
        <v>608</v>
      </c>
    </row>
    <row r="23" hidden="1" spans="1:29">
      <c r="A23" s="17" t="s">
        <v>609</v>
      </c>
      <c r="B23" s="17" t="s">
        <v>610</v>
      </c>
      <c r="C23" s="17" t="s">
        <v>611</v>
      </c>
      <c r="D23" s="17" t="s">
        <v>611</v>
      </c>
      <c r="E23" s="17" t="s">
        <v>425</v>
      </c>
      <c r="F23" s="17" t="s">
        <v>612</v>
      </c>
      <c r="G23" s="17" t="s">
        <v>613</v>
      </c>
      <c r="I23" s="17" t="s">
        <v>310</v>
      </c>
      <c r="J23" s="17" t="s">
        <v>614</v>
      </c>
      <c r="M23" s="27">
        <f t="shared" si="0"/>
        <v>9.82352941176471</v>
      </c>
      <c r="N23" s="27">
        <f t="shared" si="3"/>
        <v>0.0117647058823529</v>
      </c>
      <c r="O23" s="27">
        <f t="shared" si="2"/>
        <v>0</v>
      </c>
      <c r="P23" s="17" t="s">
        <v>429</v>
      </c>
      <c r="Q23" s="17" t="s">
        <v>615</v>
      </c>
      <c r="R23" s="17">
        <v>200</v>
      </c>
      <c r="S23" s="17" t="s">
        <v>568</v>
      </c>
      <c r="T23" s="17" t="s">
        <v>56</v>
      </c>
      <c r="U23" s="17" t="s">
        <v>432</v>
      </c>
      <c r="W23" s="17" t="s">
        <v>55</v>
      </c>
      <c r="X23" s="17" t="s">
        <v>55</v>
      </c>
      <c r="Y23" s="17" t="s">
        <v>433</v>
      </c>
      <c r="AC23" s="17" t="s">
        <v>616</v>
      </c>
    </row>
    <row r="24" hidden="1" spans="1:29">
      <c r="A24" s="17" t="s">
        <v>617</v>
      </c>
      <c r="B24" s="17" t="s">
        <v>118</v>
      </c>
      <c r="C24" s="17" t="s">
        <v>119</v>
      </c>
      <c r="D24" s="17" t="s">
        <v>123</v>
      </c>
      <c r="E24" s="17" t="s">
        <v>425</v>
      </c>
      <c r="F24" s="17" t="s">
        <v>120</v>
      </c>
      <c r="G24" s="17" t="s">
        <v>121</v>
      </c>
      <c r="I24" s="17" t="s">
        <v>122</v>
      </c>
      <c r="J24" s="17" t="s">
        <v>618</v>
      </c>
      <c r="M24" s="27">
        <f t="shared" si="0"/>
        <v>9.80580657565853</v>
      </c>
      <c r="N24" s="27">
        <f t="shared" si="3"/>
        <v>0.0192270717169775</v>
      </c>
      <c r="O24" s="27">
        <f t="shared" si="2"/>
        <v>0</v>
      </c>
      <c r="P24" s="17" t="s">
        <v>429</v>
      </c>
      <c r="Q24" s="17" t="s">
        <v>619</v>
      </c>
      <c r="R24" s="17">
        <v>200</v>
      </c>
      <c r="S24" s="17" t="s">
        <v>620</v>
      </c>
      <c r="T24" s="17" t="s">
        <v>218</v>
      </c>
      <c r="U24" s="17" t="s">
        <v>432</v>
      </c>
      <c r="W24" s="17" t="s">
        <v>55</v>
      </c>
      <c r="X24" s="17" t="s">
        <v>55</v>
      </c>
      <c r="Y24" s="17" t="s">
        <v>433</v>
      </c>
      <c r="AC24" s="17" t="s">
        <v>621</v>
      </c>
    </row>
    <row r="25" hidden="1" spans="1:29">
      <c r="A25" s="17" t="s">
        <v>622</v>
      </c>
      <c r="B25" s="17" t="s">
        <v>623</v>
      </c>
      <c r="C25" s="17" t="s">
        <v>624</v>
      </c>
      <c r="D25" s="17" t="s">
        <v>625</v>
      </c>
      <c r="E25" s="17" t="s">
        <v>487</v>
      </c>
      <c r="F25" s="17" t="s">
        <v>626</v>
      </c>
      <c r="G25" s="17" t="s">
        <v>627</v>
      </c>
      <c r="I25" s="17" t="s">
        <v>166</v>
      </c>
      <c r="J25" s="17" t="s">
        <v>628</v>
      </c>
      <c r="M25" s="27">
        <f t="shared" si="0"/>
        <v>9.72727272727273</v>
      </c>
      <c r="N25" s="27">
        <f t="shared" si="3"/>
        <v>0.0181818181818182</v>
      </c>
      <c r="O25" s="27">
        <f t="shared" si="2"/>
        <v>0</v>
      </c>
      <c r="P25" s="17" t="s">
        <v>429</v>
      </c>
      <c r="Q25" s="17" t="s">
        <v>629</v>
      </c>
      <c r="R25" s="17">
        <v>200</v>
      </c>
      <c r="S25" s="17" t="s">
        <v>568</v>
      </c>
      <c r="T25" s="17" t="s">
        <v>287</v>
      </c>
      <c r="U25" s="17" t="s">
        <v>432</v>
      </c>
      <c r="W25" s="17" t="s">
        <v>55</v>
      </c>
      <c r="X25" s="17" t="s">
        <v>55</v>
      </c>
      <c r="Y25" s="17" t="s">
        <v>433</v>
      </c>
      <c r="AC25" s="17" t="s">
        <v>621</v>
      </c>
    </row>
    <row r="26" hidden="1" spans="1:29">
      <c r="A26" s="17" t="s">
        <v>630</v>
      </c>
      <c r="B26" s="17" t="s">
        <v>631</v>
      </c>
      <c r="C26" s="17" t="s">
        <v>632</v>
      </c>
      <c r="D26" s="17" t="s">
        <v>632</v>
      </c>
      <c r="E26" s="17" t="s">
        <v>487</v>
      </c>
      <c r="F26" s="17" t="s">
        <v>631</v>
      </c>
      <c r="G26" s="17" t="s">
        <v>633</v>
      </c>
      <c r="I26" s="17" t="s">
        <v>141</v>
      </c>
      <c r="J26" s="17" t="s">
        <v>576</v>
      </c>
      <c r="M26" s="27">
        <f t="shared" si="0"/>
        <v>9.58333333333333</v>
      </c>
      <c r="N26" s="27">
        <f t="shared" si="3"/>
        <v>0.0166666666666667</v>
      </c>
      <c r="O26" s="27">
        <f t="shared" si="2"/>
        <v>0.00260869565217391</v>
      </c>
      <c r="P26" s="17" t="s">
        <v>533</v>
      </c>
      <c r="Q26" s="17" t="s">
        <v>634</v>
      </c>
      <c r="R26" s="17">
        <v>200</v>
      </c>
      <c r="S26" s="17" t="s">
        <v>482</v>
      </c>
      <c r="T26" s="17" t="s">
        <v>635</v>
      </c>
      <c r="U26" s="17" t="s">
        <v>432</v>
      </c>
      <c r="V26" s="17">
        <v>300</v>
      </c>
      <c r="W26" s="17" t="s">
        <v>55</v>
      </c>
      <c r="X26" s="17" t="s">
        <v>55</v>
      </c>
      <c r="Y26" s="17" t="s">
        <v>433</v>
      </c>
      <c r="AC26" s="17" t="s">
        <v>621</v>
      </c>
    </row>
    <row r="27" hidden="1" spans="1:29">
      <c r="A27" s="17" t="s">
        <v>636</v>
      </c>
      <c r="B27" s="17" t="s">
        <v>637</v>
      </c>
      <c r="C27" s="17" t="s">
        <v>638</v>
      </c>
      <c r="D27" s="17" t="s">
        <v>639</v>
      </c>
      <c r="E27" s="17" t="s">
        <v>487</v>
      </c>
      <c r="F27" s="17" t="s">
        <v>637</v>
      </c>
      <c r="G27" s="17" t="s">
        <v>640</v>
      </c>
      <c r="I27" s="17" t="s">
        <v>641</v>
      </c>
      <c r="J27" s="17" t="s">
        <v>642</v>
      </c>
      <c r="M27" s="27">
        <f t="shared" si="0"/>
        <v>9.52736783112273</v>
      </c>
      <c r="N27" s="27">
        <f t="shared" si="3"/>
        <v>0.0373622267887166</v>
      </c>
      <c r="O27" s="27">
        <f t="shared" si="2"/>
        <v>0.00588235294117647</v>
      </c>
      <c r="P27" s="17" t="s">
        <v>429</v>
      </c>
      <c r="Q27" s="17" t="s">
        <v>643</v>
      </c>
      <c r="R27" s="17">
        <v>200</v>
      </c>
      <c r="S27" s="17" t="s">
        <v>473</v>
      </c>
      <c r="T27" s="17" t="s">
        <v>464</v>
      </c>
      <c r="U27" s="17" t="s">
        <v>50</v>
      </c>
      <c r="V27" s="17">
        <v>300</v>
      </c>
      <c r="W27" s="17" t="s">
        <v>55</v>
      </c>
      <c r="X27" s="17" t="s">
        <v>55</v>
      </c>
      <c r="Y27" s="17" t="s">
        <v>433</v>
      </c>
      <c r="AC27" s="17" t="s">
        <v>644</v>
      </c>
    </row>
    <row r="28" hidden="1" spans="1:29">
      <c r="A28" s="17" t="s">
        <v>645</v>
      </c>
      <c r="B28" s="17" t="s">
        <v>646</v>
      </c>
      <c r="C28" s="17" t="s">
        <v>647</v>
      </c>
      <c r="D28" s="17" t="s">
        <v>648</v>
      </c>
      <c r="E28" s="17" t="s">
        <v>425</v>
      </c>
      <c r="F28" s="17" t="s">
        <v>646</v>
      </c>
      <c r="G28" s="17" t="s">
        <v>649</v>
      </c>
      <c r="I28" s="17" t="s">
        <v>141</v>
      </c>
      <c r="J28" s="17" t="s">
        <v>650</v>
      </c>
      <c r="M28" s="27">
        <f t="shared" si="0"/>
        <v>9.16666666666667</v>
      </c>
      <c r="N28" s="27">
        <f t="shared" si="3"/>
        <v>0.0166666666666667</v>
      </c>
      <c r="O28" s="27">
        <f t="shared" si="2"/>
        <v>0</v>
      </c>
      <c r="P28" s="17" t="s">
        <v>600</v>
      </c>
      <c r="Q28" s="17" t="s">
        <v>577</v>
      </c>
      <c r="R28" s="17">
        <v>200</v>
      </c>
      <c r="S28" s="17" t="s">
        <v>431</v>
      </c>
      <c r="T28" s="17" t="s">
        <v>287</v>
      </c>
      <c r="U28" s="17" t="s">
        <v>432</v>
      </c>
      <c r="W28" s="17" t="s">
        <v>55</v>
      </c>
      <c r="X28" s="17" t="s">
        <v>55</v>
      </c>
      <c r="Y28" s="17" t="s">
        <v>433</v>
      </c>
      <c r="AC28" s="17" t="s">
        <v>644</v>
      </c>
    </row>
    <row r="29" hidden="1" spans="1:29">
      <c r="A29" s="17" t="s">
        <v>651</v>
      </c>
      <c r="B29" s="17" t="s">
        <v>652</v>
      </c>
      <c r="C29" s="17" t="s">
        <v>653</v>
      </c>
      <c r="D29" s="17" t="s">
        <v>654</v>
      </c>
      <c r="E29" s="17" t="s">
        <v>425</v>
      </c>
      <c r="F29" s="17" t="s">
        <v>655</v>
      </c>
      <c r="G29" s="17" t="s">
        <v>656</v>
      </c>
      <c r="I29" s="17" t="s">
        <v>166</v>
      </c>
      <c r="J29" s="17" t="s">
        <v>657</v>
      </c>
      <c r="M29" s="27">
        <f t="shared" si="0"/>
        <v>8.81818181818182</v>
      </c>
      <c r="N29" s="27">
        <f t="shared" si="3"/>
        <v>0.0181818181818182</v>
      </c>
      <c r="O29" s="27">
        <f t="shared" si="2"/>
        <v>0</v>
      </c>
      <c r="P29" s="17" t="s">
        <v>429</v>
      </c>
      <c r="Q29" s="17" t="s">
        <v>658</v>
      </c>
      <c r="R29" s="17">
        <v>200</v>
      </c>
      <c r="S29" s="17" t="s">
        <v>568</v>
      </c>
      <c r="T29" s="17" t="s">
        <v>56</v>
      </c>
      <c r="U29" s="17" t="s">
        <v>432</v>
      </c>
      <c r="W29" s="17" t="s">
        <v>55</v>
      </c>
      <c r="X29" s="17" t="s">
        <v>55</v>
      </c>
      <c r="Y29" s="17" t="s">
        <v>433</v>
      </c>
      <c r="AC29" s="17" t="s">
        <v>659</v>
      </c>
    </row>
    <row r="30" hidden="1" spans="1:29">
      <c r="A30" s="17" t="s">
        <v>660</v>
      </c>
      <c r="B30" s="17" t="s">
        <v>661</v>
      </c>
      <c r="C30" s="17" t="s">
        <v>662</v>
      </c>
      <c r="D30" s="17" t="s">
        <v>663</v>
      </c>
      <c r="E30" s="17" t="s">
        <v>487</v>
      </c>
      <c r="F30" s="17" t="s">
        <v>661</v>
      </c>
      <c r="G30" s="17" t="s">
        <v>664</v>
      </c>
      <c r="I30" s="17" t="s">
        <v>665</v>
      </c>
      <c r="J30" s="17" t="s">
        <v>666</v>
      </c>
      <c r="M30" s="27">
        <f t="shared" si="0"/>
        <v>8.60377358490566</v>
      </c>
      <c r="N30" s="27">
        <f t="shared" si="3"/>
        <v>0.00377358490566038</v>
      </c>
      <c r="O30" s="27">
        <f t="shared" si="2"/>
        <v>0</v>
      </c>
      <c r="P30" s="17" t="s">
        <v>499</v>
      </c>
      <c r="Q30" s="17" t="s">
        <v>442</v>
      </c>
      <c r="R30" s="17">
        <v>200</v>
      </c>
      <c r="S30" s="17" t="s">
        <v>605</v>
      </c>
      <c r="T30" s="17" t="s">
        <v>287</v>
      </c>
      <c r="U30" s="17" t="s">
        <v>432</v>
      </c>
      <c r="W30" s="17" t="s">
        <v>55</v>
      </c>
      <c r="X30" s="17" t="s">
        <v>55</v>
      </c>
      <c r="Y30" s="17" t="s">
        <v>433</v>
      </c>
      <c r="AC30" s="17" t="s">
        <v>659</v>
      </c>
    </row>
    <row r="31" hidden="1" spans="1:29">
      <c r="A31" s="17" t="s">
        <v>287</v>
      </c>
      <c r="B31" s="17" t="s">
        <v>124</v>
      </c>
      <c r="C31" s="17" t="s">
        <v>125</v>
      </c>
      <c r="D31" s="17" t="s">
        <v>128</v>
      </c>
      <c r="E31" s="17" t="s">
        <v>425</v>
      </c>
      <c r="F31" s="17" t="s">
        <v>126</v>
      </c>
      <c r="G31" s="17" t="s">
        <v>127</v>
      </c>
      <c r="I31" s="17" t="s">
        <v>101</v>
      </c>
      <c r="J31" s="17" t="s">
        <v>667</v>
      </c>
      <c r="M31" s="27">
        <f t="shared" si="0"/>
        <v>8.6</v>
      </c>
      <c r="N31" s="27">
        <f t="shared" si="3"/>
        <v>0.02</v>
      </c>
      <c r="O31" s="27">
        <f t="shared" si="2"/>
        <v>0.00348837209302326</v>
      </c>
      <c r="P31" s="17" t="s">
        <v>429</v>
      </c>
      <c r="Q31" s="17" t="s">
        <v>491</v>
      </c>
      <c r="R31" s="17">
        <v>200</v>
      </c>
      <c r="S31" s="17" t="s">
        <v>482</v>
      </c>
      <c r="T31" s="17" t="s">
        <v>56</v>
      </c>
      <c r="U31" s="17" t="s">
        <v>50</v>
      </c>
      <c r="V31" s="17">
        <v>300</v>
      </c>
      <c r="W31" s="17" t="s">
        <v>55</v>
      </c>
      <c r="X31" s="17" t="s">
        <v>55</v>
      </c>
      <c r="Y31" s="17" t="s">
        <v>433</v>
      </c>
      <c r="AC31" s="17" t="s">
        <v>668</v>
      </c>
    </row>
    <row r="32" hidden="1" spans="1:29">
      <c r="A32" s="17" t="s">
        <v>669</v>
      </c>
      <c r="B32" s="17" t="s">
        <v>670</v>
      </c>
      <c r="C32" s="17" t="s">
        <v>671</v>
      </c>
      <c r="D32" s="17" t="s">
        <v>672</v>
      </c>
      <c r="E32" s="17" t="s">
        <v>425</v>
      </c>
      <c r="F32" s="17" t="s">
        <v>673</v>
      </c>
      <c r="G32" s="17" t="s">
        <v>674</v>
      </c>
      <c r="I32" s="17" t="s">
        <v>141</v>
      </c>
      <c r="J32" s="17" t="s">
        <v>657</v>
      </c>
      <c r="M32" s="27">
        <f t="shared" si="0"/>
        <v>8.08333333333333</v>
      </c>
      <c r="N32" s="27">
        <f t="shared" si="3"/>
        <v>0.0166666666666667</v>
      </c>
      <c r="O32" s="27">
        <f t="shared" si="2"/>
        <v>0</v>
      </c>
      <c r="P32" s="17" t="s">
        <v>429</v>
      </c>
      <c r="Q32" s="17" t="s">
        <v>491</v>
      </c>
      <c r="R32" s="17">
        <v>200</v>
      </c>
      <c r="S32" s="17" t="s">
        <v>431</v>
      </c>
      <c r="T32" s="17" t="s">
        <v>464</v>
      </c>
      <c r="U32" s="17" t="s">
        <v>432</v>
      </c>
      <c r="W32" s="17" t="s">
        <v>55</v>
      </c>
      <c r="X32" s="17" t="s">
        <v>55</v>
      </c>
      <c r="Y32" s="17" t="s">
        <v>433</v>
      </c>
      <c r="AC32" s="17" t="s">
        <v>675</v>
      </c>
    </row>
    <row r="33" hidden="1" spans="1:29">
      <c r="A33" s="17" t="s">
        <v>352</v>
      </c>
      <c r="B33" s="17" t="s">
        <v>137</v>
      </c>
      <c r="C33" s="17" t="s">
        <v>138</v>
      </c>
      <c r="D33" s="17" t="s">
        <v>142</v>
      </c>
      <c r="E33" s="17" t="s">
        <v>425</v>
      </c>
      <c r="F33" s="17" t="s">
        <v>139</v>
      </c>
      <c r="G33" s="17" t="s">
        <v>140</v>
      </c>
      <c r="I33" s="17" t="s">
        <v>141</v>
      </c>
      <c r="J33" s="17" t="s">
        <v>676</v>
      </c>
      <c r="M33" s="27">
        <f t="shared" si="0"/>
        <v>8</v>
      </c>
      <c r="N33" s="27">
        <f t="shared" si="3"/>
        <v>0.0166666666666667</v>
      </c>
      <c r="O33" s="27">
        <f t="shared" si="2"/>
        <v>0</v>
      </c>
      <c r="P33" s="17" t="s">
        <v>533</v>
      </c>
      <c r="Q33" s="17" t="s">
        <v>677</v>
      </c>
      <c r="R33" s="17">
        <v>200</v>
      </c>
      <c r="S33" s="17" t="s">
        <v>431</v>
      </c>
      <c r="T33" s="17" t="s">
        <v>56</v>
      </c>
      <c r="U33" s="17" t="s">
        <v>432</v>
      </c>
      <c r="W33" s="17" t="s">
        <v>520</v>
      </c>
      <c r="X33" s="17" t="s">
        <v>55</v>
      </c>
      <c r="Y33" s="17" t="s">
        <v>433</v>
      </c>
      <c r="AC33" s="17" t="s">
        <v>675</v>
      </c>
    </row>
    <row r="34" hidden="1" spans="1:29">
      <c r="A34" s="17" t="s">
        <v>69</v>
      </c>
      <c r="B34" s="17" t="s">
        <v>678</v>
      </c>
      <c r="C34" s="17" t="s">
        <v>679</v>
      </c>
      <c r="D34" s="17" t="s">
        <v>680</v>
      </c>
      <c r="E34" s="17" t="s">
        <v>425</v>
      </c>
      <c r="F34" s="17" t="s">
        <v>678</v>
      </c>
      <c r="G34" s="17" t="s">
        <v>681</v>
      </c>
      <c r="I34" s="17" t="s">
        <v>166</v>
      </c>
      <c r="J34" s="17" t="s">
        <v>682</v>
      </c>
      <c r="M34" s="27">
        <f t="shared" si="0"/>
        <v>8</v>
      </c>
      <c r="N34" s="27">
        <f t="shared" si="3"/>
        <v>0.0181818181818182</v>
      </c>
      <c r="O34" s="27">
        <f t="shared" si="2"/>
        <v>0.00340909090909091</v>
      </c>
      <c r="P34" s="17" t="s">
        <v>499</v>
      </c>
      <c r="Q34" s="17" t="s">
        <v>683</v>
      </c>
      <c r="R34" s="17">
        <v>200</v>
      </c>
      <c r="S34" s="17" t="s">
        <v>431</v>
      </c>
      <c r="T34" s="17" t="s">
        <v>218</v>
      </c>
      <c r="U34" s="17" t="s">
        <v>432</v>
      </c>
      <c r="V34" s="17">
        <v>300</v>
      </c>
      <c r="W34" s="17" t="s">
        <v>55</v>
      </c>
      <c r="X34" s="17" t="s">
        <v>55</v>
      </c>
      <c r="Y34" s="17" t="s">
        <v>433</v>
      </c>
      <c r="AC34" s="17" t="s">
        <v>675</v>
      </c>
    </row>
    <row r="35" hidden="1" spans="1:29">
      <c r="A35" s="17" t="s">
        <v>67</v>
      </c>
      <c r="B35" s="17" t="s">
        <v>144</v>
      </c>
      <c r="C35" s="17" t="s">
        <v>145</v>
      </c>
      <c r="D35" s="17" t="s">
        <v>149</v>
      </c>
      <c r="E35" s="17" t="s">
        <v>425</v>
      </c>
      <c r="F35" s="17" t="s">
        <v>146</v>
      </c>
      <c r="G35" s="17" t="s">
        <v>147</v>
      </c>
      <c r="I35" s="17" t="s">
        <v>148</v>
      </c>
      <c r="J35" s="17" t="s">
        <v>88</v>
      </c>
      <c r="M35" s="27">
        <f t="shared" si="0"/>
        <v>7.93333333333333</v>
      </c>
      <c r="N35" s="27">
        <f t="shared" ref="N35:N40" si="4">V35/I35</f>
        <v>0.2</v>
      </c>
      <c r="O35" s="27">
        <f t="shared" si="2"/>
        <v>0.0252100840336134</v>
      </c>
      <c r="P35" s="17" t="s">
        <v>684</v>
      </c>
      <c r="Q35" s="17" t="s">
        <v>685</v>
      </c>
      <c r="S35" s="17" t="s">
        <v>431</v>
      </c>
      <c r="T35" s="17" t="s">
        <v>56</v>
      </c>
      <c r="U35" s="17" t="s">
        <v>50</v>
      </c>
      <c r="V35" s="17">
        <v>3000</v>
      </c>
      <c r="W35" s="17" t="s">
        <v>686</v>
      </c>
      <c r="X35" s="17" t="s">
        <v>687</v>
      </c>
      <c r="Y35" s="17" t="s">
        <v>433</v>
      </c>
      <c r="AC35" s="17" t="s">
        <v>688</v>
      </c>
    </row>
    <row r="36" hidden="1" spans="1:29">
      <c r="A36" s="17" t="s">
        <v>689</v>
      </c>
      <c r="B36" s="17" t="s">
        <v>690</v>
      </c>
      <c r="C36" s="17" t="s">
        <v>691</v>
      </c>
      <c r="D36" s="17" t="s">
        <v>691</v>
      </c>
      <c r="E36" s="17" t="s">
        <v>425</v>
      </c>
      <c r="F36" s="17" t="s">
        <v>692</v>
      </c>
      <c r="G36" s="17" t="s">
        <v>693</v>
      </c>
      <c r="I36" s="17" t="s">
        <v>141</v>
      </c>
      <c r="J36" s="17" t="s">
        <v>694</v>
      </c>
      <c r="M36" s="27">
        <f t="shared" si="0"/>
        <v>7.91666666666667</v>
      </c>
      <c r="N36" s="27">
        <f t="shared" ref="N36:N39" si="5">R36/I36</f>
        <v>0.0166666666666667</v>
      </c>
      <c r="O36" s="27">
        <f t="shared" si="2"/>
        <v>0</v>
      </c>
      <c r="P36" s="17" t="s">
        <v>533</v>
      </c>
      <c r="Q36" s="17" t="s">
        <v>695</v>
      </c>
      <c r="R36" s="17">
        <v>200</v>
      </c>
      <c r="S36" s="17" t="s">
        <v>473</v>
      </c>
      <c r="T36" s="17" t="s">
        <v>56</v>
      </c>
      <c r="U36" s="17" t="s">
        <v>432</v>
      </c>
      <c r="W36" s="17" t="s">
        <v>55</v>
      </c>
      <c r="X36" s="17" t="s">
        <v>55</v>
      </c>
      <c r="Y36" s="17" t="s">
        <v>433</v>
      </c>
      <c r="AC36" s="17" t="s">
        <v>688</v>
      </c>
    </row>
    <row r="37" s="33" customFormat="1" spans="1:29">
      <c r="A37" s="33" t="s">
        <v>696</v>
      </c>
      <c r="B37" s="33" t="s">
        <v>33</v>
      </c>
      <c r="C37" s="33" t="s">
        <v>34</v>
      </c>
      <c r="D37" s="33" t="s">
        <v>38</v>
      </c>
      <c r="E37" s="33" t="s">
        <v>487</v>
      </c>
      <c r="F37" s="33" t="s">
        <v>35</v>
      </c>
      <c r="G37" s="34" t="s">
        <v>36</v>
      </c>
      <c r="H37" s="35" t="s">
        <v>497</v>
      </c>
      <c r="I37" s="33" t="s">
        <v>37</v>
      </c>
      <c r="J37" s="33" t="s">
        <v>697</v>
      </c>
      <c r="M37" s="36">
        <f t="shared" si="0"/>
        <v>7.90625</v>
      </c>
      <c r="N37" s="36">
        <f t="shared" si="4"/>
        <v>0.0046875</v>
      </c>
      <c r="O37" s="36">
        <f t="shared" si="2"/>
        <v>0.000592885375494071</v>
      </c>
      <c r="P37" s="33" t="s">
        <v>429</v>
      </c>
      <c r="Q37" s="17" t="s">
        <v>442</v>
      </c>
      <c r="R37" s="17">
        <v>200</v>
      </c>
      <c r="S37" s="17" t="s">
        <v>568</v>
      </c>
      <c r="T37" s="17" t="s">
        <v>218</v>
      </c>
      <c r="U37" s="17" t="s">
        <v>50</v>
      </c>
      <c r="V37" s="33">
        <v>300</v>
      </c>
      <c r="W37" s="33" t="s">
        <v>698</v>
      </c>
      <c r="X37" s="33" t="s">
        <v>55</v>
      </c>
      <c r="Y37" s="33" t="s">
        <v>433</v>
      </c>
      <c r="AC37" s="33" t="s">
        <v>688</v>
      </c>
    </row>
    <row r="38" hidden="1" spans="1:29">
      <c r="A38" s="17" t="s">
        <v>699</v>
      </c>
      <c r="B38" s="17" t="s">
        <v>700</v>
      </c>
      <c r="C38" s="17" t="s">
        <v>701</v>
      </c>
      <c r="D38" s="17" t="s">
        <v>701</v>
      </c>
      <c r="E38" s="17" t="s">
        <v>425</v>
      </c>
      <c r="F38" s="17" t="s">
        <v>700</v>
      </c>
      <c r="G38" s="17" t="s">
        <v>702</v>
      </c>
      <c r="I38" s="17" t="s">
        <v>243</v>
      </c>
      <c r="J38" s="17" t="s">
        <v>703</v>
      </c>
      <c r="M38" s="27">
        <f t="shared" si="0"/>
        <v>7.82608695652174</v>
      </c>
      <c r="N38" s="27">
        <f t="shared" si="5"/>
        <v>0.00869565217391304</v>
      </c>
      <c r="O38" s="27">
        <f t="shared" si="2"/>
        <v>0</v>
      </c>
      <c r="P38" s="17" t="s">
        <v>429</v>
      </c>
      <c r="Q38" s="17" t="s">
        <v>442</v>
      </c>
      <c r="R38" s="17">
        <v>200</v>
      </c>
      <c r="S38" s="17" t="s">
        <v>704</v>
      </c>
      <c r="T38" s="17" t="s">
        <v>56</v>
      </c>
      <c r="U38" s="17" t="s">
        <v>432</v>
      </c>
      <c r="W38" s="17" t="s">
        <v>55</v>
      </c>
      <c r="X38" s="17" t="s">
        <v>55</v>
      </c>
      <c r="Y38" s="17" t="s">
        <v>433</v>
      </c>
      <c r="AC38" s="17" t="s">
        <v>688</v>
      </c>
    </row>
    <row r="39" hidden="1" spans="1:29">
      <c r="A39" s="17" t="s">
        <v>705</v>
      </c>
      <c r="B39" s="17" t="s">
        <v>152</v>
      </c>
      <c r="C39" s="17" t="s">
        <v>153</v>
      </c>
      <c r="D39" s="17" t="s">
        <v>153</v>
      </c>
      <c r="E39" s="17" t="s">
        <v>425</v>
      </c>
      <c r="F39" s="17" t="s">
        <v>152</v>
      </c>
      <c r="G39" s="17" t="s">
        <v>154</v>
      </c>
      <c r="I39" s="17" t="s">
        <v>155</v>
      </c>
      <c r="J39" s="17" t="s">
        <v>706</v>
      </c>
      <c r="M39" s="27">
        <f t="shared" si="0"/>
        <v>7.6219512195122</v>
      </c>
      <c r="N39" s="27">
        <f t="shared" si="5"/>
        <v>0.0179340028694405</v>
      </c>
      <c r="O39" s="27">
        <f t="shared" si="2"/>
        <v>0</v>
      </c>
      <c r="P39" s="17" t="s">
        <v>429</v>
      </c>
      <c r="Q39" s="17" t="s">
        <v>707</v>
      </c>
      <c r="R39" s="17">
        <v>200</v>
      </c>
      <c r="S39" s="17" t="s">
        <v>708</v>
      </c>
      <c r="T39" s="17" t="s">
        <v>218</v>
      </c>
      <c r="U39" s="17" t="s">
        <v>432</v>
      </c>
      <c r="W39" s="17" t="s">
        <v>554</v>
      </c>
      <c r="X39" s="17" t="s">
        <v>55</v>
      </c>
      <c r="Y39" s="17" t="s">
        <v>433</v>
      </c>
      <c r="AC39" s="17" t="s">
        <v>709</v>
      </c>
    </row>
    <row r="40" spans="1:29">
      <c r="A40" s="17" t="s">
        <v>710</v>
      </c>
      <c r="B40" s="17" t="s">
        <v>711</v>
      </c>
      <c r="C40" s="17" t="s">
        <v>712</v>
      </c>
      <c r="D40" s="17" t="s">
        <v>712</v>
      </c>
      <c r="E40" s="17" t="s">
        <v>487</v>
      </c>
      <c r="F40" s="17" t="s">
        <v>711</v>
      </c>
      <c r="G40" s="22" t="s">
        <v>713</v>
      </c>
      <c r="H40" s="20" t="s">
        <v>497</v>
      </c>
      <c r="I40" s="17" t="s">
        <v>714</v>
      </c>
      <c r="J40" s="17" t="s">
        <v>715</v>
      </c>
      <c r="M40" s="27">
        <f t="shared" si="0"/>
        <v>6.75</v>
      </c>
      <c r="N40" s="27">
        <f t="shared" si="4"/>
        <v>0.009375</v>
      </c>
      <c r="O40" s="27">
        <f t="shared" si="2"/>
        <v>0.00138888888888889</v>
      </c>
      <c r="P40" s="17" t="s">
        <v>429</v>
      </c>
      <c r="Q40" s="17" t="s">
        <v>716</v>
      </c>
      <c r="R40" s="17">
        <v>200</v>
      </c>
      <c r="S40" s="17" t="s">
        <v>717</v>
      </c>
      <c r="T40" s="17" t="s">
        <v>218</v>
      </c>
      <c r="U40" s="17" t="s">
        <v>50</v>
      </c>
      <c r="V40" s="17">
        <v>300</v>
      </c>
      <c r="W40" s="17" t="s">
        <v>718</v>
      </c>
      <c r="X40" s="17" t="s">
        <v>55</v>
      </c>
      <c r="Y40" s="17" t="s">
        <v>433</v>
      </c>
      <c r="AC40" s="17" t="s">
        <v>709</v>
      </c>
    </row>
    <row r="41" hidden="1" spans="1:29">
      <c r="A41" s="17" t="s">
        <v>719</v>
      </c>
      <c r="B41" s="17" t="s">
        <v>157</v>
      </c>
      <c r="C41" s="17" t="s">
        <v>158</v>
      </c>
      <c r="D41" s="17" t="s">
        <v>160</v>
      </c>
      <c r="E41" s="17" t="s">
        <v>425</v>
      </c>
      <c r="F41" s="17" t="s">
        <v>157</v>
      </c>
      <c r="G41" s="17" t="s">
        <v>159</v>
      </c>
      <c r="I41" s="17" t="s">
        <v>148</v>
      </c>
      <c r="J41" s="17" t="s">
        <v>720</v>
      </c>
      <c r="M41" s="27">
        <f t="shared" si="0"/>
        <v>7.53333333333333</v>
      </c>
      <c r="N41" s="27">
        <f t="shared" ref="N41:N43" si="6">R41/I41</f>
        <v>0.0133333333333333</v>
      </c>
      <c r="O41" s="27">
        <f t="shared" si="2"/>
        <v>0</v>
      </c>
      <c r="P41" s="17" t="s">
        <v>429</v>
      </c>
      <c r="Q41" s="17" t="s">
        <v>442</v>
      </c>
      <c r="R41" s="17">
        <v>200</v>
      </c>
      <c r="S41" s="17" t="s">
        <v>50</v>
      </c>
      <c r="T41" s="17" t="s">
        <v>56</v>
      </c>
      <c r="U41" s="17" t="s">
        <v>432</v>
      </c>
      <c r="W41" s="17" t="s">
        <v>432</v>
      </c>
      <c r="X41" s="17" t="s">
        <v>55</v>
      </c>
      <c r="Y41" s="17" t="s">
        <v>433</v>
      </c>
      <c r="AC41" s="17" t="s">
        <v>709</v>
      </c>
    </row>
    <row r="42" hidden="1" spans="1:29">
      <c r="A42" s="17" t="s">
        <v>721</v>
      </c>
      <c r="B42" s="17" t="s">
        <v>722</v>
      </c>
      <c r="C42" s="17" t="s">
        <v>723</v>
      </c>
      <c r="D42" s="17" t="s">
        <v>724</v>
      </c>
      <c r="E42" s="17" t="s">
        <v>425</v>
      </c>
      <c r="F42" s="17" t="s">
        <v>725</v>
      </c>
      <c r="G42" s="17" t="s">
        <v>726</v>
      </c>
      <c r="I42" s="17" t="s">
        <v>727</v>
      </c>
      <c r="J42" s="17" t="s">
        <v>728</v>
      </c>
      <c r="M42" s="27">
        <f t="shared" si="0"/>
        <v>7.31147540983607</v>
      </c>
      <c r="N42" s="27">
        <f t="shared" si="6"/>
        <v>0.00327868852459016</v>
      </c>
      <c r="O42" s="27">
        <f t="shared" si="2"/>
        <v>0</v>
      </c>
      <c r="P42" s="17" t="s">
        <v>499</v>
      </c>
      <c r="Q42" s="17" t="s">
        <v>729</v>
      </c>
      <c r="R42" s="17">
        <v>200</v>
      </c>
      <c r="S42" s="17" t="s">
        <v>730</v>
      </c>
      <c r="T42" s="17" t="s">
        <v>56</v>
      </c>
      <c r="U42" s="17" t="s">
        <v>432</v>
      </c>
      <c r="W42" s="17" t="s">
        <v>55</v>
      </c>
      <c r="X42" s="17" t="s">
        <v>55</v>
      </c>
      <c r="Y42" s="17" t="s">
        <v>433</v>
      </c>
      <c r="AC42" s="17" t="s">
        <v>731</v>
      </c>
    </row>
    <row r="43" hidden="1" spans="1:29">
      <c r="A43" s="17" t="s">
        <v>732</v>
      </c>
      <c r="B43" s="17" t="s">
        <v>163</v>
      </c>
      <c r="C43" s="17" t="s">
        <v>164</v>
      </c>
      <c r="D43" s="17" t="s">
        <v>167</v>
      </c>
      <c r="E43" s="17" t="s">
        <v>487</v>
      </c>
      <c r="F43" s="17" t="s">
        <v>163</v>
      </c>
      <c r="G43" s="17" t="s">
        <v>165</v>
      </c>
      <c r="I43" s="17" t="s">
        <v>166</v>
      </c>
      <c r="J43" s="17" t="s">
        <v>733</v>
      </c>
      <c r="M43" s="27">
        <f t="shared" si="0"/>
        <v>7.09090909090909</v>
      </c>
      <c r="N43" s="27">
        <f t="shared" si="6"/>
        <v>0.0181818181818182</v>
      </c>
      <c r="O43" s="27">
        <f t="shared" si="2"/>
        <v>0</v>
      </c>
      <c r="P43" s="17" t="s">
        <v>499</v>
      </c>
      <c r="Q43" s="17" t="s">
        <v>734</v>
      </c>
      <c r="R43" s="17">
        <v>200</v>
      </c>
      <c r="S43" s="17" t="s">
        <v>431</v>
      </c>
      <c r="T43" s="17" t="s">
        <v>735</v>
      </c>
      <c r="U43" s="17" t="s">
        <v>432</v>
      </c>
      <c r="W43" s="17" t="s">
        <v>55</v>
      </c>
      <c r="X43" s="17" t="s">
        <v>55</v>
      </c>
      <c r="Y43" s="17" t="s">
        <v>433</v>
      </c>
      <c r="AC43" s="17" t="s">
        <v>736</v>
      </c>
    </row>
    <row r="44" hidden="1" spans="1:29">
      <c r="A44" s="17" t="s">
        <v>737</v>
      </c>
      <c r="B44" s="17" t="s">
        <v>738</v>
      </c>
      <c r="C44" s="17" t="s">
        <v>739</v>
      </c>
      <c r="D44" s="17" t="s">
        <v>739</v>
      </c>
      <c r="E44" s="17" t="s">
        <v>487</v>
      </c>
      <c r="F44" s="17" t="s">
        <v>740</v>
      </c>
      <c r="G44" s="17" t="s">
        <v>741</v>
      </c>
      <c r="I44" s="17" t="s">
        <v>742</v>
      </c>
      <c r="J44" s="17" t="s">
        <v>743</v>
      </c>
      <c r="M44" s="27">
        <f t="shared" si="0"/>
        <v>6.81159420289855</v>
      </c>
      <c r="N44" s="27">
        <f t="shared" ref="N44:N47" si="7">V44/I44</f>
        <v>0.0434782608695652</v>
      </c>
      <c r="O44" s="27">
        <f t="shared" si="2"/>
        <v>0.00638297872340425</v>
      </c>
      <c r="P44" s="17" t="s">
        <v>429</v>
      </c>
      <c r="Q44" s="17" t="s">
        <v>744</v>
      </c>
      <c r="S44" s="17" t="s">
        <v>431</v>
      </c>
      <c r="T44" s="17" t="s">
        <v>56</v>
      </c>
      <c r="U44" s="17" t="s">
        <v>432</v>
      </c>
      <c r="V44" s="17">
        <v>3000</v>
      </c>
      <c r="W44" s="17" t="s">
        <v>745</v>
      </c>
      <c r="X44" s="17" t="s">
        <v>687</v>
      </c>
      <c r="Y44" s="17" t="s">
        <v>433</v>
      </c>
      <c r="AC44" s="17" t="s">
        <v>746</v>
      </c>
    </row>
    <row r="45" hidden="1" spans="1:29">
      <c r="A45" s="17" t="s">
        <v>747</v>
      </c>
      <c r="B45" s="17" t="s">
        <v>748</v>
      </c>
      <c r="C45" s="17" t="s">
        <v>749</v>
      </c>
      <c r="D45" s="17" t="s">
        <v>750</v>
      </c>
      <c r="E45" s="17" t="s">
        <v>487</v>
      </c>
      <c r="F45" s="17" t="s">
        <v>748</v>
      </c>
      <c r="G45" s="17" t="s">
        <v>751</v>
      </c>
      <c r="I45" s="17" t="s">
        <v>148</v>
      </c>
      <c r="J45" s="17" t="s">
        <v>618</v>
      </c>
      <c r="M45" s="27">
        <f t="shared" si="0"/>
        <v>6.8</v>
      </c>
      <c r="N45" s="27">
        <f t="shared" si="7"/>
        <v>0.0666666666666667</v>
      </c>
      <c r="O45" s="27">
        <f t="shared" si="2"/>
        <v>0.00980392156862745</v>
      </c>
      <c r="P45" s="17" t="s">
        <v>429</v>
      </c>
      <c r="Q45" s="17" t="s">
        <v>752</v>
      </c>
      <c r="S45" s="17" t="s">
        <v>753</v>
      </c>
      <c r="T45" s="17" t="s">
        <v>56</v>
      </c>
      <c r="U45" s="17" t="s">
        <v>50</v>
      </c>
      <c r="V45" s="17">
        <v>1000</v>
      </c>
      <c r="W45" s="17" t="s">
        <v>754</v>
      </c>
      <c r="X45" s="17" t="s">
        <v>755</v>
      </c>
      <c r="Y45" s="17" t="s">
        <v>433</v>
      </c>
      <c r="AC45" s="17" t="s">
        <v>756</v>
      </c>
    </row>
    <row r="46" spans="1:29">
      <c r="A46" s="17" t="s">
        <v>757</v>
      </c>
      <c r="B46" s="17" t="s">
        <v>758</v>
      </c>
      <c r="C46" s="17" t="s">
        <v>759</v>
      </c>
      <c r="D46" s="17" t="s">
        <v>759</v>
      </c>
      <c r="E46" s="17" t="s">
        <v>487</v>
      </c>
      <c r="F46" s="17" t="s">
        <v>760</v>
      </c>
      <c r="G46" s="22" t="s">
        <v>761</v>
      </c>
      <c r="H46" s="20" t="s">
        <v>497</v>
      </c>
      <c r="I46" s="17" t="s">
        <v>762</v>
      </c>
      <c r="J46" s="17" t="s">
        <v>763</v>
      </c>
      <c r="M46" s="27">
        <f t="shared" si="0"/>
        <v>5.95238095238095</v>
      </c>
      <c r="N46" s="27">
        <f t="shared" si="7"/>
        <v>0.0142857142857143</v>
      </c>
      <c r="O46" s="27">
        <f t="shared" si="2"/>
        <v>0.0024</v>
      </c>
      <c r="P46" s="17" t="s">
        <v>429</v>
      </c>
      <c r="Q46" s="17" t="s">
        <v>491</v>
      </c>
      <c r="R46" s="17">
        <v>200</v>
      </c>
      <c r="S46" s="17" t="s">
        <v>520</v>
      </c>
      <c r="T46" s="17" t="s">
        <v>464</v>
      </c>
      <c r="U46" s="17" t="s">
        <v>50</v>
      </c>
      <c r="V46" s="17">
        <v>300</v>
      </c>
      <c r="W46" s="17" t="s">
        <v>764</v>
      </c>
      <c r="X46" s="17" t="s">
        <v>55</v>
      </c>
      <c r="Y46" s="17" t="s">
        <v>433</v>
      </c>
      <c r="AC46" s="17" t="s">
        <v>756</v>
      </c>
    </row>
    <row r="47" hidden="1" spans="1:29">
      <c r="A47" s="17" t="s">
        <v>765</v>
      </c>
      <c r="B47" s="17" t="s">
        <v>766</v>
      </c>
      <c r="C47" s="17" t="s">
        <v>767</v>
      </c>
      <c r="D47" s="17" t="s">
        <v>768</v>
      </c>
      <c r="E47" s="17" t="s">
        <v>487</v>
      </c>
      <c r="F47" s="17" t="s">
        <v>769</v>
      </c>
      <c r="G47" s="17" t="s">
        <v>770</v>
      </c>
      <c r="I47" s="17" t="s">
        <v>166</v>
      </c>
      <c r="J47" s="17" t="s">
        <v>771</v>
      </c>
      <c r="M47" s="27">
        <f t="shared" si="0"/>
        <v>6.72727272727273</v>
      </c>
      <c r="N47" s="27">
        <f t="shared" si="7"/>
        <v>0.363636363636364</v>
      </c>
      <c r="O47" s="27">
        <f t="shared" si="2"/>
        <v>0.0540540540540541</v>
      </c>
      <c r="P47" s="17" t="s">
        <v>772</v>
      </c>
      <c r="Q47" s="17" t="s">
        <v>604</v>
      </c>
      <c r="S47" s="17" t="s">
        <v>431</v>
      </c>
      <c r="T47" s="17" t="s">
        <v>773</v>
      </c>
      <c r="U47" s="17" t="s">
        <v>432</v>
      </c>
      <c r="V47" s="17">
        <v>4000</v>
      </c>
      <c r="W47" s="17" t="s">
        <v>774</v>
      </c>
      <c r="X47" s="17" t="s">
        <v>775</v>
      </c>
      <c r="Y47" s="17" t="s">
        <v>433</v>
      </c>
      <c r="AC47" s="17" t="s">
        <v>776</v>
      </c>
    </row>
    <row r="48" hidden="1" spans="1:29">
      <c r="A48" s="17" t="s">
        <v>777</v>
      </c>
      <c r="B48" s="17" t="s">
        <v>778</v>
      </c>
      <c r="C48" s="17" t="s">
        <v>779</v>
      </c>
      <c r="D48" s="17" t="s">
        <v>779</v>
      </c>
      <c r="E48" s="17" t="s">
        <v>425</v>
      </c>
      <c r="F48" s="17" t="s">
        <v>780</v>
      </c>
      <c r="G48" s="17" t="s">
        <v>781</v>
      </c>
      <c r="I48" s="17" t="s">
        <v>782</v>
      </c>
      <c r="J48" s="17" t="s">
        <v>783</v>
      </c>
      <c r="M48" s="27">
        <f t="shared" si="0"/>
        <v>6.69230769230769</v>
      </c>
      <c r="N48" s="27">
        <f t="shared" ref="N48:N54" si="8">R48/I48</f>
        <v>0.0153846153846154</v>
      </c>
      <c r="O48" s="27">
        <f t="shared" si="2"/>
        <v>0</v>
      </c>
      <c r="P48" s="17" t="s">
        <v>429</v>
      </c>
      <c r="Q48" s="17" t="s">
        <v>442</v>
      </c>
      <c r="R48" s="17">
        <v>200</v>
      </c>
      <c r="S48" s="17" t="s">
        <v>784</v>
      </c>
      <c r="T48" s="17" t="s">
        <v>218</v>
      </c>
      <c r="U48" s="17" t="s">
        <v>432</v>
      </c>
      <c r="W48" s="17" t="s">
        <v>55</v>
      </c>
      <c r="X48" s="17" t="s">
        <v>55</v>
      </c>
      <c r="Y48" s="17" t="s">
        <v>433</v>
      </c>
      <c r="AC48" s="17" t="s">
        <v>776</v>
      </c>
    </row>
    <row r="49" hidden="1" spans="1:29">
      <c r="A49" s="17" t="s">
        <v>785</v>
      </c>
      <c r="B49" s="17" t="s">
        <v>173</v>
      </c>
      <c r="C49" s="17" t="s">
        <v>174</v>
      </c>
      <c r="D49" s="17" t="s">
        <v>178</v>
      </c>
      <c r="E49" s="17" t="s">
        <v>425</v>
      </c>
      <c r="F49" s="17" t="s">
        <v>175</v>
      </c>
      <c r="G49" s="17" t="s">
        <v>176</v>
      </c>
      <c r="I49" s="17" t="s">
        <v>177</v>
      </c>
      <c r="J49" s="17" t="s">
        <v>88</v>
      </c>
      <c r="M49" s="27">
        <f t="shared" si="0"/>
        <v>6.61111111111111</v>
      </c>
      <c r="N49" s="27">
        <f t="shared" si="8"/>
        <v>0.0111111111111111</v>
      </c>
      <c r="O49" s="27">
        <f t="shared" si="2"/>
        <v>0</v>
      </c>
      <c r="P49" s="17" t="s">
        <v>499</v>
      </c>
      <c r="Q49" s="17" t="s">
        <v>786</v>
      </c>
      <c r="R49" s="17">
        <v>200</v>
      </c>
      <c r="S49" s="17" t="s">
        <v>431</v>
      </c>
      <c r="T49" s="17" t="s">
        <v>218</v>
      </c>
      <c r="U49" s="17" t="s">
        <v>432</v>
      </c>
      <c r="W49" s="17" t="s">
        <v>55</v>
      </c>
      <c r="X49" s="17" t="s">
        <v>55</v>
      </c>
      <c r="Y49" s="17" t="s">
        <v>433</v>
      </c>
      <c r="AC49" s="17" t="s">
        <v>787</v>
      </c>
    </row>
    <row r="50" hidden="1" spans="1:29">
      <c r="A50" s="17" t="s">
        <v>133</v>
      </c>
      <c r="B50" s="17" t="s">
        <v>788</v>
      </c>
      <c r="C50" s="17" t="s">
        <v>789</v>
      </c>
      <c r="D50" s="17" t="s">
        <v>789</v>
      </c>
      <c r="E50" s="17" t="s">
        <v>425</v>
      </c>
      <c r="F50" s="17" t="s">
        <v>790</v>
      </c>
      <c r="G50" s="17" t="s">
        <v>791</v>
      </c>
      <c r="I50" s="17" t="s">
        <v>61</v>
      </c>
      <c r="J50" s="17" t="s">
        <v>792</v>
      </c>
      <c r="M50" s="27">
        <f t="shared" si="0"/>
        <v>6.61111111111111</v>
      </c>
      <c r="N50" s="27">
        <f t="shared" si="8"/>
        <v>0.00555555555555556</v>
      </c>
      <c r="O50" s="27">
        <f t="shared" si="2"/>
        <v>0</v>
      </c>
      <c r="P50" s="17" t="s">
        <v>429</v>
      </c>
      <c r="Q50" s="17" t="s">
        <v>793</v>
      </c>
      <c r="R50" s="17">
        <v>200</v>
      </c>
      <c r="S50" s="17" t="s">
        <v>431</v>
      </c>
      <c r="T50" s="17" t="s">
        <v>218</v>
      </c>
      <c r="U50" s="17" t="s">
        <v>432</v>
      </c>
      <c r="W50" s="17" t="s">
        <v>55</v>
      </c>
      <c r="X50" s="17" t="s">
        <v>55</v>
      </c>
      <c r="Y50" s="17" t="s">
        <v>433</v>
      </c>
      <c r="AC50" s="17" t="s">
        <v>794</v>
      </c>
    </row>
    <row r="51" hidden="1" spans="1:29">
      <c r="A51" s="17" t="s">
        <v>795</v>
      </c>
      <c r="B51" s="17" t="s">
        <v>179</v>
      </c>
      <c r="C51" s="17" t="s">
        <v>180</v>
      </c>
      <c r="D51" s="17" t="s">
        <v>184</v>
      </c>
      <c r="E51" s="17" t="s">
        <v>425</v>
      </c>
      <c r="F51" s="17" t="s">
        <v>181</v>
      </c>
      <c r="G51" s="17" t="s">
        <v>182</v>
      </c>
      <c r="I51" s="17" t="s">
        <v>183</v>
      </c>
      <c r="J51" s="17" t="s">
        <v>650</v>
      </c>
      <c r="M51" s="27">
        <f t="shared" si="0"/>
        <v>6.59868026394721</v>
      </c>
      <c r="N51" s="27">
        <f t="shared" si="8"/>
        <v>0.011997600479904</v>
      </c>
      <c r="O51" s="27">
        <f t="shared" si="2"/>
        <v>0</v>
      </c>
      <c r="P51" s="17" t="s">
        <v>429</v>
      </c>
      <c r="Q51" s="17" t="s">
        <v>442</v>
      </c>
      <c r="R51" s="17">
        <v>200</v>
      </c>
      <c r="S51" s="17" t="s">
        <v>568</v>
      </c>
      <c r="T51" s="17" t="s">
        <v>287</v>
      </c>
      <c r="U51" s="17" t="s">
        <v>432</v>
      </c>
      <c r="W51" s="17" t="s">
        <v>55</v>
      </c>
      <c r="X51" s="17" t="s">
        <v>55</v>
      </c>
      <c r="Y51" s="17" t="s">
        <v>433</v>
      </c>
      <c r="AC51" s="17" t="s">
        <v>794</v>
      </c>
    </row>
    <row r="52" hidden="1" spans="1:29">
      <c r="A52" s="17" t="s">
        <v>796</v>
      </c>
      <c r="B52" s="17" t="s">
        <v>192</v>
      </c>
      <c r="C52" s="17" t="s">
        <v>193</v>
      </c>
      <c r="D52" s="17" t="s">
        <v>193</v>
      </c>
      <c r="E52" s="17" t="s">
        <v>425</v>
      </c>
      <c r="F52" s="17" t="s">
        <v>194</v>
      </c>
      <c r="G52" s="17" t="s">
        <v>195</v>
      </c>
      <c r="I52" s="17" t="s">
        <v>141</v>
      </c>
      <c r="J52" s="17" t="s">
        <v>733</v>
      </c>
      <c r="M52" s="27">
        <f t="shared" si="0"/>
        <v>6.5</v>
      </c>
      <c r="N52" s="27">
        <f t="shared" si="8"/>
        <v>0.0166666666666667</v>
      </c>
      <c r="O52" s="27">
        <f t="shared" si="2"/>
        <v>0</v>
      </c>
      <c r="P52" s="17" t="s">
        <v>499</v>
      </c>
      <c r="Q52" s="17" t="s">
        <v>734</v>
      </c>
      <c r="R52" s="17">
        <v>200</v>
      </c>
      <c r="S52" s="17" t="s">
        <v>797</v>
      </c>
      <c r="T52" s="17" t="s">
        <v>798</v>
      </c>
      <c r="U52" s="17" t="s">
        <v>432</v>
      </c>
      <c r="W52" s="17" t="s">
        <v>55</v>
      </c>
      <c r="X52" s="17" t="s">
        <v>55</v>
      </c>
      <c r="Y52" s="17" t="s">
        <v>433</v>
      </c>
      <c r="AC52" s="17" t="s">
        <v>794</v>
      </c>
    </row>
    <row r="53" hidden="1" spans="1:29">
      <c r="A53" s="17" t="s">
        <v>799</v>
      </c>
      <c r="B53" s="17" t="s">
        <v>800</v>
      </c>
      <c r="C53" s="17" t="s">
        <v>801</v>
      </c>
      <c r="D53" s="17" t="s">
        <v>802</v>
      </c>
      <c r="E53" s="17" t="s">
        <v>425</v>
      </c>
      <c r="F53" s="17" t="s">
        <v>800</v>
      </c>
      <c r="G53" s="17" t="s">
        <v>803</v>
      </c>
      <c r="I53" s="17" t="s">
        <v>804</v>
      </c>
      <c r="J53" s="17" t="s">
        <v>805</v>
      </c>
      <c r="M53" s="27">
        <f t="shared" si="0"/>
        <v>6.48571428571429</v>
      </c>
      <c r="N53" s="27">
        <f t="shared" si="8"/>
        <v>0.0019047619047619</v>
      </c>
      <c r="O53" s="27">
        <f t="shared" si="2"/>
        <v>0</v>
      </c>
      <c r="P53" s="17" t="s">
        <v>499</v>
      </c>
      <c r="Q53" s="17" t="s">
        <v>806</v>
      </c>
      <c r="R53" s="17">
        <v>200</v>
      </c>
      <c r="S53" s="17" t="s">
        <v>807</v>
      </c>
      <c r="T53" s="17" t="s">
        <v>56</v>
      </c>
      <c r="U53" s="17" t="s">
        <v>432</v>
      </c>
      <c r="W53" s="17" t="s">
        <v>55</v>
      </c>
      <c r="X53" s="17" t="s">
        <v>55</v>
      </c>
      <c r="Y53" s="17" t="s">
        <v>433</v>
      </c>
      <c r="AC53" s="17" t="s">
        <v>808</v>
      </c>
    </row>
    <row r="54" hidden="1" spans="1:29">
      <c r="A54" s="17" t="s">
        <v>809</v>
      </c>
      <c r="B54" s="17" t="s">
        <v>197</v>
      </c>
      <c r="C54" s="17" t="s">
        <v>198</v>
      </c>
      <c r="D54" s="17" t="s">
        <v>201</v>
      </c>
      <c r="E54" s="17" t="s">
        <v>425</v>
      </c>
      <c r="F54" s="17" t="s">
        <v>199</v>
      </c>
      <c r="G54" s="17" t="s">
        <v>200</v>
      </c>
      <c r="I54" s="17" t="s">
        <v>148</v>
      </c>
      <c r="J54" s="17" t="s">
        <v>657</v>
      </c>
      <c r="M54" s="27">
        <f t="shared" si="0"/>
        <v>6.46666666666667</v>
      </c>
      <c r="N54" s="27">
        <f t="shared" si="8"/>
        <v>0.0133333333333333</v>
      </c>
      <c r="O54" s="27">
        <f t="shared" si="2"/>
        <v>0</v>
      </c>
      <c r="P54" s="17" t="s">
        <v>429</v>
      </c>
      <c r="Q54" s="17" t="s">
        <v>810</v>
      </c>
      <c r="R54" s="17">
        <v>200</v>
      </c>
      <c r="S54" s="17" t="s">
        <v>568</v>
      </c>
      <c r="T54" s="17" t="s">
        <v>287</v>
      </c>
      <c r="U54" s="17" t="s">
        <v>432</v>
      </c>
      <c r="W54" s="17" t="s">
        <v>55</v>
      </c>
      <c r="X54" s="17" t="s">
        <v>55</v>
      </c>
      <c r="Y54" s="17" t="s">
        <v>433</v>
      </c>
      <c r="AC54" s="17" t="s">
        <v>811</v>
      </c>
    </row>
    <row r="55" hidden="1" spans="1:29">
      <c r="A55" s="17" t="s">
        <v>276</v>
      </c>
      <c r="B55" s="17" t="s">
        <v>626</v>
      </c>
      <c r="C55" s="17" t="s">
        <v>812</v>
      </c>
      <c r="D55" s="17" t="s">
        <v>813</v>
      </c>
      <c r="E55" s="17" t="s">
        <v>487</v>
      </c>
      <c r="F55" s="17" t="s">
        <v>814</v>
      </c>
      <c r="G55" s="17" t="s">
        <v>815</v>
      </c>
      <c r="I55" s="17" t="s">
        <v>166</v>
      </c>
      <c r="J55" s="17" t="s">
        <v>816</v>
      </c>
      <c r="M55" s="27">
        <f t="shared" si="0"/>
        <v>6.45454545454545</v>
      </c>
      <c r="N55" s="27">
        <f>V55/I55</f>
        <v>0.0454545454545455</v>
      </c>
      <c r="O55" s="27">
        <f t="shared" si="2"/>
        <v>0.00704225352112676</v>
      </c>
      <c r="P55" s="17" t="s">
        <v>429</v>
      </c>
      <c r="Q55" s="17" t="s">
        <v>752</v>
      </c>
      <c r="S55" s="17" t="s">
        <v>605</v>
      </c>
      <c r="T55" s="17" t="s">
        <v>56</v>
      </c>
      <c r="U55" s="17" t="s">
        <v>50</v>
      </c>
      <c r="V55" s="17">
        <v>500</v>
      </c>
      <c r="W55" s="17" t="s">
        <v>817</v>
      </c>
      <c r="X55" s="17" t="s">
        <v>55</v>
      </c>
      <c r="Y55" s="17" t="s">
        <v>433</v>
      </c>
      <c r="AC55" s="17" t="s">
        <v>811</v>
      </c>
    </row>
    <row r="56" hidden="1" spans="1:29">
      <c r="A56" s="17" t="s">
        <v>249</v>
      </c>
      <c r="B56" s="17" t="s">
        <v>818</v>
      </c>
      <c r="C56" s="17" t="s">
        <v>819</v>
      </c>
      <c r="D56" s="17" t="s">
        <v>819</v>
      </c>
      <c r="E56" s="17" t="s">
        <v>487</v>
      </c>
      <c r="F56" s="17" t="s">
        <v>820</v>
      </c>
      <c r="G56" s="17" t="s">
        <v>821</v>
      </c>
      <c r="I56" s="17" t="s">
        <v>822</v>
      </c>
      <c r="J56" s="17" t="s">
        <v>823</v>
      </c>
      <c r="M56" s="27">
        <f t="shared" si="0"/>
        <v>6.43055555555556</v>
      </c>
      <c r="N56" s="27">
        <f t="shared" ref="N56:N62" si="9">R56/I56</f>
        <v>0.00277777777777778</v>
      </c>
      <c r="O56" s="27">
        <f t="shared" si="2"/>
        <v>0</v>
      </c>
      <c r="P56" s="17" t="s">
        <v>429</v>
      </c>
      <c r="Q56" s="17" t="s">
        <v>695</v>
      </c>
      <c r="R56" s="17">
        <v>200</v>
      </c>
      <c r="S56" s="17" t="s">
        <v>824</v>
      </c>
      <c r="T56" s="17" t="s">
        <v>56</v>
      </c>
      <c r="U56" s="17" t="s">
        <v>432</v>
      </c>
      <c r="W56" s="17" t="s">
        <v>463</v>
      </c>
      <c r="X56" s="17" t="s">
        <v>55</v>
      </c>
      <c r="Y56" s="17" t="s">
        <v>433</v>
      </c>
      <c r="AC56" s="17" t="s">
        <v>825</v>
      </c>
    </row>
    <row r="57" s="33" customFormat="1" spans="1:29">
      <c r="A57" s="33" t="s">
        <v>135</v>
      </c>
      <c r="B57" s="33" t="s">
        <v>40</v>
      </c>
      <c r="C57" s="33" t="s">
        <v>41</v>
      </c>
      <c r="D57" s="33" t="s">
        <v>44</v>
      </c>
      <c r="E57" s="33" t="s">
        <v>425</v>
      </c>
      <c r="F57" s="33" t="s">
        <v>40</v>
      </c>
      <c r="G57" s="33" t="s">
        <v>42</v>
      </c>
      <c r="H57" s="35" t="s">
        <v>497</v>
      </c>
      <c r="I57" s="33" t="s">
        <v>43</v>
      </c>
      <c r="J57" s="33" t="s">
        <v>742</v>
      </c>
      <c r="M57" s="36">
        <f t="shared" si="0"/>
        <v>4.92857142857143</v>
      </c>
      <c r="N57" s="36">
        <f>V57/I57</f>
        <v>0.0214285714285714</v>
      </c>
      <c r="O57" s="36">
        <f t="shared" si="2"/>
        <v>0.00434782608695652</v>
      </c>
      <c r="P57" s="33" t="s">
        <v>453</v>
      </c>
      <c r="Q57" s="17" t="s">
        <v>826</v>
      </c>
      <c r="R57" s="17">
        <v>200</v>
      </c>
      <c r="S57" s="17" t="s">
        <v>431</v>
      </c>
      <c r="T57" s="17" t="s">
        <v>56</v>
      </c>
      <c r="U57" s="17" t="s">
        <v>50</v>
      </c>
      <c r="V57" s="33">
        <v>300</v>
      </c>
      <c r="W57" s="33" t="s">
        <v>827</v>
      </c>
      <c r="X57" s="33" t="s">
        <v>55</v>
      </c>
      <c r="Y57" s="33" t="s">
        <v>433</v>
      </c>
      <c r="AC57" s="33" t="s">
        <v>828</v>
      </c>
    </row>
    <row r="58" hidden="1" spans="1:29">
      <c r="A58" s="17" t="s">
        <v>829</v>
      </c>
      <c r="B58" s="17" t="s">
        <v>203</v>
      </c>
      <c r="C58" s="17" t="s">
        <v>204</v>
      </c>
      <c r="D58" s="17" t="s">
        <v>207</v>
      </c>
      <c r="E58" s="17" t="s">
        <v>425</v>
      </c>
      <c r="F58" s="17" t="s">
        <v>205</v>
      </c>
      <c r="G58" s="17" t="s">
        <v>206</v>
      </c>
      <c r="I58" s="17" t="s">
        <v>166</v>
      </c>
      <c r="J58" s="17" t="s">
        <v>830</v>
      </c>
      <c r="M58" s="27">
        <f t="shared" si="0"/>
        <v>6.18181818181818</v>
      </c>
      <c r="N58" s="27">
        <f t="shared" si="9"/>
        <v>0.0181818181818182</v>
      </c>
      <c r="O58" s="27">
        <f t="shared" si="2"/>
        <v>0</v>
      </c>
      <c r="P58" s="17" t="s">
        <v>499</v>
      </c>
      <c r="Q58" s="17" t="s">
        <v>831</v>
      </c>
      <c r="R58" s="17">
        <v>200</v>
      </c>
      <c r="S58" s="17" t="s">
        <v>832</v>
      </c>
      <c r="T58" s="17" t="s">
        <v>56</v>
      </c>
      <c r="U58" s="17" t="s">
        <v>432</v>
      </c>
      <c r="W58" s="17" t="s">
        <v>55</v>
      </c>
      <c r="X58" s="17" t="s">
        <v>55</v>
      </c>
      <c r="Y58" s="17" t="s">
        <v>433</v>
      </c>
      <c r="AC58" s="17" t="s">
        <v>833</v>
      </c>
    </row>
    <row r="59" hidden="1" spans="1:29">
      <c r="A59" s="17" t="s">
        <v>834</v>
      </c>
      <c r="B59" s="17" t="s">
        <v>835</v>
      </c>
      <c r="C59" s="17" t="s">
        <v>836</v>
      </c>
      <c r="D59" s="17" t="s">
        <v>837</v>
      </c>
      <c r="E59" s="17" t="s">
        <v>487</v>
      </c>
      <c r="F59" s="17" t="s">
        <v>835</v>
      </c>
      <c r="G59" s="17" t="s">
        <v>838</v>
      </c>
      <c r="I59" s="17" t="s">
        <v>166</v>
      </c>
      <c r="J59" s="17" t="s">
        <v>839</v>
      </c>
      <c r="M59" s="27">
        <f t="shared" si="0"/>
        <v>6.09090909090909</v>
      </c>
      <c r="N59" s="27">
        <f t="shared" si="9"/>
        <v>0.0181818181818182</v>
      </c>
      <c r="O59" s="27">
        <f t="shared" si="2"/>
        <v>0.00447761194029851</v>
      </c>
      <c r="P59" s="17" t="s">
        <v>429</v>
      </c>
      <c r="Q59" s="17" t="s">
        <v>840</v>
      </c>
      <c r="R59" s="17">
        <v>200</v>
      </c>
      <c r="S59" s="17" t="s">
        <v>841</v>
      </c>
      <c r="T59" s="17" t="s">
        <v>56</v>
      </c>
      <c r="U59" s="17" t="s">
        <v>50</v>
      </c>
      <c r="V59" s="17">
        <v>300</v>
      </c>
      <c r="W59" s="17" t="s">
        <v>55</v>
      </c>
      <c r="X59" s="17" t="s">
        <v>55</v>
      </c>
      <c r="Y59" s="17" t="s">
        <v>433</v>
      </c>
      <c r="AC59" s="17" t="s">
        <v>833</v>
      </c>
    </row>
    <row r="60" hidden="1" spans="1:29">
      <c r="A60" s="17" t="s">
        <v>842</v>
      </c>
      <c r="B60" s="17" t="s">
        <v>843</v>
      </c>
      <c r="C60" s="17" t="s">
        <v>844</v>
      </c>
      <c r="D60" s="17" t="s">
        <v>844</v>
      </c>
      <c r="E60" s="17" t="s">
        <v>487</v>
      </c>
      <c r="F60" s="17" t="s">
        <v>845</v>
      </c>
      <c r="G60" s="17" t="s">
        <v>846</v>
      </c>
      <c r="I60" s="17" t="s">
        <v>665</v>
      </c>
      <c r="J60" s="17" t="s">
        <v>847</v>
      </c>
      <c r="M60" s="27">
        <f t="shared" si="0"/>
        <v>6.0377358490566</v>
      </c>
      <c r="N60" s="27">
        <f t="shared" si="9"/>
        <v>0.00377358490566038</v>
      </c>
      <c r="O60" s="27">
        <f t="shared" si="2"/>
        <v>0</v>
      </c>
      <c r="P60" s="17" t="s">
        <v>499</v>
      </c>
      <c r="Q60" s="17" t="s">
        <v>848</v>
      </c>
      <c r="R60" s="17">
        <v>200</v>
      </c>
      <c r="S60" s="17" t="s">
        <v>568</v>
      </c>
      <c r="T60" s="17" t="s">
        <v>218</v>
      </c>
      <c r="U60" s="17" t="s">
        <v>432</v>
      </c>
      <c r="W60" s="17" t="s">
        <v>55</v>
      </c>
      <c r="X60" s="17" t="s">
        <v>55</v>
      </c>
      <c r="Y60" s="17" t="s">
        <v>433</v>
      </c>
      <c r="AC60" s="17" t="s">
        <v>849</v>
      </c>
    </row>
    <row r="61" hidden="1" spans="1:29">
      <c r="A61" s="17" t="s">
        <v>95</v>
      </c>
      <c r="B61" s="17" t="s">
        <v>210</v>
      </c>
      <c r="C61" s="17" t="s">
        <v>211</v>
      </c>
      <c r="D61" s="17" t="s">
        <v>214</v>
      </c>
      <c r="E61" s="17" t="s">
        <v>425</v>
      </c>
      <c r="F61" s="17" t="s">
        <v>212</v>
      </c>
      <c r="G61" s="17" t="s">
        <v>213</v>
      </c>
      <c r="I61" s="17" t="s">
        <v>111</v>
      </c>
      <c r="J61" s="17" t="s">
        <v>676</v>
      </c>
      <c r="M61" s="27">
        <f t="shared" si="0"/>
        <v>6</v>
      </c>
      <c r="N61" s="27">
        <f t="shared" si="9"/>
        <v>0.0125</v>
      </c>
      <c r="O61" s="27">
        <f t="shared" si="2"/>
        <v>0</v>
      </c>
      <c r="P61" s="17" t="s">
        <v>429</v>
      </c>
      <c r="Q61" s="17" t="s">
        <v>850</v>
      </c>
      <c r="R61" s="17">
        <v>200</v>
      </c>
      <c r="S61" s="17" t="s">
        <v>431</v>
      </c>
      <c r="T61" s="17" t="s">
        <v>218</v>
      </c>
      <c r="U61" s="17" t="s">
        <v>432</v>
      </c>
      <c r="W61" s="17" t="s">
        <v>55</v>
      </c>
      <c r="X61" s="17" t="s">
        <v>55</v>
      </c>
      <c r="Y61" s="17" t="s">
        <v>433</v>
      </c>
      <c r="AC61" s="17" t="s">
        <v>851</v>
      </c>
    </row>
    <row r="62" hidden="1" spans="1:29">
      <c r="A62" s="17" t="s">
        <v>852</v>
      </c>
      <c r="B62" s="17" t="s">
        <v>220</v>
      </c>
      <c r="C62" s="17" t="s">
        <v>221</v>
      </c>
      <c r="D62" s="17" t="s">
        <v>224</v>
      </c>
      <c r="E62" s="17" t="s">
        <v>425</v>
      </c>
      <c r="F62" s="17" t="s">
        <v>222</v>
      </c>
      <c r="G62" s="17" t="s">
        <v>223</v>
      </c>
      <c r="I62" s="17" t="s">
        <v>43</v>
      </c>
      <c r="J62" s="17" t="s">
        <v>853</v>
      </c>
      <c r="M62" s="27">
        <f t="shared" si="0"/>
        <v>6</v>
      </c>
      <c r="N62" s="27">
        <f t="shared" si="9"/>
        <v>0.0142857142857143</v>
      </c>
      <c r="O62" s="27">
        <f t="shared" si="2"/>
        <v>0</v>
      </c>
      <c r="P62" s="17" t="s">
        <v>499</v>
      </c>
      <c r="Q62" s="17" t="s">
        <v>629</v>
      </c>
      <c r="R62" s="17">
        <v>200</v>
      </c>
      <c r="S62" s="17" t="s">
        <v>605</v>
      </c>
      <c r="T62" s="17" t="s">
        <v>56</v>
      </c>
      <c r="U62" s="17" t="s">
        <v>432</v>
      </c>
      <c r="W62" s="17" t="s">
        <v>55</v>
      </c>
      <c r="X62" s="17" t="s">
        <v>55</v>
      </c>
      <c r="Y62" s="17" t="s">
        <v>433</v>
      </c>
      <c r="AC62" s="17" t="s">
        <v>854</v>
      </c>
    </row>
    <row r="63" s="33" customFormat="1" spans="1:29">
      <c r="A63" s="33" t="s">
        <v>855</v>
      </c>
      <c r="B63" s="33" t="s">
        <v>46</v>
      </c>
      <c r="C63" s="33" t="s">
        <v>47</v>
      </c>
      <c r="D63" s="33" t="s">
        <v>47</v>
      </c>
      <c r="E63" s="33" t="s">
        <v>425</v>
      </c>
      <c r="F63" s="33" t="s">
        <v>46</v>
      </c>
      <c r="G63" s="34" t="s">
        <v>48</v>
      </c>
      <c r="H63" s="35" t="s">
        <v>497</v>
      </c>
      <c r="I63" s="33" t="s">
        <v>49</v>
      </c>
      <c r="J63" s="33" t="s">
        <v>856</v>
      </c>
      <c r="M63" s="36">
        <f t="shared" si="0"/>
        <v>4.76363636363636</v>
      </c>
      <c r="N63" s="36">
        <f>V63/I63</f>
        <v>0.00545454545454545</v>
      </c>
      <c r="O63" s="36">
        <f t="shared" si="2"/>
        <v>0.00114503816793893</v>
      </c>
      <c r="P63" s="33" t="s">
        <v>499</v>
      </c>
      <c r="Q63" s="33" t="s">
        <v>857</v>
      </c>
      <c r="R63" s="33">
        <v>200</v>
      </c>
      <c r="S63" s="33" t="s">
        <v>858</v>
      </c>
      <c r="T63" s="33" t="s">
        <v>56</v>
      </c>
      <c r="U63" s="33" t="s">
        <v>50</v>
      </c>
      <c r="V63" s="33">
        <v>300</v>
      </c>
      <c r="W63" s="33" t="s">
        <v>859</v>
      </c>
      <c r="X63" s="33" t="s">
        <v>55</v>
      </c>
      <c r="Y63" s="33" t="s">
        <v>433</v>
      </c>
      <c r="AC63" s="33" t="s">
        <v>860</v>
      </c>
    </row>
    <row r="64" hidden="1" spans="1:29">
      <c r="A64" s="17" t="s">
        <v>286</v>
      </c>
      <c r="B64" s="17" t="s">
        <v>225</v>
      </c>
      <c r="C64" s="17" t="s">
        <v>226</v>
      </c>
      <c r="D64" s="17" t="s">
        <v>229</v>
      </c>
      <c r="E64" s="17" t="s">
        <v>425</v>
      </c>
      <c r="F64" s="17" t="s">
        <v>227</v>
      </c>
      <c r="G64" s="17" t="s">
        <v>228</v>
      </c>
      <c r="I64" s="17" t="s">
        <v>111</v>
      </c>
      <c r="J64" s="17" t="s">
        <v>694</v>
      </c>
      <c r="M64" s="27">
        <f t="shared" si="0"/>
        <v>5.9375</v>
      </c>
      <c r="N64" s="27">
        <f t="shared" ref="N64:N69" si="10">R64/I64</f>
        <v>0.0125</v>
      </c>
      <c r="O64" s="27">
        <f t="shared" si="2"/>
        <v>0</v>
      </c>
      <c r="P64" s="17" t="s">
        <v>429</v>
      </c>
      <c r="Q64" s="17" t="s">
        <v>442</v>
      </c>
      <c r="R64" s="17">
        <v>200</v>
      </c>
      <c r="S64" s="17" t="s">
        <v>568</v>
      </c>
      <c r="T64" s="17" t="s">
        <v>464</v>
      </c>
      <c r="U64" s="17" t="s">
        <v>432</v>
      </c>
      <c r="W64" s="17" t="s">
        <v>55</v>
      </c>
      <c r="X64" s="17" t="s">
        <v>55</v>
      </c>
      <c r="Y64" s="17" t="s">
        <v>433</v>
      </c>
      <c r="AC64" s="17" t="s">
        <v>861</v>
      </c>
    </row>
    <row r="65" hidden="1" spans="1:29">
      <c r="A65" s="17" t="s">
        <v>862</v>
      </c>
      <c r="B65" s="17" t="s">
        <v>863</v>
      </c>
      <c r="C65" s="17" t="s">
        <v>864</v>
      </c>
      <c r="D65" s="17" t="s">
        <v>865</v>
      </c>
      <c r="E65" s="17" t="s">
        <v>425</v>
      </c>
      <c r="F65" s="17" t="s">
        <v>866</v>
      </c>
      <c r="G65" s="17" t="s">
        <v>867</v>
      </c>
      <c r="I65" s="17" t="s">
        <v>141</v>
      </c>
      <c r="J65" s="17" t="s">
        <v>816</v>
      </c>
      <c r="M65" s="27">
        <f t="shared" si="0"/>
        <v>5.91666666666667</v>
      </c>
      <c r="N65" s="27">
        <f t="shared" si="10"/>
        <v>0.0166666666666667</v>
      </c>
      <c r="O65" s="27">
        <f t="shared" si="2"/>
        <v>0</v>
      </c>
      <c r="P65" s="17" t="s">
        <v>499</v>
      </c>
      <c r="Q65" s="17" t="s">
        <v>868</v>
      </c>
      <c r="R65" s="17">
        <v>200</v>
      </c>
      <c r="S65" s="17" t="s">
        <v>431</v>
      </c>
      <c r="T65" s="17" t="s">
        <v>218</v>
      </c>
      <c r="U65" s="17" t="s">
        <v>432</v>
      </c>
      <c r="W65" s="17" t="s">
        <v>55</v>
      </c>
      <c r="X65" s="17" t="s">
        <v>55</v>
      </c>
      <c r="Y65" s="17" t="s">
        <v>433</v>
      </c>
      <c r="AC65" s="17" t="s">
        <v>869</v>
      </c>
    </row>
    <row r="66" hidden="1" spans="1:29">
      <c r="A66" s="17" t="s">
        <v>870</v>
      </c>
      <c r="B66" s="17" t="s">
        <v>871</v>
      </c>
      <c r="C66" s="17" t="s">
        <v>872</v>
      </c>
      <c r="D66" s="17" t="s">
        <v>873</v>
      </c>
      <c r="E66" s="17" t="s">
        <v>487</v>
      </c>
      <c r="F66" s="17" t="s">
        <v>874</v>
      </c>
      <c r="G66" s="17" t="s">
        <v>875</v>
      </c>
      <c r="I66" s="17" t="s">
        <v>876</v>
      </c>
      <c r="J66" s="17" t="s">
        <v>877</v>
      </c>
      <c r="M66" s="27">
        <f t="shared" ref="M66:M129" si="11">J66/I66</f>
        <v>5.83832335329341</v>
      </c>
      <c r="N66" s="27">
        <f>V66/I66</f>
        <v>0.269461077844311</v>
      </c>
      <c r="O66" s="27">
        <f t="shared" ref="O66:O129" si="12">V66/J66</f>
        <v>0.0461538461538462</v>
      </c>
      <c r="P66" s="17" t="s">
        <v>429</v>
      </c>
      <c r="Q66" s="17" t="s">
        <v>878</v>
      </c>
      <c r="S66" s="17" t="s">
        <v>879</v>
      </c>
      <c r="T66" s="17" t="s">
        <v>218</v>
      </c>
      <c r="U66" s="17" t="s">
        <v>50</v>
      </c>
      <c r="V66" s="17">
        <v>1800</v>
      </c>
      <c r="W66" s="17" t="s">
        <v>880</v>
      </c>
      <c r="X66" s="17" t="s">
        <v>881</v>
      </c>
      <c r="Y66" s="17" t="s">
        <v>433</v>
      </c>
      <c r="AC66" s="17" t="s">
        <v>869</v>
      </c>
    </row>
    <row r="67" hidden="1" spans="1:29">
      <c r="A67" s="17" t="s">
        <v>882</v>
      </c>
      <c r="B67" s="17" t="s">
        <v>883</v>
      </c>
      <c r="C67" s="17" t="s">
        <v>884</v>
      </c>
      <c r="D67" s="17" t="s">
        <v>884</v>
      </c>
      <c r="E67" s="17" t="s">
        <v>487</v>
      </c>
      <c r="F67" s="17" t="s">
        <v>885</v>
      </c>
      <c r="G67" s="17" t="s">
        <v>886</v>
      </c>
      <c r="I67" s="17" t="s">
        <v>887</v>
      </c>
      <c r="J67" s="17" t="s">
        <v>303</v>
      </c>
      <c r="M67" s="27">
        <f t="shared" si="11"/>
        <v>5.8252427184466</v>
      </c>
      <c r="N67" s="27">
        <f t="shared" si="10"/>
        <v>0.0388349514563107</v>
      </c>
      <c r="O67" s="27">
        <f t="shared" si="12"/>
        <v>0</v>
      </c>
      <c r="P67" s="17" t="s">
        <v>429</v>
      </c>
      <c r="Q67" s="17" t="s">
        <v>888</v>
      </c>
      <c r="R67" s="17">
        <v>200</v>
      </c>
      <c r="S67" s="17" t="s">
        <v>431</v>
      </c>
      <c r="T67" s="17" t="s">
        <v>218</v>
      </c>
      <c r="U67" s="17" t="s">
        <v>432</v>
      </c>
      <c r="W67" s="17" t="s">
        <v>55</v>
      </c>
      <c r="X67" s="17" t="s">
        <v>55</v>
      </c>
      <c r="Y67" s="17" t="s">
        <v>433</v>
      </c>
      <c r="AC67" s="17" t="s">
        <v>869</v>
      </c>
    </row>
    <row r="68" hidden="1" spans="1:29">
      <c r="A68" s="17" t="s">
        <v>889</v>
      </c>
      <c r="B68" s="17" t="s">
        <v>890</v>
      </c>
      <c r="C68" s="17" t="s">
        <v>232</v>
      </c>
      <c r="D68" s="17" t="s">
        <v>235</v>
      </c>
      <c r="E68" s="17" t="s">
        <v>425</v>
      </c>
      <c r="F68" s="17" t="s">
        <v>233</v>
      </c>
      <c r="G68" s="17" t="s">
        <v>234</v>
      </c>
      <c r="I68" s="17" t="s">
        <v>166</v>
      </c>
      <c r="J68" s="17" t="s">
        <v>37</v>
      </c>
      <c r="M68" s="27">
        <f t="shared" si="11"/>
        <v>5.81818181818182</v>
      </c>
      <c r="N68" s="27">
        <f t="shared" si="10"/>
        <v>0.0181818181818182</v>
      </c>
      <c r="O68" s="27">
        <f t="shared" si="12"/>
        <v>0</v>
      </c>
      <c r="P68" s="17" t="s">
        <v>429</v>
      </c>
      <c r="Q68" s="17" t="s">
        <v>891</v>
      </c>
      <c r="R68" s="17">
        <v>200</v>
      </c>
      <c r="S68" s="17" t="s">
        <v>431</v>
      </c>
      <c r="T68" s="17" t="s">
        <v>218</v>
      </c>
      <c r="U68" s="17" t="s">
        <v>432</v>
      </c>
      <c r="W68" s="17" t="s">
        <v>55</v>
      </c>
      <c r="X68" s="17" t="s">
        <v>55</v>
      </c>
      <c r="Y68" s="17" t="s">
        <v>433</v>
      </c>
      <c r="AC68" s="17" t="s">
        <v>892</v>
      </c>
    </row>
    <row r="69" hidden="1" spans="1:29">
      <c r="A69" s="17" t="s">
        <v>893</v>
      </c>
      <c r="B69" s="17" t="s">
        <v>894</v>
      </c>
      <c r="C69" s="17" t="s">
        <v>895</v>
      </c>
      <c r="D69" s="17" t="s">
        <v>896</v>
      </c>
      <c r="E69" s="17" t="s">
        <v>425</v>
      </c>
      <c r="F69" s="17" t="s">
        <v>897</v>
      </c>
      <c r="G69" s="17" t="s">
        <v>898</v>
      </c>
      <c r="I69" s="17" t="s">
        <v>141</v>
      </c>
      <c r="J69" s="17" t="s">
        <v>742</v>
      </c>
      <c r="M69" s="27">
        <f t="shared" si="11"/>
        <v>5.75</v>
      </c>
      <c r="N69" s="27">
        <f t="shared" si="10"/>
        <v>0.0166666666666667</v>
      </c>
      <c r="O69" s="27">
        <f t="shared" si="12"/>
        <v>0</v>
      </c>
      <c r="P69" s="17" t="s">
        <v>429</v>
      </c>
      <c r="Q69" s="17" t="s">
        <v>481</v>
      </c>
      <c r="R69" s="17">
        <v>200</v>
      </c>
      <c r="S69" s="17" t="s">
        <v>511</v>
      </c>
      <c r="T69" s="17" t="s">
        <v>899</v>
      </c>
      <c r="U69" s="17" t="s">
        <v>432</v>
      </c>
      <c r="W69" s="17" t="s">
        <v>55</v>
      </c>
      <c r="X69" s="17" t="s">
        <v>55</v>
      </c>
      <c r="Y69" s="17" t="s">
        <v>433</v>
      </c>
      <c r="AC69" s="17" t="s">
        <v>900</v>
      </c>
    </row>
    <row r="70" hidden="1" spans="1:29">
      <c r="A70" s="17" t="s">
        <v>901</v>
      </c>
      <c r="B70" s="17" t="s">
        <v>239</v>
      </c>
      <c r="C70" s="17" t="s">
        <v>240</v>
      </c>
      <c r="D70" s="17" t="s">
        <v>244</v>
      </c>
      <c r="E70" s="17" t="s">
        <v>425</v>
      </c>
      <c r="F70" s="17" t="s">
        <v>241</v>
      </c>
      <c r="G70" s="17" t="s">
        <v>242</v>
      </c>
      <c r="I70" s="17" t="s">
        <v>243</v>
      </c>
      <c r="J70" s="17" t="s">
        <v>902</v>
      </c>
      <c r="M70" s="27">
        <f t="shared" si="11"/>
        <v>5.69565217391304</v>
      </c>
      <c r="N70" s="27">
        <f>V70/I70</f>
        <v>0.108695652173913</v>
      </c>
      <c r="O70" s="27">
        <f t="shared" si="12"/>
        <v>0.0190839694656489</v>
      </c>
      <c r="P70" s="17" t="s">
        <v>903</v>
      </c>
      <c r="Q70" s="17" t="s">
        <v>904</v>
      </c>
      <c r="S70" s="17" t="s">
        <v>431</v>
      </c>
      <c r="T70" s="17" t="s">
        <v>218</v>
      </c>
      <c r="U70" s="17" t="s">
        <v>50</v>
      </c>
      <c r="V70" s="17">
        <v>2500</v>
      </c>
      <c r="W70" s="17" t="s">
        <v>905</v>
      </c>
      <c r="X70" s="17" t="s">
        <v>906</v>
      </c>
      <c r="Y70" s="17" t="s">
        <v>433</v>
      </c>
      <c r="AC70" s="17" t="s">
        <v>900</v>
      </c>
    </row>
    <row r="71" hidden="1" spans="1:29">
      <c r="A71" s="17" t="s">
        <v>907</v>
      </c>
      <c r="B71" s="17" t="s">
        <v>908</v>
      </c>
      <c r="C71" s="17" t="s">
        <v>909</v>
      </c>
      <c r="D71" s="17" t="s">
        <v>909</v>
      </c>
      <c r="E71" s="17" t="s">
        <v>487</v>
      </c>
      <c r="F71" s="17" t="s">
        <v>910</v>
      </c>
      <c r="G71" s="17" t="s">
        <v>911</v>
      </c>
      <c r="I71" s="17" t="s">
        <v>49</v>
      </c>
      <c r="J71" s="17" t="s">
        <v>912</v>
      </c>
      <c r="M71" s="27">
        <f t="shared" si="11"/>
        <v>5.69090909090909</v>
      </c>
      <c r="N71" s="27">
        <f t="shared" ref="N71:N85" si="13">R71/I71</f>
        <v>0.00363636363636364</v>
      </c>
      <c r="O71" s="27">
        <f t="shared" si="12"/>
        <v>0</v>
      </c>
      <c r="P71" s="17" t="s">
        <v>913</v>
      </c>
      <c r="Q71" s="17" t="s">
        <v>857</v>
      </c>
      <c r="R71" s="17">
        <v>200</v>
      </c>
      <c r="S71" s="17" t="s">
        <v>914</v>
      </c>
      <c r="T71" s="17" t="s">
        <v>464</v>
      </c>
      <c r="U71" s="17" t="s">
        <v>432</v>
      </c>
      <c r="W71" s="17" t="s">
        <v>520</v>
      </c>
      <c r="X71" s="17" t="s">
        <v>55</v>
      </c>
      <c r="Y71" s="17" t="s">
        <v>433</v>
      </c>
      <c r="AC71" s="17" t="s">
        <v>915</v>
      </c>
    </row>
    <row r="72" hidden="1" spans="1:29">
      <c r="A72" s="17" t="s">
        <v>385</v>
      </c>
      <c r="B72" s="17" t="s">
        <v>251</v>
      </c>
      <c r="C72" s="17" t="s">
        <v>252</v>
      </c>
      <c r="D72" s="17" t="s">
        <v>255</v>
      </c>
      <c r="E72" s="17" t="s">
        <v>425</v>
      </c>
      <c r="F72" s="17" t="s">
        <v>253</v>
      </c>
      <c r="G72" s="17" t="s">
        <v>254</v>
      </c>
      <c r="I72" s="17" t="s">
        <v>148</v>
      </c>
      <c r="J72" s="17" t="s">
        <v>853</v>
      </c>
      <c r="M72" s="27">
        <f t="shared" si="11"/>
        <v>5.6</v>
      </c>
      <c r="N72" s="27">
        <f t="shared" si="13"/>
        <v>0.0133333333333333</v>
      </c>
      <c r="O72" s="27">
        <f t="shared" si="12"/>
        <v>0</v>
      </c>
      <c r="P72" s="17" t="s">
        <v>429</v>
      </c>
      <c r="Q72" s="17" t="s">
        <v>916</v>
      </c>
      <c r="R72" s="17">
        <v>200</v>
      </c>
      <c r="S72" s="17" t="s">
        <v>879</v>
      </c>
      <c r="T72" s="17" t="s">
        <v>56</v>
      </c>
      <c r="U72" s="17" t="s">
        <v>432</v>
      </c>
      <c r="W72" s="17" t="s">
        <v>55</v>
      </c>
      <c r="X72" s="17" t="s">
        <v>55</v>
      </c>
      <c r="Y72" s="17" t="s">
        <v>433</v>
      </c>
      <c r="AC72" s="17" t="s">
        <v>915</v>
      </c>
    </row>
    <row r="73" hidden="1" spans="1:29">
      <c r="A73" s="17" t="s">
        <v>917</v>
      </c>
      <c r="B73" s="17" t="s">
        <v>918</v>
      </c>
      <c r="C73" s="17" t="s">
        <v>919</v>
      </c>
      <c r="D73" s="17" t="s">
        <v>920</v>
      </c>
      <c r="E73" s="17" t="s">
        <v>425</v>
      </c>
      <c r="F73" s="17" t="s">
        <v>921</v>
      </c>
      <c r="G73" s="17" t="s">
        <v>922</v>
      </c>
      <c r="I73" s="17" t="s">
        <v>101</v>
      </c>
      <c r="J73" s="17" t="s">
        <v>923</v>
      </c>
      <c r="M73" s="27">
        <f t="shared" si="11"/>
        <v>5.6</v>
      </c>
      <c r="N73" s="27">
        <f t="shared" si="13"/>
        <v>0.02</v>
      </c>
      <c r="O73" s="27">
        <f t="shared" si="12"/>
        <v>0</v>
      </c>
      <c r="P73" s="17" t="s">
        <v>499</v>
      </c>
      <c r="Q73" s="17" t="s">
        <v>924</v>
      </c>
      <c r="R73" s="17">
        <v>200</v>
      </c>
      <c r="S73" s="17" t="s">
        <v>925</v>
      </c>
      <c r="T73" s="17" t="s">
        <v>926</v>
      </c>
      <c r="U73" s="17" t="s">
        <v>432</v>
      </c>
      <c r="W73" s="17" t="s">
        <v>927</v>
      </c>
      <c r="X73" s="17" t="s">
        <v>55</v>
      </c>
      <c r="Y73" s="17" t="s">
        <v>433</v>
      </c>
      <c r="AC73" s="17" t="s">
        <v>928</v>
      </c>
    </row>
    <row r="74" hidden="1" spans="1:29">
      <c r="A74" s="17" t="s">
        <v>929</v>
      </c>
      <c r="B74" s="17" t="s">
        <v>930</v>
      </c>
      <c r="C74" s="17" t="s">
        <v>258</v>
      </c>
      <c r="D74" s="17" t="s">
        <v>262</v>
      </c>
      <c r="E74" s="17" t="s">
        <v>425</v>
      </c>
      <c r="F74" s="17" t="s">
        <v>259</v>
      </c>
      <c r="G74" s="17" t="s">
        <v>260</v>
      </c>
      <c r="I74" s="17" t="s">
        <v>261</v>
      </c>
      <c r="J74" s="17" t="s">
        <v>931</v>
      </c>
      <c r="M74" s="27">
        <f t="shared" si="11"/>
        <v>5.48387096774194</v>
      </c>
      <c r="N74" s="27">
        <f t="shared" si="13"/>
        <v>0.00645161290322581</v>
      </c>
      <c r="O74" s="27">
        <f t="shared" si="12"/>
        <v>0</v>
      </c>
      <c r="P74" s="17" t="s">
        <v>533</v>
      </c>
      <c r="Q74" s="17" t="s">
        <v>932</v>
      </c>
      <c r="R74" s="17">
        <v>200</v>
      </c>
      <c r="S74" s="17" t="s">
        <v>463</v>
      </c>
      <c r="T74" s="17" t="s">
        <v>464</v>
      </c>
      <c r="U74" s="17" t="s">
        <v>432</v>
      </c>
      <c r="W74" s="17" t="s">
        <v>933</v>
      </c>
      <c r="X74" s="17" t="s">
        <v>55</v>
      </c>
      <c r="Y74" s="17" t="s">
        <v>433</v>
      </c>
      <c r="AC74" s="17" t="s">
        <v>934</v>
      </c>
    </row>
    <row r="75" hidden="1" spans="1:29">
      <c r="A75" s="17" t="s">
        <v>935</v>
      </c>
      <c r="B75" s="17" t="s">
        <v>265</v>
      </c>
      <c r="C75" s="17" t="s">
        <v>266</v>
      </c>
      <c r="D75" s="17" t="s">
        <v>269</v>
      </c>
      <c r="E75" s="17" t="s">
        <v>487</v>
      </c>
      <c r="F75" s="17" t="s">
        <v>267</v>
      </c>
      <c r="G75" s="17" t="s">
        <v>268</v>
      </c>
      <c r="I75" s="17" t="s">
        <v>166</v>
      </c>
      <c r="J75" s="17" t="s">
        <v>936</v>
      </c>
      <c r="M75" s="27">
        <f t="shared" si="11"/>
        <v>5.45454545454545</v>
      </c>
      <c r="N75" s="27">
        <f t="shared" si="13"/>
        <v>0.0181818181818182</v>
      </c>
      <c r="O75" s="27">
        <f t="shared" si="12"/>
        <v>0</v>
      </c>
      <c r="P75" s="17" t="s">
        <v>429</v>
      </c>
      <c r="Q75" s="17" t="s">
        <v>937</v>
      </c>
      <c r="R75" s="17">
        <v>200</v>
      </c>
      <c r="S75" s="17" t="s">
        <v>568</v>
      </c>
      <c r="T75" s="17" t="s">
        <v>56</v>
      </c>
      <c r="U75" s="17" t="s">
        <v>432</v>
      </c>
      <c r="W75" s="17" t="s">
        <v>55</v>
      </c>
      <c r="X75" s="17" t="s">
        <v>55</v>
      </c>
      <c r="Y75" s="17" t="s">
        <v>433</v>
      </c>
      <c r="AC75" s="17" t="s">
        <v>934</v>
      </c>
    </row>
    <row r="76" hidden="1" spans="1:29">
      <c r="A76" s="17" t="s">
        <v>938</v>
      </c>
      <c r="B76" s="17" t="s">
        <v>277</v>
      </c>
      <c r="C76" s="17" t="s">
        <v>278</v>
      </c>
      <c r="D76" s="17" t="s">
        <v>281</v>
      </c>
      <c r="E76" s="17" t="s">
        <v>487</v>
      </c>
      <c r="F76" s="17" t="s">
        <v>277</v>
      </c>
      <c r="G76" s="17" t="s">
        <v>279</v>
      </c>
      <c r="I76" s="17" t="s">
        <v>280</v>
      </c>
      <c r="J76" s="17" t="s">
        <v>939</v>
      </c>
      <c r="M76" s="27">
        <f t="shared" si="11"/>
        <v>5.45454545454545</v>
      </c>
      <c r="N76" s="27">
        <f t="shared" si="13"/>
        <v>0.00909090909090909</v>
      </c>
      <c r="O76" s="27">
        <f t="shared" si="12"/>
        <v>0</v>
      </c>
      <c r="P76" s="17" t="s">
        <v>429</v>
      </c>
      <c r="Q76" s="17" t="s">
        <v>940</v>
      </c>
      <c r="R76" s="17">
        <v>200</v>
      </c>
      <c r="S76" s="17" t="s">
        <v>463</v>
      </c>
      <c r="T76" s="17" t="s">
        <v>218</v>
      </c>
      <c r="U76" s="17" t="s">
        <v>432</v>
      </c>
      <c r="W76" s="17" t="s">
        <v>55</v>
      </c>
      <c r="X76" s="17" t="s">
        <v>55</v>
      </c>
      <c r="Y76" s="17" t="s">
        <v>433</v>
      </c>
      <c r="AC76" s="17" t="s">
        <v>934</v>
      </c>
    </row>
    <row r="77" hidden="1" spans="1:29">
      <c r="A77" s="17" t="s">
        <v>941</v>
      </c>
      <c r="B77" s="17" t="s">
        <v>942</v>
      </c>
      <c r="C77" s="17" t="s">
        <v>943</v>
      </c>
      <c r="D77" s="17" t="s">
        <v>943</v>
      </c>
      <c r="E77" s="17" t="s">
        <v>487</v>
      </c>
      <c r="F77" s="17" t="s">
        <v>942</v>
      </c>
      <c r="G77" s="17" t="s">
        <v>944</v>
      </c>
      <c r="I77" s="17" t="s">
        <v>945</v>
      </c>
      <c r="J77" s="17" t="s">
        <v>946</v>
      </c>
      <c r="M77" s="27">
        <f t="shared" si="11"/>
        <v>5.19230769230769</v>
      </c>
      <c r="N77" s="27">
        <f t="shared" si="13"/>
        <v>0.00384615384615385</v>
      </c>
      <c r="O77" s="27">
        <f t="shared" si="12"/>
        <v>0</v>
      </c>
      <c r="P77" s="17" t="s">
        <v>453</v>
      </c>
      <c r="Q77" s="17" t="s">
        <v>442</v>
      </c>
      <c r="R77" s="17">
        <v>200</v>
      </c>
      <c r="S77" s="17" t="s">
        <v>947</v>
      </c>
      <c r="T77" s="17" t="s">
        <v>521</v>
      </c>
      <c r="U77" s="17" t="s">
        <v>432</v>
      </c>
      <c r="W77" s="17" t="s">
        <v>55</v>
      </c>
      <c r="X77" s="17" t="s">
        <v>55</v>
      </c>
      <c r="Y77" s="17" t="s">
        <v>433</v>
      </c>
      <c r="AC77" s="17" t="s">
        <v>934</v>
      </c>
    </row>
    <row r="78" hidden="1" spans="1:29">
      <c r="A78" s="17" t="s">
        <v>948</v>
      </c>
      <c r="B78" s="17" t="s">
        <v>949</v>
      </c>
      <c r="C78" s="17" t="s">
        <v>950</v>
      </c>
      <c r="D78" s="17" t="s">
        <v>950</v>
      </c>
      <c r="E78" s="17" t="s">
        <v>425</v>
      </c>
      <c r="F78" s="17" t="s">
        <v>951</v>
      </c>
      <c r="G78" s="17" t="s">
        <v>952</v>
      </c>
      <c r="I78" s="17" t="s">
        <v>953</v>
      </c>
      <c r="J78" s="17" t="s">
        <v>954</v>
      </c>
      <c r="M78" s="27">
        <f t="shared" si="11"/>
        <v>5.17241379310345</v>
      </c>
      <c r="N78" s="27">
        <f t="shared" si="13"/>
        <v>0.00137931034482759</v>
      </c>
      <c r="O78" s="27">
        <f t="shared" si="12"/>
        <v>0</v>
      </c>
      <c r="P78" s="17" t="s">
        <v>499</v>
      </c>
      <c r="Q78" s="17" t="s">
        <v>685</v>
      </c>
      <c r="R78" s="17">
        <v>80</v>
      </c>
      <c r="S78" s="17" t="s">
        <v>431</v>
      </c>
      <c r="T78" s="17" t="s">
        <v>56</v>
      </c>
      <c r="U78" s="17" t="s">
        <v>432</v>
      </c>
      <c r="W78" s="17" t="s">
        <v>554</v>
      </c>
      <c r="X78" s="17" t="s">
        <v>55</v>
      </c>
      <c r="Y78" s="17" t="s">
        <v>433</v>
      </c>
      <c r="AC78" s="17" t="s">
        <v>934</v>
      </c>
    </row>
    <row r="79" hidden="1" spans="1:29">
      <c r="A79" s="17" t="s">
        <v>955</v>
      </c>
      <c r="B79" s="17" t="s">
        <v>956</v>
      </c>
      <c r="C79" s="17" t="s">
        <v>957</v>
      </c>
      <c r="D79" s="17" t="s">
        <v>958</v>
      </c>
      <c r="E79" s="17" t="s">
        <v>487</v>
      </c>
      <c r="F79" s="17" t="s">
        <v>956</v>
      </c>
      <c r="G79" s="17" t="s">
        <v>959</v>
      </c>
      <c r="I79" s="17" t="s">
        <v>141</v>
      </c>
      <c r="J79" s="17" t="s">
        <v>960</v>
      </c>
      <c r="M79" s="27">
        <f t="shared" si="11"/>
        <v>5.16666666666667</v>
      </c>
      <c r="N79" s="27">
        <f t="shared" si="13"/>
        <v>0.0166666666666667</v>
      </c>
      <c r="O79" s="27">
        <f t="shared" si="12"/>
        <v>0</v>
      </c>
      <c r="P79" s="17" t="s">
        <v>429</v>
      </c>
      <c r="Q79" s="17" t="s">
        <v>442</v>
      </c>
      <c r="R79" s="17">
        <v>200</v>
      </c>
      <c r="S79" s="17" t="s">
        <v>431</v>
      </c>
      <c r="T79" s="17" t="s">
        <v>464</v>
      </c>
      <c r="U79" s="17" t="s">
        <v>432</v>
      </c>
      <c r="W79" s="17" t="s">
        <v>55</v>
      </c>
      <c r="X79" s="17" t="s">
        <v>55</v>
      </c>
      <c r="Y79" s="17" t="s">
        <v>433</v>
      </c>
      <c r="AC79" s="17" t="s">
        <v>961</v>
      </c>
    </row>
    <row r="80" hidden="1" spans="1:29">
      <c r="A80" s="17" t="s">
        <v>962</v>
      </c>
      <c r="B80" s="17" t="s">
        <v>963</v>
      </c>
      <c r="C80" s="17" t="s">
        <v>964</v>
      </c>
      <c r="D80" s="17" t="s">
        <v>964</v>
      </c>
      <c r="E80" s="17" t="s">
        <v>425</v>
      </c>
      <c r="F80" s="17" t="s">
        <v>963</v>
      </c>
      <c r="G80" s="17" t="s">
        <v>965</v>
      </c>
      <c r="I80" s="17" t="s">
        <v>966</v>
      </c>
      <c r="J80" s="17" t="s">
        <v>967</v>
      </c>
      <c r="M80" s="27">
        <f t="shared" si="11"/>
        <v>5.15384615384615</v>
      </c>
      <c r="N80" s="27">
        <f t="shared" si="13"/>
        <v>0.00769230769230769</v>
      </c>
      <c r="O80" s="27">
        <f t="shared" si="12"/>
        <v>0</v>
      </c>
      <c r="P80" s="17" t="s">
        <v>600</v>
      </c>
      <c r="Q80" s="17" t="s">
        <v>968</v>
      </c>
      <c r="R80" s="17">
        <v>200</v>
      </c>
      <c r="S80" s="17" t="s">
        <v>524</v>
      </c>
      <c r="T80" s="17" t="s">
        <v>56</v>
      </c>
      <c r="U80" s="17" t="s">
        <v>432</v>
      </c>
      <c r="W80" s="17" t="s">
        <v>463</v>
      </c>
      <c r="X80" s="17" t="s">
        <v>55</v>
      </c>
      <c r="Y80" s="17" t="s">
        <v>433</v>
      </c>
      <c r="AC80" s="17" t="s">
        <v>969</v>
      </c>
    </row>
    <row r="81" hidden="1" spans="1:29">
      <c r="A81" s="17" t="s">
        <v>970</v>
      </c>
      <c r="B81" s="17" t="s">
        <v>971</v>
      </c>
      <c r="C81" s="17" t="s">
        <v>972</v>
      </c>
      <c r="D81" s="17" t="s">
        <v>973</v>
      </c>
      <c r="E81" s="17" t="s">
        <v>425</v>
      </c>
      <c r="F81" s="17" t="s">
        <v>974</v>
      </c>
      <c r="G81" s="17" t="s">
        <v>975</v>
      </c>
      <c r="I81" s="17" t="s">
        <v>141</v>
      </c>
      <c r="J81" s="17" t="s">
        <v>936</v>
      </c>
      <c r="M81" s="27">
        <f t="shared" si="11"/>
        <v>5</v>
      </c>
      <c r="N81" s="27">
        <f t="shared" si="13"/>
        <v>0.0166666666666667</v>
      </c>
      <c r="O81" s="27">
        <f t="shared" si="12"/>
        <v>0</v>
      </c>
      <c r="P81" s="17" t="s">
        <v>976</v>
      </c>
      <c r="Q81" s="17" t="s">
        <v>977</v>
      </c>
      <c r="R81" s="17">
        <v>200</v>
      </c>
      <c r="S81" s="17" t="s">
        <v>978</v>
      </c>
      <c r="T81" s="17" t="s">
        <v>218</v>
      </c>
      <c r="U81" s="17" t="s">
        <v>432</v>
      </c>
      <c r="W81" s="17" t="s">
        <v>55</v>
      </c>
      <c r="X81" s="17" t="s">
        <v>55</v>
      </c>
      <c r="Y81" s="17" t="s">
        <v>433</v>
      </c>
      <c r="AC81" s="17" t="s">
        <v>969</v>
      </c>
    </row>
    <row r="82" hidden="1" spans="1:29">
      <c r="A82" s="17" t="s">
        <v>248</v>
      </c>
      <c r="B82" s="17" t="s">
        <v>979</v>
      </c>
      <c r="C82" s="17" t="s">
        <v>980</v>
      </c>
      <c r="D82" s="17" t="s">
        <v>980</v>
      </c>
      <c r="E82" s="17" t="s">
        <v>425</v>
      </c>
      <c r="F82" s="17" t="s">
        <v>979</v>
      </c>
      <c r="G82" s="17" t="s">
        <v>981</v>
      </c>
      <c r="I82" s="17" t="s">
        <v>982</v>
      </c>
      <c r="J82" s="17" t="s">
        <v>461</v>
      </c>
      <c r="M82" s="27">
        <f t="shared" si="11"/>
        <v>5</v>
      </c>
      <c r="N82" s="27">
        <f t="shared" si="13"/>
        <v>0.00303030303030303</v>
      </c>
      <c r="O82" s="27">
        <f t="shared" si="12"/>
        <v>0</v>
      </c>
      <c r="P82" s="17" t="s">
        <v>499</v>
      </c>
      <c r="Q82" s="17" t="s">
        <v>983</v>
      </c>
      <c r="R82" s="17">
        <v>200</v>
      </c>
      <c r="S82" s="17" t="s">
        <v>984</v>
      </c>
      <c r="T82" s="17" t="s">
        <v>56</v>
      </c>
      <c r="U82" s="17" t="s">
        <v>432</v>
      </c>
      <c r="W82" s="17" t="s">
        <v>55</v>
      </c>
      <c r="X82" s="17" t="s">
        <v>55</v>
      </c>
      <c r="Y82" s="17" t="s">
        <v>433</v>
      </c>
      <c r="AC82" s="17" t="s">
        <v>985</v>
      </c>
    </row>
    <row r="83" hidden="1" spans="1:29">
      <c r="A83" s="17" t="s">
        <v>986</v>
      </c>
      <c r="B83" s="17" t="s">
        <v>987</v>
      </c>
      <c r="C83" s="17" t="s">
        <v>988</v>
      </c>
      <c r="D83" s="17" t="s">
        <v>988</v>
      </c>
      <c r="E83" s="17" t="s">
        <v>425</v>
      </c>
      <c r="F83" s="17" t="s">
        <v>987</v>
      </c>
      <c r="G83" s="17" t="s">
        <v>989</v>
      </c>
      <c r="I83" s="17" t="s">
        <v>990</v>
      </c>
      <c r="J83" s="17" t="s">
        <v>991</v>
      </c>
      <c r="M83" s="27">
        <f t="shared" si="11"/>
        <v>5</v>
      </c>
      <c r="N83" s="27">
        <f t="shared" si="13"/>
        <v>0.00377358490566038</v>
      </c>
      <c r="O83" s="27">
        <f t="shared" si="12"/>
        <v>0</v>
      </c>
      <c r="P83" s="17" t="s">
        <v>499</v>
      </c>
      <c r="Q83" s="17" t="s">
        <v>992</v>
      </c>
      <c r="R83" s="17">
        <v>200</v>
      </c>
      <c r="S83" s="17" t="s">
        <v>431</v>
      </c>
      <c r="T83" s="17" t="s">
        <v>56</v>
      </c>
      <c r="U83" s="17" t="s">
        <v>432</v>
      </c>
      <c r="W83" s="17" t="s">
        <v>993</v>
      </c>
      <c r="X83" s="17" t="s">
        <v>55</v>
      </c>
      <c r="Y83" s="17" t="s">
        <v>433</v>
      </c>
      <c r="AC83" s="17" t="s">
        <v>994</v>
      </c>
    </row>
    <row r="84" hidden="1" spans="1:29">
      <c r="A84" s="17" t="s">
        <v>995</v>
      </c>
      <c r="B84" s="17" t="s">
        <v>288</v>
      </c>
      <c r="C84" s="17" t="s">
        <v>289</v>
      </c>
      <c r="D84" s="17" t="s">
        <v>292</v>
      </c>
      <c r="E84" s="17" t="s">
        <v>425</v>
      </c>
      <c r="F84" s="17" t="s">
        <v>290</v>
      </c>
      <c r="G84" s="17" t="s">
        <v>291</v>
      </c>
      <c r="I84" s="17" t="s">
        <v>177</v>
      </c>
      <c r="J84" s="17" t="s">
        <v>996</v>
      </c>
      <c r="M84" s="27">
        <f t="shared" si="11"/>
        <v>4.94444444444444</v>
      </c>
      <c r="N84" s="27">
        <f t="shared" si="13"/>
        <v>0.0111111111111111</v>
      </c>
      <c r="O84" s="27">
        <f t="shared" si="12"/>
        <v>0.00561797752808989</v>
      </c>
      <c r="P84" s="17" t="s">
        <v>499</v>
      </c>
      <c r="Q84" s="17" t="s">
        <v>878</v>
      </c>
      <c r="R84" s="17">
        <v>200</v>
      </c>
      <c r="S84" s="17" t="s">
        <v>431</v>
      </c>
      <c r="T84" s="17" t="s">
        <v>218</v>
      </c>
      <c r="U84" s="17" t="s">
        <v>50</v>
      </c>
      <c r="V84" s="17">
        <v>500</v>
      </c>
      <c r="W84" s="17" t="s">
        <v>55</v>
      </c>
      <c r="X84" s="17" t="s">
        <v>55</v>
      </c>
      <c r="Y84" s="17" t="s">
        <v>433</v>
      </c>
      <c r="AC84" s="17" t="s">
        <v>997</v>
      </c>
    </row>
    <row r="85" hidden="1" spans="1:29">
      <c r="A85" s="17" t="s">
        <v>998</v>
      </c>
      <c r="B85" s="17" t="s">
        <v>294</v>
      </c>
      <c r="C85" s="17" t="s">
        <v>295</v>
      </c>
      <c r="D85" s="17" t="s">
        <v>299</v>
      </c>
      <c r="E85" s="17" t="s">
        <v>425</v>
      </c>
      <c r="F85" s="17" t="s">
        <v>296</v>
      </c>
      <c r="G85" s="17" t="s">
        <v>297</v>
      </c>
      <c r="I85" s="17" t="s">
        <v>298</v>
      </c>
      <c r="J85" s="17" t="s">
        <v>999</v>
      </c>
      <c r="M85" s="27">
        <f t="shared" si="11"/>
        <v>4.93804581409172</v>
      </c>
      <c r="N85" s="27">
        <f t="shared" si="13"/>
        <v>0.00914452928535504</v>
      </c>
      <c r="O85" s="27">
        <f t="shared" si="12"/>
        <v>0.00277777777777778</v>
      </c>
      <c r="P85" s="17" t="s">
        <v>429</v>
      </c>
      <c r="Q85" s="17" t="s">
        <v>868</v>
      </c>
      <c r="R85" s="17">
        <v>200</v>
      </c>
      <c r="S85" s="17" t="s">
        <v>524</v>
      </c>
      <c r="T85" s="17" t="s">
        <v>1000</v>
      </c>
      <c r="U85" s="17" t="s">
        <v>50</v>
      </c>
      <c r="V85" s="17">
        <v>300</v>
      </c>
      <c r="W85" s="17" t="s">
        <v>1001</v>
      </c>
      <c r="X85" s="17" t="s">
        <v>55</v>
      </c>
      <c r="Y85" s="17" t="s">
        <v>433</v>
      </c>
      <c r="AC85" s="17" t="s">
        <v>1002</v>
      </c>
    </row>
    <row r="86" s="33" customFormat="1" spans="1:29">
      <c r="A86" s="33" t="s">
        <v>1003</v>
      </c>
      <c r="B86" s="33" t="s">
        <v>1004</v>
      </c>
      <c r="C86" s="33" t="s">
        <v>58</v>
      </c>
      <c r="D86" s="33" t="s">
        <v>62</v>
      </c>
      <c r="E86" s="33" t="s">
        <v>425</v>
      </c>
      <c r="F86" s="33" t="s">
        <v>59</v>
      </c>
      <c r="G86" s="34" t="s">
        <v>60</v>
      </c>
      <c r="H86" s="35" t="s">
        <v>497</v>
      </c>
      <c r="I86" s="33" t="s">
        <v>61</v>
      </c>
      <c r="J86" s="33" t="s">
        <v>1005</v>
      </c>
      <c r="M86" s="36">
        <f t="shared" si="11"/>
        <v>4.55555555555556</v>
      </c>
      <c r="N86" s="36">
        <f t="shared" ref="N86:N96" si="14">V86/I86</f>
        <v>0.0138888888888889</v>
      </c>
      <c r="O86" s="36">
        <f t="shared" si="12"/>
        <v>0.00304878048780488</v>
      </c>
      <c r="P86" s="33" t="s">
        <v>429</v>
      </c>
      <c r="Q86" s="33" t="s">
        <v>868</v>
      </c>
      <c r="S86" s="33" t="s">
        <v>524</v>
      </c>
      <c r="T86" s="33" t="s">
        <v>287</v>
      </c>
      <c r="U86" s="33" t="s">
        <v>50</v>
      </c>
      <c r="V86" s="33">
        <v>500</v>
      </c>
      <c r="W86" s="33" t="s">
        <v>1006</v>
      </c>
      <c r="X86" s="33" t="s">
        <v>55</v>
      </c>
      <c r="Y86" s="33" t="s">
        <v>433</v>
      </c>
      <c r="AC86" s="33" t="s">
        <v>1002</v>
      </c>
    </row>
    <row r="87" spans="1:29">
      <c r="A87" s="17" t="s">
        <v>396</v>
      </c>
      <c r="B87" s="17" t="s">
        <v>1007</v>
      </c>
      <c r="C87" s="17" t="s">
        <v>1008</v>
      </c>
      <c r="D87" s="17" t="s">
        <v>1009</v>
      </c>
      <c r="E87" s="17" t="s">
        <v>425</v>
      </c>
      <c r="F87" s="17" t="s">
        <v>1010</v>
      </c>
      <c r="G87" s="22" t="s">
        <v>1011</v>
      </c>
      <c r="H87" s="20" t="s">
        <v>497</v>
      </c>
      <c r="I87" s="17" t="s">
        <v>177</v>
      </c>
      <c r="J87" s="17" t="s">
        <v>1012</v>
      </c>
      <c r="M87" s="27">
        <f t="shared" si="11"/>
        <v>4.5</v>
      </c>
      <c r="N87" s="27">
        <f t="shared" si="14"/>
        <v>0.0277777777777778</v>
      </c>
      <c r="O87" s="27">
        <f t="shared" si="12"/>
        <v>0.00617283950617284</v>
      </c>
      <c r="P87" s="17" t="s">
        <v>429</v>
      </c>
      <c r="Q87" s="17" t="s">
        <v>519</v>
      </c>
      <c r="S87" s="17" t="s">
        <v>431</v>
      </c>
      <c r="T87" s="17" t="s">
        <v>218</v>
      </c>
      <c r="U87" s="17" t="s">
        <v>50</v>
      </c>
      <c r="V87" s="17">
        <v>500</v>
      </c>
      <c r="W87" s="17" t="s">
        <v>1013</v>
      </c>
      <c r="X87" s="17" t="s">
        <v>55</v>
      </c>
      <c r="Y87" s="17" t="s">
        <v>433</v>
      </c>
      <c r="AC87" s="17" t="s">
        <v>1014</v>
      </c>
    </row>
    <row r="88" hidden="1" spans="1:29">
      <c r="A88" s="17" t="s">
        <v>1015</v>
      </c>
      <c r="B88" s="17" t="s">
        <v>300</v>
      </c>
      <c r="C88" s="17" t="s">
        <v>301</v>
      </c>
      <c r="D88" s="17" t="s">
        <v>304</v>
      </c>
      <c r="E88" s="17" t="s">
        <v>425</v>
      </c>
      <c r="F88" s="17" t="s">
        <v>300</v>
      </c>
      <c r="G88" s="17" t="s">
        <v>302</v>
      </c>
      <c r="I88" s="17" t="s">
        <v>303</v>
      </c>
      <c r="J88" s="17" t="s">
        <v>532</v>
      </c>
      <c r="M88" s="27">
        <f t="shared" si="11"/>
        <v>4.66666666666667</v>
      </c>
      <c r="N88" s="27">
        <f>R88/I88</f>
        <v>0.00666666666666667</v>
      </c>
      <c r="O88" s="27">
        <f t="shared" si="12"/>
        <v>0</v>
      </c>
      <c r="P88" s="17" t="s">
        <v>453</v>
      </c>
      <c r="Q88" s="17" t="s">
        <v>1016</v>
      </c>
      <c r="R88" s="17">
        <v>200</v>
      </c>
      <c r="S88" s="17" t="s">
        <v>431</v>
      </c>
      <c r="T88" s="17" t="s">
        <v>218</v>
      </c>
      <c r="U88" s="17" t="s">
        <v>432</v>
      </c>
      <c r="W88" s="17" t="s">
        <v>55</v>
      </c>
      <c r="X88" s="17" t="s">
        <v>55</v>
      </c>
      <c r="Y88" s="17" t="s">
        <v>433</v>
      </c>
      <c r="AC88" s="17" t="s">
        <v>1014</v>
      </c>
    </row>
    <row r="89" hidden="1" spans="1:29">
      <c r="A89" s="17" t="s">
        <v>1017</v>
      </c>
      <c r="B89" s="17" t="s">
        <v>1018</v>
      </c>
      <c r="C89" s="17" t="s">
        <v>1019</v>
      </c>
      <c r="D89" s="17" t="s">
        <v>1020</v>
      </c>
      <c r="E89" s="17" t="s">
        <v>487</v>
      </c>
      <c r="F89" s="17" t="s">
        <v>1018</v>
      </c>
      <c r="G89" s="17" t="s">
        <v>1021</v>
      </c>
      <c r="I89" s="17" t="s">
        <v>1022</v>
      </c>
      <c r="J89" s="17" t="s">
        <v>1023</v>
      </c>
      <c r="M89" s="27">
        <f t="shared" si="11"/>
        <v>4.58</v>
      </c>
      <c r="N89" s="27">
        <f t="shared" si="14"/>
        <v>0.045</v>
      </c>
      <c r="O89" s="27">
        <f t="shared" si="12"/>
        <v>0.00982532751091703</v>
      </c>
      <c r="P89" s="17" t="s">
        <v>1024</v>
      </c>
      <c r="Q89" s="17" t="s">
        <v>904</v>
      </c>
      <c r="S89" s="17" t="s">
        <v>431</v>
      </c>
      <c r="T89" s="17" t="s">
        <v>218</v>
      </c>
      <c r="U89" s="17" t="s">
        <v>50</v>
      </c>
      <c r="V89" s="17">
        <v>4500</v>
      </c>
      <c r="W89" s="17" t="s">
        <v>1025</v>
      </c>
      <c r="X89" s="17" t="s">
        <v>1026</v>
      </c>
      <c r="Y89" s="17" t="s">
        <v>433</v>
      </c>
      <c r="AC89" s="17" t="s">
        <v>1027</v>
      </c>
    </row>
    <row r="90" spans="1:29">
      <c r="A90" s="17" t="s">
        <v>1028</v>
      </c>
      <c r="B90" s="17" t="s">
        <v>1029</v>
      </c>
      <c r="C90" s="17" t="s">
        <v>1030</v>
      </c>
      <c r="D90" s="17" t="s">
        <v>1031</v>
      </c>
      <c r="E90" s="17" t="s">
        <v>425</v>
      </c>
      <c r="F90" s="17" t="s">
        <v>1032</v>
      </c>
      <c r="G90" s="22" t="s">
        <v>1033</v>
      </c>
      <c r="H90" s="20" t="s">
        <v>497</v>
      </c>
      <c r="I90" s="17" t="s">
        <v>1034</v>
      </c>
      <c r="J90" s="17" t="s">
        <v>576</v>
      </c>
      <c r="M90" s="27">
        <f t="shared" si="11"/>
        <v>4.42307692307692</v>
      </c>
      <c r="N90" s="27">
        <f t="shared" si="14"/>
        <v>0.0192307692307692</v>
      </c>
      <c r="O90" s="27">
        <f t="shared" si="12"/>
        <v>0.00434782608695652</v>
      </c>
      <c r="P90" s="17" t="s">
        <v>429</v>
      </c>
      <c r="Q90" s="17" t="s">
        <v>1035</v>
      </c>
      <c r="S90" s="17" t="s">
        <v>431</v>
      </c>
      <c r="T90" s="17" t="s">
        <v>218</v>
      </c>
      <c r="U90" s="17" t="s">
        <v>50</v>
      </c>
      <c r="V90" s="17">
        <v>500</v>
      </c>
      <c r="W90" s="17" t="s">
        <v>821</v>
      </c>
      <c r="X90" s="17" t="s">
        <v>55</v>
      </c>
      <c r="Y90" s="17" t="s">
        <v>433</v>
      </c>
      <c r="AC90" s="17" t="s">
        <v>1036</v>
      </c>
    </row>
    <row r="91" hidden="1" spans="1:29">
      <c r="A91" s="17" t="s">
        <v>1037</v>
      </c>
      <c r="B91" s="17" t="s">
        <v>306</v>
      </c>
      <c r="C91" s="17" t="s">
        <v>307</v>
      </c>
      <c r="D91" s="17" t="s">
        <v>311</v>
      </c>
      <c r="E91" s="17" t="s">
        <v>425</v>
      </c>
      <c r="F91" s="17" t="s">
        <v>308</v>
      </c>
      <c r="G91" s="17" t="s">
        <v>309</v>
      </c>
      <c r="I91" s="17" t="s">
        <v>310</v>
      </c>
      <c r="J91" s="17" t="s">
        <v>1038</v>
      </c>
      <c r="M91" s="27">
        <f t="shared" si="11"/>
        <v>4.52941176470588</v>
      </c>
      <c r="N91" s="27">
        <f t="shared" si="14"/>
        <v>0.105882352941176</v>
      </c>
      <c r="O91" s="27">
        <f t="shared" si="12"/>
        <v>0.0233766233766234</v>
      </c>
      <c r="P91" s="17" t="s">
        <v>499</v>
      </c>
      <c r="Q91" s="17" t="s">
        <v>1039</v>
      </c>
      <c r="S91" s="17" t="s">
        <v>841</v>
      </c>
      <c r="T91" s="17" t="s">
        <v>218</v>
      </c>
      <c r="U91" s="17" t="s">
        <v>50</v>
      </c>
      <c r="V91" s="17">
        <v>1800</v>
      </c>
      <c r="W91" s="17" t="s">
        <v>1040</v>
      </c>
      <c r="X91" s="17" t="s">
        <v>881</v>
      </c>
      <c r="Y91" s="17" t="s">
        <v>433</v>
      </c>
      <c r="AC91" s="17" t="s">
        <v>1041</v>
      </c>
    </row>
    <row r="92" spans="1:29">
      <c r="A92" s="17" t="s">
        <v>1042</v>
      </c>
      <c r="B92" s="17" t="s">
        <v>1043</v>
      </c>
      <c r="C92" s="17" t="s">
        <v>1044</v>
      </c>
      <c r="D92" s="17" t="s">
        <v>1044</v>
      </c>
      <c r="E92" s="17" t="s">
        <v>487</v>
      </c>
      <c r="F92" s="17" t="s">
        <v>1045</v>
      </c>
      <c r="G92" s="22" t="s">
        <v>1013</v>
      </c>
      <c r="H92" s="20" t="s">
        <v>497</v>
      </c>
      <c r="I92" s="17" t="s">
        <v>982</v>
      </c>
      <c r="J92" s="17" t="s">
        <v>1046</v>
      </c>
      <c r="M92" s="27">
        <f t="shared" si="11"/>
        <v>4.34848484848485</v>
      </c>
      <c r="N92" s="27">
        <f t="shared" si="14"/>
        <v>0.00454545454545455</v>
      </c>
      <c r="O92" s="27">
        <f t="shared" si="12"/>
        <v>0.00104529616724739</v>
      </c>
      <c r="P92" s="17" t="s">
        <v>429</v>
      </c>
      <c r="Q92" s="17" t="s">
        <v>442</v>
      </c>
      <c r="S92" s="17" t="s">
        <v>482</v>
      </c>
      <c r="T92" s="17" t="s">
        <v>1047</v>
      </c>
      <c r="U92" s="17" t="s">
        <v>50</v>
      </c>
      <c r="V92" s="17">
        <v>300</v>
      </c>
      <c r="W92" s="17" t="s">
        <v>469</v>
      </c>
      <c r="X92" s="17" t="s">
        <v>55</v>
      </c>
      <c r="Y92" s="17" t="s">
        <v>433</v>
      </c>
      <c r="AC92" s="17" t="s">
        <v>1048</v>
      </c>
    </row>
    <row r="93" spans="1:29">
      <c r="A93" s="17" t="s">
        <v>68</v>
      </c>
      <c r="B93" s="17" t="s">
        <v>1049</v>
      </c>
      <c r="C93" s="17" t="s">
        <v>1050</v>
      </c>
      <c r="D93" s="17" t="s">
        <v>1050</v>
      </c>
      <c r="E93" s="17" t="s">
        <v>425</v>
      </c>
      <c r="F93" s="17" t="s">
        <v>1051</v>
      </c>
      <c r="G93" s="22" t="s">
        <v>1052</v>
      </c>
      <c r="H93" s="20" t="s">
        <v>497</v>
      </c>
      <c r="I93" s="17" t="s">
        <v>1053</v>
      </c>
      <c r="J93" s="17" t="s">
        <v>996</v>
      </c>
      <c r="M93" s="27">
        <f t="shared" si="11"/>
        <v>3.70833333333333</v>
      </c>
      <c r="N93" s="27">
        <f t="shared" si="14"/>
        <v>0.0208333333333333</v>
      </c>
      <c r="O93" s="27">
        <f t="shared" si="12"/>
        <v>0.00561797752808989</v>
      </c>
      <c r="P93" s="17" t="s">
        <v>499</v>
      </c>
      <c r="Q93" s="17" t="s">
        <v>629</v>
      </c>
      <c r="S93" s="17" t="s">
        <v>431</v>
      </c>
      <c r="T93" s="17" t="s">
        <v>735</v>
      </c>
      <c r="U93" s="17" t="s">
        <v>50</v>
      </c>
      <c r="V93" s="17">
        <v>500</v>
      </c>
      <c r="W93" s="17" t="s">
        <v>1054</v>
      </c>
      <c r="X93" s="17" t="s">
        <v>55</v>
      </c>
      <c r="Y93" s="17" t="s">
        <v>433</v>
      </c>
      <c r="AC93" s="17" t="s">
        <v>1055</v>
      </c>
    </row>
    <row r="94" hidden="1" spans="1:29">
      <c r="A94" s="17" t="s">
        <v>1056</v>
      </c>
      <c r="B94" s="17" t="s">
        <v>1057</v>
      </c>
      <c r="C94" s="17" t="s">
        <v>1058</v>
      </c>
      <c r="D94" s="17" t="s">
        <v>1059</v>
      </c>
      <c r="E94" s="17" t="s">
        <v>487</v>
      </c>
      <c r="F94" s="17" t="s">
        <v>1060</v>
      </c>
      <c r="G94" s="17" t="s">
        <v>1061</v>
      </c>
      <c r="I94" s="17" t="s">
        <v>141</v>
      </c>
      <c r="J94" s="17" t="s">
        <v>1062</v>
      </c>
      <c r="M94" s="27">
        <f t="shared" si="11"/>
        <v>4.5</v>
      </c>
      <c r="N94" s="27">
        <f t="shared" si="14"/>
        <v>0.0416666666666667</v>
      </c>
      <c r="O94" s="27">
        <f t="shared" si="12"/>
        <v>0.00925925925925926</v>
      </c>
      <c r="P94" s="17" t="s">
        <v>429</v>
      </c>
      <c r="Q94" s="17" t="s">
        <v>604</v>
      </c>
      <c r="S94" s="17" t="s">
        <v>605</v>
      </c>
      <c r="T94" s="17" t="s">
        <v>218</v>
      </c>
      <c r="U94" s="17" t="s">
        <v>50</v>
      </c>
      <c r="V94" s="17">
        <v>500</v>
      </c>
      <c r="W94" s="17" t="s">
        <v>1063</v>
      </c>
      <c r="X94" s="17" t="s">
        <v>55</v>
      </c>
      <c r="Y94" s="17" t="s">
        <v>433</v>
      </c>
      <c r="AC94" s="17" t="s">
        <v>1064</v>
      </c>
    </row>
    <row r="95" hidden="1" spans="1:29">
      <c r="A95" s="17" t="s">
        <v>1065</v>
      </c>
      <c r="B95" s="17" t="s">
        <v>316</v>
      </c>
      <c r="C95" s="17" t="s">
        <v>317</v>
      </c>
      <c r="D95" s="17" t="s">
        <v>319</v>
      </c>
      <c r="E95" s="17" t="s">
        <v>425</v>
      </c>
      <c r="F95" s="17" t="s">
        <v>316</v>
      </c>
      <c r="G95" s="17" t="s">
        <v>318</v>
      </c>
      <c r="I95" s="17" t="s">
        <v>141</v>
      </c>
      <c r="J95" s="17" t="s">
        <v>1062</v>
      </c>
      <c r="M95" s="27">
        <f t="shared" si="11"/>
        <v>4.5</v>
      </c>
      <c r="N95" s="27">
        <f t="shared" si="14"/>
        <v>0.0416666666666667</v>
      </c>
      <c r="O95" s="27">
        <f t="shared" si="12"/>
        <v>0.00925925925925926</v>
      </c>
      <c r="P95" s="17" t="s">
        <v>429</v>
      </c>
      <c r="Q95" s="17" t="s">
        <v>519</v>
      </c>
      <c r="S95" s="17" t="s">
        <v>431</v>
      </c>
      <c r="T95" s="17" t="s">
        <v>218</v>
      </c>
      <c r="U95" s="17" t="s">
        <v>50</v>
      </c>
      <c r="V95" s="17">
        <v>500</v>
      </c>
      <c r="W95" s="17" t="s">
        <v>911</v>
      </c>
      <c r="X95" s="17" t="s">
        <v>55</v>
      </c>
      <c r="Y95" s="17" t="s">
        <v>433</v>
      </c>
      <c r="AC95" s="17" t="s">
        <v>1064</v>
      </c>
    </row>
    <row r="96" s="33" customFormat="1" spans="1:29">
      <c r="A96" s="33" t="s">
        <v>1066</v>
      </c>
      <c r="B96" s="33" t="s">
        <v>72</v>
      </c>
      <c r="C96" s="33" t="s">
        <v>73</v>
      </c>
      <c r="D96" s="33" t="s">
        <v>77</v>
      </c>
      <c r="E96" s="33" t="s">
        <v>487</v>
      </c>
      <c r="F96" s="33" t="s">
        <v>74</v>
      </c>
      <c r="G96" s="34" t="s">
        <v>75</v>
      </c>
      <c r="H96" s="35" t="s">
        <v>497</v>
      </c>
      <c r="I96" s="33" t="s">
        <v>76</v>
      </c>
      <c r="J96" s="33" t="s">
        <v>1067</v>
      </c>
      <c r="M96" s="36">
        <f t="shared" si="11"/>
        <v>3.33009708737864</v>
      </c>
      <c r="N96" s="36">
        <f t="shared" si="14"/>
        <v>0.0349514563106796</v>
      </c>
      <c r="O96" s="36">
        <f t="shared" si="12"/>
        <v>0.0104956268221574</v>
      </c>
      <c r="P96" s="33" t="s">
        <v>499</v>
      </c>
      <c r="Q96" s="33" t="s">
        <v>442</v>
      </c>
      <c r="S96" s="33" t="s">
        <v>568</v>
      </c>
      <c r="T96" s="33" t="s">
        <v>1068</v>
      </c>
      <c r="U96" s="33" t="s">
        <v>50</v>
      </c>
      <c r="V96" s="33">
        <v>3600</v>
      </c>
      <c r="W96" s="33" t="s">
        <v>1069</v>
      </c>
      <c r="X96" s="33" t="s">
        <v>55</v>
      </c>
      <c r="Y96" s="33" t="s">
        <v>433</v>
      </c>
      <c r="AC96" s="33" t="s">
        <v>1070</v>
      </c>
    </row>
    <row r="97" hidden="1" spans="1:29">
      <c r="A97" s="17" t="s">
        <v>1071</v>
      </c>
      <c r="B97" s="17" t="s">
        <v>1072</v>
      </c>
      <c r="C97" s="17" t="s">
        <v>1073</v>
      </c>
      <c r="D97" s="17" t="s">
        <v>1074</v>
      </c>
      <c r="E97" s="17" t="s">
        <v>487</v>
      </c>
      <c r="F97" s="17" t="s">
        <v>1075</v>
      </c>
      <c r="G97" s="17" t="s">
        <v>1076</v>
      </c>
      <c r="I97" s="17" t="s">
        <v>1077</v>
      </c>
      <c r="J97" s="17" t="s">
        <v>1034</v>
      </c>
      <c r="M97" s="27">
        <f t="shared" si="11"/>
        <v>4.31320504313205</v>
      </c>
      <c r="N97" s="27">
        <f t="shared" ref="N97:N101" si="15">R97/I97</f>
        <v>0.033178500331785</v>
      </c>
      <c r="O97" s="27">
        <f t="shared" si="12"/>
        <v>0</v>
      </c>
      <c r="P97" s="17" t="s">
        <v>499</v>
      </c>
      <c r="Q97" s="17" t="s">
        <v>878</v>
      </c>
      <c r="R97" s="17">
        <v>200</v>
      </c>
      <c r="S97" s="17" t="s">
        <v>1078</v>
      </c>
      <c r="T97" s="17" t="s">
        <v>218</v>
      </c>
      <c r="U97" s="17" t="s">
        <v>432</v>
      </c>
      <c r="W97" s="17" t="s">
        <v>55</v>
      </c>
      <c r="X97" s="17" t="s">
        <v>55</v>
      </c>
      <c r="Y97" s="17" t="s">
        <v>433</v>
      </c>
      <c r="AC97" s="17" t="s">
        <v>1079</v>
      </c>
    </row>
    <row r="98" hidden="1" spans="1:29">
      <c r="A98" s="17" t="s">
        <v>1080</v>
      </c>
      <c r="B98" s="17" t="s">
        <v>320</v>
      </c>
      <c r="C98" s="17" t="s">
        <v>321</v>
      </c>
      <c r="D98" s="17" t="s">
        <v>325</v>
      </c>
      <c r="E98" s="17" t="s">
        <v>425</v>
      </c>
      <c r="F98" s="17" t="s">
        <v>322</v>
      </c>
      <c r="G98" s="17" t="s">
        <v>323</v>
      </c>
      <c r="I98" s="17" t="s">
        <v>324</v>
      </c>
      <c r="J98" s="17" t="s">
        <v>945</v>
      </c>
      <c r="M98" s="27">
        <f t="shared" si="11"/>
        <v>4.27280197206245</v>
      </c>
      <c r="N98" s="27">
        <f t="shared" ref="N98:N104" si="16">V98/I98</f>
        <v>0.0410846343467543</v>
      </c>
      <c r="O98" s="27">
        <f t="shared" si="12"/>
        <v>0.00961538461538462</v>
      </c>
      <c r="P98" s="17" t="s">
        <v>499</v>
      </c>
      <c r="Q98" s="17" t="s">
        <v>904</v>
      </c>
      <c r="R98" s="17">
        <v>200</v>
      </c>
      <c r="S98" s="17" t="s">
        <v>524</v>
      </c>
      <c r="T98" s="17" t="s">
        <v>464</v>
      </c>
      <c r="U98" s="17" t="s">
        <v>50</v>
      </c>
      <c r="V98" s="17">
        <v>500</v>
      </c>
      <c r="W98" s="17" t="s">
        <v>1081</v>
      </c>
      <c r="X98" s="17" t="s">
        <v>55</v>
      </c>
      <c r="Y98" s="17" t="s">
        <v>433</v>
      </c>
      <c r="AC98" s="17" t="s">
        <v>1079</v>
      </c>
    </row>
    <row r="99" hidden="1" spans="1:29">
      <c r="A99" s="17" t="s">
        <v>1082</v>
      </c>
      <c r="B99" s="17" t="s">
        <v>332</v>
      </c>
      <c r="C99" s="17" t="s">
        <v>333</v>
      </c>
      <c r="D99" s="17" t="s">
        <v>336</v>
      </c>
      <c r="E99" s="17" t="s">
        <v>425</v>
      </c>
      <c r="F99" s="17" t="s">
        <v>334</v>
      </c>
      <c r="G99" s="17" t="s">
        <v>335</v>
      </c>
      <c r="I99" s="17" t="s">
        <v>166</v>
      </c>
      <c r="J99" s="17" t="s">
        <v>1083</v>
      </c>
      <c r="M99" s="27">
        <f t="shared" si="11"/>
        <v>4.27272727272727</v>
      </c>
      <c r="N99" s="27">
        <f t="shared" si="16"/>
        <v>0.0454545454545455</v>
      </c>
      <c r="O99" s="27">
        <f t="shared" si="12"/>
        <v>0.0106382978723404</v>
      </c>
      <c r="P99" s="17" t="s">
        <v>429</v>
      </c>
      <c r="Q99" s="17" t="s">
        <v>519</v>
      </c>
      <c r="S99" s="17" t="s">
        <v>431</v>
      </c>
      <c r="T99" s="17" t="s">
        <v>218</v>
      </c>
      <c r="U99" s="17" t="s">
        <v>50</v>
      </c>
      <c r="V99" s="17">
        <v>500</v>
      </c>
      <c r="W99" s="17" t="s">
        <v>791</v>
      </c>
      <c r="X99" s="17" t="s">
        <v>55</v>
      </c>
      <c r="Y99" s="17" t="s">
        <v>433</v>
      </c>
      <c r="AC99" s="17" t="s">
        <v>1079</v>
      </c>
    </row>
    <row r="100" hidden="1" spans="1:29">
      <c r="A100" s="17" t="s">
        <v>1084</v>
      </c>
      <c r="B100" s="17" t="s">
        <v>341</v>
      </c>
      <c r="C100" s="17" t="s">
        <v>342</v>
      </c>
      <c r="D100" s="17" t="s">
        <v>346</v>
      </c>
      <c r="E100" s="17" t="s">
        <v>425</v>
      </c>
      <c r="F100" s="17" t="s">
        <v>343</v>
      </c>
      <c r="G100" s="17" t="s">
        <v>344</v>
      </c>
      <c r="I100" s="17" t="s">
        <v>345</v>
      </c>
      <c r="J100" s="17" t="s">
        <v>953</v>
      </c>
      <c r="M100" s="27">
        <f t="shared" si="11"/>
        <v>4.26752998307704</v>
      </c>
      <c r="N100" s="27">
        <f t="shared" si="15"/>
        <v>0.0147156206313001</v>
      </c>
      <c r="O100" s="27">
        <f t="shared" si="12"/>
        <v>0</v>
      </c>
      <c r="P100" s="17" t="s">
        <v>429</v>
      </c>
      <c r="Q100" s="17" t="s">
        <v>1085</v>
      </c>
      <c r="R100" s="17">
        <v>200</v>
      </c>
      <c r="S100" s="17" t="s">
        <v>1086</v>
      </c>
      <c r="T100" s="17" t="s">
        <v>1087</v>
      </c>
      <c r="U100" s="17" t="s">
        <v>432</v>
      </c>
      <c r="W100" s="17" t="s">
        <v>55</v>
      </c>
      <c r="X100" s="17" t="s">
        <v>55</v>
      </c>
      <c r="Y100" s="17" t="s">
        <v>433</v>
      </c>
      <c r="AC100" s="17" t="s">
        <v>1088</v>
      </c>
    </row>
    <row r="101" hidden="1" spans="1:29">
      <c r="A101" s="17" t="s">
        <v>1089</v>
      </c>
      <c r="B101" s="17" t="s">
        <v>1090</v>
      </c>
      <c r="C101" s="17" t="s">
        <v>355</v>
      </c>
      <c r="D101" s="17" t="s">
        <v>355</v>
      </c>
      <c r="E101" s="17" t="s">
        <v>425</v>
      </c>
      <c r="F101" s="17" t="s">
        <v>356</v>
      </c>
      <c r="G101" s="17" t="s">
        <v>357</v>
      </c>
      <c r="I101" s="17" t="s">
        <v>148</v>
      </c>
      <c r="J101" s="17" t="s">
        <v>590</v>
      </c>
      <c r="M101" s="27">
        <f t="shared" si="11"/>
        <v>4.2</v>
      </c>
      <c r="N101" s="27">
        <f t="shared" si="15"/>
        <v>0.0133333333333333</v>
      </c>
      <c r="O101" s="27">
        <f t="shared" si="12"/>
        <v>0</v>
      </c>
      <c r="P101" s="17" t="s">
        <v>533</v>
      </c>
      <c r="Q101" s="17" t="s">
        <v>1091</v>
      </c>
      <c r="R101" s="17">
        <v>200</v>
      </c>
      <c r="S101" s="17" t="s">
        <v>524</v>
      </c>
      <c r="T101" s="17" t="s">
        <v>1068</v>
      </c>
      <c r="U101" s="17" t="s">
        <v>432</v>
      </c>
      <c r="W101" s="17" t="s">
        <v>55</v>
      </c>
      <c r="X101" s="17" t="s">
        <v>55</v>
      </c>
      <c r="Y101" s="17" t="s">
        <v>433</v>
      </c>
      <c r="AC101" s="17" t="s">
        <v>1092</v>
      </c>
    </row>
    <row r="102" hidden="1" spans="1:29">
      <c r="A102" s="17" t="s">
        <v>250</v>
      </c>
      <c r="B102" s="17" t="s">
        <v>1093</v>
      </c>
      <c r="C102" s="17" t="s">
        <v>1094</v>
      </c>
      <c r="D102" s="17" t="s">
        <v>1095</v>
      </c>
      <c r="E102" s="17" t="s">
        <v>425</v>
      </c>
      <c r="F102" s="17" t="s">
        <v>1096</v>
      </c>
      <c r="G102" s="17" t="s">
        <v>1097</v>
      </c>
      <c r="I102" s="17" t="s">
        <v>141</v>
      </c>
      <c r="J102" s="17" t="s">
        <v>1098</v>
      </c>
      <c r="M102" s="27">
        <f t="shared" si="11"/>
        <v>4.16666666666667</v>
      </c>
      <c r="N102" s="27">
        <f t="shared" si="16"/>
        <v>0.0416666666666667</v>
      </c>
      <c r="O102" s="27">
        <f t="shared" si="12"/>
        <v>0.01</v>
      </c>
      <c r="P102" s="17" t="s">
        <v>429</v>
      </c>
      <c r="Q102" s="17" t="s">
        <v>1099</v>
      </c>
      <c r="S102" s="17" t="s">
        <v>1100</v>
      </c>
      <c r="T102" s="17" t="s">
        <v>218</v>
      </c>
      <c r="U102" s="17" t="s">
        <v>50</v>
      </c>
      <c r="V102" s="17">
        <v>500</v>
      </c>
      <c r="W102" s="17" t="s">
        <v>1101</v>
      </c>
      <c r="X102" s="17" t="s">
        <v>55</v>
      </c>
      <c r="Y102" s="17" t="s">
        <v>433</v>
      </c>
      <c r="AC102" s="17" t="s">
        <v>1102</v>
      </c>
    </row>
    <row r="103" ht="14.5" customHeight="1" spans="1:29">
      <c r="A103" s="17" t="s">
        <v>1103</v>
      </c>
      <c r="B103" s="17" t="s">
        <v>1104</v>
      </c>
      <c r="C103" s="17" t="s">
        <v>1105</v>
      </c>
      <c r="D103" s="17" t="s">
        <v>1106</v>
      </c>
      <c r="E103" s="17" t="s">
        <v>1107</v>
      </c>
      <c r="F103" s="17" t="s">
        <v>1108</v>
      </c>
      <c r="G103" s="37" t="s">
        <v>1109</v>
      </c>
      <c r="H103" s="20" t="s">
        <v>497</v>
      </c>
      <c r="I103" s="17" t="s">
        <v>280</v>
      </c>
      <c r="J103" s="17" t="s">
        <v>822</v>
      </c>
      <c r="M103" s="27">
        <f t="shared" si="11"/>
        <v>3.27272727272727</v>
      </c>
      <c r="N103" s="27">
        <f t="shared" si="16"/>
        <v>0.0227272727272727</v>
      </c>
      <c r="O103" s="27">
        <f t="shared" si="12"/>
        <v>0.00694444444444444</v>
      </c>
      <c r="P103" s="17" t="s">
        <v>429</v>
      </c>
      <c r="Q103" s="17" t="s">
        <v>1110</v>
      </c>
      <c r="S103" s="17" t="s">
        <v>431</v>
      </c>
      <c r="T103" s="17" t="s">
        <v>1111</v>
      </c>
      <c r="U103" s="17" t="s">
        <v>50</v>
      </c>
      <c r="V103" s="17">
        <v>500</v>
      </c>
      <c r="W103" s="17" t="s">
        <v>1112</v>
      </c>
      <c r="X103" s="17" t="s">
        <v>55</v>
      </c>
      <c r="Y103" s="17" t="s">
        <v>433</v>
      </c>
      <c r="AC103" s="17" t="s">
        <v>1113</v>
      </c>
    </row>
    <row r="104" hidden="1" spans="1:29">
      <c r="A104" s="17" t="s">
        <v>1114</v>
      </c>
      <c r="B104" s="17" t="s">
        <v>1115</v>
      </c>
      <c r="C104" s="17" t="s">
        <v>1116</v>
      </c>
      <c r="D104" s="17" t="s">
        <v>1116</v>
      </c>
      <c r="E104" s="17" t="s">
        <v>487</v>
      </c>
      <c r="F104" s="17" t="s">
        <v>1115</v>
      </c>
      <c r="G104" s="17" t="s">
        <v>1117</v>
      </c>
      <c r="I104" s="17" t="s">
        <v>310</v>
      </c>
      <c r="J104" s="17" t="s">
        <v>1118</v>
      </c>
      <c r="M104" s="27">
        <f t="shared" si="11"/>
        <v>4.11764705882353</v>
      </c>
      <c r="N104" s="27">
        <f t="shared" si="16"/>
        <v>0.0941176470588235</v>
      </c>
      <c r="O104" s="27">
        <f t="shared" si="12"/>
        <v>0.0228571428571429</v>
      </c>
      <c r="P104" s="17" t="s">
        <v>499</v>
      </c>
      <c r="Q104" s="17" t="s">
        <v>629</v>
      </c>
      <c r="S104" s="17" t="s">
        <v>1119</v>
      </c>
      <c r="T104" s="17" t="s">
        <v>1120</v>
      </c>
      <c r="U104" s="17" t="s">
        <v>50</v>
      </c>
      <c r="V104" s="17">
        <v>1600</v>
      </c>
      <c r="W104" s="17" t="s">
        <v>1121</v>
      </c>
      <c r="X104" s="17" t="s">
        <v>1122</v>
      </c>
      <c r="Y104" s="17" t="s">
        <v>433</v>
      </c>
      <c r="AC104" s="17" t="s">
        <v>1123</v>
      </c>
    </row>
    <row r="105" hidden="1" spans="1:29">
      <c r="A105" s="17" t="s">
        <v>1124</v>
      </c>
      <c r="B105" s="17" t="s">
        <v>1125</v>
      </c>
      <c r="C105" s="17" t="s">
        <v>1126</v>
      </c>
      <c r="D105" s="17" t="s">
        <v>1127</v>
      </c>
      <c r="E105" s="17" t="s">
        <v>1107</v>
      </c>
      <c r="F105" s="17" t="s">
        <v>1128</v>
      </c>
      <c r="G105" s="17" t="s">
        <v>1129</v>
      </c>
      <c r="I105" s="17" t="s">
        <v>1130</v>
      </c>
      <c r="J105" s="17" t="s">
        <v>1131</v>
      </c>
      <c r="M105" s="27">
        <f t="shared" si="11"/>
        <v>4.01238390092879</v>
      </c>
      <c r="N105" s="27">
        <f t="shared" ref="N105:N109" si="17">R105/I105</f>
        <v>0.154798761609907</v>
      </c>
      <c r="O105" s="27">
        <f t="shared" si="12"/>
        <v>0</v>
      </c>
      <c r="P105" s="17" t="s">
        <v>429</v>
      </c>
      <c r="Q105" s="17" t="s">
        <v>1132</v>
      </c>
      <c r="R105" s="17">
        <v>200</v>
      </c>
      <c r="S105" s="17" t="s">
        <v>431</v>
      </c>
      <c r="T105" s="17" t="s">
        <v>1000</v>
      </c>
      <c r="U105" s="17" t="s">
        <v>432</v>
      </c>
      <c r="W105" s="17" t="s">
        <v>55</v>
      </c>
      <c r="X105" s="17" t="s">
        <v>55</v>
      </c>
      <c r="Y105" s="17" t="s">
        <v>433</v>
      </c>
      <c r="AC105" s="17" t="s">
        <v>1123</v>
      </c>
    </row>
    <row r="106" hidden="1" spans="1:29">
      <c r="A106" s="17" t="s">
        <v>1133</v>
      </c>
      <c r="B106" s="17" t="s">
        <v>1134</v>
      </c>
      <c r="C106" s="17" t="s">
        <v>1135</v>
      </c>
      <c r="D106" s="17" t="s">
        <v>1136</v>
      </c>
      <c r="E106" s="17" t="s">
        <v>425</v>
      </c>
      <c r="F106" s="17" t="s">
        <v>1137</v>
      </c>
      <c r="G106" s="17" t="s">
        <v>1138</v>
      </c>
      <c r="I106" s="17" t="s">
        <v>1139</v>
      </c>
      <c r="J106" s="17" t="s">
        <v>1140</v>
      </c>
      <c r="M106" s="27">
        <f t="shared" si="11"/>
        <v>3.97058823529412</v>
      </c>
      <c r="N106" s="27" t="e">
        <f t="shared" si="17"/>
        <v>#VALUE!</v>
      </c>
      <c r="O106" s="27">
        <f t="shared" si="12"/>
        <v>0</v>
      </c>
      <c r="P106" s="17" t="s">
        <v>1141</v>
      </c>
      <c r="Q106" s="17" t="s">
        <v>857</v>
      </c>
      <c r="R106" s="17" t="s">
        <v>1142</v>
      </c>
      <c r="S106" s="17" t="s">
        <v>1143</v>
      </c>
      <c r="T106" s="17" t="s">
        <v>56</v>
      </c>
      <c r="U106" s="17" t="s">
        <v>432</v>
      </c>
      <c r="W106" s="17" t="s">
        <v>463</v>
      </c>
      <c r="X106" s="17" t="s">
        <v>55</v>
      </c>
      <c r="Y106" s="17" t="s">
        <v>433</v>
      </c>
      <c r="AC106" s="17" t="s">
        <v>1144</v>
      </c>
    </row>
    <row r="107" hidden="1" spans="1:29">
      <c r="A107" s="17" t="s">
        <v>1145</v>
      </c>
      <c r="B107" s="17" t="s">
        <v>1146</v>
      </c>
      <c r="C107" s="17" t="s">
        <v>1147</v>
      </c>
      <c r="D107" s="17" t="s">
        <v>1148</v>
      </c>
      <c r="E107" s="17" t="s">
        <v>425</v>
      </c>
      <c r="F107" s="17" t="s">
        <v>1149</v>
      </c>
      <c r="G107" s="17" t="s">
        <v>1150</v>
      </c>
      <c r="I107" s="17" t="s">
        <v>111</v>
      </c>
      <c r="J107" s="17" t="s">
        <v>1151</v>
      </c>
      <c r="M107" s="27">
        <f t="shared" si="11"/>
        <v>3.95</v>
      </c>
      <c r="N107" s="27">
        <f t="shared" si="17"/>
        <v>0.0125</v>
      </c>
      <c r="O107" s="27">
        <f t="shared" si="12"/>
        <v>0.00474683544303797</v>
      </c>
      <c r="P107" s="17" t="s">
        <v>429</v>
      </c>
      <c r="Q107" s="17" t="s">
        <v>442</v>
      </c>
      <c r="R107" s="17">
        <v>200</v>
      </c>
      <c r="S107" s="17" t="s">
        <v>1152</v>
      </c>
      <c r="T107" s="17" t="s">
        <v>56</v>
      </c>
      <c r="U107" s="17" t="s">
        <v>50</v>
      </c>
      <c r="V107" s="17">
        <v>300</v>
      </c>
      <c r="W107" s="17" t="s">
        <v>1153</v>
      </c>
      <c r="X107" s="17" t="s">
        <v>55</v>
      </c>
      <c r="Y107" s="17" t="s">
        <v>433</v>
      </c>
      <c r="AC107" s="17" t="s">
        <v>1154</v>
      </c>
    </row>
    <row r="108" hidden="1" spans="1:29">
      <c r="A108" s="17" t="s">
        <v>464</v>
      </c>
      <c r="B108" s="17" t="s">
        <v>1155</v>
      </c>
      <c r="C108" s="17" t="s">
        <v>1156</v>
      </c>
      <c r="D108" s="17" t="s">
        <v>1157</v>
      </c>
      <c r="E108" s="17" t="s">
        <v>425</v>
      </c>
      <c r="F108" s="17" t="s">
        <v>1158</v>
      </c>
      <c r="G108" s="17" t="s">
        <v>1159</v>
      </c>
      <c r="I108" s="17" t="s">
        <v>1160</v>
      </c>
      <c r="J108" s="17" t="s">
        <v>1161</v>
      </c>
      <c r="M108" s="27">
        <f t="shared" si="11"/>
        <v>3.91666666666667</v>
      </c>
      <c r="N108" s="27">
        <f t="shared" si="17"/>
        <v>166.666666666667</v>
      </c>
      <c r="O108" s="27">
        <f t="shared" si="12"/>
        <v>0</v>
      </c>
      <c r="P108" s="17" t="s">
        <v>429</v>
      </c>
      <c r="Q108" s="17" t="s">
        <v>1162</v>
      </c>
      <c r="R108" s="17">
        <v>200</v>
      </c>
      <c r="S108" s="17" t="s">
        <v>520</v>
      </c>
      <c r="T108" s="17" t="s">
        <v>218</v>
      </c>
      <c r="U108" s="17" t="s">
        <v>432</v>
      </c>
      <c r="W108" s="17" t="s">
        <v>520</v>
      </c>
      <c r="X108" s="17" t="s">
        <v>55</v>
      </c>
      <c r="Y108" s="17" t="s">
        <v>433</v>
      </c>
      <c r="AC108" s="17" t="s">
        <v>1154</v>
      </c>
    </row>
    <row r="109" hidden="1" spans="1:29">
      <c r="A109" s="17" t="s">
        <v>1163</v>
      </c>
      <c r="B109" s="17" t="s">
        <v>1164</v>
      </c>
      <c r="C109" s="17" t="s">
        <v>1165</v>
      </c>
      <c r="D109" s="17" t="s">
        <v>1166</v>
      </c>
      <c r="E109" s="17" t="s">
        <v>487</v>
      </c>
      <c r="F109" s="17" t="s">
        <v>1167</v>
      </c>
      <c r="G109" s="17" t="s">
        <v>1168</v>
      </c>
      <c r="I109" s="17" t="s">
        <v>714</v>
      </c>
      <c r="J109" s="17" t="s">
        <v>1169</v>
      </c>
      <c r="M109" s="27">
        <f t="shared" si="11"/>
        <v>3.8125</v>
      </c>
      <c r="N109" s="27">
        <f t="shared" si="17"/>
        <v>0.00625</v>
      </c>
      <c r="O109" s="27">
        <f t="shared" si="12"/>
        <v>0</v>
      </c>
      <c r="P109" s="17" t="s">
        <v>499</v>
      </c>
      <c r="Q109" s="17" t="s">
        <v>1170</v>
      </c>
      <c r="R109" s="17">
        <v>200</v>
      </c>
      <c r="S109" s="17" t="s">
        <v>879</v>
      </c>
      <c r="T109" s="17" t="s">
        <v>218</v>
      </c>
      <c r="U109" s="17" t="s">
        <v>432</v>
      </c>
      <c r="W109" s="17" t="s">
        <v>55</v>
      </c>
      <c r="X109" s="17" t="s">
        <v>55</v>
      </c>
      <c r="Y109" s="17" t="s">
        <v>433</v>
      </c>
      <c r="AC109" s="17" t="s">
        <v>1171</v>
      </c>
    </row>
    <row r="110" hidden="1" spans="1:29">
      <c r="A110" s="17" t="s">
        <v>1172</v>
      </c>
      <c r="B110" s="17" t="s">
        <v>1173</v>
      </c>
      <c r="C110" s="17" t="s">
        <v>1174</v>
      </c>
      <c r="D110" s="17" t="s">
        <v>1174</v>
      </c>
      <c r="E110" s="17" t="s">
        <v>425</v>
      </c>
      <c r="F110" s="17" t="s">
        <v>1175</v>
      </c>
      <c r="G110" s="17" t="s">
        <v>1176</v>
      </c>
      <c r="I110" s="17" t="s">
        <v>1177</v>
      </c>
      <c r="J110" s="17" t="s">
        <v>816</v>
      </c>
      <c r="M110" s="27">
        <f t="shared" si="11"/>
        <v>3.73684210526316</v>
      </c>
      <c r="N110" s="27">
        <f>V110/I110</f>
        <v>0.0631578947368421</v>
      </c>
      <c r="O110" s="27">
        <f t="shared" si="12"/>
        <v>0.0169014084507042</v>
      </c>
      <c r="P110" s="17" t="s">
        <v>499</v>
      </c>
      <c r="Q110" s="17" t="s">
        <v>878</v>
      </c>
      <c r="S110" s="17" t="s">
        <v>1178</v>
      </c>
      <c r="T110" s="17" t="s">
        <v>56</v>
      </c>
      <c r="U110" s="17" t="s">
        <v>50</v>
      </c>
      <c r="V110" s="17">
        <v>1200</v>
      </c>
      <c r="W110" s="17" t="s">
        <v>1179</v>
      </c>
      <c r="X110" s="17" t="s">
        <v>1180</v>
      </c>
      <c r="Y110" s="17" t="s">
        <v>433</v>
      </c>
      <c r="AC110" s="17" t="s">
        <v>1181</v>
      </c>
    </row>
    <row r="111" hidden="1" spans="1:29">
      <c r="A111" s="17" t="s">
        <v>1182</v>
      </c>
      <c r="B111" s="17" t="s">
        <v>1183</v>
      </c>
      <c r="C111" s="17" t="s">
        <v>1184</v>
      </c>
      <c r="D111" s="17" t="s">
        <v>1185</v>
      </c>
      <c r="E111" s="17" t="s">
        <v>487</v>
      </c>
      <c r="F111" s="17" t="s">
        <v>1183</v>
      </c>
      <c r="G111" s="17" t="s">
        <v>1186</v>
      </c>
      <c r="I111" s="17" t="s">
        <v>1187</v>
      </c>
      <c r="J111" s="17" t="s">
        <v>1188</v>
      </c>
      <c r="M111" s="27">
        <f t="shared" si="11"/>
        <v>3.73076923076923</v>
      </c>
      <c r="N111" s="27">
        <f t="shared" ref="N111:N113" si="18">R111/I111</f>
        <v>0.00192307692307692</v>
      </c>
      <c r="O111" s="27">
        <f t="shared" si="12"/>
        <v>0</v>
      </c>
      <c r="P111" s="17" t="s">
        <v>1189</v>
      </c>
      <c r="Q111" s="17" t="s">
        <v>1190</v>
      </c>
      <c r="R111" s="17">
        <v>200</v>
      </c>
      <c r="S111" s="17" t="s">
        <v>568</v>
      </c>
      <c r="T111" s="17" t="s">
        <v>218</v>
      </c>
      <c r="U111" s="17" t="s">
        <v>432</v>
      </c>
      <c r="W111" s="17" t="s">
        <v>1191</v>
      </c>
      <c r="X111" s="17" t="s">
        <v>55</v>
      </c>
      <c r="Y111" s="17" t="s">
        <v>433</v>
      </c>
      <c r="AC111" s="17" t="s">
        <v>1192</v>
      </c>
    </row>
    <row r="112" hidden="1" spans="1:29">
      <c r="A112" s="17" t="s">
        <v>1193</v>
      </c>
      <c r="B112" s="17" t="s">
        <v>1194</v>
      </c>
      <c r="C112" s="17" t="s">
        <v>1195</v>
      </c>
      <c r="D112" s="17" t="s">
        <v>1196</v>
      </c>
      <c r="E112" s="17" t="s">
        <v>1107</v>
      </c>
      <c r="F112" s="17" t="s">
        <v>1197</v>
      </c>
      <c r="G112" s="17" t="s">
        <v>1198</v>
      </c>
      <c r="I112" s="17" t="s">
        <v>166</v>
      </c>
      <c r="J112" s="17" t="s">
        <v>1199</v>
      </c>
      <c r="M112" s="27">
        <f t="shared" si="11"/>
        <v>3.72727272727273</v>
      </c>
      <c r="N112" s="27">
        <f t="shared" si="18"/>
        <v>0.0181818181818182</v>
      </c>
      <c r="O112" s="27">
        <f t="shared" si="12"/>
        <v>0</v>
      </c>
      <c r="P112" s="17" t="s">
        <v>429</v>
      </c>
      <c r="Q112" s="17" t="s">
        <v>442</v>
      </c>
      <c r="R112" s="17">
        <v>200</v>
      </c>
      <c r="S112" s="17" t="s">
        <v>431</v>
      </c>
      <c r="T112" s="17" t="s">
        <v>218</v>
      </c>
      <c r="U112" s="17" t="s">
        <v>432</v>
      </c>
      <c r="W112" s="17" t="s">
        <v>55</v>
      </c>
      <c r="X112" s="17" t="s">
        <v>55</v>
      </c>
      <c r="Y112" s="17" t="s">
        <v>433</v>
      </c>
      <c r="AC112" s="17" t="s">
        <v>1192</v>
      </c>
    </row>
    <row r="113" hidden="1" spans="1:29">
      <c r="A113" s="17" t="s">
        <v>1200</v>
      </c>
      <c r="B113" s="17" t="s">
        <v>1201</v>
      </c>
      <c r="C113" s="17" t="s">
        <v>1202</v>
      </c>
      <c r="D113" s="17" t="s">
        <v>1203</v>
      </c>
      <c r="E113" s="17" t="s">
        <v>425</v>
      </c>
      <c r="F113" s="17" t="s">
        <v>1204</v>
      </c>
      <c r="G113" s="17" t="s">
        <v>1205</v>
      </c>
      <c r="I113" s="17" t="s">
        <v>1206</v>
      </c>
      <c r="J113" s="17" t="s">
        <v>1207</v>
      </c>
      <c r="M113" s="27">
        <f t="shared" si="11"/>
        <v>3.69230769230769</v>
      </c>
      <c r="N113" s="27">
        <f t="shared" si="18"/>
        <v>76.9230769230769</v>
      </c>
      <c r="O113" s="27">
        <f t="shared" si="12"/>
        <v>31.25</v>
      </c>
      <c r="P113" s="17" t="s">
        <v>429</v>
      </c>
      <c r="Q113" s="17" t="s">
        <v>1208</v>
      </c>
      <c r="R113" s="17">
        <v>200</v>
      </c>
      <c r="S113" s="17" t="s">
        <v>50</v>
      </c>
      <c r="T113" s="17" t="s">
        <v>287</v>
      </c>
      <c r="U113" s="17" t="s">
        <v>50</v>
      </c>
      <c r="V113" s="17">
        <v>300</v>
      </c>
      <c r="W113" s="17" t="s">
        <v>1209</v>
      </c>
      <c r="X113" s="17" t="s">
        <v>55</v>
      </c>
      <c r="Y113" s="17" t="s">
        <v>433</v>
      </c>
      <c r="AC113" s="17" t="s">
        <v>1210</v>
      </c>
    </row>
    <row r="114" s="33" customFormat="1" spans="1:29">
      <c r="A114" s="33" t="s">
        <v>1211</v>
      </c>
      <c r="B114" s="33" t="s">
        <v>84</v>
      </c>
      <c r="C114" s="33" t="s">
        <v>85</v>
      </c>
      <c r="D114" s="33" t="s">
        <v>89</v>
      </c>
      <c r="E114" s="33" t="s">
        <v>487</v>
      </c>
      <c r="F114" s="33" t="s">
        <v>86</v>
      </c>
      <c r="G114" s="34" t="s">
        <v>87</v>
      </c>
      <c r="H114" s="35" t="s">
        <v>497</v>
      </c>
      <c r="I114" s="33" t="s">
        <v>88</v>
      </c>
      <c r="J114" s="33" t="s">
        <v>1212</v>
      </c>
      <c r="M114" s="36">
        <f t="shared" si="11"/>
        <v>3.15126050420168</v>
      </c>
      <c r="N114" s="36">
        <f>V114/I114</f>
        <v>0.0210084033613445</v>
      </c>
      <c r="O114" s="36">
        <f t="shared" si="12"/>
        <v>0.00666666666666667</v>
      </c>
      <c r="P114" s="33" t="s">
        <v>453</v>
      </c>
      <c r="Q114" s="33" t="s">
        <v>442</v>
      </c>
      <c r="S114" s="33" t="s">
        <v>431</v>
      </c>
      <c r="T114" s="33" t="s">
        <v>1213</v>
      </c>
      <c r="U114" s="33" t="s">
        <v>50</v>
      </c>
      <c r="V114" s="33">
        <v>2500</v>
      </c>
      <c r="W114" s="33" t="s">
        <v>1214</v>
      </c>
      <c r="X114" s="33" t="s">
        <v>55</v>
      </c>
      <c r="Y114" s="33" t="s">
        <v>433</v>
      </c>
      <c r="AC114" s="33" t="s">
        <v>1215</v>
      </c>
    </row>
    <row r="115" hidden="1" spans="1:29">
      <c r="A115" s="17" t="s">
        <v>1216</v>
      </c>
      <c r="B115" s="17" t="s">
        <v>1217</v>
      </c>
      <c r="C115" s="17" t="s">
        <v>1218</v>
      </c>
      <c r="D115" s="17" t="s">
        <v>1219</v>
      </c>
      <c r="E115" s="17" t="s">
        <v>425</v>
      </c>
      <c r="F115" s="17" t="s">
        <v>1220</v>
      </c>
      <c r="G115" s="17" t="s">
        <v>1221</v>
      </c>
      <c r="I115" s="17" t="s">
        <v>101</v>
      </c>
      <c r="J115" s="17" t="s">
        <v>61</v>
      </c>
      <c r="M115" s="27">
        <f t="shared" si="11"/>
        <v>3.6</v>
      </c>
      <c r="N115" s="27">
        <f t="shared" ref="N115:N123" si="19">R115/I115</f>
        <v>0.008</v>
      </c>
      <c r="O115" s="27">
        <f t="shared" si="12"/>
        <v>0</v>
      </c>
      <c r="P115" s="17" t="s">
        <v>429</v>
      </c>
      <c r="Q115" s="17" t="s">
        <v>1222</v>
      </c>
      <c r="R115" s="17">
        <v>80</v>
      </c>
      <c r="S115" s="17" t="s">
        <v>500</v>
      </c>
      <c r="T115" s="17" t="s">
        <v>218</v>
      </c>
      <c r="U115" s="17" t="s">
        <v>432</v>
      </c>
      <c r="W115" s="17" t="s">
        <v>1223</v>
      </c>
      <c r="X115" s="17" t="s">
        <v>55</v>
      </c>
      <c r="Y115" s="17" t="s">
        <v>433</v>
      </c>
      <c r="AC115" s="17" t="s">
        <v>1224</v>
      </c>
    </row>
    <row r="116" hidden="1" spans="1:29">
      <c r="A116" s="17" t="s">
        <v>361</v>
      </c>
      <c r="B116" s="17" t="s">
        <v>1225</v>
      </c>
      <c r="C116" s="17" t="s">
        <v>1226</v>
      </c>
      <c r="D116" s="17" t="s">
        <v>1227</v>
      </c>
      <c r="E116" s="17" t="s">
        <v>425</v>
      </c>
      <c r="F116" s="17" t="s">
        <v>1228</v>
      </c>
      <c r="G116" s="17" t="s">
        <v>1229</v>
      </c>
      <c r="I116" s="17" t="s">
        <v>1230</v>
      </c>
      <c r="J116" s="17" t="s">
        <v>1231</v>
      </c>
      <c r="M116" s="27">
        <f t="shared" si="11"/>
        <v>3.57142857142857</v>
      </c>
      <c r="N116" s="27">
        <f t="shared" si="19"/>
        <v>0.0178571428571429</v>
      </c>
      <c r="O116" s="27">
        <f t="shared" si="12"/>
        <v>0</v>
      </c>
      <c r="P116" s="17" t="s">
        <v>533</v>
      </c>
      <c r="Q116" s="17" t="s">
        <v>442</v>
      </c>
      <c r="R116" s="17">
        <v>200</v>
      </c>
      <c r="S116" s="17" t="s">
        <v>482</v>
      </c>
      <c r="T116" s="17" t="s">
        <v>56</v>
      </c>
      <c r="U116" s="17" t="s">
        <v>432</v>
      </c>
      <c r="W116" s="17" t="s">
        <v>55</v>
      </c>
      <c r="X116" s="17" t="s">
        <v>55</v>
      </c>
      <c r="Y116" s="17" t="s">
        <v>433</v>
      </c>
      <c r="AC116" s="17" t="s">
        <v>1232</v>
      </c>
    </row>
    <row r="117" hidden="1" spans="1:29">
      <c r="A117" s="17" t="s">
        <v>1233</v>
      </c>
      <c r="B117" s="17" t="s">
        <v>1234</v>
      </c>
      <c r="C117" s="17" t="s">
        <v>1235</v>
      </c>
      <c r="D117" s="17" t="s">
        <v>1236</v>
      </c>
      <c r="E117" s="17" t="s">
        <v>425</v>
      </c>
      <c r="F117" s="17" t="s">
        <v>1237</v>
      </c>
      <c r="G117" s="17" t="s">
        <v>1238</v>
      </c>
      <c r="I117" s="17" t="s">
        <v>1239</v>
      </c>
      <c r="J117" s="17" t="s">
        <v>1240</v>
      </c>
      <c r="M117" s="27">
        <f t="shared" si="11"/>
        <v>3.52582428054126</v>
      </c>
      <c r="N117" s="27">
        <f t="shared" si="19"/>
        <v>0.0190585096245474</v>
      </c>
      <c r="O117" s="27">
        <f t="shared" si="12"/>
        <v>0</v>
      </c>
      <c r="P117" s="17" t="s">
        <v>429</v>
      </c>
      <c r="Q117" s="17" t="s">
        <v>1241</v>
      </c>
      <c r="R117" s="17">
        <v>200</v>
      </c>
      <c r="S117" s="17" t="s">
        <v>431</v>
      </c>
      <c r="T117" s="17" t="s">
        <v>218</v>
      </c>
      <c r="U117" s="17" t="s">
        <v>432</v>
      </c>
      <c r="W117" s="17" t="s">
        <v>1242</v>
      </c>
      <c r="X117" s="17" t="s">
        <v>55</v>
      </c>
      <c r="Y117" s="17" t="s">
        <v>433</v>
      </c>
      <c r="AC117" s="17" t="s">
        <v>1243</v>
      </c>
    </row>
    <row r="118" hidden="1" spans="1:29">
      <c r="A118" s="17" t="s">
        <v>1244</v>
      </c>
      <c r="B118" s="17" t="s">
        <v>1245</v>
      </c>
      <c r="C118" s="17" t="s">
        <v>1246</v>
      </c>
      <c r="D118" s="17" t="s">
        <v>1247</v>
      </c>
      <c r="E118" s="17" t="s">
        <v>425</v>
      </c>
      <c r="F118" s="17" t="s">
        <v>1248</v>
      </c>
      <c r="G118" s="17" t="s">
        <v>1249</v>
      </c>
      <c r="I118" s="17" t="s">
        <v>101</v>
      </c>
      <c r="J118" s="17" t="s">
        <v>1250</v>
      </c>
      <c r="M118" s="27">
        <f t="shared" si="11"/>
        <v>3.5</v>
      </c>
      <c r="N118" s="27">
        <f t="shared" si="19"/>
        <v>0.02</v>
      </c>
      <c r="O118" s="27">
        <f t="shared" si="12"/>
        <v>0</v>
      </c>
      <c r="P118" s="17" t="s">
        <v>429</v>
      </c>
      <c r="Q118" s="17" t="s">
        <v>891</v>
      </c>
      <c r="R118" s="17">
        <v>200</v>
      </c>
      <c r="S118" s="17" t="s">
        <v>431</v>
      </c>
      <c r="T118" s="17" t="s">
        <v>56</v>
      </c>
      <c r="U118" s="17" t="s">
        <v>432</v>
      </c>
      <c r="W118" s="17" t="s">
        <v>55</v>
      </c>
      <c r="X118" s="17" t="s">
        <v>55</v>
      </c>
      <c r="Y118" s="17" t="s">
        <v>433</v>
      </c>
      <c r="AC118" s="17" t="s">
        <v>1251</v>
      </c>
    </row>
    <row r="119" hidden="1" spans="1:29">
      <c r="A119" s="17" t="s">
        <v>172</v>
      </c>
      <c r="B119" s="17" t="s">
        <v>1252</v>
      </c>
      <c r="C119" s="17" t="s">
        <v>1253</v>
      </c>
      <c r="D119" s="17" t="s">
        <v>1254</v>
      </c>
      <c r="E119" s="17" t="s">
        <v>487</v>
      </c>
      <c r="F119" s="17" t="s">
        <v>1255</v>
      </c>
      <c r="G119" s="17" t="s">
        <v>1256</v>
      </c>
      <c r="I119" s="17" t="s">
        <v>166</v>
      </c>
      <c r="J119" s="17" t="s">
        <v>1257</v>
      </c>
      <c r="M119" s="27">
        <f t="shared" si="11"/>
        <v>3.45454545454545</v>
      </c>
      <c r="N119" s="27">
        <f t="shared" si="19"/>
        <v>0.0181818181818182</v>
      </c>
      <c r="O119" s="27">
        <f t="shared" si="12"/>
        <v>0</v>
      </c>
      <c r="P119" s="17" t="s">
        <v>429</v>
      </c>
      <c r="Q119" s="17" t="s">
        <v>553</v>
      </c>
      <c r="R119" s="17">
        <v>200</v>
      </c>
      <c r="S119" s="17" t="s">
        <v>511</v>
      </c>
      <c r="T119" s="17" t="s">
        <v>56</v>
      </c>
      <c r="U119" s="17" t="s">
        <v>432</v>
      </c>
      <c r="W119" s="17" t="s">
        <v>55</v>
      </c>
      <c r="X119" s="17" t="s">
        <v>55</v>
      </c>
      <c r="Y119" s="17" t="s">
        <v>433</v>
      </c>
      <c r="AC119" s="17" t="s">
        <v>1258</v>
      </c>
    </row>
    <row r="120" hidden="1" spans="1:29">
      <c r="A120" s="17" t="s">
        <v>1259</v>
      </c>
      <c r="B120" s="17" t="s">
        <v>1260</v>
      </c>
      <c r="C120" s="17" t="s">
        <v>1261</v>
      </c>
      <c r="D120" s="17" t="s">
        <v>1262</v>
      </c>
      <c r="E120" s="17" t="s">
        <v>1107</v>
      </c>
      <c r="F120" s="17" t="s">
        <v>1263</v>
      </c>
      <c r="G120" s="17" t="s">
        <v>1264</v>
      </c>
      <c r="I120" s="17" t="s">
        <v>43</v>
      </c>
      <c r="J120" s="17" t="s">
        <v>1265</v>
      </c>
      <c r="M120" s="27">
        <f t="shared" si="11"/>
        <v>3.42857142857143</v>
      </c>
      <c r="N120" s="27">
        <f t="shared" si="19"/>
        <v>0.0142857142857143</v>
      </c>
      <c r="O120" s="27">
        <f t="shared" si="12"/>
        <v>0.00625</v>
      </c>
      <c r="P120" s="17" t="s">
        <v>429</v>
      </c>
      <c r="Q120" s="17" t="s">
        <v>1266</v>
      </c>
      <c r="R120" s="17">
        <v>200</v>
      </c>
      <c r="S120" s="17" t="s">
        <v>431</v>
      </c>
      <c r="T120" s="17" t="s">
        <v>218</v>
      </c>
      <c r="U120" s="17" t="s">
        <v>50</v>
      </c>
      <c r="V120" s="17">
        <v>300</v>
      </c>
      <c r="W120" s="17" t="s">
        <v>55</v>
      </c>
      <c r="X120" s="17" t="s">
        <v>55</v>
      </c>
      <c r="Y120" s="17" t="s">
        <v>433</v>
      </c>
      <c r="AC120" s="17" t="s">
        <v>1267</v>
      </c>
    </row>
    <row r="121" hidden="1" spans="1:29">
      <c r="A121" s="17" t="s">
        <v>330</v>
      </c>
      <c r="B121" s="17" t="s">
        <v>1268</v>
      </c>
      <c r="C121" s="17" t="s">
        <v>1269</v>
      </c>
      <c r="D121" s="17" t="s">
        <v>1270</v>
      </c>
      <c r="E121" s="17" t="s">
        <v>425</v>
      </c>
      <c r="F121" s="17" t="s">
        <v>1271</v>
      </c>
      <c r="G121" s="17" t="s">
        <v>1272</v>
      </c>
      <c r="I121" s="17" t="s">
        <v>1177</v>
      </c>
      <c r="J121" s="17" t="s">
        <v>1273</v>
      </c>
      <c r="M121" s="27">
        <f t="shared" si="11"/>
        <v>3.42105263157895</v>
      </c>
      <c r="N121" s="27">
        <f t="shared" si="19"/>
        <v>0.0105263157894737</v>
      </c>
      <c r="O121" s="27">
        <f t="shared" si="12"/>
        <v>0.00461538461538462</v>
      </c>
      <c r="P121" s="17" t="s">
        <v>429</v>
      </c>
      <c r="Q121" s="17" t="s">
        <v>904</v>
      </c>
      <c r="R121" s="17">
        <v>200</v>
      </c>
      <c r="S121" s="17" t="s">
        <v>1274</v>
      </c>
      <c r="T121" s="17" t="s">
        <v>56</v>
      </c>
      <c r="U121" s="17" t="s">
        <v>50</v>
      </c>
      <c r="V121" s="17">
        <v>300</v>
      </c>
      <c r="W121" s="17" t="s">
        <v>55</v>
      </c>
      <c r="X121" s="17" t="s">
        <v>55</v>
      </c>
      <c r="Y121" s="17" t="s">
        <v>433</v>
      </c>
      <c r="AC121" s="17" t="s">
        <v>1275</v>
      </c>
    </row>
    <row r="122" hidden="1" spans="1:29">
      <c r="A122" s="17" t="s">
        <v>1276</v>
      </c>
      <c r="B122" s="17" t="s">
        <v>1277</v>
      </c>
      <c r="C122" s="17" t="s">
        <v>1278</v>
      </c>
      <c r="D122" s="17" t="s">
        <v>1279</v>
      </c>
      <c r="E122" s="17" t="s">
        <v>425</v>
      </c>
      <c r="F122" s="17" t="s">
        <v>1280</v>
      </c>
      <c r="G122" s="17" t="s">
        <v>1281</v>
      </c>
      <c r="I122" s="17" t="s">
        <v>1282</v>
      </c>
      <c r="J122" s="17" t="s">
        <v>1283</v>
      </c>
      <c r="M122" s="27">
        <f t="shared" si="11"/>
        <v>3.39130434782609</v>
      </c>
      <c r="N122" s="27">
        <f t="shared" si="19"/>
        <v>86.9565217391304</v>
      </c>
      <c r="O122" s="27">
        <f t="shared" si="12"/>
        <v>0</v>
      </c>
      <c r="P122" s="17" t="s">
        <v>913</v>
      </c>
      <c r="Q122" s="17" t="s">
        <v>707</v>
      </c>
      <c r="R122" s="17">
        <v>200</v>
      </c>
      <c r="S122" s="17" t="s">
        <v>1284</v>
      </c>
      <c r="T122" s="17" t="s">
        <v>56</v>
      </c>
      <c r="U122" s="17" t="s">
        <v>432</v>
      </c>
      <c r="W122" s="17" t="s">
        <v>55</v>
      </c>
      <c r="X122" s="17" t="s">
        <v>55</v>
      </c>
      <c r="Y122" s="17" t="s">
        <v>433</v>
      </c>
      <c r="AC122" s="17" t="s">
        <v>1285</v>
      </c>
    </row>
    <row r="123" hidden="1" spans="1:29">
      <c r="A123" s="17" t="s">
        <v>1286</v>
      </c>
      <c r="B123" s="17" t="s">
        <v>1287</v>
      </c>
      <c r="C123" s="17" t="s">
        <v>1288</v>
      </c>
      <c r="D123" s="17" t="s">
        <v>1289</v>
      </c>
      <c r="E123" s="17" t="s">
        <v>425</v>
      </c>
      <c r="F123" s="17" t="s">
        <v>1290</v>
      </c>
      <c r="G123" s="17" t="s">
        <v>1291</v>
      </c>
      <c r="I123" s="17" t="s">
        <v>782</v>
      </c>
      <c r="J123" s="17" t="s">
        <v>1292</v>
      </c>
      <c r="M123" s="27">
        <f t="shared" si="11"/>
        <v>3.38461538461538</v>
      </c>
      <c r="N123" s="27">
        <f t="shared" si="19"/>
        <v>0.0153846153846154</v>
      </c>
      <c r="O123" s="27">
        <f t="shared" si="12"/>
        <v>0</v>
      </c>
      <c r="P123" s="17" t="s">
        <v>429</v>
      </c>
      <c r="Q123" s="17" t="s">
        <v>442</v>
      </c>
      <c r="R123" s="17">
        <v>200</v>
      </c>
      <c r="S123" s="17" t="s">
        <v>431</v>
      </c>
      <c r="T123" s="17" t="s">
        <v>218</v>
      </c>
      <c r="U123" s="17" t="s">
        <v>432</v>
      </c>
      <c r="W123" s="17" t="s">
        <v>55</v>
      </c>
      <c r="X123" s="17" t="s">
        <v>55</v>
      </c>
      <c r="Y123" s="17" t="s">
        <v>433</v>
      </c>
      <c r="AC123" s="17" t="s">
        <v>1293</v>
      </c>
    </row>
    <row r="124" hidden="1" spans="1:29">
      <c r="A124" s="17" t="s">
        <v>362</v>
      </c>
      <c r="B124" s="17" t="s">
        <v>1294</v>
      </c>
      <c r="C124" s="17" t="s">
        <v>1294</v>
      </c>
      <c r="D124" s="17" t="s">
        <v>1295</v>
      </c>
      <c r="E124" s="17" t="s">
        <v>425</v>
      </c>
      <c r="F124" s="17" t="s">
        <v>1296</v>
      </c>
      <c r="G124" s="17" t="s">
        <v>1297</v>
      </c>
      <c r="I124" s="17" t="s">
        <v>141</v>
      </c>
      <c r="J124" s="17" t="s">
        <v>1231</v>
      </c>
      <c r="M124" s="27">
        <f t="shared" si="11"/>
        <v>3.33333333333333</v>
      </c>
      <c r="N124" s="27">
        <f>V124/I124</f>
        <v>0.0416666666666667</v>
      </c>
      <c r="O124" s="27">
        <f t="shared" si="12"/>
        <v>0.0125</v>
      </c>
      <c r="P124" s="17" t="s">
        <v>499</v>
      </c>
      <c r="Q124" s="17" t="s">
        <v>442</v>
      </c>
      <c r="S124" s="17" t="s">
        <v>568</v>
      </c>
      <c r="T124" s="17" t="s">
        <v>1068</v>
      </c>
      <c r="U124" s="17" t="s">
        <v>50</v>
      </c>
      <c r="V124" s="17">
        <v>500</v>
      </c>
      <c r="W124" s="17" t="s">
        <v>1298</v>
      </c>
      <c r="X124" s="17" t="s">
        <v>55</v>
      </c>
      <c r="Y124" s="17" t="s">
        <v>433</v>
      </c>
      <c r="AC124" s="17" t="s">
        <v>1299</v>
      </c>
    </row>
    <row r="125" hidden="1" spans="1:29">
      <c r="A125" s="17" t="s">
        <v>1300</v>
      </c>
      <c r="B125" s="17" t="s">
        <v>1301</v>
      </c>
      <c r="C125" s="17" t="s">
        <v>1302</v>
      </c>
      <c r="D125" s="17" t="s">
        <v>1303</v>
      </c>
      <c r="E125" s="17" t="s">
        <v>425</v>
      </c>
      <c r="F125" s="17" t="s">
        <v>1304</v>
      </c>
      <c r="G125" s="17" t="s">
        <v>1305</v>
      </c>
      <c r="I125" s="17" t="s">
        <v>148</v>
      </c>
      <c r="J125" s="17" t="s">
        <v>1098</v>
      </c>
      <c r="M125" s="27">
        <f t="shared" si="11"/>
        <v>3.33333333333333</v>
      </c>
      <c r="N125" s="27">
        <f t="shared" ref="N125:N130" si="20">R125/I125</f>
        <v>0.0133333333333333</v>
      </c>
      <c r="O125" s="27">
        <f t="shared" si="12"/>
        <v>0</v>
      </c>
      <c r="P125" s="17" t="s">
        <v>429</v>
      </c>
      <c r="Q125" s="17" t="s">
        <v>1306</v>
      </c>
      <c r="R125" s="17">
        <v>200</v>
      </c>
      <c r="S125" s="17" t="s">
        <v>431</v>
      </c>
      <c r="T125" s="17" t="s">
        <v>218</v>
      </c>
      <c r="U125" s="17" t="s">
        <v>432</v>
      </c>
      <c r="W125" s="17" t="s">
        <v>554</v>
      </c>
      <c r="X125" s="17" t="s">
        <v>55</v>
      </c>
      <c r="Y125" s="17" t="s">
        <v>433</v>
      </c>
      <c r="AC125" s="17" t="s">
        <v>1307</v>
      </c>
    </row>
    <row r="126" hidden="1" spans="1:29">
      <c r="A126" s="17" t="s">
        <v>1308</v>
      </c>
      <c r="B126" s="17" t="s">
        <v>1309</v>
      </c>
      <c r="C126" s="17" t="s">
        <v>1310</v>
      </c>
      <c r="D126" s="17" t="s">
        <v>1311</v>
      </c>
      <c r="E126" s="17" t="s">
        <v>425</v>
      </c>
      <c r="F126" s="17" t="s">
        <v>1312</v>
      </c>
      <c r="G126" s="17" t="s">
        <v>1313</v>
      </c>
      <c r="I126" s="17" t="s">
        <v>141</v>
      </c>
      <c r="J126" s="17" t="s">
        <v>1314</v>
      </c>
      <c r="M126" s="27">
        <f t="shared" si="11"/>
        <v>7.58333333333333</v>
      </c>
      <c r="N126" s="27">
        <f>V126/I126</f>
        <v>0.025</v>
      </c>
      <c r="O126" s="27">
        <f t="shared" si="12"/>
        <v>0.0032967032967033</v>
      </c>
      <c r="P126" s="17" t="s">
        <v>499</v>
      </c>
      <c r="Q126" s="17" t="s">
        <v>1315</v>
      </c>
      <c r="R126" s="17">
        <v>200</v>
      </c>
      <c r="S126" s="17" t="s">
        <v>431</v>
      </c>
      <c r="T126" s="17" t="s">
        <v>56</v>
      </c>
      <c r="U126" s="17" t="s">
        <v>50</v>
      </c>
      <c r="V126" s="17">
        <v>300</v>
      </c>
      <c r="W126" s="17" t="s">
        <v>1316</v>
      </c>
      <c r="X126" s="17" t="s">
        <v>55</v>
      </c>
      <c r="Y126" s="17" t="s">
        <v>433</v>
      </c>
      <c r="AC126" s="17" t="s">
        <v>1317</v>
      </c>
    </row>
    <row r="127" hidden="1" spans="1:29">
      <c r="A127" s="17" t="s">
        <v>56</v>
      </c>
      <c r="B127" s="17" t="s">
        <v>1318</v>
      </c>
      <c r="C127" s="17" t="s">
        <v>1319</v>
      </c>
      <c r="D127" s="17" t="s">
        <v>1320</v>
      </c>
      <c r="E127" s="17" t="s">
        <v>487</v>
      </c>
      <c r="F127" s="17" t="s">
        <v>1318</v>
      </c>
      <c r="G127" s="17" t="s">
        <v>1321</v>
      </c>
      <c r="I127" s="17" t="s">
        <v>1322</v>
      </c>
      <c r="J127" s="17" t="s">
        <v>1231</v>
      </c>
      <c r="M127" s="27">
        <f t="shared" si="11"/>
        <v>3.30332810306384</v>
      </c>
      <c r="N127" s="27">
        <f t="shared" si="20"/>
        <v>0</v>
      </c>
      <c r="O127" s="27">
        <f t="shared" si="12"/>
        <v>0.05</v>
      </c>
      <c r="P127" s="17" t="s">
        <v>453</v>
      </c>
      <c r="Q127" s="17" t="s">
        <v>430</v>
      </c>
      <c r="S127" s="17" t="s">
        <v>431</v>
      </c>
      <c r="T127" s="17" t="s">
        <v>218</v>
      </c>
      <c r="U127" s="17" t="s">
        <v>432</v>
      </c>
      <c r="V127" s="17">
        <v>2000</v>
      </c>
      <c r="W127" s="17" t="s">
        <v>554</v>
      </c>
      <c r="X127" s="17" t="s">
        <v>1323</v>
      </c>
      <c r="Y127" s="17" t="s">
        <v>433</v>
      </c>
      <c r="AC127" s="17" t="s">
        <v>1324</v>
      </c>
    </row>
    <row r="128" hidden="1" spans="1:29">
      <c r="A128" s="17" t="s">
        <v>1325</v>
      </c>
      <c r="B128" s="17" t="s">
        <v>1326</v>
      </c>
      <c r="C128" s="17" t="s">
        <v>1327</v>
      </c>
      <c r="D128" s="17" t="s">
        <v>1328</v>
      </c>
      <c r="E128" s="17" t="s">
        <v>425</v>
      </c>
      <c r="F128" s="17" t="s">
        <v>1329</v>
      </c>
      <c r="G128" s="17" t="s">
        <v>1330</v>
      </c>
      <c r="I128" s="17" t="s">
        <v>1331</v>
      </c>
      <c r="J128" s="17" t="s">
        <v>1332</v>
      </c>
      <c r="M128" s="27">
        <f t="shared" si="11"/>
        <v>3.29177057356608</v>
      </c>
      <c r="N128" s="27">
        <f t="shared" si="20"/>
        <v>0.0199501246882793</v>
      </c>
      <c r="O128" s="27">
        <f t="shared" si="12"/>
        <v>0</v>
      </c>
      <c r="P128" s="17" t="s">
        <v>1333</v>
      </c>
      <c r="Q128" s="17" t="s">
        <v>1334</v>
      </c>
      <c r="R128" s="17">
        <v>200</v>
      </c>
      <c r="S128" s="17" t="s">
        <v>1335</v>
      </c>
      <c r="T128" s="17" t="s">
        <v>56</v>
      </c>
      <c r="U128" s="17" t="s">
        <v>432</v>
      </c>
      <c r="W128" s="17" t="s">
        <v>55</v>
      </c>
      <c r="X128" s="17" t="s">
        <v>55</v>
      </c>
      <c r="Y128" s="17" t="s">
        <v>433</v>
      </c>
      <c r="AC128" s="17" t="s">
        <v>1336</v>
      </c>
    </row>
    <row r="129" hidden="1" spans="1:29">
      <c r="A129" s="17" t="s">
        <v>1337</v>
      </c>
      <c r="B129" s="17" t="s">
        <v>464</v>
      </c>
      <c r="C129" s="17" t="s">
        <v>1338</v>
      </c>
      <c r="D129" s="17" t="s">
        <v>1339</v>
      </c>
      <c r="E129" s="17" t="s">
        <v>425</v>
      </c>
      <c r="F129" s="17" t="s">
        <v>1340</v>
      </c>
      <c r="G129" s="17" t="s">
        <v>1341</v>
      </c>
      <c r="I129" s="17" t="s">
        <v>1342</v>
      </c>
      <c r="J129" s="17" t="s">
        <v>1343</v>
      </c>
      <c r="M129" s="27">
        <f t="shared" si="11"/>
        <v>3.28888888888889</v>
      </c>
      <c r="N129" s="27">
        <f t="shared" si="20"/>
        <v>0.00444444444444444</v>
      </c>
      <c r="O129" s="27">
        <f t="shared" si="12"/>
        <v>0</v>
      </c>
      <c r="P129" s="17" t="s">
        <v>429</v>
      </c>
      <c r="Q129" s="17" t="s">
        <v>1344</v>
      </c>
      <c r="R129" s="17">
        <v>200</v>
      </c>
      <c r="S129" s="17" t="s">
        <v>554</v>
      </c>
      <c r="T129" s="17" t="s">
        <v>56</v>
      </c>
      <c r="U129" s="17" t="s">
        <v>432</v>
      </c>
      <c r="W129" s="17" t="s">
        <v>554</v>
      </c>
      <c r="X129" s="17" t="s">
        <v>55</v>
      </c>
      <c r="Y129" s="17" t="s">
        <v>433</v>
      </c>
      <c r="AC129" s="17" t="s">
        <v>1345</v>
      </c>
    </row>
    <row r="130" hidden="1" spans="1:29">
      <c r="A130" s="17" t="s">
        <v>1346</v>
      </c>
      <c r="B130" s="17" t="s">
        <v>1347</v>
      </c>
      <c r="C130" s="17" t="s">
        <v>1348</v>
      </c>
      <c r="D130" s="17" t="s">
        <v>1349</v>
      </c>
      <c r="E130" s="17" t="s">
        <v>425</v>
      </c>
      <c r="F130" s="17" t="s">
        <v>1350</v>
      </c>
      <c r="G130" s="17" t="s">
        <v>1351</v>
      </c>
      <c r="I130" s="17" t="s">
        <v>166</v>
      </c>
      <c r="J130" s="17" t="s">
        <v>61</v>
      </c>
      <c r="M130" s="27">
        <f t="shared" ref="M130:M193" si="21">J130/I130</f>
        <v>3.27272727272727</v>
      </c>
      <c r="N130" s="27">
        <f t="shared" si="20"/>
        <v>0.0181818181818182</v>
      </c>
      <c r="O130" s="27">
        <f t="shared" ref="O130:O193" si="22">V130/J130</f>
        <v>0</v>
      </c>
      <c r="P130" s="17" t="s">
        <v>429</v>
      </c>
      <c r="Q130" s="17" t="s">
        <v>491</v>
      </c>
      <c r="R130" s="17">
        <v>200</v>
      </c>
      <c r="S130" s="17" t="s">
        <v>1100</v>
      </c>
      <c r="T130" s="17" t="s">
        <v>218</v>
      </c>
      <c r="U130" s="17" t="s">
        <v>432</v>
      </c>
      <c r="W130" s="17" t="s">
        <v>55</v>
      </c>
      <c r="X130" s="17" t="s">
        <v>55</v>
      </c>
      <c r="Y130" s="17" t="s">
        <v>433</v>
      </c>
      <c r="AC130" s="17" t="s">
        <v>1352</v>
      </c>
    </row>
    <row r="131" hidden="1" spans="1:29">
      <c r="A131" s="17" t="s">
        <v>1353</v>
      </c>
      <c r="B131" s="17" t="s">
        <v>1354</v>
      </c>
      <c r="C131" s="17" t="s">
        <v>1355</v>
      </c>
      <c r="D131" s="17" t="s">
        <v>1356</v>
      </c>
      <c r="E131" s="17" t="s">
        <v>425</v>
      </c>
      <c r="F131" s="17" t="s">
        <v>1357</v>
      </c>
      <c r="G131" s="17" t="s">
        <v>1358</v>
      </c>
      <c r="I131" s="17" t="s">
        <v>43</v>
      </c>
      <c r="J131" s="17" t="s">
        <v>682</v>
      </c>
      <c r="M131" s="27">
        <f t="shared" si="21"/>
        <v>6.28571428571429</v>
      </c>
      <c r="N131" s="27">
        <f t="shared" ref="N131:N136" si="23">V131/I131</f>
        <v>0.0214285714285714</v>
      </c>
      <c r="O131" s="27">
        <f t="shared" si="22"/>
        <v>0.00340909090909091</v>
      </c>
      <c r="P131" s="17" t="s">
        <v>499</v>
      </c>
      <c r="Q131" s="17" t="s">
        <v>1359</v>
      </c>
      <c r="R131" s="17">
        <v>200</v>
      </c>
      <c r="S131" s="17" t="s">
        <v>431</v>
      </c>
      <c r="T131" s="17" t="s">
        <v>56</v>
      </c>
      <c r="U131" s="17" t="s">
        <v>50</v>
      </c>
      <c r="V131" s="17">
        <v>300</v>
      </c>
      <c r="W131" s="17" t="s">
        <v>1360</v>
      </c>
      <c r="X131" s="17" t="s">
        <v>55</v>
      </c>
      <c r="Y131" s="17" t="s">
        <v>433</v>
      </c>
      <c r="AC131" s="17" t="s">
        <v>1361</v>
      </c>
    </row>
    <row r="132" hidden="1" spans="1:29">
      <c r="A132" s="17" t="s">
        <v>1362</v>
      </c>
      <c r="B132" s="17" t="s">
        <v>1363</v>
      </c>
      <c r="C132" s="17" t="s">
        <v>1364</v>
      </c>
      <c r="D132" s="17" t="s">
        <v>1365</v>
      </c>
      <c r="E132" s="17" t="s">
        <v>425</v>
      </c>
      <c r="F132" s="17" t="s">
        <v>1366</v>
      </c>
      <c r="G132" s="17" t="s">
        <v>1367</v>
      </c>
      <c r="I132" s="17" t="s">
        <v>1368</v>
      </c>
      <c r="J132" s="17" t="s">
        <v>88</v>
      </c>
      <c r="M132" s="27">
        <f t="shared" si="21"/>
        <v>5.95</v>
      </c>
      <c r="N132" s="27">
        <f t="shared" si="23"/>
        <v>0.015</v>
      </c>
      <c r="O132" s="27">
        <f t="shared" si="22"/>
        <v>0.00252100840336134</v>
      </c>
      <c r="P132" s="17" t="s">
        <v>429</v>
      </c>
      <c r="Q132" s="17" t="s">
        <v>1369</v>
      </c>
      <c r="R132" s="17">
        <v>200</v>
      </c>
      <c r="S132" s="17" t="s">
        <v>1078</v>
      </c>
      <c r="T132" s="17" t="s">
        <v>56</v>
      </c>
      <c r="U132" s="17" t="s">
        <v>50</v>
      </c>
      <c r="V132" s="17">
        <v>300</v>
      </c>
      <c r="W132" s="17" t="s">
        <v>1370</v>
      </c>
      <c r="X132" s="17" t="s">
        <v>55</v>
      </c>
      <c r="Y132" s="17" t="s">
        <v>433</v>
      </c>
      <c r="AC132" s="17" t="s">
        <v>1361</v>
      </c>
    </row>
    <row r="133" hidden="1" spans="1:29">
      <c r="A133" s="17" t="s">
        <v>1371</v>
      </c>
      <c r="B133" s="17" t="s">
        <v>1372</v>
      </c>
      <c r="C133" s="17" t="s">
        <v>1372</v>
      </c>
      <c r="D133" s="17" t="s">
        <v>1373</v>
      </c>
      <c r="E133" s="17" t="s">
        <v>425</v>
      </c>
      <c r="F133" s="17" t="s">
        <v>1374</v>
      </c>
      <c r="G133" s="17" t="s">
        <v>1375</v>
      </c>
      <c r="I133" s="17" t="s">
        <v>111</v>
      </c>
      <c r="J133" s="17" t="s">
        <v>945</v>
      </c>
      <c r="M133" s="27">
        <f t="shared" si="21"/>
        <v>3.25</v>
      </c>
      <c r="N133" s="27">
        <f t="shared" si="23"/>
        <v>0.28125</v>
      </c>
      <c r="O133" s="27">
        <f t="shared" si="22"/>
        <v>0.0865384615384615</v>
      </c>
      <c r="P133" s="17" t="s">
        <v>499</v>
      </c>
      <c r="Q133" s="17" t="s">
        <v>857</v>
      </c>
      <c r="S133" s="17" t="s">
        <v>605</v>
      </c>
      <c r="T133" s="17" t="s">
        <v>218</v>
      </c>
      <c r="U133" s="17" t="s">
        <v>50</v>
      </c>
      <c r="V133" s="17">
        <v>4500</v>
      </c>
      <c r="W133" s="17" t="s">
        <v>1376</v>
      </c>
      <c r="X133" s="17" t="s">
        <v>1026</v>
      </c>
      <c r="Y133" s="17" t="s">
        <v>433</v>
      </c>
      <c r="AC133" s="17" t="s">
        <v>1377</v>
      </c>
    </row>
    <row r="134" hidden="1" spans="1:29">
      <c r="A134" s="17" t="s">
        <v>134</v>
      </c>
      <c r="B134" s="17" t="s">
        <v>1378</v>
      </c>
      <c r="C134" s="17" t="s">
        <v>1379</v>
      </c>
      <c r="D134" s="17" t="s">
        <v>1380</v>
      </c>
      <c r="E134" s="17" t="s">
        <v>487</v>
      </c>
      <c r="F134" s="17" t="s">
        <v>1381</v>
      </c>
      <c r="G134" s="17" t="s">
        <v>1382</v>
      </c>
      <c r="I134" s="17" t="s">
        <v>782</v>
      </c>
      <c r="J134" s="17" t="s">
        <v>1062</v>
      </c>
      <c r="M134" s="27">
        <f t="shared" si="21"/>
        <v>4.15384615384615</v>
      </c>
      <c r="N134" s="27">
        <f t="shared" si="23"/>
        <v>0.0230769230769231</v>
      </c>
      <c r="O134" s="27">
        <f t="shared" si="22"/>
        <v>0.00555555555555556</v>
      </c>
      <c r="P134" s="17" t="s">
        <v>429</v>
      </c>
      <c r="Q134" s="17" t="s">
        <v>752</v>
      </c>
      <c r="R134" s="17">
        <v>200</v>
      </c>
      <c r="S134" s="17" t="s">
        <v>500</v>
      </c>
      <c r="T134" s="17" t="s">
        <v>218</v>
      </c>
      <c r="U134" s="17" t="s">
        <v>50</v>
      </c>
      <c r="V134" s="17">
        <v>300</v>
      </c>
      <c r="W134" s="17" t="s">
        <v>1383</v>
      </c>
      <c r="X134" s="17" t="s">
        <v>55</v>
      </c>
      <c r="Y134" s="17" t="s">
        <v>433</v>
      </c>
      <c r="AC134" s="17" t="s">
        <v>1377</v>
      </c>
    </row>
    <row r="135" hidden="1" spans="1:29">
      <c r="A135" s="17" t="s">
        <v>83</v>
      </c>
      <c r="B135" s="17" t="s">
        <v>1384</v>
      </c>
      <c r="C135" s="17" t="s">
        <v>1385</v>
      </c>
      <c r="D135" s="17" t="s">
        <v>1385</v>
      </c>
      <c r="E135" s="17" t="s">
        <v>425</v>
      </c>
      <c r="F135" s="17" t="s">
        <v>1386</v>
      </c>
      <c r="G135" s="17" t="s">
        <v>1387</v>
      </c>
      <c r="I135" s="17" t="s">
        <v>1388</v>
      </c>
      <c r="J135" s="17" t="s">
        <v>1332</v>
      </c>
      <c r="M135" s="27">
        <f t="shared" si="21"/>
        <v>3.14585319351764</v>
      </c>
      <c r="N135" s="27">
        <f t="shared" si="23"/>
        <v>0.0476644423260248</v>
      </c>
      <c r="O135" s="27">
        <f t="shared" si="22"/>
        <v>0.0151515151515152</v>
      </c>
      <c r="P135" s="17" t="s">
        <v>429</v>
      </c>
      <c r="Q135" s="17" t="s">
        <v>968</v>
      </c>
      <c r="S135" s="17" t="s">
        <v>431</v>
      </c>
      <c r="T135" s="17" t="s">
        <v>1000</v>
      </c>
      <c r="U135" s="17" t="s">
        <v>50</v>
      </c>
      <c r="V135" s="17">
        <v>500</v>
      </c>
      <c r="W135" s="17" t="s">
        <v>981</v>
      </c>
      <c r="X135" s="17" t="s">
        <v>55</v>
      </c>
      <c r="Y135" s="17" t="s">
        <v>433</v>
      </c>
      <c r="AC135" s="17" t="s">
        <v>1389</v>
      </c>
    </row>
    <row r="136" hidden="1" spans="1:29">
      <c r="A136" s="17" t="s">
        <v>106</v>
      </c>
      <c r="B136" s="17" t="s">
        <v>1390</v>
      </c>
      <c r="C136" s="17" t="s">
        <v>1391</v>
      </c>
      <c r="D136" s="17" t="s">
        <v>1392</v>
      </c>
      <c r="E136" s="17" t="s">
        <v>425</v>
      </c>
      <c r="F136" s="17" t="s">
        <v>1393</v>
      </c>
      <c r="G136" s="17" t="s">
        <v>1394</v>
      </c>
      <c r="I136" s="17" t="s">
        <v>1395</v>
      </c>
      <c r="J136" s="17" t="s">
        <v>1240</v>
      </c>
      <c r="M136" s="27">
        <f t="shared" si="21"/>
        <v>3.00275929232267</v>
      </c>
      <c r="N136" s="27">
        <f t="shared" si="23"/>
        <v>0.0243466969647784</v>
      </c>
      <c r="O136" s="27">
        <f t="shared" si="22"/>
        <v>0.00810810810810811</v>
      </c>
      <c r="P136" s="17" t="s">
        <v>429</v>
      </c>
      <c r="Q136" s="17" t="s">
        <v>831</v>
      </c>
      <c r="S136" s="17" t="s">
        <v>431</v>
      </c>
      <c r="T136" s="17" t="s">
        <v>1000</v>
      </c>
      <c r="U136" s="17" t="s">
        <v>50</v>
      </c>
      <c r="V136" s="17">
        <v>300</v>
      </c>
      <c r="W136" s="17" t="s">
        <v>702</v>
      </c>
      <c r="X136" s="17" t="s">
        <v>55</v>
      </c>
      <c r="Y136" s="17" t="s">
        <v>433</v>
      </c>
      <c r="AC136" s="17" t="s">
        <v>1396</v>
      </c>
    </row>
    <row r="137" hidden="1" spans="1:29">
      <c r="A137" s="17" t="s">
        <v>190</v>
      </c>
      <c r="B137" s="17" t="s">
        <v>1397</v>
      </c>
      <c r="C137" s="17" t="s">
        <v>1398</v>
      </c>
      <c r="D137" s="17" t="s">
        <v>1399</v>
      </c>
      <c r="E137" s="17" t="s">
        <v>487</v>
      </c>
      <c r="F137" s="17" t="s">
        <v>1400</v>
      </c>
      <c r="G137" s="17" t="s">
        <v>1401</v>
      </c>
      <c r="I137" s="17" t="s">
        <v>1314</v>
      </c>
      <c r="J137" s="17" t="s">
        <v>1402</v>
      </c>
      <c r="M137" s="27">
        <f t="shared" si="21"/>
        <v>2.97802197802198</v>
      </c>
      <c r="N137" s="27">
        <f t="shared" ref="N137:N139" si="24">R137/I137</f>
        <v>0.0021978021978022</v>
      </c>
      <c r="O137" s="27">
        <f t="shared" si="22"/>
        <v>0</v>
      </c>
      <c r="P137" s="17" t="s">
        <v>429</v>
      </c>
      <c r="Q137" s="17" t="s">
        <v>1344</v>
      </c>
      <c r="R137" s="17">
        <v>200</v>
      </c>
      <c r="S137" s="17" t="s">
        <v>841</v>
      </c>
      <c r="T137" s="17" t="s">
        <v>287</v>
      </c>
      <c r="U137" s="17" t="s">
        <v>432</v>
      </c>
      <c r="W137" s="17" t="s">
        <v>55</v>
      </c>
      <c r="X137" s="17" t="s">
        <v>55</v>
      </c>
      <c r="Y137" s="17" t="s">
        <v>433</v>
      </c>
      <c r="AC137" s="17" t="s">
        <v>1403</v>
      </c>
    </row>
    <row r="138" hidden="1" spans="1:29">
      <c r="A138" s="17" t="s">
        <v>422</v>
      </c>
      <c r="B138" s="17" t="s">
        <v>375</v>
      </c>
      <c r="C138" s="17" t="s">
        <v>1404</v>
      </c>
      <c r="D138" s="17" t="s">
        <v>1405</v>
      </c>
      <c r="E138" s="17" t="s">
        <v>425</v>
      </c>
      <c r="F138" s="17" t="s">
        <v>1406</v>
      </c>
      <c r="G138" s="17" t="s">
        <v>1407</v>
      </c>
      <c r="I138" s="17" t="s">
        <v>141</v>
      </c>
      <c r="J138" s="17" t="s">
        <v>1250</v>
      </c>
      <c r="M138" s="27">
        <f t="shared" si="21"/>
        <v>2.91666666666667</v>
      </c>
      <c r="N138" s="27">
        <f t="shared" si="24"/>
        <v>0.0166666666666667</v>
      </c>
      <c r="O138" s="27">
        <f t="shared" si="22"/>
        <v>0.0142857142857143</v>
      </c>
      <c r="P138" s="17" t="s">
        <v>429</v>
      </c>
      <c r="Q138" s="17" t="s">
        <v>1408</v>
      </c>
      <c r="R138" s="17">
        <v>200</v>
      </c>
      <c r="S138" s="17" t="s">
        <v>511</v>
      </c>
      <c r="T138" s="17" t="s">
        <v>56</v>
      </c>
      <c r="U138" s="17" t="s">
        <v>50</v>
      </c>
      <c r="V138" s="17">
        <v>500</v>
      </c>
      <c r="W138" s="17" t="s">
        <v>463</v>
      </c>
      <c r="X138" s="17" t="s">
        <v>55</v>
      </c>
      <c r="Y138" s="17" t="s">
        <v>433</v>
      </c>
      <c r="AC138" s="17" t="s">
        <v>1403</v>
      </c>
    </row>
    <row r="139" hidden="1" spans="1:29">
      <c r="A139" s="17" t="s">
        <v>594</v>
      </c>
      <c r="B139" s="17" t="s">
        <v>1409</v>
      </c>
      <c r="C139" s="17" t="s">
        <v>1410</v>
      </c>
      <c r="D139" s="17" t="s">
        <v>1411</v>
      </c>
      <c r="E139" s="17" t="s">
        <v>1107</v>
      </c>
      <c r="F139" s="17" t="s">
        <v>1412</v>
      </c>
      <c r="G139" s="17" t="s">
        <v>1413</v>
      </c>
      <c r="I139" s="17" t="s">
        <v>141</v>
      </c>
      <c r="J139" s="17" t="s">
        <v>1250</v>
      </c>
      <c r="M139" s="27">
        <f t="shared" si="21"/>
        <v>2.91666666666667</v>
      </c>
      <c r="N139" s="27">
        <f t="shared" si="24"/>
        <v>0.0166666666666667</v>
      </c>
      <c r="O139" s="27">
        <f t="shared" si="22"/>
        <v>0</v>
      </c>
      <c r="P139" s="17" t="s">
        <v>499</v>
      </c>
      <c r="Q139" s="17" t="s">
        <v>831</v>
      </c>
      <c r="R139" s="17">
        <v>200</v>
      </c>
      <c r="S139" s="17" t="s">
        <v>431</v>
      </c>
      <c r="T139" s="17" t="s">
        <v>1414</v>
      </c>
      <c r="U139" s="17" t="s">
        <v>432</v>
      </c>
      <c r="W139" s="17" t="s">
        <v>607</v>
      </c>
      <c r="X139" s="17" t="s">
        <v>55</v>
      </c>
      <c r="Y139" s="17" t="s">
        <v>433</v>
      </c>
      <c r="AC139" s="17" t="s">
        <v>1415</v>
      </c>
    </row>
    <row r="140" hidden="1" spans="1:29">
      <c r="A140" s="17" t="s">
        <v>116</v>
      </c>
      <c r="B140" s="17" t="s">
        <v>1416</v>
      </c>
      <c r="C140" s="17" t="s">
        <v>1417</v>
      </c>
      <c r="D140" s="17" t="s">
        <v>1418</v>
      </c>
      <c r="E140" s="17" t="s">
        <v>425</v>
      </c>
      <c r="F140" s="17" t="s">
        <v>1416</v>
      </c>
      <c r="G140" s="17" t="s">
        <v>1419</v>
      </c>
      <c r="I140" s="17" t="s">
        <v>310</v>
      </c>
      <c r="J140" s="17" t="s">
        <v>1420</v>
      </c>
      <c r="M140" s="27">
        <f t="shared" si="21"/>
        <v>2.88235294117647</v>
      </c>
      <c r="N140" s="27">
        <f t="shared" ref="N140:N146" si="25">V140/I140</f>
        <v>0.0176470588235294</v>
      </c>
      <c r="O140" s="27">
        <f t="shared" si="22"/>
        <v>0.00612244897959184</v>
      </c>
      <c r="P140" s="17" t="s">
        <v>499</v>
      </c>
      <c r="Q140" s="17" t="s">
        <v>442</v>
      </c>
      <c r="S140" s="17" t="s">
        <v>568</v>
      </c>
      <c r="T140" s="17" t="s">
        <v>1068</v>
      </c>
      <c r="U140" s="17" t="s">
        <v>50</v>
      </c>
      <c r="V140" s="17">
        <v>300</v>
      </c>
      <c r="W140" s="17" t="s">
        <v>1421</v>
      </c>
      <c r="X140" s="17" t="s">
        <v>55</v>
      </c>
      <c r="Y140" s="17" t="s">
        <v>433</v>
      </c>
      <c r="AC140" s="17" t="s">
        <v>1422</v>
      </c>
    </row>
    <row r="141" hidden="1" spans="1:29">
      <c r="A141" s="17" t="s">
        <v>1423</v>
      </c>
      <c r="B141" s="17" t="s">
        <v>1424</v>
      </c>
      <c r="C141" s="17" t="s">
        <v>1425</v>
      </c>
      <c r="D141" s="17" t="s">
        <v>1426</v>
      </c>
      <c r="E141" s="17" t="s">
        <v>1427</v>
      </c>
      <c r="F141" s="17" t="s">
        <v>1428</v>
      </c>
      <c r="G141" s="17" t="s">
        <v>1429</v>
      </c>
      <c r="I141" s="17" t="s">
        <v>1430</v>
      </c>
      <c r="J141" s="17" t="s">
        <v>747</v>
      </c>
      <c r="M141" s="27">
        <f t="shared" si="21"/>
        <v>2.83582089552239</v>
      </c>
      <c r="N141" s="27">
        <f t="shared" si="25"/>
        <v>14.9253731343284</v>
      </c>
      <c r="O141" s="27">
        <f t="shared" si="22"/>
        <v>5.26315789473684</v>
      </c>
      <c r="P141" s="17" t="s">
        <v>499</v>
      </c>
      <c r="Q141" s="17" t="s">
        <v>442</v>
      </c>
      <c r="S141" s="17" t="s">
        <v>568</v>
      </c>
      <c r="T141" s="17" t="s">
        <v>1068</v>
      </c>
      <c r="U141" s="17" t="s">
        <v>50</v>
      </c>
      <c r="V141" s="17">
        <v>300</v>
      </c>
      <c r="W141" s="17" t="s">
        <v>1431</v>
      </c>
      <c r="X141" s="17" t="s">
        <v>55</v>
      </c>
      <c r="Y141" s="17" t="s">
        <v>433</v>
      </c>
      <c r="AC141" s="17" t="s">
        <v>1432</v>
      </c>
    </row>
    <row r="142" hidden="1" spans="1:29">
      <c r="A142" s="17" t="s">
        <v>1433</v>
      </c>
      <c r="B142" s="17" t="s">
        <v>1434</v>
      </c>
      <c r="C142" s="17" t="s">
        <v>1435</v>
      </c>
      <c r="D142" s="17" t="s">
        <v>1436</v>
      </c>
      <c r="E142" s="17" t="s">
        <v>425</v>
      </c>
      <c r="F142" s="17" t="s">
        <v>1437</v>
      </c>
      <c r="G142" s="17" t="s">
        <v>1438</v>
      </c>
      <c r="I142" s="17" t="s">
        <v>141</v>
      </c>
      <c r="J142" s="17" t="s">
        <v>1139</v>
      </c>
      <c r="M142" s="27">
        <f t="shared" si="21"/>
        <v>2.83333333333333</v>
      </c>
      <c r="N142" s="27">
        <f t="shared" si="25"/>
        <v>0.025</v>
      </c>
      <c r="O142" s="27">
        <f t="shared" si="22"/>
        <v>0.00882352941176471</v>
      </c>
      <c r="P142" s="17" t="s">
        <v>429</v>
      </c>
      <c r="Q142" s="17" t="s">
        <v>1439</v>
      </c>
      <c r="R142" s="17">
        <v>200</v>
      </c>
      <c r="S142" s="17" t="s">
        <v>431</v>
      </c>
      <c r="T142" s="17" t="s">
        <v>56</v>
      </c>
      <c r="U142" s="17" t="s">
        <v>50</v>
      </c>
      <c r="V142" s="17">
        <v>300</v>
      </c>
      <c r="W142" s="17" t="s">
        <v>1440</v>
      </c>
      <c r="X142" s="17" t="s">
        <v>55</v>
      </c>
      <c r="Y142" s="17" t="s">
        <v>433</v>
      </c>
      <c r="AC142" s="17" t="s">
        <v>1441</v>
      </c>
    </row>
    <row r="143" hidden="1" spans="1:29">
      <c r="A143" s="17" t="s">
        <v>1442</v>
      </c>
      <c r="B143" s="17" t="s">
        <v>1443</v>
      </c>
      <c r="C143" s="17" t="s">
        <v>1444</v>
      </c>
      <c r="D143" s="17" t="s">
        <v>1445</v>
      </c>
      <c r="E143" s="17" t="s">
        <v>487</v>
      </c>
      <c r="F143" s="17" t="s">
        <v>1446</v>
      </c>
      <c r="G143" s="17" t="s">
        <v>1447</v>
      </c>
      <c r="I143" s="17" t="s">
        <v>1448</v>
      </c>
      <c r="J143" s="17" t="s">
        <v>1449</v>
      </c>
      <c r="M143" s="27">
        <f t="shared" si="21"/>
        <v>2.82051282051282</v>
      </c>
      <c r="N143" s="27">
        <f t="shared" si="25"/>
        <v>0.00192307692307692</v>
      </c>
      <c r="O143" s="27">
        <f t="shared" si="22"/>
        <v>0.000681818181818182</v>
      </c>
      <c r="P143" s="17" t="s">
        <v>903</v>
      </c>
      <c r="Q143" s="17" t="s">
        <v>442</v>
      </c>
      <c r="S143" s="17" t="s">
        <v>568</v>
      </c>
      <c r="T143" s="17" t="s">
        <v>218</v>
      </c>
      <c r="U143" s="17" t="s">
        <v>50</v>
      </c>
      <c r="V143" s="17">
        <v>300</v>
      </c>
      <c r="W143" s="17" t="s">
        <v>1450</v>
      </c>
      <c r="X143" s="17" t="s">
        <v>55</v>
      </c>
      <c r="Y143" s="17" t="s">
        <v>433</v>
      </c>
      <c r="AC143" s="17" t="s">
        <v>1451</v>
      </c>
    </row>
    <row r="144" hidden="1" spans="1:29">
      <c r="A144" s="17" t="s">
        <v>353</v>
      </c>
      <c r="B144" s="17" t="s">
        <v>1452</v>
      </c>
      <c r="C144" s="17" t="s">
        <v>1453</v>
      </c>
      <c r="D144" s="17" t="s">
        <v>1454</v>
      </c>
      <c r="E144" s="17" t="s">
        <v>425</v>
      </c>
      <c r="F144" s="17" t="s">
        <v>1455</v>
      </c>
      <c r="G144" s="17" t="s">
        <v>1456</v>
      </c>
      <c r="I144" s="17" t="s">
        <v>101</v>
      </c>
      <c r="J144" s="17" t="s">
        <v>1457</v>
      </c>
      <c r="M144" s="27">
        <f t="shared" si="21"/>
        <v>2.8</v>
      </c>
      <c r="N144" s="27">
        <f t="shared" si="25"/>
        <v>0.03</v>
      </c>
      <c r="O144" s="27">
        <f t="shared" si="22"/>
        <v>0.0107142857142857</v>
      </c>
      <c r="P144" s="17" t="s">
        <v>499</v>
      </c>
      <c r="Q144" s="17" t="s">
        <v>519</v>
      </c>
      <c r="R144" s="17">
        <v>200</v>
      </c>
      <c r="S144" s="17" t="s">
        <v>431</v>
      </c>
      <c r="T144" s="17" t="s">
        <v>56</v>
      </c>
      <c r="U144" s="17" t="s">
        <v>50</v>
      </c>
      <c r="V144" s="17">
        <v>300</v>
      </c>
      <c r="W144" s="17" t="s">
        <v>1458</v>
      </c>
      <c r="X144" s="17" t="s">
        <v>55</v>
      </c>
      <c r="Y144" s="17" t="s">
        <v>433</v>
      </c>
      <c r="AC144" s="17" t="s">
        <v>1459</v>
      </c>
    </row>
    <row r="145" hidden="1" spans="1:29">
      <c r="A145" s="17" t="s">
        <v>1460</v>
      </c>
      <c r="B145" s="17" t="s">
        <v>1461</v>
      </c>
      <c r="C145" s="17" t="s">
        <v>1462</v>
      </c>
      <c r="D145" s="17" t="s">
        <v>1463</v>
      </c>
      <c r="E145" s="17" t="s">
        <v>487</v>
      </c>
      <c r="F145" s="17" t="s">
        <v>1461</v>
      </c>
      <c r="G145" s="17" t="s">
        <v>1464</v>
      </c>
      <c r="I145" s="17" t="s">
        <v>628</v>
      </c>
      <c r="J145" s="17" t="s">
        <v>1465</v>
      </c>
      <c r="M145" s="27">
        <f t="shared" si="21"/>
        <v>2.79439252336449</v>
      </c>
      <c r="N145" s="27">
        <f t="shared" si="25"/>
        <v>0.00467289719626168</v>
      </c>
      <c r="O145" s="27">
        <f t="shared" si="22"/>
        <v>0.00167224080267559</v>
      </c>
      <c r="P145" s="17" t="s">
        <v>499</v>
      </c>
      <c r="Q145" s="17" t="s">
        <v>442</v>
      </c>
      <c r="S145" s="17" t="s">
        <v>431</v>
      </c>
      <c r="T145" s="17" t="s">
        <v>1068</v>
      </c>
      <c r="U145" s="17" t="s">
        <v>432</v>
      </c>
      <c r="V145" s="17">
        <v>500</v>
      </c>
      <c r="W145" s="17" t="s">
        <v>989</v>
      </c>
      <c r="X145" s="17" t="s">
        <v>55</v>
      </c>
      <c r="Y145" s="17" t="s">
        <v>433</v>
      </c>
      <c r="AC145" s="17" t="s">
        <v>1466</v>
      </c>
    </row>
    <row r="146" hidden="1" spans="1:29">
      <c r="A146" s="17" t="s">
        <v>1467</v>
      </c>
      <c r="B146" s="17" t="s">
        <v>1468</v>
      </c>
      <c r="C146" s="17" t="s">
        <v>801</v>
      </c>
      <c r="D146" s="17" t="s">
        <v>1469</v>
      </c>
      <c r="E146" s="17" t="s">
        <v>425</v>
      </c>
      <c r="F146" s="17" t="s">
        <v>1468</v>
      </c>
      <c r="G146" s="17" t="s">
        <v>1470</v>
      </c>
      <c r="I146" s="17" t="s">
        <v>1240</v>
      </c>
      <c r="J146" s="17" t="s">
        <v>76</v>
      </c>
      <c r="M146" s="27">
        <f t="shared" si="21"/>
        <v>2.78378378378378</v>
      </c>
      <c r="N146" s="27">
        <f t="shared" si="25"/>
        <v>0.0540540540540541</v>
      </c>
      <c r="O146" s="27">
        <f t="shared" si="22"/>
        <v>0.0194174757281553</v>
      </c>
      <c r="P146" s="17" t="s">
        <v>499</v>
      </c>
      <c r="Q146" s="17" t="s">
        <v>857</v>
      </c>
      <c r="S146" s="17" t="s">
        <v>1471</v>
      </c>
      <c r="T146" s="17" t="s">
        <v>218</v>
      </c>
      <c r="U146" s="17" t="s">
        <v>50</v>
      </c>
      <c r="V146" s="17">
        <v>2000</v>
      </c>
      <c r="W146" s="17" t="s">
        <v>540</v>
      </c>
      <c r="X146" s="17" t="s">
        <v>1323</v>
      </c>
      <c r="Y146" s="17" t="s">
        <v>433</v>
      </c>
      <c r="AC146" s="17" t="s">
        <v>1472</v>
      </c>
    </row>
    <row r="147" hidden="1" spans="1:29">
      <c r="A147" s="17" t="s">
        <v>1473</v>
      </c>
      <c r="B147" s="17" t="s">
        <v>1474</v>
      </c>
      <c r="C147" s="17" t="s">
        <v>1475</v>
      </c>
      <c r="D147" s="17" t="s">
        <v>1476</v>
      </c>
      <c r="E147" s="17" t="s">
        <v>487</v>
      </c>
      <c r="F147" s="17" t="s">
        <v>1477</v>
      </c>
      <c r="G147" s="17" t="s">
        <v>1478</v>
      </c>
      <c r="I147" s="17" t="s">
        <v>1479</v>
      </c>
      <c r="J147" s="17" t="s">
        <v>1457</v>
      </c>
      <c r="M147" s="27">
        <f t="shared" si="21"/>
        <v>2.77255173779582</v>
      </c>
      <c r="N147" s="27">
        <f t="shared" ref="N147:N149" si="26">R147/I147</f>
        <v>0</v>
      </c>
      <c r="O147" s="27">
        <f t="shared" si="22"/>
        <v>0.0178571428571429</v>
      </c>
      <c r="P147" s="17" t="s">
        <v>429</v>
      </c>
      <c r="Q147" s="17" t="s">
        <v>1480</v>
      </c>
      <c r="S147" s="17" t="s">
        <v>605</v>
      </c>
      <c r="T147" s="17" t="s">
        <v>56</v>
      </c>
      <c r="U147" s="17" t="s">
        <v>50</v>
      </c>
      <c r="V147" s="17">
        <v>500</v>
      </c>
      <c r="W147" s="17" t="s">
        <v>520</v>
      </c>
      <c r="X147" s="17" t="s">
        <v>55</v>
      </c>
      <c r="Y147" s="17" t="s">
        <v>433</v>
      </c>
      <c r="AC147" s="17" t="s">
        <v>1481</v>
      </c>
    </row>
    <row r="148" hidden="1" spans="1:29">
      <c r="A148" s="17" t="s">
        <v>1482</v>
      </c>
      <c r="B148" s="17" t="s">
        <v>1483</v>
      </c>
      <c r="C148" s="17" t="s">
        <v>1484</v>
      </c>
      <c r="D148" s="17" t="s">
        <v>1485</v>
      </c>
      <c r="E148" s="17" t="s">
        <v>425</v>
      </c>
      <c r="F148" s="17" t="s">
        <v>1486</v>
      </c>
      <c r="G148" s="17" t="s">
        <v>1487</v>
      </c>
      <c r="I148" s="17" t="s">
        <v>1488</v>
      </c>
      <c r="J148" s="17" t="s">
        <v>49</v>
      </c>
      <c r="M148" s="27">
        <f t="shared" si="21"/>
        <v>2.70190607191983</v>
      </c>
      <c r="N148" s="27">
        <f t="shared" si="26"/>
        <v>0.00982511298879937</v>
      </c>
      <c r="O148" s="27">
        <f t="shared" si="22"/>
        <v>0</v>
      </c>
      <c r="P148" s="17" t="s">
        <v>499</v>
      </c>
      <c r="Q148" s="17" t="s">
        <v>1489</v>
      </c>
      <c r="R148" s="17">
        <v>200</v>
      </c>
      <c r="S148" s="17" t="s">
        <v>431</v>
      </c>
      <c r="T148" s="17" t="s">
        <v>1490</v>
      </c>
      <c r="U148" s="17" t="s">
        <v>432</v>
      </c>
      <c r="W148" s="17" t="s">
        <v>432</v>
      </c>
      <c r="X148" s="17" t="s">
        <v>55</v>
      </c>
      <c r="Y148" s="17" t="s">
        <v>433</v>
      </c>
      <c r="AC148" s="17" t="s">
        <v>1491</v>
      </c>
    </row>
    <row r="149" hidden="1" spans="1:29">
      <c r="A149" s="17" t="s">
        <v>1492</v>
      </c>
      <c r="B149" s="17" t="s">
        <v>1493</v>
      </c>
      <c r="C149" s="17" t="s">
        <v>1494</v>
      </c>
      <c r="D149" s="17" t="s">
        <v>1495</v>
      </c>
      <c r="E149" s="17" t="s">
        <v>487</v>
      </c>
      <c r="F149" s="17" t="s">
        <v>1496</v>
      </c>
      <c r="G149" s="17" t="s">
        <v>1497</v>
      </c>
      <c r="I149" s="17" t="s">
        <v>782</v>
      </c>
      <c r="J149" s="17" t="s">
        <v>1250</v>
      </c>
      <c r="M149" s="27">
        <f t="shared" si="21"/>
        <v>2.69230769230769</v>
      </c>
      <c r="N149" s="27">
        <f t="shared" si="26"/>
        <v>0</v>
      </c>
      <c r="O149" s="27">
        <f t="shared" si="22"/>
        <v>0</v>
      </c>
      <c r="P149" s="17" t="s">
        <v>499</v>
      </c>
      <c r="Q149" s="17" t="s">
        <v>1498</v>
      </c>
      <c r="S149" s="17" t="s">
        <v>568</v>
      </c>
      <c r="T149" s="17" t="s">
        <v>218</v>
      </c>
      <c r="U149" s="17" t="s">
        <v>432</v>
      </c>
      <c r="V149" s="17">
        <v>0</v>
      </c>
      <c r="W149" s="17" t="s">
        <v>55</v>
      </c>
      <c r="X149" s="17" t="s">
        <v>55</v>
      </c>
      <c r="Y149" s="17" t="s">
        <v>433</v>
      </c>
      <c r="AC149" s="17" t="s">
        <v>1499</v>
      </c>
    </row>
    <row r="150" hidden="1" spans="1:29">
      <c r="A150" s="17" t="s">
        <v>1500</v>
      </c>
      <c r="B150" s="17" t="s">
        <v>1501</v>
      </c>
      <c r="C150" s="17" t="s">
        <v>1502</v>
      </c>
      <c r="D150" s="17" t="s">
        <v>520</v>
      </c>
      <c r="E150" s="17" t="s">
        <v>1107</v>
      </c>
      <c r="F150" s="17" t="s">
        <v>1503</v>
      </c>
      <c r="G150" s="17" t="s">
        <v>686</v>
      </c>
      <c r="I150" s="17" t="s">
        <v>1504</v>
      </c>
      <c r="J150" s="17" t="s">
        <v>1505</v>
      </c>
      <c r="M150" s="27">
        <f t="shared" si="21"/>
        <v>2.6</v>
      </c>
      <c r="N150" s="27">
        <f t="shared" ref="N150:N155" si="27">V150/I150</f>
        <v>0.0125</v>
      </c>
      <c r="O150" s="27">
        <f t="shared" si="22"/>
        <v>0.00480769230769231</v>
      </c>
      <c r="P150" s="17" t="s">
        <v>429</v>
      </c>
      <c r="Q150" s="17" t="s">
        <v>442</v>
      </c>
      <c r="S150" s="17" t="s">
        <v>605</v>
      </c>
      <c r="T150" s="17" t="s">
        <v>56</v>
      </c>
      <c r="U150" s="17" t="s">
        <v>50</v>
      </c>
      <c r="V150" s="17">
        <v>2500</v>
      </c>
      <c r="W150" s="17" t="s">
        <v>1506</v>
      </c>
      <c r="X150" s="17" t="s">
        <v>906</v>
      </c>
      <c r="Y150" s="17" t="s">
        <v>433</v>
      </c>
      <c r="AC150" s="17" t="s">
        <v>1507</v>
      </c>
    </row>
    <row r="151" hidden="1" spans="1:29">
      <c r="A151" s="17" t="s">
        <v>1508</v>
      </c>
      <c r="B151" s="17" t="s">
        <v>1509</v>
      </c>
      <c r="C151" s="17" t="s">
        <v>1510</v>
      </c>
      <c r="D151" s="17" t="s">
        <v>1511</v>
      </c>
      <c r="E151" s="17" t="s">
        <v>425</v>
      </c>
      <c r="F151" s="17" t="s">
        <v>1512</v>
      </c>
      <c r="G151" s="17" t="s">
        <v>1513</v>
      </c>
      <c r="I151" s="17" t="s">
        <v>782</v>
      </c>
      <c r="J151" s="17" t="s">
        <v>1332</v>
      </c>
      <c r="M151" s="27">
        <f t="shared" si="21"/>
        <v>2.53846153846154</v>
      </c>
      <c r="N151" s="27">
        <f t="shared" si="27"/>
        <v>0.192307692307692</v>
      </c>
      <c r="O151" s="27">
        <f t="shared" si="22"/>
        <v>0.0757575757575758</v>
      </c>
      <c r="P151" s="17" t="s">
        <v>600</v>
      </c>
      <c r="Q151" s="17" t="s">
        <v>604</v>
      </c>
      <c r="S151" s="17" t="s">
        <v>431</v>
      </c>
      <c r="T151" s="17" t="s">
        <v>56</v>
      </c>
      <c r="U151" s="17" t="s">
        <v>50</v>
      </c>
      <c r="V151" s="17">
        <v>2500</v>
      </c>
      <c r="W151" s="17" t="s">
        <v>87</v>
      </c>
      <c r="X151" s="17" t="s">
        <v>906</v>
      </c>
      <c r="Y151" s="17" t="s">
        <v>433</v>
      </c>
      <c r="AC151" s="17" t="s">
        <v>1514</v>
      </c>
    </row>
    <row r="152" hidden="1" spans="1:29">
      <c r="A152" s="17" t="s">
        <v>218</v>
      </c>
      <c r="B152" s="17" t="s">
        <v>1515</v>
      </c>
      <c r="C152" s="17" t="s">
        <v>1516</v>
      </c>
      <c r="D152" s="17" t="s">
        <v>1517</v>
      </c>
      <c r="E152" s="17" t="s">
        <v>487</v>
      </c>
      <c r="F152" s="17" t="s">
        <v>1518</v>
      </c>
      <c r="G152" s="17" t="s">
        <v>1519</v>
      </c>
      <c r="I152" s="17" t="s">
        <v>111</v>
      </c>
      <c r="J152" s="17" t="s">
        <v>1231</v>
      </c>
      <c r="M152" s="27">
        <f t="shared" si="21"/>
        <v>2.5</v>
      </c>
      <c r="N152" s="27">
        <f t="shared" ref="N152:N154" si="28">R152/I152</f>
        <v>0.0125</v>
      </c>
      <c r="O152" s="27">
        <f t="shared" si="22"/>
        <v>0</v>
      </c>
      <c r="P152" s="17" t="s">
        <v>453</v>
      </c>
      <c r="Q152" s="17" t="s">
        <v>1520</v>
      </c>
      <c r="R152" s="17">
        <v>200</v>
      </c>
      <c r="S152" s="17" t="s">
        <v>1521</v>
      </c>
      <c r="T152" s="17" t="s">
        <v>218</v>
      </c>
      <c r="U152" s="17" t="s">
        <v>432</v>
      </c>
      <c r="W152" s="17" t="s">
        <v>55</v>
      </c>
      <c r="X152" s="17" t="s">
        <v>55</v>
      </c>
      <c r="Y152" s="17" t="s">
        <v>433</v>
      </c>
      <c r="AC152" s="17" t="s">
        <v>1522</v>
      </c>
    </row>
    <row r="153" hidden="1" spans="1:29">
      <c r="A153" s="17" t="s">
        <v>1523</v>
      </c>
      <c r="B153" s="17" t="s">
        <v>1524</v>
      </c>
      <c r="C153" s="17" t="s">
        <v>1525</v>
      </c>
      <c r="D153" s="17" t="s">
        <v>1526</v>
      </c>
      <c r="E153" s="17" t="s">
        <v>487</v>
      </c>
      <c r="F153" s="17" t="s">
        <v>1527</v>
      </c>
      <c r="G153" s="17" t="s">
        <v>1528</v>
      </c>
      <c r="I153" s="17" t="s">
        <v>141</v>
      </c>
      <c r="J153" s="17" t="s">
        <v>303</v>
      </c>
      <c r="M153" s="27">
        <f t="shared" si="21"/>
        <v>2.5</v>
      </c>
      <c r="N153" s="27">
        <f t="shared" si="28"/>
        <v>0.0166666666666667</v>
      </c>
      <c r="O153" s="27">
        <f t="shared" si="22"/>
        <v>0</v>
      </c>
      <c r="P153" s="17" t="s">
        <v>499</v>
      </c>
      <c r="Q153" s="17" t="s">
        <v>629</v>
      </c>
      <c r="R153" s="17">
        <v>200</v>
      </c>
      <c r="S153" s="17" t="s">
        <v>431</v>
      </c>
      <c r="T153" s="17" t="s">
        <v>218</v>
      </c>
      <c r="U153" s="17" t="s">
        <v>432</v>
      </c>
      <c r="W153" s="17" t="s">
        <v>55</v>
      </c>
      <c r="X153" s="17" t="s">
        <v>55</v>
      </c>
      <c r="Y153" s="17" t="s">
        <v>433</v>
      </c>
      <c r="AC153" s="17" t="s">
        <v>1529</v>
      </c>
    </row>
    <row r="154" hidden="1" spans="1:29">
      <c r="A154" s="17" t="s">
        <v>1530</v>
      </c>
      <c r="B154" s="17" t="s">
        <v>1531</v>
      </c>
      <c r="C154" s="17" t="s">
        <v>1532</v>
      </c>
      <c r="D154" s="17" t="s">
        <v>1533</v>
      </c>
      <c r="E154" s="17" t="s">
        <v>425</v>
      </c>
      <c r="F154" s="17" t="s">
        <v>1534</v>
      </c>
      <c r="G154" s="17" t="s">
        <v>1535</v>
      </c>
      <c r="I154" s="17" t="s">
        <v>141</v>
      </c>
      <c r="J154" s="17" t="s">
        <v>303</v>
      </c>
      <c r="M154" s="27">
        <f t="shared" si="21"/>
        <v>2.5</v>
      </c>
      <c r="N154" s="27">
        <f t="shared" si="28"/>
        <v>0.0166666666666667</v>
      </c>
      <c r="O154" s="27">
        <f t="shared" si="22"/>
        <v>0</v>
      </c>
      <c r="P154" s="17" t="s">
        <v>429</v>
      </c>
      <c r="Q154" s="17" t="s">
        <v>888</v>
      </c>
      <c r="R154" s="17">
        <v>200</v>
      </c>
      <c r="S154" s="17" t="s">
        <v>431</v>
      </c>
      <c r="T154" s="17" t="s">
        <v>464</v>
      </c>
      <c r="U154" s="17" t="s">
        <v>432</v>
      </c>
      <c r="W154" s="17" t="s">
        <v>55</v>
      </c>
      <c r="X154" s="17" t="s">
        <v>55</v>
      </c>
      <c r="Y154" s="17" t="s">
        <v>433</v>
      </c>
      <c r="AC154" s="17" t="s">
        <v>1536</v>
      </c>
    </row>
    <row r="155" hidden="1" spans="1:29">
      <c r="A155" s="17" t="s">
        <v>1537</v>
      </c>
      <c r="B155" s="17" t="s">
        <v>1538</v>
      </c>
      <c r="C155" s="17" t="s">
        <v>1539</v>
      </c>
      <c r="D155" s="17" t="s">
        <v>1540</v>
      </c>
      <c r="E155" s="17" t="s">
        <v>425</v>
      </c>
      <c r="F155" s="17" t="s">
        <v>1541</v>
      </c>
      <c r="G155" s="17" t="s">
        <v>1542</v>
      </c>
      <c r="I155" s="17" t="s">
        <v>1543</v>
      </c>
      <c r="J155" s="17" t="s">
        <v>1053</v>
      </c>
      <c r="M155" s="27">
        <f t="shared" si="21"/>
        <v>2.45700245700246</v>
      </c>
      <c r="N155" s="27">
        <f t="shared" si="27"/>
        <v>0.0307125307125307</v>
      </c>
      <c r="O155" s="27">
        <f t="shared" si="22"/>
        <v>0.0125</v>
      </c>
      <c r="P155" s="17" t="s">
        <v>499</v>
      </c>
      <c r="Q155" s="17" t="s">
        <v>442</v>
      </c>
      <c r="S155" s="17" t="s">
        <v>431</v>
      </c>
      <c r="T155" s="17" t="s">
        <v>1068</v>
      </c>
      <c r="U155" s="17" t="s">
        <v>432</v>
      </c>
      <c r="V155" s="17">
        <v>300</v>
      </c>
      <c r="W155" s="17" t="s">
        <v>965</v>
      </c>
      <c r="X155" s="17" t="s">
        <v>55</v>
      </c>
      <c r="Y155" s="17" t="s">
        <v>433</v>
      </c>
      <c r="AC155" s="17" t="s">
        <v>1544</v>
      </c>
    </row>
    <row r="156" hidden="1" spans="1:29">
      <c r="A156" s="17" t="s">
        <v>1545</v>
      </c>
      <c r="B156" s="17" t="s">
        <v>1546</v>
      </c>
      <c r="C156" s="17" t="s">
        <v>1547</v>
      </c>
      <c r="D156" s="17" t="s">
        <v>1548</v>
      </c>
      <c r="E156" s="17" t="s">
        <v>487</v>
      </c>
      <c r="F156" s="17" t="s">
        <v>1549</v>
      </c>
      <c r="G156" s="17" t="s">
        <v>1550</v>
      </c>
      <c r="I156" s="17" t="s">
        <v>1551</v>
      </c>
      <c r="J156" s="17" t="s">
        <v>771</v>
      </c>
      <c r="M156" s="27">
        <f t="shared" si="21"/>
        <v>2.43589321570822</v>
      </c>
      <c r="N156" s="27">
        <f t="shared" ref="N156:N159" si="29">R156/I156</f>
        <v>0.00658349517758978</v>
      </c>
      <c r="O156" s="27">
        <f t="shared" si="22"/>
        <v>0</v>
      </c>
      <c r="P156" s="17" t="s">
        <v>429</v>
      </c>
      <c r="Q156" s="17" t="s">
        <v>629</v>
      </c>
      <c r="R156" s="17">
        <v>200</v>
      </c>
      <c r="S156" s="17" t="s">
        <v>431</v>
      </c>
      <c r="T156" s="17" t="s">
        <v>218</v>
      </c>
      <c r="U156" s="17" t="s">
        <v>432</v>
      </c>
      <c r="W156" s="17" t="s">
        <v>55</v>
      </c>
      <c r="X156" s="17" t="s">
        <v>55</v>
      </c>
      <c r="Y156" s="17" t="s">
        <v>433</v>
      </c>
      <c r="AC156" s="17" t="s">
        <v>1544</v>
      </c>
    </row>
    <row r="157" hidden="1" spans="1:29">
      <c r="A157" s="17" t="s">
        <v>285</v>
      </c>
      <c r="B157" s="17" t="s">
        <v>1552</v>
      </c>
      <c r="C157" s="17" t="s">
        <v>1553</v>
      </c>
      <c r="D157" s="17" t="s">
        <v>1554</v>
      </c>
      <c r="E157" s="17" t="s">
        <v>425</v>
      </c>
      <c r="F157" s="17" t="s">
        <v>1555</v>
      </c>
      <c r="G157" s="17" t="s">
        <v>1556</v>
      </c>
      <c r="I157" s="17" t="s">
        <v>576</v>
      </c>
      <c r="J157" s="17" t="s">
        <v>1557</v>
      </c>
      <c r="M157" s="27">
        <f t="shared" si="21"/>
        <v>2.42608695652174</v>
      </c>
      <c r="N157" s="27">
        <f t="shared" ref="N157:N161" si="30">V157/I157</f>
        <v>0.00260869565217391</v>
      </c>
      <c r="O157" s="27">
        <f t="shared" si="22"/>
        <v>0.0010752688172043</v>
      </c>
      <c r="P157" s="17" t="s">
        <v>499</v>
      </c>
      <c r="Q157" s="17" t="s">
        <v>442</v>
      </c>
      <c r="S157" s="17" t="s">
        <v>431</v>
      </c>
      <c r="T157" s="17" t="s">
        <v>218</v>
      </c>
      <c r="U157" s="17" t="s">
        <v>432</v>
      </c>
      <c r="V157" s="17">
        <v>300</v>
      </c>
      <c r="W157" s="17" t="s">
        <v>613</v>
      </c>
      <c r="X157" s="17" t="s">
        <v>55</v>
      </c>
      <c r="Y157" s="17" t="s">
        <v>433</v>
      </c>
      <c r="AC157" s="17" t="s">
        <v>1558</v>
      </c>
    </row>
    <row r="158" hidden="1" spans="1:29">
      <c r="A158" s="17" t="s">
        <v>1559</v>
      </c>
      <c r="B158" s="17" t="s">
        <v>1560</v>
      </c>
      <c r="C158" s="17" t="s">
        <v>1561</v>
      </c>
      <c r="D158" s="17" t="s">
        <v>1562</v>
      </c>
      <c r="E158" s="17" t="s">
        <v>487</v>
      </c>
      <c r="F158" s="17" t="s">
        <v>1563</v>
      </c>
      <c r="G158" s="17" t="s">
        <v>1564</v>
      </c>
      <c r="I158" s="17" t="s">
        <v>141</v>
      </c>
      <c r="J158" s="17" t="s">
        <v>1565</v>
      </c>
      <c r="M158" s="27">
        <f t="shared" si="21"/>
        <v>2.41666666666667</v>
      </c>
      <c r="N158" s="27">
        <f t="shared" si="29"/>
        <v>0.0166666666666667</v>
      </c>
      <c r="O158" s="27">
        <f t="shared" si="22"/>
        <v>0</v>
      </c>
      <c r="P158" s="17" t="s">
        <v>429</v>
      </c>
      <c r="Q158" s="17" t="s">
        <v>1035</v>
      </c>
      <c r="R158" s="17">
        <v>200</v>
      </c>
      <c r="S158" s="17" t="s">
        <v>1566</v>
      </c>
      <c r="T158" s="17" t="s">
        <v>56</v>
      </c>
      <c r="U158" s="17" t="s">
        <v>432</v>
      </c>
      <c r="W158" s="17" t="s">
        <v>1566</v>
      </c>
      <c r="X158" s="17" t="s">
        <v>55</v>
      </c>
      <c r="Y158" s="17" t="s">
        <v>433</v>
      </c>
      <c r="AC158" s="17" t="s">
        <v>1567</v>
      </c>
    </row>
    <row r="159" hidden="1" spans="1:29">
      <c r="A159" s="17" t="s">
        <v>331</v>
      </c>
      <c r="B159" s="17" t="s">
        <v>1568</v>
      </c>
      <c r="C159" s="17" t="s">
        <v>1569</v>
      </c>
      <c r="D159" s="17" t="s">
        <v>1570</v>
      </c>
      <c r="E159" s="17" t="s">
        <v>425</v>
      </c>
      <c r="F159" s="17" t="s">
        <v>1571</v>
      </c>
      <c r="G159" s="17" t="s">
        <v>1572</v>
      </c>
      <c r="I159" s="17" t="s">
        <v>101</v>
      </c>
      <c r="J159" s="17" t="s">
        <v>1053</v>
      </c>
      <c r="M159" s="27">
        <f t="shared" si="21"/>
        <v>2.4</v>
      </c>
      <c r="N159" s="27">
        <f t="shared" si="29"/>
        <v>0.02</v>
      </c>
      <c r="O159" s="27">
        <f t="shared" si="22"/>
        <v>0</v>
      </c>
      <c r="P159" s="17" t="s">
        <v>429</v>
      </c>
      <c r="Q159" s="17" t="s">
        <v>442</v>
      </c>
      <c r="R159" s="17">
        <v>200</v>
      </c>
      <c r="S159" s="17" t="s">
        <v>568</v>
      </c>
      <c r="T159" s="17" t="s">
        <v>464</v>
      </c>
      <c r="U159" s="17" t="s">
        <v>432</v>
      </c>
      <c r="W159" s="17" t="s">
        <v>55</v>
      </c>
      <c r="X159" s="17" t="s">
        <v>55</v>
      </c>
      <c r="Y159" s="17" t="s">
        <v>433</v>
      </c>
      <c r="AC159" s="17" t="s">
        <v>1573</v>
      </c>
    </row>
    <row r="160" hidden="1" spans="1:29">
      <c r="A160" s="17" t="s">
        <v>1574</v>
      </c>
      <c r="B160" s="17" t="s">
        <v>1575</v>
      </c>
      <c r="C160" s="17" t="s">
        <v>1576</v>
      </c>
      <c r="D160" s="17" t="s">
        <v>1577</v>
      </c>
      <c r="E160" s="17" t="s">
        <v>487</v>
      </c>
      <c r="F160" s="17" t="s">
        <v>1576</v>
      </c>
      <c r="G160" s="17" t="s">
        <v>1578</v>
      </c>
      <c r="I160" s="17" t="s">
        <v>101</v>
      </c>
      <c r="J160" s="17" t="s">
        <v>1053</v>
      </c>
      <c r="M160" s="27">
        <f t="shared" si="21"/>
        <v>2.4</v>
      </c>
      <c r="N160" s="27">
        <f t="shared" si="30"/>
        <v>0.23</v>
      </c>
      <c r="O160" s="27">
        <f t="shared" si="22"/>
        <v>0.0958333333333333</v>
      </c>
      <c r="P160" s="17" t="s">
        <v>429</v>
      </c>
      <c r="Q160" s="17" t="s">
        <v>442</v>
      </c>
      <c r="S160" s="17" t="s">
        <v>431</v>
      </c>
      <c r="T160" s="17" t="s">
        <v>218</v>
      </c>
      <c r="U160" s="17" t="s">
        <v>432</v>
      </c>
      <c r="V160" s="17">
        <v>2300</v>
      </c>
      <c r="W160" s="17" t="s">
        <v>1579</v>
      </c>
      <c r="X160" s="17" t="s">
        <v>1580</v>
      </c>
      <c r="Y160" s="17" t="s">
        <v>433</v>
      </c>
      <c r="AC160" s="17" t="s">
        <v>1581</v>
      </c>
    </row>
    <row r="161" hidden="1" spans="1:29">
      <c r="A161" s="17" t="s">
        <v>1582</v>
      </c>
      <c r="B161" s="17" t="s">
        <v>1583</v>
      </c>
      <c r="C161" s="17" t="s">
        <v>1584</v>
      </c>
      <c r="D161" s="17" t="s">
        <v>1585</v>
      </c>
      <c r="E161" s="17" t="s">
        <v>487</v>
      </c>
      <c r="F161" s="17" t="s">
        <v>1586</v>
      </c>
      <c r="G161" s="17" t="s">
        <v>1587</v>
      </c>
      <c r="I161" s="17" t="s">
        <v>782</v>
      </c>
      <c r="J161" s="17" t="s">
        <v>261</v>
      </c>
      <c r="M161" s="27">
        <f t="shared" si="21"/>
        <v>2.38461538461538</v>
      </c>
      <c r="N161" s="27">
        <f t="shared" si="30"/>
        <v>0.0384615384615385</v>
      </c>
      <c r="O161" s="27">
        <f t="shared" si="22"/>
        <v>0.0161290322580645</v>
      </c>
      <c r="P161" s="17" t="s">
        <v>429</v>
      </c>
      <c r="Q161" s="17" t="s">
        <v>1035</v>
      </c>
      <c r="S161" s="17" t="s">
        <v>431</v>
      </c>
      <c r="T161" s="17" t="s">
        <v>218</v>
      </c>
      <c r="U161" s="17" t="s">
        <v>50</v>
      </c>
      <c r="V161" s="17">
        <v>500</v>
      </c>
      <c r="W161" s="17" t="s">
        <v>741</v>
      </c>
      <c r="X161" s="17" t="s">
        <v>55</v>
      </c>
      <c r="Y161" s="17" t="s">
        <v>433</v>
      </c>
      <c r="AC161" s="17" t="s">
        <v>1588</v>
      </c>
    </row>
    <row r="162" hidden="1" spans="1:29">
      <c r="A162" s="17" t="s">
        <v>1589</v>
      </c>
      <c r="B162" s="17" t="s">
        <v>1201</v>
      </c>
      <c r="C162" s="17" t="s">
        <v>1590</v>
      </c>
      <c r="D162" s="17" t="s">
        <v>1591</v>
      </c>
      <c r="E162" s="17" t="s">
        <v>425</v>
      </c>
      <c r="F162" s="17" t="s">
        <v>1592</v>
      </c>
      <c r="G162" s="17" t="s">
        <v>1593</v>
      </c>
      <c r="I162" s="17" t="s">
        <v>1034</v>
      </c>
      <c r="J162" s="17" t="s">
        <v>960</v>
      </c>
      <c r="M162" s="27">
        <f t="shared" si="21"/>
        <v>2.38461538461538</v>
      </c>
      <c r="N162" s="27">
        <f t="shared" ref="N162:N166" si="31">R162/I162</f>
        <v>0</v>
      </c>
      <c r="O162" s="27">
        <f t="shared" si="22"/>
        <v>0.032258064516129</v>
      </c>
      <c r="P162" s="17" t="s">
        <v>1594</v>
      </c>
      <c r="Q162" s="17" t="s">
        <v>604</v>
      </c>
      <c r="S162" s="17" t="s">
        <v>431</v>
      </c>
      <c r="T162" s="17" t="s">
        <v>464</v>
      </c>
      <c r="U162" s="17" t="s">
        <v>50</v>
      </c>
      <c r="V162" s="17">
        <v>2000</v>
      </c>
      <c r="W162" s="17" t="s">
        <v>55</v>
      </c>
      <c r="X162" s="17" t="s">
        <v>1323</v>
      </c>
      <c r="Y162" s="17" t="s">
        <v>433</v>
      </c>
      <c r="AC162" s="17" t="s">
        <v>1595</v>
      </c>
    </row>
    <row r="163" hidden="1" spans="1:29">
      <c r="A163" s="17" t="s">
        <v>1596</v>
      </c>
      <c r="B163" s="17" t="s">
        <v>1597</v>
      </c>
      <c r="C163" s="17" t="s">
        <v>1598</v>
      </c>
      <c r="D163" s="17" t="s">
        <v>1599</v>
      </c>
      <c r="E163" s="17" t="s">
        <v>487</v>
      </c>
      <c r="F163" s="17" t="s">
        <v>1597</v>
      </c>
      <c r="G163" s="17" t="s">
        <v>1600</v>
      </c>
      <c r="I163" s="17" t="s">
        <v>1601</v>
      </c>
      <c r="J163" s="17" t="s">
        <v>1602</v>
      </c>
      <c r="M163" s="27">
        <f t="shared" si="21"/>
        <v>2.36516853932584</v>
      </c>
      <c r="N163" s="27">
        <f>V163/I163</f>
        <v>0.0202247191011236</v>
      </c>
      <c r="O163" s="27">
        <f t="shared" si="22"/>
        <v>0.00855106888361045</v>
      </c>
      <c r="P163" s="17" t="s">
        <v>600</v>
      </c>
      <c r="Q163" s="17" t="s">
        <v>604</v>
      </c>
      <c r="S163" s="17" t="s">
        <v>431</v>
      </c>
      <c r="T163" s="17" t="s">
        <v>464</v>
      </c>
      <c r="U163" s="17" t="s">
        <v>50</v>
      </c>
      <c r="V163" s="17">
        <v>3600</v>
      </c>
      <c r="W163" s="17" t="s">
        <v>1603</v>
      </c>
      <c r="X163" s="17" t="s">
        <v>1604</v>
      </c>
      <c r="Y163" s="17" t="s">
        <v>433</v>
      </c>
      <c r="AC163" s="17" t="s">
        <v>1605</v>
      </c>
    </row>
    <row r="164" hidden="1" spans="1:29">
      <c r="A164" s="17" t="s">
        <v>1606</v>
      </c>
      <c r="B164" s="17" t="s">
        <v>1607</v>
      </c>
      <c r="C164" s="17" t="s">
        <v>1608</v>
      </c>
      <c r="D164" s="17" t="s">
        <v>1609</v>
      </c>
      <c r="E164" s="17" t="s">
        <v>425</v>
      </c>
      <c r="F164" s="17" t="s">
        <v>1607</v>
      </c>
      <c r="G164" s="17" t="s">
        <v>1610</v>
      </c>
      <c r="I164" s="17" t="s">
        <v>280</v>
      </c>
      <c r="J164" s="17" t="s">
        <v>945</v>
      </c>
      <c r="M164" s="27">
        <f t="shared" si="21"/>
        <v>2.36363636363636</v>
      </c>
      <c r="N164" s="27">
        <f t="shared" si="31"/>
        <v>0.00909090909090909</v>
      </c>
      <c r="O164" s="27">
        <f t="shared" si="22"/>
        <v>0.00961538461538462</v>
      </c>
      <c r="P164" s="17" t="s">
        <v>499</v>
      </c>
      <c r="Q164" s="17" t="s">
        <v>442</v>
      </c>
      <c r="R164" s="17">
        <v>200</v>
      </c>
      <c r="S164" s="17" t="s">
        <v>431</v>
      </c>
      <c r="T164" s="17" t="s">
        <v>464</v>
      </c>
      <c r="U164" s="17" t="s">
        <v>50</v>
      </c>
      <c r="V164" s="17">
        <v>500</v>
      </c>
      <c r="W164" s="17" t="s">
        <v>520</v>
      </c>
      <c r="X164" s="17" t="s">
        <v>55</v>
      </c>
      <c r="Y164" s="17" t="s">
        <v>433</v>
      </c>
      <c r="AC164" s="17" t="s">
        <v>1611</v>
      </c>
    </row>
    <row r="165" hidden="1" spans="1:29">
      <c r="A165" s="17" t="s">
        <v>189</v>
      </c>
      <c r="B165" s="17" t="s">
        <v>1612</v>
      </c>
      <c r="C165" s="17" t="s">
        <v>1613</v>
      </c>
      <c r="D165" s="17" t="s">
        <v>1614</v>
      </c>
      <c r="E165" s="17" t="s">
        <v>487</v>
      </c>
      <c r="F165" s="17" t="s">
        <v>1615</v>
      </c>
      <c r="G165" s="17" t="s">
        <v>1616</v>
      </c>
      <c r="I165" s="17" t="s">
        <v>618</v>
      </c>
      <c r="J165" s="17" t="s">
        <v>1617</v>
      </c>
      <c r="M165" s="27">
        <f t="shared" si="21"/>
        <v>2.29411764705882</v>
      </c>
      <c r="N165" s="27">
        <f t="shared" si="31"/>
        <v>0.00196078431372549</v>
      </c>
      <c r="O165" s="27">
        <f t="shared" si="22"/>
        <v>0</v>
      </c>
      <c r="P165" s="17" t="s">
        <v>499</v>
      </c>
      <c r="Q165" s="17" t="s">
        <v>442</v>
      </c>
      <c r="R165" s="17">
        <v>200</v>
      </c>
      <c r="S165" s="17" t="s">
        <v>431</v>
      </c>
      <c r="T165" s="17" t="s">
        <v>464</v>
      </c>
      <c r="U165" s="17" t="s">
        <v>432</v>
      </c>
      <c r="W165" s="17" t="s">
        <v>554</v>
      </c>
      <c r="X165" s="17" t="s">
        <v>55</v>
      </c>
      <c r="Y165" s="17" t="s">
        <v>433</v>
      </c>
      <c r="AC165" s="17" t="s">
        <v>1618</v>
      </c>
    </row>
    <row r="166" hidden="1" spans="1:29">
      <c r="A166" s="17" t="s">
        <v>1619</v>
      </c>
      <c r="B166" s="17" t="s">
        <v>1620</v>
      </c>
      <c r="C166" s="17" t="s">
        <v>1621</v>
      </c>
      <c r="D166" s="17" t="s">
        <v>1622</v>
      </c>
      <c r="E166" s="17" t="s">
        <v>1107</v>
      </c>
      <c r="F166" s="17" t="s">
        <v>1623</v>
      </c>
      <c r="G166" s="17" t="s">
        <v>1624</v>
      </c>
      <c r="I166" s="17" t="s">
        <v>49</v>
      </c>
      <c r="J166" s="17" t="s">
        <v>1625</v>
      </c>
      <c r="M166" s="27">
        <f t="shared" si="21"/>
        <v>2.29090909090909</v>
      </c>
      <c r="N166" s="27">
        <f t="shared" si="31"/>
        <v>0.00363636363636364</v>
      </c>
      <c r="O166" s="27">
        <f t="shared" si="22"/>
        <v>0</v>
      </c>
      <c r="P166" s="17" t="s">
        <v>499</v>
      </c>
      <c r="Q166" s="17" t="s">
        <v>442</v>
      </c>
      <c r="R166" s="17">
        <v>200</v>
      </c>
      <c r="S166" s="17" t="s">
        <v>568</v>
      </c>
      <c r="T166" s="17" t="s">
        <v>218</v>
      </c>
      <c r="U166" s="17" t="s">
        <v>432</v>
      </c>
      <c r="W166" s="17" t="s">
        <v>55</v>
      </c>
      <c r="X166" s="17" t="s">
        <v>55</v>
      </c>
      <c r="Y166" s="17" t="s">
        <v>433</v>
      </c>
      <c r="AC166" s="17" t="s">
        <v>1626</v>
      </c>
    </row>
    <row r="167" hidden="1" spans="1:29">
      <c r="A167" s="17" t="s">
        <v>1627</v>
      </c>
      <c r="B167" s="17" t="s">
        <v>1628</v>
      </c>
      <c r="C167" s="17" t="s">
        <v>1629</v>
      </c>
      <c r="D167" s="17" t="s">
        <v>1630</v>
      </c>
      <c r="E167" s="17" t="s">
        <v>1107</v>
      </c>
      <c r="F167" s="17" t="s">
        <v>1631</v>
      </c>
      <c r="G167" s="17" t="s">
        <v>1632</v>
      </c>
      <c r="I167" s="17" t="s">
        <v>762</v>
      </c>
      <c r="J167" s="17" t="s">
        <v>1083</v>
      </c>
      <c r="M167" s="27">
        <f t="shared" si="21"/>
        <v>2.23809523809524</v>
      </c>
      <c r="N167" s="27">
        <f t="shared" ref="N167:N176" si="32">V167/I167</f>
        <v>0.0571428571428571</v>
      </c>
      <c r="O167" s="27">
        <f t="shared" si="22"/>
        <v>0.025531914893617</v>
      </c>
      <c r="P167" s="17" t="s">
        <v>913</v>
      </c>
      <c r="Q167" s="17" t="s">
        <v>857</v>
      </c>
      <c r="S167" s="17" t="s">
        <v>1633</v>
      </c>
      <c r="T167" s="17" t="s">
        <v>218</v>
      </c>
      <c r="U167" s="17" t="s">
        <v>50</v>
      </c>
      <c r="V167" s="17">
        <v>1200</v>
      </c>
      <c r="W167" s="17" t="s">
        <v>1634</v>
      </c>
      <c r="X167" s="17" t="s">
        <v>1180</v>
      </c>
      <c r="Y167" s="17" t="s">
        <v>433</v>
      </c>
      <c r="AC167" s="17" t="s">
        <v>1635</v>
      </c>
    </row>
    <row r="168" hidden="1" spans="1:29">
      <c r="A168" s="17" t="s">
        <v>1636</v>
      </c>
      <c r="B168" s="17" t="s">
        <v>1637</v>
      </c>
      <c r="C168" s="17" t="s">
        <v>1638</v>
      </c>
      <c r="D168" s="17" t="s">
        <v>1639</v>
      </c>
      <c r="E168" s="17" t="s">
        <v>425</v>
      </c>
      <c r="F168" s="17" t="s">
        <v>1640</v>
      </c>
      <c r="G168" s="17" t="s">
        <v>1641</v>
      </c>
      <c r="I168" s="17" t="s">
        <v>1169</v>
      </c>
      <c r="J168" s="17" t="s">
        <v>1642</v>
      </c>
      <c r="M168" s="27">
        <f t="shared" si="21"/>
        <v>2.22950819672131</v>
      </c>
      <c r="N168" s="27">
        <f t="shared" ref="N168:N171" si="33">R168/I168</f>
        <v>0</v>
      </c>
      <c r="O168" s="27">
        <f t="shared" si="22"/>
        <v>0.0165441176470588</v>
      </c>
      <c r="P168" s="17" t="s">
        <v>1594</v>
      </c>
      <c r="Q168" s="17" t="s">
        <v>604</v>
      </c>
      <c r="S168" s="17" t="s">
        <v>431</v>
      </c>
      <c r="T168" s="17" t="s">
        <v>218</v>
      </c>
      <c r="U168" s="17" t="s">
        <v>50</v>
      </c>
      <c r="V168" s="17">
        <v>4500</v>
      </c>
      <c r="W168" s="17" t="s">
        <v>1643</v>
      </c>
      <c r="X168" s="17" t="s">
        <v>1026</v>
      </c>
      <c r="Y168" s="17" t="s">
        <v>433</v>
      </c>
      <c r="AC168" s="17" t="s">
        <v>1635</v>
      </c>
    </row>
    <row r="169" hidden="1" spans="1:29">
      <c r="A169" s="17" t="s">
        <v>1644</v>
      </c>
      <c r="B169" s="17" t="s">
        <v>1645</v>
      </c>
      <c r="C169" s="17" t="s">
        <v>1646</v>
      </c>
      <c r="D169" s="17" t="s">
        <v>1647</v>
      </c>
      <c r="E169" s="17" t="s">
        <v>425</v>
      </c>
      <c r="F169" s="17" t="s">
        <v>1648</v>
      </c>
      <c r="G169" s="17" t="s">
        <v>1649</v>
      </c>
      <c r="I169" s="17" t="s">
        <v>111</v>
      </c>
      <c r="J169" s="17" t="s">
        <v>1250</v>
      </c>
      <c r="M169" s="27">
        <f t="shared" si="21"/>
        <v>2.1875</v>
      </c>
      <c r="N169" s="27">
        <f t="shared" si="33"/>
        <v>0.0125</v>
      </c>
      <c r="O169" s="27">
        <f t="shared" si="22"/>
        <v>0</v>
      </c>
      <c r="P169" s="17" t="s">
        <v>429</v>
      </c>
      <c r="Q169" s="17" t="s">
        <v>442</v>
      </c>
      <c r="R169" s="17">
        <v>200</v>
      </c>
      <c r="S169" s="17" t="s">
        <v>879</v>
      </c>
      <c r="T169" s="17" t="s">
        <v>56</v>
      </c>
      <c r="U169" s="17" t="s">
        <v>432</v>
      </c>
      <c r="W169" s="17" t="s">
        <v>55</v>
      </c>
      <c r="X169" s="17" t="s">
        <v>55</v>
      </c>
      <c r="Y169" s="17" t="s">
        <v>433</v>
      </c>
      <c r="AC169" s="17" t="s">
        <v>1650</v>
      </c>
    </row>
    <row r="170" hidden="1" spans="1:29">
      <c r="A170" s="17" t="s">
        <v>384</v>
      </c>
      <c r="B170" s="17" t="s">
        <v>1651</v>
      </c>
      <c r="C170" s="17" t="s">
        <v>1652</v>
      </c>
      <c r="D170" s="17" t="s">
        <v>1652</v>
      </c>
      <c r="E170" s="17" t="s">
        <v>425</v>
      </c>
      <c r="F170" s="17" t="s">
        <v>1653</v>
      </c>
      <c r="G170" s="17" t="s">
        <v>1654</v>
      </c>
      <c r="I170" s="17" t="s">
        <v>1139</v>
      </c>
      <c r="J170" s="17" t="s">
        <v>771</v>
      </c>
      <c r="M170" s="27">
        <f t="shared" si="21"/>
        <v>2.17647058823529</v>
      </c>
      <c r="N170" s="27">
        <f t="shared" si="32"/>
        <v>0.0441176470588235</v>
      </c>
      <c r="O170" s="27">
        <f t="shared" si="22"/>
        <v>0.0202702702702703</v>
      </c>
      <c r="P170" s="17" t="s">
        <v>499</v>
      </c>
      <c r="Q170" s="17" t="s">
        <v>878</v>
      </c>
      <c r="S170" s="17" t="s">
        <v>1655</v>
      </c>
      <c r="T170" s="17" t="s">
        <v>56</v>
      </c>
      <c r="U170" s="17" t="s">
        <v>50</v>
      </c>
      <c r="V170" s="17">
        <v>1500</v>
      </c>
      <c r="W170" s="17" t="s">
        <v>1656</v>
      </c>
      <c r="X170" s="17" t="s">
        <v>1657</v>
      </c>
      <c r="Y170" s="17" t="s">
        <v>433</v>
      </c>
      <c r="AC170" s="17" t="s">
        <v>1658</v>
      </c>
    </row>
    <row r="171" hidden="1" spans="1:29">
      <c r="A171" s="17" t="s">
        <v>1659</v>
      </c>
      <c r="B171" s="17" t="s">
        <v>1660</v>
      </c>
      <c r="C171" s="17" t="s">
        <v>1661</v>
      </c>
      <c r="D171" s="17" t="s">
        <v>1662</v>
      </c>
      <c r="E171" s="17" t="s">
        <v>425</v>
      </c>
      <c r="F171" s="17" t="s">
        <v>1660</v>
      </c>
      <c r="G171" s="17" t="s">
        <v>1663</v>
      </c>
      <c r="I171" s="17" t="s">
        <v>141</v>
      </c>
      <c r="J171" s="17" t="s">
        <v>1034</v>
      </c>
      <c r="M171" s="27">
        <f t="shared" si="21"/>
        <v>2.16666666666667</v>
      </c>
      <c r="N171" s="27">
        <f t="shared" si="33"/>
        <v>0.0166666666666667</v>
      </c>
      <c r="O171" s="27">
        <f t="shared" si="22"/>
        <v>0</v>
      </c>
      <c r="P171" s="17" t="s">
        <v>499</v>
      </c>
      <c r="Q171" s="17" t="s">
        <v>1664</v>
      </c>
      <c r="R171" s="17">
        <v>200</v>
      </c>
      <c r="S171" s="17" t="s">
        <v>568</v>
      </c>
      <c r="T171" s="17" t="s">
        <v>56</v>
      </c>
      <c r="U171" s="17" t="s">
        <v>432</v>
      </c>
      <c r="W171" s="17" t="s">
        <v>520</v>
      </c>
      <c r="X171" s="17" t="s">
        <v>55</v>
      </c>
      <c r="Y171" s="17" t="s">
        <v>433</v>
      </c>
      <c r="AC171" s="17" t="s">
        <v>1665</v>
      </c>
    </row>
    <row r="172" hidden="1" spans="1:29">
      <c r="A172" s="17" t="s">
        <v>1666</v>
      </c>
      <c r="B172" s="17" t="s">
        <v>1667</v>
      </c>
      <c r="C172" s="17" t="s">
        <v>1668</v>
      </c>
      <c r="D172" s="17" t="s">
        <v>1669</v>
      </c>
      <c r="E172" s="17" t="s">
        <v>487</v>
      </c>
      <c r="F172" s="17" t="s">
        <v>1667</v>
      </c>
      <c r="G172" s="17" t="s">
        <v>1670</v>
      </c>
      <c r="I172" s="17" t="s">
        <v>1671</v>
      </c>
      <c r="J172" s="17" t="s">
        <v>1672</v>
      </c>
      <c r="M172" s="27">
        <f t="shared" si="21"/>
        <v>2.15384615384615</v>
      </c>
      <c r="N172" s="27">
        <f t="shared" si="32"/>
        <v>0.0230769230769231</v>
      </c>
      <c r="O172" s="27">
        <f t="shared" si="22"/>
        <v>0.0107142857142857</v>
      </c>
      <c r="P172" s="17" t="s">
        <v>1594</v>
      </c>
      <c r="Q172" s="17" t="s">
        <v>1673</v>
      </c>
      <c r="S172" s="17" t="s">
        <v>568</v>
      </c>
      <c r="T172" s="17" t="s">
        <v>1674</v>
      </c>
      <c r="U172" s="17" t="s">
        <v>50</v>
      </c>
      <c r="V172" s="17">
        <v>3000</v>
      </c>
      <c r="W172" s="17" t="s">
        <v>1675</v>
      </c>
      <c r="X172" s="17" t="s">
        <v>687</v>
      </c>
      <c r="Y172" s="17" t="s">
        <v>433</v>
      </c>
      <c r="AC172" s="17" t="s">
        <v>1676</v>
      </c>
    </row>
    <row r="173" hidden="1" spans="1:29">
      <c r="A173" s="17" t="s">
        <v>1677</v>
      </c>
      <c r="B173" s="17" t="s">
        <v>1678</v>
      </c>
      <c r="C173" s="17" t="s">
        <v>1679</v>
      </c>
      <c r="D173" s="17" t="s">
        <v>1679</v>
      </c>
      <c r="E173" s="17" t="s">
        <v>425</v>
      </c>
      <c r="F173" s="17" t="s">
        <v>1680</v>
      </c>
      <c r="G173" s="17" t="s">
        <v>1681</v>
      </c>
      <c r="I173" s="17" t="s">
        <v>280</v>
      </c>
      <c r="J173" s="17" t="s">
        <v>1083</v>
      </c>
      <c r="M173" s="27">
        <f t="shared" si="21"/>
        <v>2.13636363636364</v>
      </c>
      <c r="N173" s="27">
        <f t="shared" si="32"/>
        <v>0.0227272727272727</v>
      </c>
      <c r="O173" s="27">
        <f t="shared" si="22"/>
        <v>0.0106382978723404</v>
      </c>
      <c r="P173" s="17" t="s">
        <v>429</v>
      </c>
      <c r="Q173" s="17" t="s">
        <v>629</v>
      </c>
      <c r="S173" s="17" t="s">
        <v>55</v>
      </c>
      <c r="T173" s="17" t="s">
        <v>56</v>
      </c>
      <c r="U173" s="17" t="s">
        <v>50</v>
      </c>
      <c r="V173" s="17">
        <v>500</v>
      </c>
      <c r="W173" s="17" t="s">
        <v>1682</v>
      </c>
      <c r="Y173" s="17" t="s">
        <v>433</v>
      </c>
      <c r="AC173" s="17" t="s">
        <v>1683</v>
      </c>
    </row>
    <row r="174" hidden="1" spans="1:29">
      <c r="A174" s="17" t="s">
        <v>1684</v>
      </c>
      <c r="B174" s="17" t="s">
        <v>1685</v>
      </c>
      <c r="C174" s="17" t="s">
        <v>1686</v>
      </c>
      <c r="D174" s="17" t="s">
        <v>1687</v>
      </c>
      <c r="E174" s="17" t="s">
        <v>487</v>
      </c>
      <c r="F174" s="17" t="s">
        <v>1685</v>
      </c>
      <c r="G174" s="17" t="s">
        <v>1688</v>
      </c>
      <c r="I174" s="17" t="s">
        <v>576</v>
      </c>
      <c r="J174" s="17" t="s">
        <v>1689</v>
      </c>
      <c r="M174" s="27">
        <f t="shared" si="21"/>
        <v>2.1304347826087</v>
      </c>
      <c r="N174" s="27">
        <f t="shared" si="32"/>
        <v>0.0156521739130435</v>
      </c>
      <c r="O174" s="27">
        <f t="shared" si="22"/>
        <v>0.0073469387755102</v>
      </c>
      <c r="P174" s="17" t="s">
        <v>684</v>
      </c>
      <c r="Q174" s="17" t="s">
        <v>442</v>
      </c>
      <c r="S174" s="17" t="s">
        <v>431</v>
      </c>
      <c r="T174" s="17" t="s">
        <v>1690</v>
      </c>
      <c r="U174" s="17" t="s">
        <v>50</v>
      </c>
      <c r="V174" s="17">
        <v>1800</v>
      </c>
      <c r="W174" s="17" t="s">
        <v>1691</v>
      </c>
      <c r="X174" s="17" t="s">
        <v>881</v>
      </c>
      <c r="Y174" s="17" t="s">
        <v>433</v>
      </c>
      <c r="AC174" s="17" t="s">
        <v>1692</v>
      </c>
    </row>
    <row r="175" hidden="1" spans="1:29">
      <c r="A175" s="17" t="s">
        <v>329</v>
      </c>
      <c r="B175" s="17" t="s">
        <v>1693</v>
      </c>
      <c r="C175" s="17" t="s">
        <v>1694</v>
      </c>
      <c r="D175" s="17" t="s">
        <v>1695</v>
      </c>
      <c r="E175" s="17" t="s">
        <v>487</v>
      </c>
      <c r="F175" s="17" t="s">
        <v>1696</v>
      </c>
      <c r="G175" s="17" t="s">
        <v>1697</v>
      </c>
      <c r="I175" s="17" t="s">
        <v>642</v>
      </c>
      <c r="J175" s="17" t="s">
        <v>628</v>
      </c>
      <c r="M175" s="27">
        <f t="shared" si="21"/>
        <v>2.09803921568627</v>
      </c>
      <c r="N175" s="27">
        <f t="shared" si="32"/>
        <v>0.00980392156862745</v>
      </c>
      <c r="O175" s="27">
        <f t="shared" si="22"/>
        <v>0.00467289719626168</v>
      </c>
      <c r="P175" s="17" t="s">
        <v>429</v>
      </c>
      <c r="Q175" s="17" t="s">
        <v>904</v>
      </c>
      <c r="R175" s="17">
        <v>200</v>
      </c>
      <c r="S175" s="17" t="s">
        <v>431</v>
      </c>
      <c r="T175" s="17" t="s">
        <v>218</v>
      </c>
      <c r="U175" s="17" t="s">
        <v>50</v>
      </c>
      <c r="V175" s="17">
        <v>500</v>
      </c>
      <c r="W175" s="17" t="s">
        <v>1698</v>
      </c>
      <c r="X175" s="17" t="s">
        <v>55</v>
      </c>
      <c r="Y175" s="17" t="s">
        <v>433</v>
      </c>
      <c r="AC175" s="17" t="s">
        <v>1699</v>
      </c>
    </row>
    <row r="176" hidden="1" spans="1:29">
      <c r="A176" s="17" t="s">
        <v>1700</v>
      </c>
      <c r="B176" s="17" t="s">
        <v>1701</v>
      </c>
      <c r="C176" s="17" t="s">
        <v>1702</v>
      </c>
      <c r="D176" s="17" t="s">
        <v>1703</v>
      </c>
      <c r="E176" s="17" t="s">
        <v>425</v>
      </c>
      <c r="F176" s="17" t="s">
        <v>1704</v>
      </c>
      <c r="G176" s="17" t="s">
        <v>1705</v>
      </c>
      <c r="I176" s="17" t="s">
        <v>782</v>
      </c>
      <c r="J176" s="17" t="s">
        <v>1706</v>
      </c>
      <c r="M176" s="27">
        <f t="shared" si="21"/>
        <v>2.07692307692308</v>
      </c>
      <c r="N176" s="27">
        <f t="shared" si="32"/>
        <v>0.0384615384615385</v>
      </c>
      <c r="O176" s="27">
        <f t="shared" si="22"/>
        <v>0.0185185185185185</v>
      </c>
      <c r="P176" s="17" t="s">
        <v>429</v>
      </c>
      <c r="Q176" s="17" t="s">
        <v>904</v>
      </c>
      <c r="S176" s="17" t="s">
        <v>1707</v>
      </c>
      <c r="T176" s="17" t="s">
        <v>218</v>
      </c>
      <c r="U176" s="17" t="s">
        <v>50</v>
      </c>
      <c r="V176" s="17">
        <v>500</v>
      </c>
      <c r="W176" s="17" t="s">
        <v>1708</v>
      </c>
      <c r="X176" s="17" t="s">
        <v>55</v>
      </c>
      <c r="Y176" s="17" t="s">
        <v>433</v>
      </c>
      <c r="AC176" s="17" t="s">
        <v>1709</v>
      </c>
    </row>
    <row r="177" hidden="1" spans="1:29">
      <c r="A177" s="17" t="s">
        <v>1710</v>
      </c>
      <c r="B177" s="17" t="s">
        <v>1711</v>
      </c>
      <c r="C177" s="17" t="s">
        <v>1712</v>
      </c>
      <c r="D177" s="17" t="s">
        <v>1713</v>
      </c>
      <c r="E177" s="17" t="s">
        <v>425</v>
      </c>
      <c r="F177" s="17" t="s">
        <v>1711</v>
      </c>
      <c r="G177" s="17" t="s">
        <v>1714</v>
      </c>
      <c r="I177" s="17" t="s">
        <v>676</v>
      </c>
      <c r="J177" s="17" t="s">
        <v>518</v>
      </c>
      <c r="M177" s="27">
        <f t="shared" si="21"/>
        <v>2</v>
      </c>
      <c r="N177" s="27">
        <f t="shared" ref="N177:N181" si="34">R177/I177</f>
        <v>0.00208333333333333</v>
      </c>
      <c r="O177" s="27">
        <f t="shared" si="22"/>
        <v>0</v>
      </c>
      <c r="P177" s="17" t="s">
        <v>429</v>
      </c>
      <c r="Q177" s="17" t="s">
        <v>888</v>
      </c>
      <c r="R177" s="17">
        <v>200</v>
      </c>
      <c r="S177" s="17" t="s">
        <v>511</v>
      </c>
      <c r="T177" s="17" t="s">
        <v>218</v>
      </c>
      <c r="U177" s="17" t="s">
        <v>432</v>
      </c>
      <c r="W177" s="17" t="s">
        <v>432</v>
      </c>
      <c r="X177" s="17" t="s">
        <v>55</v>
      </c>
      <c r="Y177" s="17" t="s">
        <v>433</v>
      </c>
      <c r="AC177" s="17" t="s">
        <v>1715</v>
      </c>
    </row>
    <row r="178" hidden="1" spans="1:29">
      <c r="A178" s="17" t="s">
        <v>1716</v>
      </c>
      <c r="B178" s="17" t="s">
        <v>1717</v>
      </c>
      <c r="C178" s="17" t="s">
        <v>1718</v>
      </c>
      <c r="D178" s="17" t="s">
        <v>1719</v>
      </c>
      <c r="E178" s="17" t="s">
        <v>487</v>
      </c>
      <c r="F178" s="17" t="s">
        <v>1720</v>
      </c>
      <c r="G178" s="17" t="s">
        <v>1721</v>
      </c>
      <c r="I178" s="17" t="s">
        <v>1187</v>
      </c>
      <c r="J178" s="17" t="s">
        <v>1722</v>
      </c>
      <c r="M178" s="27">
        <f t="shared" si="21"/>
        <v>1.99038461538462</v>
      </c>
      <c r="N178" s="27">
        <f t="shared" si="34"/>
        <v>0.00192307692307692</v>
      </c>
      <c r="O178" s="27">
        <f t="shared" si="22"/>
        <v>0</v>
      </c>
      <c r="P178" s="17" t="s">
        <v>600</v>
      </c>
      <c r="Q178" s="17" t="s">
        <v>442</v>
      </c>
      <c r="R178" s="17">
        <v>200</v>
      </c>
      <c r="S178" s="17" t="s">
        <v>431</v>
      </c>
      <c r="T178" s="17" t="s">
        <v>56</v>
      </c>
      <c r="U178" s="17" t="s">
        <v>432</v>
      </c>
      <c r="W178" s="17" t="s">
        <v>55</v>
      </c>
      <c r="X178" s="17" t="s">
        <v>55</v>
      </c>
      <c r="Y178" s="17" t="s">
        <v>433</v>
      </c>
      <c r="AC178" s="17" t="s">
        <v>1723</v>
      </c>
    </row>
    <row r="179" hidden="1" spans="1:29">
      <c r="A179" s="17" t="s">
        <v>1724</v>
      </c>
      <c r="B179" s="17" t="s">
        <v>1725</v>
      </c>
      <c r="C179" s="17" t="s">
        <v>1726</v>
      </c>
      <c r="D179" s="17" t="s">
        <v>1726</v>
      </c>
      <c r="E179" s="17" t="s">
        <v>487</v>
      </c>
      <c r="F179" s="17" t="s">
        <v>1727</v>
      </c>
      <c r="G179" s="17" t="s">
        <v>1691</v>
      </c>
      <c r="I179" s="17" t="s">
        <v>1728</v>
      </c>
      <c r="J179" s="17" t="s">
        <v>1729</v>
      </c>
      <c r="M179" s="27">
        <f t="shared" si="21"/>
        <v>1.9811320754717</v>
      </c>
      <c r="N179" s="27">
        <f t="shared" ref="N179:N182" si="35">V179/I179</f>
        <v>0.00283018867924528</v>
      </c>
      <c r="O179" s="27">
        <f t="shared" si="22"/>
        <v>0.00142857142857143</v>
      </c>
      <c r="P179" s="17" t="s">
        <v>429</v>
      </c>
      <c r="Q179" s="17" t="s">
        <v>604</v>
      </c>
      <c r="R179" s="17">
        <v>200</v>
      </c>
      <c r="S179" s="17" t="s">
        <v>500</v>
      </c>
      <c r="T179" s="17" t="s">
        <v>56</v>
      </c>
      <c r="U179" s="17" t="s">
        <v>50</v>
      </c>
      <c r="V179" s="17">
        <v>300</v>
      </c>
      <c r="W179" s="17" t="s">
        <v>1730</v>
      </c>
      <c r="Y179" s="17" t="s">
        <v>433</v>
      </c>
      <c r="AC179" s="17" t="s">
        <v>1731</v>
      </c>
    </row>
    <row r="180" hidden="1" spans="1:29">
      <c r="A180" s="17" t="s">
        <v>1732</v>
      </c>
      <c r="B180" s="17" t="s">
        <v>1733</v>
      </c>
      <c r="C180" s="17" t="s">
        <v>1734</v>
      </c>
      <c r="D180" s="17" t="s">
        <v>1735</v>
      </c>
      <c r="E180" s="17" t="s">
        <v>487</v>
      </c>
      <c r="F180" s="17" t="s">
        <v>1734</v>
      </c>
      <c r="G180" s="17" t="s">
        <v>1579</v>
      </c>
      <c r="I180" s="17" t="s">
        <v>76</v>
      </c>
      <c r="J180" s="17" t="s">
        <v>1504</v>
      </c>
      <c r="M180" s="27">
        <f t="shared" si="21"/>
        <v>1.94174757281553</v>
      </c>
      <c r="N180" s="27">
        <f t="shared" si="35"/>
        <v>0.00485436893203883</v>
      </c>
      <c r="O180" s="27">
        <f t="shared" si="22"/>
        <v>0.0025</v>
      </c>
      <c r="P180" s="17" t="s">
        <v>1594</v>
      </c>
      <c r="Q180" s="17" t="s">
        <v>604</v>
      </c>
      <c r="S180" s="17" t="s">
        <v>431</v>
      </c>
      <c r="T180" s="17" t="s">
        <v>464</v>
      </c>
      <c r="U180" s="17" t="s">
        <v>50</v>
      </c>
      <c r="V180" s="17">
        <v>500</v>
      </c>
      <c r="W180" s="17" t="s">
        <v>1736</v>
      </c>
      <c r="X180" s="17" t="s">
        <v>55</v>
      </c>
      <c r="Y180" s="17" t="s">
        <v>433</v>
      </c>
      <c r="AC180" s="17" t="s">
        <v>1737</v>
      </c>
    </row>
    <row r="181" hidden="1" spans="1:29">
      <c r="A181" s="17" t="s">
        <v>1738</v>
      </c>
      <c r="B181" s="17" t="s">
        <v>1739</v>
      </c>
      <c r="C181" s="17" t="s">
        <v>1740</v>
      </c>
      <c r="D181" s="17" t="s">
        <v>1740</v>
      </c>
      <c r="E181" s="17" t="s">
        <v>425</v>
      </c>
      <c r="F181" s="17" t="s">
        <v>1741</v>
      </c>
      <c r="G181" s="17" t="s">
        <v>1742</v>
      </c>
      <c r="I181" s="17" t="s">
        <v>166</v>
      </c>
      <c r="J181" s="17" t="s">
        <v>762</v>
      </c>
      <c r="M181" s="27">
        <f t="shared" si="21"/>
        <v>1.90909090909091</v>
      </c>
      <c r="N181" s="27">
        <f t="shared" si="34"/>
        <v>0.0181818181818182</v>
      </c>
      <c r="O181" s="27">
        <f t="shared" si="22"/>
        <v>0</v>
      </c>
      <c r="P181" s="17" t="s">
        <v>499</v>
      </c>
      <c r="Q181" s="17" t="s">
        <v>442</v>
      </c>
      <c r="R181" s="17">
        <v>200</v>
      </c>
      <c r="S181" s="17" t="s">
        <v>568</v>
      </c>
      <c r="T181" s="17" t="s">
        <v>218</v>
      </c>
      <c r="U181" s="17" t="s">
        <v>432</v>
      </c>
      <c r="W181" s="17" t="s">
        <v>55</v>
      </c>
      <c r="Y181" s="17" t="s">
        <v>433</v>
      </c>
      <c r="AC181" s="17" t="s">
        <v>1743</v>
      </c>
    </row>
    <row r="182" hidden="1" spans="1:29">
      <c r="A182" s="17" t="s">
        <v>1744</v>
      </c>
      <c r="B182" s="17" t="s">
        <v>1745</v>
      </c>
      <c r="C182" s="17" t="s">
        <v>1746</v>
      </c>
      <c r="D182" s="17" t="s">
        <v>724</v>
      </c>
      <c r="E182" s="17" t="s">
        <v>425</v>
      </c>
      <c r="F182" s="17" t="s">
        <v>1747</v>
      </c>
      <c r="G182" s="17" t="s">
        <v>1748</v>
      </c>
      <c r="I182" s="17" t="s">
        <v>1749</v>
      </c>
      <c r="J182" s="17" t="s">
        <v>1750</v>
      </c>
      <c r="M182" s="27">
        <f t="shared" si="21"/>
        <v>1.88118811881188</v>
      </c>
      <c r="N182" s="27">
        <f t="shared" si="35"/>
        <v>0.0277227722772277</v>
      </c>
      <c r="O182" s="27">
        <f t="shared" si="22"/>
        <v>0.0147368421052632</v>
      </c>
      <c r="P182" s="17" t="s">
        <v>772</v>
      </c>
      <c r="Q182" s="17" t="s">
        <v>1751</v>
      </c>
      <c r="S182" s="17" t="s">
        <v>431</v>
      </c>
      <c r="T182" s="17" t="s">
        <v>56</v>
      </c>
      <c r="U182" s="17" t="s">
        <v>50</v>
      </c>
      <c r="V182" s="17">
        <v>2800</v>
      </c>
      <c r="W182" s="17" t="s">
        <v>1752</v>
      </c>
      <c r="X182" s="17" t="s">
        <v>1753</v>
      </c>
      <c r="Y182" s="17" t="s">
        <v>433</v>
      </c>
      <c r="AC182" s="17" t="s">
        <v>1754</v>
      </c>
    </row>
    <row r="183" hidden="1" spans="1:29">
      <c r="A183" s="17" t="s">
        <v>395</v>
      </c>
      <c r="B183" s="17" t="s">
        <v>1755</v>
      </c>
      <c r="C183" s="17" t="s">
        <v>1756</v>
      </c>
      <c r="D183" s="17" t="s">
        <v>1757</v>
      </c>
      <c r="E183" s="17" t="s">
        <v>425</v>
      </c>
      <c r="F183" s="17" t="s">
        <v>1756</v>
      </c>
      <c r="G183" s="17" t="s">
        <v>1758</v>
      </c>
      <c r="I183" s="17" t="s">
        <v>166</v>
      </c>
      <c r="J183" s="17" t="s">
        <v>1368</v>
      </c>
      <c r="M183" s="27">
        <f t="shared" si="21"/>
        <v>1.81818181818182</v>
      </c>
      <c r="N183" s="27">
        <f t="shared" ref="N183:N186" si="36">R183/I183</f>
        <v>0.0181818181818182</v>
      </c>
      <c r="O183" s="27">
        <f t="shared" si="22"/>
        <v>0</v>
      </c>
      <c r="P183" s="17" t="s">
        <v>429</v>
      </c>
      <c r="Q183" s="17" t="s">
        <v>442</v>
      </c>
      <c r="R183" s="17">
        <v>200</v>
      </c>
      <c r="S183" s="17" t="s">
        <v>431</v>
      </c>
      <c r="T183" s="17" t="s">
        <v>56</v>
      </c>
      <c r="U183" s="17" t="s">
        <v>432</v>
      </c>
      <c r="W183" s="17" t="s">
        <v>520</v>
      </c>
      <c r="X183" s="17" t="s">
        <v>55</v>
      </c>
      <c r="Y183" s="17" t="s">
        <v>433</v>
      </c>
      <c r="AC183" s="17" t="s">
        <v>1759</v>
      </c>
    </row>
    <row r="184" hidden="1" spans="1:29">
      <c r="A184" s="17" t="s">
        <v>1760</v>
      </c>
      <c r="B184" s="17" t="s">
        <v>1761</v>
      </c>
      <c r="C184" s="17" t="s">
        <v>1762</v>
      </c>
      <c r="D184" s="17" t="s">
        <v>1763</v>
      </c>
      <c r="E184" s="17" t="s">
        <v>425</v>
      </c>
      <c r="F184" s="17" t="s">
        <v>1762</v>
      </c>
      <c r="G184" s="17" t="s">
        <v>1764</v>
      </c>
      <c r="I184" s="17" t="s">
        <v>1765</v>
      </c>
      <c r="J184" s="17" t="s">
        <v>177</v>
      </c>
      <c r="M184" s="27">
        <f t="shared" si="21"/>
        <v>1.78217821782178</v>
      </c>
      <c r="N184" s="27">
        <f t="shared" ref="N184:N189" si="37">V184/I184</f>
        <v>0.198019801980198</v>
      </c>
      <c r="O184" s="27">
        <f t="shared" si="22"/>
        <v>0.111111111111111</v>
      </c>
      <c r="P184" s="17" t="s">
        <v>499</v>
      </c>
      <c r="Q184" s="17" t="s">
        <v>604</v>
      </c>
      <c r="S184" s="17" t="s">
        <v>431</v>
      </c>
      <c r="T184" s="17" t="s">
        <v>287</v>
      </c>
      <c r="U184" s="17" t="s">
        <v>50</v>
      </c>
      <c r="V184" s="17">
        <v>2000</v>
      </c>
      <c r="W184" s="17" t="s">
        <v>1766</v>
      </c>
      <c r="X184" s="17" t="s">
        <v>1323</v>
      </c>
      <c r="Y184" s="17" t="s">
        <v>433</v>
      </c>
      <c r="AC184" s="17" t="s">
        <v>1767</v>
      </c>
    </row>
    <row r="185" hidden="1" spans="1:29">
      <c r="A185" s="17" t="s">
        <v>1768</v>
      </c>
      <c r="B185" s="17" t="s">
        <v>1769</v>
      </c>
      <c r="C185" s="17" t="s">
        <v>1770</v>
      </c>
      <c r="D185" s="17" t="s">
        <v>1771</v>
      </c>
      <c r="E185" s="17" t="s">
        <v>1107</v>
      </c>
      <c r="F185" s="17" t="s">
        <v>1772</v>
      </c>
      <c r="G185" s="17" t="s">
        <v>1773</v>
      </c>
      <c r="I185" s="17" t="s">
        <v>243</v>
      </c>
      <c r="J185" s="17" t="s">
        <v>1231</v>
      </c>
      <c r="M185" s="27">
        <f t="shared" si="21"/>
        <v>1.73913043478261</v>
      </c>
      <c r="N185" s="27">
        <f t="shared" si="36"/>
        <v>0.00869565217391304</v>
      </c>
      <c r="O185" s="27">
        <f t="shared" si="22"/>
        <v>0</v>
      </c>
      <c r="P185" s="17" t="s">
        <v>499</v>
      </c>
      <c r="Q185" s="17" t="s">
        <v>604</v>
      </c>
      <c r="R185" s="17">
        <v>200</v>
      </c>
      <c r="S185" s="17" t="s">
        <v>1774</v>
      </c>
      <c r="T185" s="17" t="s">
        <v>218</v>
      </c>
      <c r="U185" s="17" t="s">
        <v>432</v>
      </c>
      <c r="W185" s="17" t="s">
        <v>520</v>
      </c>
      <c r="X185" s="17" t="s">
        <v>520</v>
      </c>
      <c r="Y185" s="17" t="s">
        <v>433</v>
      </c>
      <c r="AC185" s="17" t="s">
        <v>1775</v>
      </c>
    </row>
    <row r="186" hidden="1" spans="1:29">
      <c r="A186" s="17" t="s">
        <v>1776</v>
      </c>
      <c r="B186" s="17" t="s">
        <v>1777</v>
      </c>
      <c r="C186" s="17" t="s">
        <v>1778</v>
      </c>
      <c r="D186" s="17" t="s">
        <v>1779</v>
      </c>
      <c r="E186" s="17" t="s">
        <v>487</v>
      </c>
      <c r="F186" s="17" t="s">
        <v>1777</v>
      </c>
      <c r="G186" s="17" t="s">
        <v>1780</v>
      </c>
      <c r="I186" s="17" t="s">
        <v>1722</v>
      </c>
      <c r="J186" s="17" t="s">
        <v>1781</v>
      </c>
      <c r="M186" s="27">
        <f t="shared" si="21"/>
        <v>1.73913043478261</v>
      </c>
      <c r="N186" s="27">
        <f t="shared" si="36"/>
        <v>0.000966183574879227</v>
      </c>
      <c r="O186" s="27">
        <f t="shared" si="22"/>
        <v>0.000833333333333333</v>
      </c>
      <c r="P186" s="17" t="s">
        <v>429</v>
      </c>
      <c r="Q186" s="17" t="s">
        <v>1110</v>
      </c>
      <c r="R186" s="17">
        <v>200</v>
      </c>
      <c r="S186" s="17" t="s">
        <v>431</v>
      </c>
      <c r="T186" s="17" t="s">
        <v>796</v>
      </c>
      <c r="U186" s="17" t="s">
        <v>50</v>
      </c>
      <c r="V186" s="17">
        <v>300</v>
      </c>
      <c r="W186" s="17" t="s">
        <v>55</v>
      </c>
      <c r="X186" s="17" t="s">
        <v>55</v>
      </c>
      <c r="Y186" s="17" t="s">
        <v>433</v>
      </c>
      <c r="AC186" s="17" t="s">
        <v>1782</v>
      </c>
    </row>
    <row r="187" hidden="1" spans="1:29">
      <c r="A187" s="17" t="s">
        <v>1783</v>
      </c>
      <c r="B187" s="17" t="s">
        <v>1784</v>
      </c>
      <c r="C187" s="17" t="s">
        <v>1785</v>
      </c>
      <c r="D187" s="17" t="s">
        <v>1786</v>
      </c>
      <c r="E187" s="17" t="s">
        <v>487</v>
      </c>
      <c r="F187" s="17" t="s">
        <v>1784</v>
      </c>
      <c r="G187" s="17" t="s">
        <v>1787</v>
      </c>
      <c r="I187" s="17" t="s">
        <v>1788</v>
      </c>
      <c r="J187" s="17" t="s">
        <v>1789</v>
      </c>
      <c r="M187" s="27">
        <f t="shared" si="21"/>
        <v>1.71957671957672</v>
      </c>
      <c r="N187" s="27">
        <f t="shared" si="37"/>
        <v>0.00634920634920635</v>
      </c>
      <c r="O187" s="27">
        <f t="shared" si="22"/>
        <v>0.00369230769230769</v>
      </c>
      <c r="P187" s="17" t="s">
        <v>429</v>
      </c>
      <c r="Q187" s="17" t="s">
        <v>604</v>
      </c>
      <c r="S187" s="17" t="s">
        <v>482</v>
      </c>
      <c r="T187" s="17" t="s">
        <v>218</v>
      </c>
      <c r="U187" s="17" t="s">
        <v>50</v>
      </c>
      <c r="V187" s="17">
        <v>1200</v>
      </c>
      <c r="W187" s="17" t="s">
        <v>1790</v>
      </c>
      <c r="X187" s="17" t="s">
        <v>1180</v>
      </c>
      <c r="Y187" s="17" t="s">
        <v>433</v>
      </c>
      <c r="AC187" s="17" t="s">
        <v>1791</v>
      </c>
    </row>
    <row r="188" hidden="1" spans="1:29">
      <c r="A188" s="17" t="s">
        <v>351</v>
      </c>
      <c r="B188" s="17" t="s">
        <v>1792</v>
      </c>
      <c r="C188" s="17" t="s">
        <v>1793</v>
      </c>
      <c r="D188" s="17" t="s">
        <v>1793</v>
      </c>
      <c r="E188" s="17" t="s">
        <v>487</v>
      </c>
      <c r="F188" s="17" t="s">
        <v>1794</v>
      </c>
      <c r="G188" s="17" t="s">
        <v>1795</v>
      </c>
      <c r="I188" s="17" t="s">
        <v>877</v>
      </c>
      <c r="J188" s="17" t="s">
        <v>839</v>
      </c>
      <c r="M188" s="27">
        <f t="shared" si="21"/>
        <v>1.71794871794872</v>
      </c>
      <c r="N188" s="27">
        <f t="shared" si="37"/>
        <v>0.0769230769230769</v>
      </c>
      <c r="O188" s="27">
        <f t="shared" si="22"/>
        <v>0.0447761194029851</v>
      </c>
      <c r="P188" s="17" t="s">
        <v>429</v>
      </c>
      <c r="Q188" s="17" t="s">
        <v>604</v>
      </c>
      <c r="S188" s="17" t="s">
        <v>511</v>
      </c>
      <c r="T188" s="17" t="s">
        <v>56</v>
      </c>
      <c r="U188" s="17" t="s">
        <v>50</v>
      </c>
      <c r="V188" s="17">
        <v>3000</v>
      </c>
      <c r="W188" s="17" t="s">
        <v>1796</v>
      </c>
      <c r="X188" s="17" t="s">
        <v>687</v>
      </c>
      <c r="Y188" s="17" t="s">
        <v>433</v>
      </c>
      <c r="AC188" s="17" t="s">
        <v>1797</v>
      </c>
    </row>
    <row r="189" hidden="1" spans="1:29">
      <c r="A189" s="17" t="s">
        <v>1798</v>
      </c>
      <c r="B189" s="17" t="s">
        <v>1799</v>
      </c>
      <c r="C189" s="17" t="s">
        <v>1800</v>
      </c>
      <c r="D189" s="17" t="s">
        <v>1801</v>
      </c>
      <c r="E189" s="17" t="s">
        <v>425</v>
      </c>
      <c r="F189" s="17" t="s">
        <v>1802</v>
      </c>
      <c r="G189" s="17" t="s">
        <v>1803</v>
      </c>
      <c r="I189" s="17" t="s">
        <v>1187</v>
      </c>
      <c r="J189" s="17" t="s">
        <v>509</v>
      </c>
      <c r="M189" s="27">
        <f t="shared" si="21"/>
        <v>1.70192307692308</v>
      </c>
      <c r="N189" s="27">
        <f t="shared" si="37"/>
        <v>0.0144230769230769</v>
      </c>
      <c r="O189" s="27">
        <f t="shared" si="22"/>
        <v>0.00847457627118644</v>
      </c>
      <c r="P189" s="17" t="s">
        <v>429</v>
      </c>
      <c r="Q189" s="17" t="s">
        <v>604</v>
      </c>
      <c r="S189" s="17" t="s">
        <v>1804</v>
      </c>
      <c r="T189" s="17" t="s">
        <v>218</v>
      </c>
      <c r="U189" s="17" t="s">
        <v>50</v>
      </c>
      <c r="V189" s="17">
        <v>1500</v>
      </c>
      <c r="W189" s="17" t="s">
        <v>1805</v>
      </c>
      <c r="X189" s="17" t="s">
        <v>1657</v>
      </c>
      <c r="Y189" s="17" t="s">
        <v>433</v>
      </c>
      <c r="AC189" s="17" t="s">
        <v>1806</v>
      </c>
    </row>
    <row r="190" hidden="1" spans="1:29">
      <c r="A190" s="17" t="s">
        <v>1807</v>
      </c>
      <c r="B190" s="17" t="s">
        <v>1808</v>
      </c>
      <c r="C190" s="17" t="s">
        <v>1809</v>
      </c>
      <c r="D190" s="17" t="s">
        <v>1810</v>
      </c>
      <c r="E190" s="17" t="s">
        <v>1107</v>
      </c>
      <c r="F190" s="17" t="s">
        <v>1811</v>
      </c>
      <c r="G190" s="17" t="s">
        <v>1812</v>
      </c>
      <c r="I190" s="17" t="s">
        <v>141</v>
      </c>
      <c r="J190" s="17" t="s">
        <v>1368</v>
      </c>
      <c r="M190" s="27">
        <f t="shared" si="21"/>
        <v>1.66666666666667</v>
      </c>
      <c r="N190" s="27">
        <f t="shared" ref="N190:N195" si="38">R190/I190</f>
        <v>0.0166666666666667</v>
      </c>
      <c r="O190" s="27">
        <f t="shared" si="22"/>
        <v>0</v>
      </c>
      <c r="P190" s="17" t="s">
        <v>429</v>
      </c>
      <c r="Q190" s="17" t="s">
        <v>1344</v>
      </c>
      <c r="R190" s="17">
        <v>200</v>
      </c>
      <c r="S190" s="17" t="s">
        <v>1813</v>
      </c>
      <c r="T190" s="17" t="s">
        <v>218</v>
      </c>
      <c r="U190" s="17" t="s">
        <v>432</v>
      </c>
      <c r="W190" s="17" t="s">
        <v>55</v>
      </c>
      <c r="X190" s="17" t="s">
        <v>55</v>
      </c>
      <c r="Y190" s="17" t="s">
        <v>433</v>
      </c>
      <c r="AC190" s="17" t="s">
        <v>1814</v>
      </c>
    </row>
    <row r="191" hidden="1" spans="1:29">
      <c r="A191" s="17" t="s">
        <v>1815</v>
      </c>
      <c r="B191" s="17" t="s">
        <v>1816</v>
      </c>
      <c r="C191" s="17" t="s">
        <v>1817</v>
      </c>
      <c r="D191" s="17" t="s">
        <v>1818</v>
      </c>
      <c r="E191" s="17" t="s">
        <v>425</v>
      </c>
      <c r="F191" s="17" t="s">
        <v>1819</v>
      </c>
      <c r="G191" s="17" t="s">
        <v>1820</v>
      </c>
      <c r="I191" s="17" t="s">
        <v>1821</v>
      </c>
      <c r="J191" s="17" t="s">
        <v>148</v>
      </c>
      <c r="M191" s="27">
        <f t="shared" si="21"/>
        <v>1.6490765171504</v>
      </c>
      <c r="N191" s="27">
        <f t="shared" si="38"/>
        <v>0.0219876868953386</v>
      </c>
      <c r="O191" s="27">
        <f t="shared" si="22"/>
        <v>0</v>
      </c>
      <c r="P191" s="17" t="s">
        <v>429</v>
      </c>
      <c r="Q191" s="17" t="s">
        <v>810</v>
      </c>
      <c r="R191" s="17">
        <v>200</v>
      </c>
      <c r="S191" s="17" t="s">
        <v>879</v>
      </c>
      <c r="T191" s="17" t="s">
        <v>218</v>
      </c>
      <c r="U191" s="17" t="s">
        <v>432</v>
      </c>
      <c r="W191" s="17" t="s">
        <v>55</v>
      </c>
      <c r="X191" s="17" t="s">
        <v>55</v>
      </c>
      <c r="Y191" s="17" t="s">
        <v>433</v>
      </c>
      <c r="AC191" s="17" t="s">
        <v>1822</v>
      </c>
    </row>
    <row r="192" hidden="1" spans="1:29">
      <c r="A192" s="17" t="s">
        <v>1823</v>
      </c>
      <c r="B192" s="17" t="s">
        <v>1824</v>
      </c>
      <c r="C192" s="17" t="s">
        <v>1825</v>
      </c>
      <c r="D192" s="17" t="s">
        <v>1825</v>
      </c>
      <c r="E192" s="17" t="s">
        <v>425</v>
      </c>
      <c r="F192" s="17" t="s">
        <v>1826</v>
      </c>
      <c r="G192" s="17" t="s">
        <v>1827</v>
      </c>
      <c r="I192" s="17" t="s">
        <v>111</v>
      </c>
      <c r="J192" s="17" t="s">
        <v>1828</v>
      </c>
      <c r="M192" s="27">
        <f t="shared" si="21"/>
        <v>1.5625</v>
      </c>
      <c r="N192" s="27">
        <f t="shared" si="38"/>
        <v>0.0125</v>
      </c>
      <c r="O192" s="27">
        <f t="shared" si="22"/>
        <v>0</v>
      </c>
      <c r="P192" s="17" t="s">
        <v>429</v>
      </c>
      <c r="Q192" s="17" t="s">
        <v>857</v>
      </c>
      <c r="R192" s="17">
        <v>200</v>
      </c>
      <c r="S192" s="17" t="s">
        <v>463</v>
      </c>
      <c r="T192" s="17" t="s">
        <v>218</v>
      </c>
      <c r="U192" s="17" t="s">
        <v>432</v>
      </c>
      <c r="W192" s="17" t="s">
        <v>55</v>
      </c>
      <c r="X192" s="17" t="s">
        <v>55</v>
      </c>
      <c r="Y192" s="17" t="s">
        <v>433</v>
      </c>
      <c r="AC192" s="17" t="s">
        <v>1829</v>
      </c>
    </row>
    <row r="193" hidden="1" spans="1:29">
      <c r="A193" s="17" t="s">
        <v>1830</v>
      </c>
      <c r="B193" s="17" t="s">
        <v>1831</v>
      </c>
      <c r="C193" s="17" t="s">
        <v>1832</v>
      </c>
      <c r="D193" s="17" t="s">
        <v>1833</v>
      </c>
      <c r="E193" s="17" t="s">
        <v>487</v>
      </c>
      <c r="F193" s="17" t="s">
        <v>1834</v>
      </c>
      <c r="G193" s="17" t="s">
        <v>1835</v>
      </c>
      <c r="I193" s="17" t="s">
        <v>804</v>
      </c>
      <c r="J193" s="17" t="s">
        <v>1836</v>
      </c>
      <c r="M193" s="27">
        <f t="shared" si="21"/>
        <v>1.47619047619048</v>
      </c>
      <c r="N193" s="27">
        <f t="shared" si="38"/>
        <v>0.0019047619047619</v>
      </c>
      <c r="O193" s="27">
        <f t="shared" si="22"/>
        <v>0.0032258064516129</v>
      </c>
      <c r="P193" s="17" t="s">
        <v>499</v>
      </c>
      <c r="Q193" s="17" t="s">
        <v>1837</v>
      </c>
      <c r="R193" s="17">
        <v>200</v>
      </c>
      <c r="S193" s="17" t="s">
        <v>431</v>
      </c>
      <c r="T193" s="17" t="s">
        <v>56</v>
      </c>
      <c r="U193" s="17" t="s">
        <v>432</v>
      </c>
      <c r="V193" s="17">
        <v>500</v>
      </c>
      <c r="W193" s="17" t="s">
        <v>520</v>
      </c>
      <c r="X193" s="17" t="s">
        <v>55</v>
      </c>
      <c r="Y193" s="17" t="s">
        <v>433</v>
      </c>
      <c r="AC193" s="17" t="s">
        <v>1838</v>
      </c>
    </row>
    <row r="194" hidden="1" spans="1:29">
      <c r="A194" s="17" t="s">
        <v>1839</v>
      </c>
      <c r="B194" s="17" t="s">
        <v>1840</v>
      </c>
      <c r="C194" s="17" t="s">
        <v>1841</v>
      </c>
      <c r="D194" s="17" t="s">
        <v>1842</v>
      </c>
      <c r="E194" s="17" t="s">
        <v>425</v>
      </c>
      <c r="F194" s="17" t="s">
        <v>1843</v>
      </c>
      <c r="G194" s="17" t="s">
        <v>1844</v>
      </c>
      <c r="I194" s="17" t="s">
        <v>166</v>
      </c>
      <c r="J194" s="17" t="s">
        <v>111</v>
      </c>
      <c r="M194" s="27">
        <f t="shared" ref="M194:M207" si="39">J194/I194</f>
        <v>1.45454545454545</v>
      </c>
      <c r="N194" s="27">
        <f t="shared" si="38"/>
        <v>0.0181818181818182</v>
      </c>
      <c r="O194" s="27">
        <f t="shared" ref="O194:O207" si="40">V194/J194</f>
        <v>0</v>
      </c>
      <c r="P194" s="17" t="s">
        <v>429</v>
      </c>
      <c r="Q194" s="17" t="s">
        <v>1110</v>
      </c>
      <c r="R194" s="17">
        <v>200</v>
      </c>
      <c r="S194" s="17" t="s">
        <v>431</v>
      </c>
      <c r="T194" s="17" t="s">
        <v>218</v>
      </c>
      <c r="U194" s="17" t="s">
        <v>432</v>
      </c>
      <c r="W194" s="17" t="s">
        <v>55</v>
      </c>
      <c r="X194" s="17" t="s">
        <v>55</v>
      </c>
      <c r="Y194" s="17" t="s">
        <v>433</v>
      </c>
      <c r="AC194" s="17" t="s">
        <v>1845</v>
      </c>
    </row>
    <row r="195" hidden="1" spans="1:29">
      <c r="A195" s="17" t="s">
        <v>1846</v>
      </c>
      <c r="B195" s="17" t="s">
        <v>1847</v>
      </c>
      <c r="C195" s="17" t="s">
        <v>1848</v>
      </c>
      <c r="D195" s="17" t="s">
        <v>1849</v>
      </c>
      <c r="E195" s="17" t="s">
        <v>487</v>
      </c>
      <c r="F195" s="17" t="s">
        <v>1847</v>
      </c>
      <c r="G195" s="17" t="s">
        <v>1766</v>
      </c>
      <c r="I195" s="17" t="s">
        <v>1728</v>
      </c>
      <c r="J195" s="17" t="s">
        <v>1850</v>
      </c>
      <c r="M195" s="27">
        <f t="shared" si="39"/>
        <v>1.33962264150943</v>
      </c>
      <c r="N195" s="27">
        <f t="shared" si="38"/>
        <v>0.00188679245283019</v>
      </c>
      <c r="O195" s="27">
        <f t="shared" si="40"/>
        <v>0</v>
      </c>
      <c r="P195" s="17" t="s">
        <v>499</v>
      </c>
      <c r="Q195" s="17" t="s">
        <v>1851</v>
      </c>
      <c r="R195" s="17">
        <v>200</v>
      </c>
      <c r="S195" s="17" t="s">
        <v>1852</v>
      </c>
      <c r="T195" s="17" t="s">
        <v>1068</v>
      </c>
      <c r="U195" s="17" t="s">
        <v>50</v>
      </c>
      <c r="W195" s="17" t="s">
        <v>1853</v>
      </c>
      <c r="X195" s="17" t="s">
        <v>55</v>
      </c>
      <c r="Y195" s="17" t="s">
        <v>433</v>
      </c>
      <c r="AC195" s="17" t="s">
        <v>1854</v>
      </c>
    </row>
    <row r="196" hidden="1" spans="1:29">
      <c r="A196" s="17" t="s">
        <v>1855</v>
      </c>
      <c r="B196" s="17" t="s">
        <v>1856</v>
      </c>
      <c r="C196" s="17" t="s">
        <v>1857</v>
      </c>
      <c r="D196" s="17" t="s">
        <v>1858</v>
      </c>
      <c r="E196" s="17" t="s">
        <v>425</v>
      </c>
      <c r="F196" s="17" t="s">
        <v>1859</v>
      </c>
      <c r="G196" s="17" t="s">
        <v>1860</v>
      </c>
      <c r="I196" s="17" t="s">
        <v>782</v>
      </c>
      <c r="J196" s="17" t="s">
        <v>1861</v>
      </c>
      <c r="M196" s="27">
        <f t="shared" si="39"/>
        <v>1.26423076923077</v>
      </c>
      <c r="N196" s="27">
        <f t="shared" ref="N196:N199" si="41">V196/I196</f>
        <v>0.0230769230769231</v>
      </c>
      <c r="O196" s="27">
        <f t="shared" si="40"/>
        <v>0.0182537268025555</v>
      </c>
      <c r="P196" s="17" t="s">
        <v>429</v>
      </c>
      <c r="Q196" s="17" t="s">
        <v>604</v>
      </c>
      <c r="R196" s="17">
        <v>200</v>
      </c>
      <c r="S196" s="17" t="s">
        <v>1335</v>
      </c>
      <c r="T196" s="17" t="s">
        <v>218</v>
      </c>
      <c r="U196" s="17" t="s">
        <v>50</v>
      </c>
      <c r="V196" s="17">
        <v>300</v>
      </c>
      <c r="W196" s="17" t="s">
        <v>1862</v>
      </c>
      <c r="X196" s="17" t="s">
        <v>55</v>
      </c>
      <c r="Y196" s="17" t="s">
        <v>433</v>
      </c>
      <c r="AC196" s="17" t="s">
        <v>1863</v>
      </c>
    </row>
    <row r="197" hidden="1" spans="1:29">
      <c r="A197" s="17" t="s">
        <v>520</v>
      </c>
      <c r="B197" s="17" t="s">
        <v>1864</v>
      </c>
      <c r="C197" s="17" t="s">
        <v>1865</v>
      </c>
      <c r="D197" s="17" t="s">
        <v>1866</v>
      </c>
      <c r="E197" s="17" t="s">
        <v>487</v>
      </c>
      <c r="F197" s="17" t="s">
        <v>1867</v>
      </c>
      <c r="G197" s="17" t="s">
        <v>1868</v>
      </c>
      <c r="I197" s="17" t="s">
        <v>1869</v>
      </c>
      <c r="J197" s="17" t="s">
        <v>1870</v>
      </c>
      <c r="M197" s="27">
        <f t="shared" si="39"/>
        <v>1.21117207742722</v>
      </c>
      <c r="N197" s="27">
        <f t="shared" ref="N197:N203" si="42">R197/I197</f>
        <v>0</v>
      </c>
      <c r="O197" s="27">
        <f t="shared" si="40"/>
        <v>0.346064305039955</v>
      </c>
      <c r="P197" s="17" t="s">
        <v>1871</v>
      </c>
      <c r="Q197" s="17" t="s">
        <v>857</v>
      </c>
      <c r="S197" s="17" t="s">
        <v>463</v>
      </c>
      <c r="T197" s="17" t="s">
        <v>464</v>
      </c>
      <c r="U197" s="17" t="s">
        <v>50</v>
      </c>
      <c r="V197" s="17">
        <v>5500</v>
      </c>
      <c r="W197" s="17" t="s">
        <v>520</v>
      </c>
      <c r="X197" s="17" t="s">
        <v>1872</v>
      </c>
      <c r="Y197" s="17" t="s">
        <v>433</v>
      </c>
      <c r="AC197" s="17" t="s">
        <v>1873</v>
      </c>
    </row>
    <row r="198" hidden="1" spans="1:29">
      <c r="A198" s="17" t="s">
        <v>1874</v>
      </c>
      <c r="B198" s="17" t="s">
        <v>1875</v>
      </c>
      <c r="C198" s="17" t="s">
        <v>1876</v>
      </c>
      <c r="D198" s="17" t="s">
        <v>1877</v>
      </c>
      <c r="E198" s="17" t="s">
        <v>487</v>
      </c>
      <c r="F198" s="17" t="s">
        <v>1878</v>
      </c>
      <c r="G198" s="17" t="s">
        <v>1879</v>
      </c>
      <c r="I198" s="17" t="s">
        <v>703</v>
      </c>
      <c r="J198" s="17" t="s">
        <v>1729</v>
      </c>
      <c r="M198" s="27">
        <f t="shared" si="39"/>
        <v>1.16666666666667</v>
      </c>
      <c r="N198" s="27">
        <f t="shared" si="41"/>
        <v>0.00277777777777778</v>
      </c>
      <c r="O198" s="27">
        <f t="shared" si="40"/>
        <v>0.00238095238095238</v>
      </c>
      <c r="P198" s="17" t="s">
        <v>533</v>
      </c>
      <c r="Q198" s="17" t="s">
        <v>857</v>
      </c>
      <c r="S198" s="17" t="s">
        <v>431</v>
      </c>
      <c r="T198" s="17" t="s">
        <v>1068</v>
      </c>
      <c r="U198" s="17" t="s">
        <v>50</v>
      </c>
      <c r="V198" s="17">
        <v>500</v>
      </c>
      <c r="W198" s="17" t="s">
        <v>36</v>
      </c>
      <c r="X198" s="17" t="s">
        <v>55</v>
      </c>
      <c r="Y198" s="17" t="s">
        <v>433</v>
      </c>
      <c r="AC198" s="17" t="s">
        <v>1880</v>
      </c>
    </row>
    <row r="199" hidden="1" spans="1:29">
      <c r="A199" s="17" t="s">
        <v>1881</v>
      </c>
      <c r="B199" s="17" t="s">
        <v>1882</v>
      </c>
      <c r="C199" s="17" t="s">
        <v>1883</v>
      </c>
      <c r="D199" s="17" t="s">
        <v>1884</v>
      </c>
      <c r="E199" s="17" t="s">
        <v>487</v>
      </c>
      <c r="F199" s="17" t="s">
        <v>1885</v>
      </c>
      <c r="G199" s="17" t="s">
        <v>1886</v>
      </c>
      <c r="I199" s="17" t="s">
        <v>1850</v>
      </c>
      <c r="J199" s="17" t="s">
        <v>1836</v>
      </c>
      <c r="M199" s="27">
        <f t="shared" si="39"/>
        <v>1.09154929577465</v>
      </c>
      <c r="N199" s="27">
        <f t="shared" si="41"/>
        <v>0.0316901408450704</v>
      </c>
      <c r="O199" s="27">
        <f t="shared" si="40"/>
        <v>0.0290322580645161</v>
      </c>
      <c r="P199" s="17" t="s">
        <v>499</v>
      </c>
      <c r="Q199" s="17" t="s">
        <v>1673</v>
      </c>
      <c r="S199" s="17" t="s">
        <v>568</v>
      </c>
      <c r="T199" s="17" t="s">
        <v>1887</v>
      </c>
      <c r="U199" s="17" t="s">
        <v>50</v>
      </c>
      <c r="V199" s="17">
        <v>4500</v>
      </c>
      <c r="W199" s="17" t="s">
        <v>1888</v>
      </c>
      <c r="X199" s="17" t="s">
        <v>1026</v>
      </c>
      <c r="Y199" s="17" t="s">
        <v>433</v>
      </c>
      <c r="AC199" s="17" t="s">
        <v>1889</v>
      </c>
    </row>
    <row r="200" hidden="1" spans="1:29">
      <c r="A200" s="17" t="s">
        <v>1890</v>
      </c>
      <c r="B200" s="17" t="s">
        <v>1891</v>
      </c>
      <c r="C200" s="17" t="s">
        <v>1892</v>
      </c>
      <c r="D200" s="17" t="s">
        <v>1893</v>
      </c>
      <c r="E200" s="17" t="s">
        <v>1107</v>
      </c>
      <c r="F200" s="17" t="s">
        <v>1894</v>
      </c>
      <c r="G200" s="17" t="s">
        <v>1895</v>
      </c>
      <c r="I200" s="17" t="s">
        <v>101</v>
      </c>
      <c r="J200" s="17" t="s">
        <v>1896</v>
      </c>
      <c r="M200" s="27">
        <f t="shared" si="39"/>
        <v>0.91</v>
      </c>
      <c r="N200" s="27">
        <f t="shared" si="42"/>
        <v>0.02</v>
      </c>
      <c r="O200" s="27">
        <f t="shared" si="40"/>
        <v>0</v>
      </c>
      <c r="P200" s="17" t="s">
        <v>499</v>
      </c>
      <c r="Q200" s="17" t="s">
        <v>1897</v>
      </c>
      <c r="R200" s="17">
        <v>200</v>
      </c>
      <c r="S200" s="17" t="s">
        <v>431</v>
      </c>
      <c r="T200" s="17" t="s">
        <v>218</v>
      </c>
      <c r="U200" s="17" t="s">
        <v>432</v>
      </c>
      <c r="W200" s="17" t="s">
        <v>55</v>
      </c>
      <c r="X200" s="17" t="s">
        <v>55</v>
      </c>
      <c r="Y200" s="17" t="s">
        <v>433</v>
      </c>
      <c r="AC200" s="17" t="s">
        <v>1898</v>
      </c>
    </row>
    <row r="201" hidden="1" spans="1:29">
      <c r="A201" s="17" t="s">
        <v>219</v>
      </c>
      <c r="B201" s="17" t="s">
        <v>1899</v>
      </c>
      <c r="C201" s="17" t="s">
        <v>1900</v>
      </c>
      <c r="D201" s="17" t="s">
        <v>1901</v>
      </c>
      <c r="E201" s="17" t="s">
        <v>1107</v>
      </c>
      <c r="F201" s="17" t="s">
        <v>1902</v>
      </c>
      <c r="G201" s="17" t="s">
        <v>1903</v>
      </c>
      <c r="I201" s="17" t="s">
        <v>148</v>
      </c>
      <c r="J201" s="17" t="s">
        <v>782</v>
      </c>
      <c r="M201" s="27">
        <f t="shared" si="39"/>
        <v>0.866666666666667</v>
      </c>
      <c r="N201" s="27">
        <f t="shared" si="42"/>
        <v>0.0133333333333333</v>
      </c>
      <c r="O201" s="27">
        <f t="shared" si="40"/>
        <v>0</v>
      </c>
      <c r="P201" s="17" t="s">
        <v>499</v>
      </c>
      <c r="Q201" s="17" t="s">
        <v>1904</v>
      </c>
      <c r="R201" s="17">
        <v>200</v>
      </c>
      <c r="S201" s="17" t="s">
        <v>511</v>
      </c>
      <c r="T201" s="17" t="s">
        <v>1068</v>
      </c>
      <c r="U201" s="17" t="s">
        <v>432</v>
      </c>
      <c r="W201" s="17" t="s">
        <v>55</v>
      </c>
      <c r="Y201" s="17" t="s">
        <v>433</v>
      </c>
      <c r="AC201" s="17" t="s">
        <v>1905</v>
      </c>
    </row>
    <row r="202" hidden="1" spans="1:29">
      <c r="A202" s="17" t="s">
        <v>1906</v>
      </c>
      <c r="B202" s="17" t="s">
        <v>1907</v>
      </c>
      <c r="C202" s="17" t="s">
        <v>1908</v>
      </c>
      <c r="D202" s="17" t="s">
        <v>1909</v>
      </c>
      <c r="E202" s="17" t="s">
        <v>487</v>
      </c>
      <c r="F202" s="17" t="s">
        <v>1910</v>
      </c>
      <c r="G202" s="17" t="s">
        <v>1911</v>
      </c>
      <c r="I202" s="17" t="s">
        <v>1749</v>
      </c>
      <c r="J202" s="17" t="s">
        <v>771</v>
      </c>
      <c r="M202" s="27">
        <f t="shared" si="39"/>
        <v>0.732673267326733</v>
      </c>
      <c r="N202" s="27">
        <f t="shared" si="42"/>
        <v>0.00198019801980198</v>
      </c>
      <c r="O202" s="27">
        <f t="shared" si="40"/>
        <v>0</v>
      </c>
      <c r="P202" s="17" t="s">
        <v>429</v>
      </c>
      <c r="Q202" s="17" t="s">
        <v>1408</v>
      </c>
      <c r="R202" s="17">
        <v>200</v>
      </c>
      <c r="S202" s="17" t="s">
        <v>1912</v>
      </c>
      <c r="T202" s="17" t="s">
        <v>796</v>
      </c>
      <c r="U202" s="17" t="s">
        <v>432</v>
      </c>
      <c r="W202" s="17" t="s">
        <v>55</v>
      </c>
      <c r="X202" s="17" t="s">
        <v>55</v>
      </c>
      <c r="Y202" s="17" t="s">
        <v>433</v>
      </c>
      <c r="AC202" s="17" t="s">
        <v>1913</v>
      </c>
    </row>
    <row r="203" hidden="1" spans="1:29">
      <c r="A203" s="17" t="s">
        <v>1914</v>
      </c>
      <c r="B203" s="17" t="s">
        <v>1915</v>
      </c>
      <c r="C203" s="17" t="s">
        <v>1916</v>
      </c>
      <c r="D203" s="17" t="s">
        <v>1917</v>
      </c>
      <c r="E203" s="17" t="s">
        <v>1107</v>
      </c>
      <c r="F203" s="17" t="s">
        <v>1918</v>
      </c>
      <c r="G203" s="17" t="s">
        <v>1919</v>
      </c>
      <c r="I203" s="17" t="s">
        <v>1920</v>
      </c>
      <c r="J203" s="17" t="s">
        <v>1005</v>
      </c>
      <c r="M203" s="27">
        <f t="shared" si="39"/>
        <v>0.683333333333333</v>
      </c>
      <c r="N203" s="27">
        <f t="shared" si="42"/>
        <v>0.000833333333333333</v>
      </c>
      <c r="O203" s="27">
        <f t="shared" si="40"/>
        <v>0</v>
      </c>
      <c r="P203" s="17" t="s">
        <v>429</v>
      </c>
      <c r="Q203" s="17" t="s">
        <v>1921</v>
      </c>
      <c r="R203" s="17">
        <v>200</v>
      </c>
      <c r="S203" s="17" t="s">
        <v>520</v>
      </c>
      <c r="T203" s="17" t="s">
        <v>464</v>
      </c>
      <c r="U203" s="17" t="s">
        <v>432</v>
      </c>
      <c r="W203" s="17" t="s">
        <v>55</v>
      </c>
      <c r="X203" s="17" t="s">
        <v>55</v>
      </c>
      <c r="Y203" s="17" t="s">
        <v>433</v>
      </c>
      <c r="AC203" s="17" t="s">
        <v>1922</v>
      </c>
    </row>
    <row r="204" hidden="1" spans="1:29">
      <c r="A204" s="17" t="s">
        <v>1923</v>
      </c>
      <c r="B204" s="17" t="s">
        <v>1924</v>
      </c>
      <c r="C204" s="17" t="s">
        <v>1925</v>
      </c>
      <c r="D204" s="17" t="s">
        <v>1926</v>
      </c>
      <c r="E204" s="17" t="s">
        <v>425</v>
      </c>
      <c r="F204" s="17" t="s">
        <v>1924</v>
      </c>
      <c r="G204" s="17" t="s">
        <v>1927</v>
      </c>
      <c r="I204" s="17" t="s">
        <v>960</v>
      </c>
      <c r="J204" s="17" t="s">
        <v>1928</v>
      </c>
      <c r="M204" s="27">
        <f t="shared" si="39"/>
        <v>0.67741935483871</v>
      </c>
      <c r="N204" s="27">
        <f>V204/I204</f>
        <v>0.00483870967741936</v>
      </c>
      <c r="O204" s="27">
        <f t="shared" si="40"/>
        <v>0.00714285714285714</v>
      </c>
      <c r="P204" s="17" t="s">
        <v>453</v>
      </c>
      <c r="Q204" s="17" t="s">
        <v>629</v>
      </c>
      <c r="R204" s="17">
        <v>200</v>
      </c>
      <c r="S204" s="17" t="s">
        <v>1929</v>
      </c>
      <c r="T204" s="17" t="s">
        <v>218</v>
      </c>
      <c r="U204" s="17" t="s">
        <v>50</v>
      </c>
      <c r="V204" s="17">
        <v>300</v>
      </c>
      <c r="W204" s="17" t="s">
        <v>1930</v>
      </c>
      <c r="X204" s="17" t="s">
        <v>55</v>
      </c>
      <c r="Y204" s="17" t="s">
        <v>433</v>
      </c>
      <c r="AC204" s="17" t="s">
        <v>1931</v>
      </c>
    </row>
    <row r="205" hidden="1" spans="1:29">
      <c r="A205" s="17" t="s">
        <v>1932</v>
      </c>
      <c r="B205" s="17" t="s">
        <v>1933</v>
      </c>
      <c r="C205" s="17" t="s">
        <v>1934</v>
      </c>
      <c r="D205" s="17" t="s">
        <v>1935</v>
      </c>
      <c r="E205" s="17" t="s">
        <v>425</v>
      </c>
      <c r="F205" s="17" t="s">
        <v>1933</v>
      </c>
      <c r="G205" s="17" t="s">
        <v>1936</v>
      </c>
      <c r="I205" s="17" t="s">
        <v>1457</v>
      </c>
      <c r="J205" s="17" t="s">
        <v>1937</v>
      </c>
      <c r="M205" s="27">
        <f t="shared" si="39"/>
        <v>0.475</v>
      </c>
      <c r="N205" s="27">
        <f>V205/I205</f>
        <v>0.0107142857142857</v>
      </c>
      <c r="O205" s="27">
        <f t="shared" si="40"/>
        <v>0.0225563909774436</v>
      </c>
      <c r="P205" s="17" t="s">
        <v>429</v>
      </c>
      <c r="Q205" s="17" t="s">
        <v>629</v>
      </c>
      <c r="R205" s="17">
        <v>200</v>
      </c>
      <c r="S205" s="17" t="s">
        <v>1938</v>
      </c>
      <c r="T205" s="17" t="s">
        <v>287</v>
      </c>
      <c r="U205" s="17" t="s">
        <v>50</v>
      </c>
      <c r="V205" s="17">
        <v>300</v>
      </c>
      <c r="W205" s="17" t="s">
        <v>1939</v>
      </c>
      <c r="X205" s="17" t="s">
        <v>55</v>
      </c>
      <c r="Y205" s="17" t="s">
        <v>433</v>
      </c>
      <c r="AC205" s="17" t="s">
        <v>1940</v>
      </c>
    </row>
    <row r="206" hidden="1" spans="1:29">
      <c r="A206" s="17" t="s">
        <v>1941</v>
      </c>
      <c r="B206" s="17" t="s">
        <v>1942</v>
      </c>
      <c r="C206" s="17" t="s">
        <v>1943</v>
      </c>
      <c r="D206" s="17" t="s">
        <v>1944</v>
      </c>
      <c r="E206" s="17" t="s">
        <v>487</v>
      </c>
      <c r="F206" s="17" t="s">
        <v>1945</v>
      </c>
      <c r="G206" s="17" t="s">
        <v>1946</v>
      </c>
      <c r="I206" s="17" t="s">
        <v>1947</v>
      </c>
      <c r="J206" s="17" t="s">
        <v>1948</v>
      </c>
      <c r="M206" s="27">
        <f t="shared" si="39"/>
        <v>0.441171280337878</v>
      </c>
      <c r="N206" s="27">
        <f>R206/I206</f>
        <v>0.00117645674756768</v>
      </c>
      <c r="O206" s="27">
        <f t="shared" si="40"/>
        <v>0</v>
      </c>
      <c r="P206" s="17" t="s">
        <v>429</v>
      </c>
      <c r="Q206" s="17" t="s">
        <v>604</v>
      </c>
      <c r="R206" s="17">
        <v>200</v>
      </c>
      <c r="S206" s="17" t="s">
        <v>463</v>
      </c>
      <c r="T206" s="17" t="s">
        <v>796</v>
      </c>
      <c r="U206" s="17" t="s">
        <v>432</v>
      </c>
      <c r="W206" s="17" t="s">
        <v>55</v>
      </c>
      <c r="X206" s="17" t="s">
        <v>55</v>
      </c>
      <c r="Y206" s="17" t="s">
        <v>433</v>
      </c>
      <c r="AC206" s="17" t="s">
        <v>1949</v>
      </c>
    </row>
    <row r="207" hidden="1" spans="1:29">
      <c r="A207" s="17" t="s">
        <v>1950</v>
      </c>
      <c r="B207" s="17" t="s">
        <v>1951</v>
      </c>
      <c r="C207" s="17" t="s">
        <v>1952</v>
      </c>
      <c r="D207" s="17" t="s">
        <v>1953</v>
      </c>
      <c r="E207" s="17" t="s">
        <v>487</v>
      </c>
      <c r="F207" s="17" t="s">
        <v>1954</v>
      </c>
      <c r="G207" s="17" t="s">
        <v>1955</v>
      </c>
      <c r="I207" s="17" t="s">
        <v>1139</v>
      </c>
      <c r="J207" s="17" t="s">
        <v>1956</v>
      </c>
      <c r="M207" s="27">
        <f t="shared" si="39"/>
        <v>0.338235294117647</v>
      </c>
      <c r="N207" s="27">
        <f>R207/I207</f>
        <v>0.00588235294117647</v>
      </c>
      <c r="O207" s="27">
        <f t="shared" si="40"/>
        <v>0.0260869565217391</v>
      </c>
      <c r="P207" s="17" t="s">
        <v>429</v>
      </c>
      <c r="Q207" s="17" t="s">
        <v>1673</v>
      </c>
      <c r="R207" s="17">
        <v>200</v>
      </c>
      <c r="S207" s="17" t="s">
        <v>1957</v>
      </c>
      <c r="T207" s="17" t="s">
        <v>56</v>
      </c>
      <c r="U207" s="17" t="s">
        <v>432</v>
      </c>
      <c r="V207" s="17">
        <v>300</v>
      </c>
      <c r="W207" s="17" t="s">
        <v>463</v>
      </c>
      <c r="X207" s="17" t="s">
        <v>55</v>
      </c>
      <c r="Y207" s="17" t="s">
        <v>433</v>
      </c>
      <c r="AC207" s="17" t="s">
        <v>1958</v>
      </c>
    </row>
    <row r="208" spans="23:23">
      <c r="W208" s="22"/>
    </row>
  </sheetData>
  <autoFilter ref="A1:W207">
    <filterColumn colId="7">
      <colorFilter dxfId="30"/>
    </filterColumn>
    <filterColumn colId="13">
      <customFilters>
        <customFilter operator="lessThanOrEqual" val="0.03"/>
      </customFilters>
    </filterColumn>
    <filterColumn colId="22">
      <filters>
        <filter val="Violet发布了一篇小红书笔记，快来看吧！😆 BXEBWQHfg9AeTWc 😆 http://xhslink.com/c5RKC，复制本条信息，打开【小红书】App查看精彩内容！"/>
        <filter val="https://www.xiaohongshu.com/user/profile/5a93e93be8ac2b6eb0942769?xhsshare=CopyLink&amp;appuid=5a93e93be8ac2b6eb0942769&amp;apptime=1597928441"/>
        <filter val="彭彭鱼宴发布了一篇小红书笔记，快来看吧！😆 1oFKQixjXIVJn7X 😆 http://xhslink.com/KmgKC，复制本条信息，打开【小红书】App查看精彩内容！"/>
        <filter val="芮芮宁呀～发布了一篇小红书笔记，快来看吧！😆 7ZeFKh3qChpET1z 😆 http://xhslink.com/3MjXC，复制本条信息，打开【小红书】App查看精彩内容！"/>
        <filter val="水末采沫集发布了一篇小红书笔记，快来看吧！😆 X61WZOqR1qfheHv 😆 http://xhslink.com/dBvYC，复制本条信息，打开【小红书】App查看精彩内容！"/>
        <filter val="vovo夏发布了一篇小红书笔记，快来看吧！😆 m7EXxWkBE6YSscM 😆 http://xhslink.com/qeyKC，复制本条信息，打开【小红书】App查看精彩内容！"/>
        <filter val="阿月喜欢吃饭发布了一篇小红书笔记，快来看吧！😆 w9cQISoTc86XU2M 😆 http://xhslink.com/VkhLC，复制本条信息，打开【小红书】App查看精彩内容！"/>
        <filter val="宝妮妮酱发布了一篇小红书笔记，快来看吧！😆 TUeKJy2AgOzxv5g 😆 http://xhslink.com/v81MC，复制本条信息，打开【小红书】App查看精彩内容！"/>
        <filter val="Skyler发布了一篇小红书笔记，快来看吧！😆 3L55Yr37Asusv2R 😆 http://xhslink.com/aqRSC，复制本条信息，打开【小红书】App查看精彩内容！"/>
        <filter val="一一的麻麻叫Angel发布了一篇小红书笔记，快来看吧！😆 LVhVf7dpeKWqW9K 😆 http://xhslink.com/T8zTC，复制本条信息，打开【小红书】App查看精彩内容！"/>
        <filter val="肉肉酒窝💓发布了一篇小红书笔记，快来看吧！😆 StUNPPxbG57ojWV 😆 http://xhslink.com/BsgNC，复制本条信息，打开【小红书】App查看精彩内容！"/>
        <filter val="https://www.xiaohongshu.com/user/profile/5e11d73d0000000001006873?xhsshare=CopyLink&amp;appuid=5e11d73d0000000001006873&amp;apptime=1580400244"/>
        <filter val="柠七不加冰发布了一篇小红书笔记，快来看吧！😆 6DjvzlBaQqAjH62 😆 http://xhslink.com/IcvLC，复制本条信息，打开【小红书】App查看精彩内容！"/>
        <filter val="梦里打怪兽发布了一篇小红书笔记，快来看吧！😆 D13aPHbaogsQR0e 😆 http://xhslink.com/PQpTC，复制本条信息，打开【小红书】App查看精彩内容！"/>
        <filter val="是莹滢a发布了一篇小红书笔记，快来看吧！😆 CuyxwrqcgRA3I6A 😆 http://xhslink.com/e2HMC，复制本条信息，打开【小红书】App查看精彩内容！"/>
        <filter val="娜时清风发布了一篇小红书笔记，快来看吧！😆 mQ49jUo6d6rKX8I 😆 http://xhslink.com/KohKC，复制本条信息，打开【小红书】App查看精彩内容！"/>
        <filter val="草莓味的莹仔发布了一篇小红书笔记，快来看吧！😆 R1o49kAApidThRg 😆 http://xhslink.com/pDeNC，复制本条信息，打开【小红书】App查看精彩内容！"/>
        <filter val="https://www.xiaohongshu.com/user/profile/5f0570b90000000001003445?xhsshare=CopyLink&amp;appuid=5f0570b90000000001003445&amp;apptime=1599719942"/>
        <filter val="https://www.xiaohongshu.com/user/profile/5c19f1ca000000000603e0bf?xhsshare=CopyLink&amp;appuid=5bb6f46b6ccde00001685797&amp;apptime=1588921124"/>
        <filter val="茵yin发布了一篇小红书笔记，快来看吧！😆 5kbFHBp6w9CHKtG 😆 http://xhslink.com/6H9JC，复制本条信息，打开【小红书】App查看精彩内容！"/>
        <filter val="好想吃大饼🤗发布了一篇小红书笔记，快来看吧！😆 cr8U2F0gN9mAF23 😆 http://xhslink.com/RMrKC，复制本条信息，打开【小红书】App查看精彩内容！"/>
        <filter val="阿莫的莫发布了一篇小红书笔记，快来看吧！😆 OJOWqPVyhFTj1Pb 😆 http://xhslink.com/l51MC，复制本条信息，打开【小红书】App查看精彩内容！"/>
        <filter val="妖精Shura发布了一篇小红书笔记，快来看吧！😆 Ryj5fl37OQNQ419 😆 http://xhslink.com/GUUQC，复制本条信息，打开【小红书】App查看精彩内容！"/>
        <filter val="https://www.xiaohongshu.com/user/profile/5a81e35d4eacab2df0bbfef2?xhsshare=CopyLink&amp;appuid=5bff98e20000000005013294&amp;apptime=1583994228"/>
        <filter val="q"/>
        <filter val="昕昕发布了一篇小红书笔记，快来看吧！😆 TGsV3lHy3RHiCeW 😆 http://xhslink.com/v8zUC，复制本条信息，打开【小红书】App查看精彩内容！"/>
        <filter val="https://www.xiaohongshu.com/discovery/item/5f53618a000000000101fa46?xhsshare=CopyLink&amp;appuid=5e6f3b980000000001001f3b&amp;apptime=1599709156"/>
        <filter val="非洲豆发布了一篇小红书笔记，快来看吧！😆 0AjTkRORQVv3Xz7 😆 http://xhslink.com/FA8KC，复制本条信息，打开【小红书】App查看精彩内容！"/>
        <filter val="敏宝发布了一篇小红书笔记，快来看吧！😆 eLjQIT20iEsnWZg 😆 http://xhslink.com/08qSC，复制本条信息，打开【小红书】App查看精彩内容！"/>
        <filter val="诗小c发布了一篇小红书笔记，快来看吧！😆 Pa2okiTf7Lba9pT 😆 http://xhslink.com/cTcNC，复制本条信息，打开【小红书】App查看精彩内容！"/>
        <filter val="https://www.xiaohongshu.com/user/profile/5bdac65cfa3e430001ae43dc?xhsshare=CopyLink&amp;appuid=5bdac65cfa3e430001ae43dc&amp;apptime=1576737167"/>
        <filter val="https://www.xiaohongshu.com/user/profile/5bacf3000336da000188371e?xhsshare=CopyLink&amp;appuid=5bacf3000336da000188371e&amp;apptime=1592632318"/>
        <filter val="https://www.xiaohongshu.com/discovery/item/5f584a6a000000000101fa15?xhsshare=CopyLink&amp;appuid=5e60d5b0000000000100050b&amp;apptime=1599712448"/>
        <filter val="胖嘟嘟的肥可爱发布了一篇小红书笔记，快来看吧！😆 yU8BXpxFw3q2CSp 😆 http://xhslink.com/dHaLC，复制本条信息，打开【小红书】App查看精彩内容！胖嘟嘟的肥可爱发布了一篇小红书笔记，快来看吧！😆 yU8BXpxFw3q2CSp 😆 http://xhslink.com/dHaLC，复制本条信息，打开【小红书】App查看精彩内容！"/>
        <filter val="Even、zZ发布了一篇小红书笔记，快来看吧！😆 buH3nnUF4HDR9UV 😆 http://xhslink.com/rfCMC，复制本条信息，打开【小红书】App查看精彩内容！"/>
        <filter val="super1998发布了一篇小红书笔记，快来看吧！😆 cOJkK9Ha0YMfyss 😆 http://xhslink.com/fpHUC，复制本条信息，打开【小红书】App查看精彩内容！"/>
        <filter val="小梨妹妹X发布了一篇小红书笔记，快来看吧！😆 ZYlVYRk0cfzIqPp 😆 http://xhslink.com/rZiLC，复制本条信息，打开【小红书】App查看精彩内容！"/>
        <filter val="https://www.xiaohongshu.com/user/profile/5baf31c144deec0001b61c6b?xhsshare=CopyLink&amp;appuid=5baf31c144deec0001b61c6b&amp;apptime=1589166983"/>
        <filter val="https://www.xiaohongshu.com/user/profile/5c24c5c10000000007031b2b?xhsshare=CopyLink&amp;appuid=5c24c5c10000000007031b2b&amp;apptime=1586356434"/>
        <filter val="https://www.xiaohongshu.com/discovery/item/5f4de307000000000101dd6c?xhsshare=CopyLink&amp;appuid=5edc90f400000000010066c9&amp;apptime=1599704221"/>
        <filter val="魚阿維发布了一篇小红书笔记，快来看吧！😆 9XXbWwIBWPVwbup 😆 http://xhslink.com/hMo1C，复制本条信息，打开【小红书】App查看精彩内容！"/>
        <filter val="懵梨呀🍐发布了一篇小红书笔记，快来看吧！😆 184fH7lANxuVQn8 😆 http://xhslink.com/CCELC，复制本条信息，打开【小红书】App查看精彩内容！"/>
        <filter val="张甜妮子发布了一篇小红书笔记，快来看吧！😆 zDzccvoLgoYyNNm 😆 http://xhslink.com/tHiNC，复制本条信息，打开【小红书】App查看精彩内容！"/>
        <filter val="https://www.xiaohongshu.com/user/profile/5baddd0d8e36b50001ae16ac?xhsshare=CopyLink&amp;appuid=5baddd0d8e36b50001ae16ac&amp;apptime=1597982443"/>
        <filter val="Sweet、橙子发布了一篇小红书笔记，快来看吧！😆 CwBgAqxPRTvrHJ7 😆 http://xhslink.com/prLQC，复制本条信息，打开【小红书】App查看精彩内容！"/>
        <filter val="下雨天发布了一篇小红书笔记，快来看吧！😆 VpgsCiGi09nnA0f 😆 http://xhslink.com/8kSKC，复制本条信息，打开【小红书】App查看精彩内容！"/>
        <filter val="https://www.xiaohongshu.com/user/profile/5bd084409c0ed60001128840?xhsshare=CopyLink&amp;appuid=5bd084409c0ed60001128840&amp;apptime=1597547223"/>
        <filter val="兰兰兰_湘云发布了一篇小红书笔记，快来看吧！😆 m4lgSfdRNcjZ7jz 😆 http://xhslink.com/xnbKC，复制本条信息，打开【小红书】App查看精彩内容！"/>
        <filter val="布丁奶茶打补丁发布了一篇小红书笔记，快来看吧！😆 R8Qf5Qwte0upJcH 😆 http://xhslink.com/LJ7KC，复制本条信息，打开【小红书】App查看精彩内容！"/>
        <filter val="https://www.xiaohongshu.com/user/profile/5bfd3997e5ff920001bbbe2f?xhsshare=CopyLink&amp;appuid=5bfd3997e5ff920001bbbe2f&amp;apptime=1597387062"/>
        <filter val="圆宝xx发布了一篇小红书笔记，快来看吧！😆 CbPOf4YhFrWXOsN 😆 http://xhslink.com/9QfKC，复制本条信息，打开【小红书】App查看精彩内容！"/>
        <filter val="爱生活的萌宝发布了一篇小红书笔记，快来看吧！😆 7ttEi8jPwlebzqY 😆 http://xhslink.com/DQIKC，复制本条信息，打开【小红书】App查看精彩内容！"/>
        <filter val="61分发布了一篇小红书笔记，快来看吧！😆 E5HlES0NvwhXbVe 😆 http://xhslink.com/t79KC，复制本条信息，打开【小红书】App查看精彩内容！"/>
        <filter val="詹小詹zoe发布了一篇小红书笔记，快来看吧！😆 K4ATVKCAyOVyuLc 😆 http://xhslink.com/w8DUC，复制本条信息，打开【小红书】App查看精彩内容！"/>
        <filter val="https://www.xiaohongshu.com/user/profile/599e4cc582ec39036b13b500?xhsshare=CopyLink&amp;appuid=599e4cc582ec39036b13b500&amp;apptime=1599726304"/>
        <filter val="丑丑的洋葱酱发布了一篇小红书笔记，快来看吧！😆 X6LI4GWtPU0oEGT 😆 http://xhslink.com/zdY0C，复制本条信息，打开【小红书】App查看精彩内容！"/>
        <filter val="CookieZmm发布了一篇小红书笔记，快来看吧！😆 LWt2hMJe1Ph6yIg 😆 http://xhslink.com/E7LKC，复制本条信息，打开【小红书】App查看精彩内容！"/>
        <filter val="一只萌湘🐰发布了一篇小红书笔记，快来看吧！😆 8pX2V1FKAjzYEnA 😆 http://xhslink.com/lBjOC，复制本条信息，打开【小红书】App查看精彩内容！"/>
        <filter val="熊涛hh发布了一篇小红书笔记，快来看吧！😆 EZqUFiCZXmBY8VS 😆 http://xhslink.com/1wVJC，复制本条信息，打开【小红书】App查看精彩内容！"/>
        <filter val="一只蛋卷阿！发布了一篇小红书笔记，快来看吧！😆 QhqWdV3ishChWar 😆 http://xhslink.com/IPxKC，复制本条信息，打开【小红书】App查看精彩内容！"/>
        <filter val="curry5发布了一篇小红书笔记，快来看吧！😆 o9ydaHWiAIaSwqu 😆 http://xhslink.com/ozYMC，复制本条信息，打开【小红书】App查看精彩内容！"/>
        <filter val="爱护肤的鹿鹿酱发布了一篇小红书笔记，快来看吧！😆 qmuPPR6HLLQO8rP 😆 http://xhslink.com/0nnKC，复制本条信息，打开【小红书】App查看精彩内容！"/>
        <filter val="https://www.xiaohongshu.com/user/profile/5bcc276083f1170001689b55?xhsshare=CopyLink&amp;appuid=5bcc276083f1170001689b55&amp;apptime=1583306415"/>
        <filter val="https://www.xiaohongshu.com/user/profile/5c278815000000000701ddbe?xhsshare=CopyLink&amp;appuid=5c278815000000000701ddbe&amp;apptime=1599754248"/>
        <filter val="https://itunes.apple.com/cn/app/id741292507?l=en&amp;mt=8"/>
        <filter val="南曦姐姐✨发布了一篇小红书笔记，快来看吧！😆 4fyFL3hfZx5C910 😆 http://xhslink.com/xicKC，复制本条信息，打开【小红书】App查看精彩内容！"/>
        <filter val="https://www.xiaohongshu.com/user/profile/5bb6f46b6ccde00001685797?xhsshare=CopyLink&amp;appuid=5bb6f46b6ccde00001685797&amp;apptime=15749"/>
        <filter val="小杨咩咩发布了一篇小红书笔记，快来看吧！😆 yxXJWC4WiUeM6q9 😆 http://xhslink.com/gKTKC，复制本条信息，打开【小红书】App查看精彩内容！"/>
        <filter val="美美葡萄藤发布了一篇小红书笔记，快来看吧！😆 1FVgTe3p54i4ZKB 😆 http://xhslink.com/CIRRC，复制本条信息，打开【小红书】App查看精彩内容！"/>
        <filter val="https://www.xiaohongshu.com/user/profile/5bab95362d833c00015887a9?xhsshare=CopyLink&amp;appuid=5bab95362d833c00015887a9&amp;apptime=1542880311"/>
        <filter val="尧青珂发布了一篇小红书笔记，快来看吧！😆 LMtjyqIIB0UGM2w 😆 http://xhslink.com/PtqKC，复制本条信息，打开【小红书】App查看精彩内容！"/>
        <filter val="花生同学发布了一篇小红书笔记，快来看吧！😆 viwwrBHYWkRnw9F 😆 http://xhslink.com/UOgKC，复制本条信息，打开【小红书】App查看精彩内容！"/>
        <filter val="sweetnana发布了一篇小红书笔记，快来看吧！😆 vny1e3AMXLByRda 😆 http://xhslink.com/5ipLC，复制本条信息，打开【小红书】App查看精彩内容！"/>
        <filter val="小琪妙妙屋发布了一篇小红书笔记，快来看吧！😆 ngKyByQrWLGNQmc 😆 http://xhslink.com/1mjNC，复制本条信息，打开【小红书】App查看精彩内容！"/>
        <filter val="佐希发布了一篇小红书笔记，快来看吧！😆 gDDYcyptAtrU7uk 😆 http://xhslink.com/AYuRC，复制本条信息，打开【小红书】App查看精彩内容！"/>
        <filter val="https://www.xiaohongshu.com/user/profile/5867f90a5e87e7375349bd96?xhsshare=CopyLink&amp;appuid=5867f90a5e87e7375349bd96&amp;apptime=1599705468"/>
        <filter val="https://www.xiaohongshu.com/user/profile/5bab974a8abbba0001941055?xhsshare=CopyLink&amp;appuid=5bab974a8abbba0001941055&amp;apptime=1552537339"/>
      </filters>
    </filterColumn>
    <sortState ref="A1:W207">
      <sortCondition ref="H1:H207" sortBy="cellColor" dxfId="31"/>
    </sortState>
    <extLst/>
  </autoFilter>
  <hyperlinks>
    <hyperlink ref="G9" r:id="rId1" display="https://www.xiaohongshu.com/user/profile/5cd30d6f000000001201c3c3?xhsshare=CopyLink&amp;appuid=5cd30d6f000000001201c3c3&amp;apptime=1599714083"/>
    <hyperlink ref="G37" r:id="rId2" display="https://www.xiaohongshu.com/user/profile/5e11d73d0000000001006873?xhsshare=CopyLink&amp;appuid=5e11d73d0000000001006873&amp;apptime=1580400244"/>
    <hyperlink ref="G40" r:id="rId3" display="https://www.xiaohongshu.com/user/profile/5927fb535e87e73932bd7066?xhsshare=CopyLink&amp;appuid=5927fb535e87e73932bd7066&amp;apptime=1593521659"/>
    <hyperlink ref="G46" r:id="rId4" display="https://www.xiaohongshu.com/user/profile/5e17180a0000000001000c21?xhsshare=CopyLink&amp;appuid=5e17180a0000000001000c21&amp;apptime=1589571465"/>
    <hyperlink ref="G63" r:id="rId5" display="https://www.xiaohongshu.com/user/profile/5bc9b394dbcfaf0001605159?xhsshare=CopyLink&amp;appuid=5bc9b394dbcfaf0001605159&amp;apptime=1595383844"/>
    <hyperlink ref="G86" r:id="rId6" display="https://www.xiaohongshu.com/user/profile/5e6f3b980000000001001f3b?xhsshare=CopyLink&amp;appuid=5e6f3b980000000001001f3b&amp;apptime=1599709281"/>
    <hyperlink ref="G87" r:id="rId7" display="https://www.xiaohongshu.com/user/profile/5ec107480000000001001f5b?xhsshare=CopyLink&amp;appuid=5ec107480000000001001f5b&amp;apptime=1599408396"/>
    <hyperlink ref="G90" r:id="rId8" display="https://www.xiaohongshu.com/user/profile/5c1522c4000000000502fdcc?xhsshare=CopyLink&amp;appuid=5c1522c4000000000502fdcc&amp;apptime=1599711274"/>
    <hyperlink ref="G92" r:id="rId9" display="https://www.xiaohongshu.com/user/profile/5bdac65cfa3e430001ae43dc?xhsshare=CopyLink&amp;appuid=5bdac65cfa3e430001ae43dc&amp;apptime=1576737167"/>
    <hyperlink ref="G93" r:id="rId10" display="https://www.xiaohongshu.com/user/profile/5ba34f3b2dfa220001ed0d39?xhsshare=CopyLink&amp;appuid=5ba34f3b2dfa220001ed0d39&amp;apptime=1599211590"/>
    <hyperlink ref="G96" r:id="rId11" display="https://www.xiaohongshu.com/user/profile/59b88f405e87e77b160a61eb?xhsshare=CopyLink&amp;appuid=59b88f405e87e77b160a61eb&amp;apptime=1599733026"/>
    <hyperlink ref="G103" r:id="rId12" display="https://www.xiaohongshu.com/user/profile/5bb5b37304ddb600013dcb92?xhsshare=CopyLink&amp;appuid=5bb5b37304ddb600013dcb92&amp;apptime=1599705725"/>
    <hyperlink ref="G114" r:id="rId13" display="https://www.xiaohongshu.com/user/profile/599e4cc582ec39036b13b500?xhsshare=CopyLink&amp;appuid=599e4cc582ec39036b13b500&amp;apptime=1599726304"/>
  </hyperlinks>
  <pageMargins left="0.75" right="0.75" top="1" bottom="1" header="0.5" footer="0.5"/>
  <pageSetup paperSize="256"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D73"/>
  <sheetViews>
    <sheetView topLeftCell="A25" workbookViewId="0">
      <selection activeCell="F19" sqref="F19"/>
    </sheetView>
  </sheetViews>
  <sheetFormatPr defaultColWidth="8" defaultRowHeight="15"/>
  <cols>
    <col min="1" max="1" width="8" style="17"/>
    <col min="2" max="2" width="13.1111111111111" style="17" customWidth="1"/>
    <col min="3" max="5" width="8" style="17"/>
    <col min="6" max="6" width="14.2222222222222" style="17" customWidth="1"/>
    <col min="7" max="10" width="8" style="17"/>
    <col min="11" max="11" width="8.23703703703704" style="18" customWidth="1"/>
    <col min="12" max="22" width="8" style="17"/>
    <col min="23" max="23" width="31.6666666666667" style="17" customWidth="1"/>
    <col min="24" max="24" width="33.8888888888889" style="17" customWidth="1"/>
    <col min="25" max="25" width="30.4444444444444" style="17" customWidth="1"/>
    <col min="26" max="16384" width="8" style="17"/>
  </cols>
  <sheetData>
    <row r="1" spans="1:30">
      <c r="A1" s="17" t="s">
        <v>398</v>
      </c>
      <c r="B1" s="17" t="s">
        <v>2</v>
      </c>
      <c r="C1" s="17" t="s">
        <v>3</v>
      </c>
      <c r="D1" s="17" t="s">
        <v>8</v>
      </c>
      <c r="E1" s="17" t="s">
        <v>399</v>
      </c>
      <c r="F1" s="17" t="s">
        <v>4</v>
      </c>
      <c r="G1" s="17" t="s">
        <v>5</v>
      </c>
      <c r="H1" s="19" t="s">
        <v>400</v>
      </c>
      <c r="I1" s="17" t="s">
        <v>6</v>
      </c>
      <c r="J1" s="17" t="s">
        <v>401</v>
      </c>
      <c r="K1" s="24"/>
      <c r="L1" s="25" t="s">
        <v>403</v>
      </c>
      <c r="M1" s="25" t="s">
        <v>1959</v>
      </c>
      <c r="N1" s="26" t="s">
        <v>404</v>
      </c>
      <c r="O1" s="26" t="s">
        <v>405</v>
      </c>
      <c r="P1" s="26" t="s">
        <v>406</v>
      </c>
      <c r="Q1" s="17" t="s">
        <v>407</v>
      </c>
      <c r="R1" s="17" t="s">
        <v>408</v>
      </c>
      <c r="S1" s="17" t="s">
        <v>409</v>
      </c>
      <c r="T1" s="17" t="s">
        <v>410</v>
      </c>
      <c r="U1" s="17" t="s">
        <v>411</v>
      </c>
      <c r="V1" s="17" t="s">
        <v>412</v>
      </c>
      <c r="W1" s="17" t="s">
        <v>413</v>
      </c>
      <c r="X1" s="17" t="s">
        <v>414</v>
      </c>
      <c r="Y1" s="17" t="s">
        <v>415</v>
      </c>
      <c r="Z1" s="17" t="s">
        <v>416</v>
      </c>
      <c r="AA1" s="17" t="s">
        <v>417</v>
      </c>
      <c r="AB1" s="17" t="s">
        <v>418</v>
      </c>
      <c r="AC1" s="17" t="s">
        <v>419</v>
      </c>
      <c r="AD1" s="17" t="s">
        <v>420</v>
      </c>
    </row>
    <row r="2" spans="1:30">
      <c r="A2" s="17" t="s">
        <v>493</v>
      </c>
      <c r="B2" s="17" t="s">
        <v>494</v>
      </c>
      <c r="C2" s="17" t="s">
        <v>495</v>
      </c>
      <c r="D2" s="17" t="s">
        <v>495</v>
      </c>
      <c r="E2" s="17" t="s">
        <v>425</v>
      </c>
      <c r="F2" s="17" t="s">
        <v>494</v>
      </c>
      <c r="G2" s="17" t="s">
        <v>496</v>
      </c>
      <c r="H2" s="20" t="s">
        <v>107</v>
      </c>
      <c r="I2" s="17" t="s">
        <v>166</v>
      </c>
      <c r="J2" s="17" t="s">
        <v>498</v>
      </c>
      <c r="K2" s="18" t="e">
        <v>#N/A</v>
      </c>
      <c r="M2" s="17" t="str">
        <f>VLOOKUP(C2,[1]视频!$C$9:$H$210,6,FALSE)</f>
        <v>待选</v>
      </c>
      <c r="N2" s="27">
        <v>17.9090909090909</v>
      </c>
      <c r="O2" s="27">
        <v>0.0181818181818182</v>
      </c>
      <c r="P2" s="27">
        <v>0.00101522842639594</v>
      </c>
      <c r="Q2" s="17" t="s">
        <v>429</v>
      </c>
      <c r="R2" s="17" t="s">
        <v>553</v>
      </c>
      <c r="S2" s="17">
        <v>200</v>
      </c>
      <c r="T2" s="17" t="s">
        <v>511</v>
      </c>
      <c r="U2" s="17" t="s">
        <v>56</v>
      </c>
      <c r="V2" s="17" t="s">
        <v>50</v>
      </c>
      <c r="W2" s="17" t="s">
        <v>1960</v>
      </c>
      <c r="X2" s="17" t="s">
        <v>1961</v>
      </c>
      <c r="Y2" s="17" t="s">
        <v>55</v>
      </c>
      <c r="Z2" s="17" t="s">
        <v>433</v>
      </c>
      <c r="AD2" s="17" t="s">
        <v>502</v>
      </c>
    </row>
    <row r="3" spans="1:30">
      <c r="A3" s="17" t="s">
        <v>503</v>
      </c>
      <c r="B3" s="17" t="s">
        <v>504</v>
      </c>
      <c r="C3" s="17" t="s">
        <v>505</v>
      </c>
      <c r="D3" s="17" t="s">
        <v>506</v>
      </c>
      <c r="E3" s="17" t="s">
        <v>425</v>
      </c>
      <c r="F3" s="17" t="s">
        <v>507</v>
      </c>
      <c r="G3" s="17" t="s">
        <v>508</v>
      </c>
      <c r="H3" s="20" t="s">
        <v>107</v>
      </c>
      <c r="I3" s="17" t="s">
        <v>101</v>
      </c>
      <c r="J3" s="17" t="s">
        <v>509</v>
      </c>
      <c r="K3" s="18">
        <v>44075</v>
      </c>
      <c r="M3" s="17" t="e">
        <v>#N/A</v>
      </c>
      <c r="N3" s="27">
        <v>17.7</v>
      </c>
      <c r="O3" s="27">
        <v>0.02</v>
      </c>
      <c r="P3" s="27">
        <v>0.00112994350282486</v>
      </c>
      <c r="Q3" s="17" t="s">
        <v>499</v>
      </c>
      <c r="R3" s="17" t="s">
        <v>442</v>
      </c>
      <c r="S3" s="17">
        <v>200</v>
      </c>
      <c r="T3" s="17" t="s">
        <v>568</v>
      </c>
      <c r="U3" s="17" t="s">
        <v>218</v>
      </c>
      <c r="V3" s="17" t="s">
        <v>432</v>
      </c>
      <c r="W3" s="17" t="s">
        <v>1962</v>
      </c>
      <c r="X3" s="17" t="s">
        <v>55</v>
      </c>
      <c r="Y3" s="17" t="s">
        <v>55</v>
      </c>
      <c r="Z3" s="17" t="s">
        <v>433</v>
      </c>
      <c r="AD3" s="17" t="s">
        <v>512</v>
      </c>
    </row>
    <row r="4" spans="1:30">
      <c r="A4" s="17" t="s">
        <v>521</v>
      </c>
      <c r="B4" s="17" t="s">
        <v>97</v>
      </c>
      <c r="C4" s="17" t="s">
        <v>98</v>
      </c>
      <c r="D4" s="17" t="s">
        <v>102</v>
      </c>
      <c r="E4" s="17" t="s">
        <v>425</v>
      </c>
      <c r="F4" s="17" t="s">
        <v>99</v>
      </c>
      <c r="G4" s="17" t="s">
        <v>100</v>
      </c>
      <c r="H4" s="20" t="s">
        <v>107</v>
      </c>
      <c r="I4" s="17" t="s">
        <v>101</v>
      </c>
      <c r="J4" s="17" t="s">
        <v>522</v>
      </c>
      <c r="K4" s="18" t="e">
        <v>#N/A</v>
      </c>
      <c r="M4" s="17">
        <f>VLOOKUP(C4,[1]视频!$C$9:$H$210,6,FALSE)</f>
        <v>0</v>
      </c>
      <c r="N4" s="27">
        <v>14.1</v>
      </c>
      <c r="O4" s="27">
        <v>0.02</v>
      </c>
      <c r="P4" s="27">
        <v>0.00141843971631206</v>
      </c>
      <c r="Q4" s="17" t="s">
        <v>429</v>
      </c>
      <c r="R4" s="17" t="s">
        <v>519</v>
      </c>
      <c r="S4" s="17">
        <v>200</v>
      </c>
      <c r="T4" s="17" t="s">
        <v>431</v>
      </c>
      <c r="U4" s="17" t="s">
        <v>218</v>
      </c>
      <c r="V4" s="17" t="s">
        <v>432</v>
      </c>
      <c r="W4" s="17" t="s">
        <v>1962</v>
      </c>
      <c r="X4" s="17" t="s">
        <v>55</v>
      </c>
      <c r="Y4" s="17" t="s">
        <v>55</v>
      </c>
      <c r="Z4" s="17" t="s">
        <v>433</v>
      </c>
      <c r="AD4" s="17" t="s">
        <v>512</v>
      </c>
    </row>
    <row r="5" spans="1:30">
      <c r="A5" s="17" t="s">
        <v>525</v>
      </c>
      <c r="B5" s="17" t="s">
        <v>526</v>
      </c>
      <c r="C5" s="17" t="s">
        <v>527</v>
      </c>
      <c r="D5" s="17" t="s">
        <v>528</v>
      </c>
      <c r="E5" s="17" t="s">
        <v>487</v>
      </c>
      <c r="F5" s="17" t="s">
        <v>529</v>
      </c>
      <c r="G5" s="17" t="s">
        <v>530</v>
      </c>
      <c r="H5" s="20" t="s">
        <v>107</v>
      </c>
      <c r="I5" s="17" t="s">
        <v>531</v>
      </c>
      <c r="J5" s="17" t="s">
        <v>532</v>
      </c>
      <c r="K5" s="18">
        <v>44075</v>
      </c>
      <c r="M5" s="17" t="e">
        <v>#N/A</v>
      </c>
      <c r="N5" s="27">
        <v>13.7254901960784</v>
      </c>
      <c r="O5" s="27">
        <v>0.0196078431372549</v>
      </c>
      <c r="P5" s="27">
        <v>0.00142857142857143</v>
      </c>
      <c r="Q5" s="17" t="s">
        <v>429</v>
      </c>
      <c r="R5" s="17" t="s">
        <v>442</v>
      </c>
      <c r="S5" s="17">
        <v>200</v>
      </c>
      <c r="T5" s="17" t="s">
        <v>568</v>
      </c>
      <c r="U5" s="17" t="s">
        <v>464</v>
      </c>
      <c r="V5" s="17" t="s">
        <v>432</v>
      </c>
      <c r="W5" s="17" t="s">
        <v>1962</v>
      </c>
      <c r="X5" s="17" t="s">
        <v>55</v>
      </c>
      <c r="Y5" s="17" t="s">
        <v>55</v>
      </c>
      <c r="Z5" s="17" t="s">
        <v>433</v>
      </c>
      <c r="AD5" s="17" t="s">
        <v>536</v>
      </c>
    </row>
    <row r="6" s="15" customFormat="1" spans="1:30">
      <c r="A6" s="15" t="s">
        <v>556</v>
      </c>
      <c r="B6" s="15" t="s">
        <v>557</v>
      </c>
      <c r="C6" s="15" t="s">
        <v>558</v>
      </c>
      <c r="D6" s="15" t="s">
        <v>558</v>
      </c>
      <c r="E6" s="15" t="s">
        <v>487</v>
      </c>
      <c r="F6" s="15" t="s">
        <v>559</v>
      </c>
      <c r="G6" s="15" t="s">
        <v>560</v>
      </c>
      <c r="H6" s="21" t="s">
        <v>107</v>
      </c>
      <c r="I6" s="15" t="s">
        <v>166</v>
      </c>
      <c r="J6" s="15" t="s">
        <v>561</v>
      </c>
      <c r="K6" s="28" t="e">
        <v>#N/A</v>
      </c>
      <c r="M6" s="15">
        <f>VLOOKUP(C6,[1]视频!$C$9:$H$210,6,FALSE)</f>
        <v>0</v>
      </c>
      <c r="N6" s="29">
        <v>12.5454545454545</v>
      </c>
      <c r="O6" s="29">
        <v>0.0181818181818182</v>
      </c>
      <c r="P6" s="29">
        <v>0.00144927536231884</v>
      </c>
      <c r="Q6" s="15" t="s">
        <v>913</v>
      </c>
      <c r="R6" s="15" t="s">
        <v>707</v>
      </c>
      <c r="S6" s="15">
        <v>200</v>
      </c>
      <c r="T6" s="15" t="s">
        <v>1284</v>
      </c>
      <c r="U6" s="15" t="s">
        <v>56</v>
      </c>
      <c r="V6" s="15" t="s">
        <v>432</v>
      </c>
      <c r="W6" s="15" t="s">
        <v>1962</v>
      </c>
      <c r="X6" s="15" t="s">
        <v>55</v>
      </c>
      <c r="Y6" s="15" t="s">
        <v>55</v>
      </c>
      <c r="Z6" s="15" t="s">
        <v>433</v>
      </c>
      <c r="AD6" s="15" t="s">
        <v>555</v>
      </c>
    </row>
    <row r="7" spans="1:30">
      <c r="A7" s="17" t="s">
        <v>562</v>
      </c>
      <c r="B7" s="17" t="s">
        <v>464</v>
      </c>
      <c r="C7" s="17" t="s">
        <v>563</v>
      </c>
      <c r="D7" s="17" t="s">
        <v>563</v>
      </c>
      <c r="E7" s="17" t="s">
        <v>425</v>
      </c>
      <c r="F7" s="17" t="s">
        <v>564</v>
      </c>
      <c r="G7" s="17" t="s">
        <v>565</v>
      </c>
      <c r="H7" s="20" t="s">
        <v>107</v>
      </c>
      <c r="I7" s="17" t="s">
        <v>166</v>
      </c>
      <c r="J7" s="17" t="s">
        <v>566</v>
      </c>
      <c r="K7" s="18">
        <v>44075</v>
      </c>
      <c r="M7" s="17" t="e">
        <v>#N/A</v>
      </c>
      <c r="N7" s="27">
        <v>11.6363636363636</v>
      </c>
      <c r="O7" s="27">
        <v>0.0181818181818182</v>
      </c>
      <c r="P7" s="27">
        <v>0.0015625</v>
      </c>
      <c r="Q7" s="17" t="s">
        <v>453</v>
      </c>
      <c r="R7" s="17" t="s">
        <v>1520</v>
      </c>
      <c r="S7" s="17">
        <v>200</v>
      </c>
      <c r="T7" s="17" t="s">
        <v>1521</v>
      </c>
      <c r="U7" s="17" t="s">
        <v>218</v>
      </c>
      <c r="V7" s="17" t="s">
        <v>432</v>
      </c>
      <c r="W7" s="17" t="s">
        <v>1962</v>
      </c>
      <c r="X7" s="17" t="s">
        <v>55</v>
      </c>
      <c r="Y7" s="17" t="s">
        <v>55</v>
      </c>
      <c r="Z7" s="17" t="s">
        <v>433</v>
      </c>
      <c r="AD7" s="17" t="s">
        <v>569</v>
      </c>
    </row>
    <row r="8" spans="1:30">
      <c r="A8" s="17" t="s">
        <v>570</v>
      </c>
      <c r="B8" s="17" t="s">
        <v>571</v>
      </c>
      <c r="C8" s="17" t="s">
        <v>572</v>
      </c>
      <c r="D8" s="17" t="s">
        <v>573</v>
      </c>
      <c r="E8" s="17" t="s">
        <v>425</v>
      </c>
      <c r="F8" s="17" t="s">
        <v>574</v>
      </c>
      <c r="G8" s="17" t="s">
        <v>575</v>
      </c>
      <c r="H8" s="20" t="s">
        <v>107</v>
      </c>
      <c r="I8" s="17" t="s">
        <v>166</v>
      </c>
      <c r="J8" s="17" t="s">
        <v>576</v>
      </c>
      <c r="K8" s="18">
        <v>44075</v>
      </c>
      <c r="M8" s="17" t="e">
        <v>#N/A</v>
      </c>
      <c r="N8" s="27">
        <v>10.4545454545455</v>
      </c>
      <c r="O8" s="27">
        <v>0.0181818181818182</v>
      </c>
      <c r="P8" s="27">
        <v>0.00173913043478261</v>
      </c>
      <c r="Q8" s="17" t="s">
        <v>429</v>
      </c>
      <c r="R8" s="17" t="s">
        <v>1110</v>
      </c>
      <c r="S8" s="17">
        <v>200</v>
      </c>
      <c r="T8" s="17" t="s">
        <v>431</v>
      </c>
      <c r="U8" s="17" t="s">
        <v>218</v>
      </c>
      <c r="V8" s="17" t="s">
        <v>432</v>
      </c>
      <c r="W8" s="17" t="s">
        <v>1962</v>
      </c>
      <c r="X8" s="17" t="s">
        <v>55</v>
      </c>
      <c r="Y8" s="17" t="s">
        <v>55</v>
      </c>
      <c r="Z8" s="17" t="s">
        <v>433</v>
      </c>
      <c r="AD8" s="17" t="s">
        <v>578</v>
      </c>
    </row>
    <row r="9" spans="1:30">
      <c r="A9" s="17" t="s">
        <v>579</v>
      </c>
      <c r="B9" s="17" t="s">
        <v>580</v>
      </c>
      <c r="C9" s="17" t="s">
        <v>581</v>
      </c>
      <c r="D9" s="17" t="s">
        <v>581</v>
      </c>
      <c r="E9" s="17" t="s">
        <v>425</v>
      </c>
      <c r="F9" s="17" t="s">
        <v>582</v>
      </c>
      <c r="G9" s="17" t="s">
        <v>583</v>
      </c>
      <c r="H9" s="20" t="s">
        <v>107</v>
      </c>
      <c r="I9" s="17" t="s">
        <v>166</v>
      </c>
      <c r="J9" s="17" t="s">
        <v>584</v>
      </c>
      <c r="K9" s="18">
        <v>44075</v>
      </c>
      <c r="M9" s="17" t="e">
        <v>#N/A</v>
      </c>
      <c r="N9" s="27">
        <v>10.3636363636364</v>
      </c>
      <c r="O9" s="27">
        <v>0.0181818181818182</v>
      </c>
      <c r="P9" s="27">
        <v>0.00175438596491228</v>
      </c>
      <c r="Q9" s="17" t="s">
        <v>453</v>
      </c>
      <c r="R9" s="17" t="s">
        <v>629</v>
      </c>
      <c r="S9" s="17">
        <v>200</v>
      </c>
      <c r="T9" s="17" t="s">
        <v>1929</v>
      </c>
      <c r="U9" s="17" t="s">
        <v>218</v>
      </c>
      <c r="V9" s="17" t="s">
        <v>50</v>
      </c>
      <c r="W9" s="17" t="s">
        <v>1960</v>
      </c>
      <c r="X9" s="17" t="s">
        <v>55</v>
      </c>
      <c r="Y9" s="17" t="s">
        <v>55</v>
      </c>
      <c r="Z9" s="17" t="s">
        <v>433</v>
      </c>
      <c r="AD9" s="17" t="s">
        <v>578</v>
      </c>
    </row>
    <row r="10" spans="1:30">
      <c r="A10" s="17" t="s">
        <v>601</v>
      </c>
      <c r="B10" s="17" t="s">
        <v>602</v>
      </c>
      <c r="C10" s="17" t="s">
        <v>109</v>
      </c>
      <c r="D10" s="17" t="s">
        <v>109</v>
      </c>
      <c r="E10" s="17" t="s">
        <v>425</v>
      </c>
      <c r="F10" s="17" t="s">
        <v>602</v>
      </c>
      <c r="G10" s="17" t="s">
        <v>110</v>
      </c>
      <c r="H10" s="20" t="s">
        <v>107</v>
      </c>
      <c r="I10" s="17" t="s">
        <v>111</v>
      </c>
      <c r="J10" s="17" t="s">
        <v>603</v>
      </c>
      <c r="K10" s="18" t="e">
        <v>#N/A</v>
      </c>
      <c r="M10" s="17">
        <f>VLOOKUP(C10,[1]视频!$C$9:$H$210,6,FALSE)</f>
        <v>0</v>
      </c>
      <c r="N10" s="27">
        <v>10</v>
      </c>
      <c r="O10" s="27">
        <v>0.0125</v>
      </c>
      <c r="P10" s="27">
        <v>0.00125</v>
      </c>
      <c r="Q10" s="17" t="s">
        <v>429</v>
      </c>
      <c r="R10" s="17" t="s">
        <v>604</v>
      </c>
      <c r="S10" s="17">
        <v>200</v>
      </c>
      <c r="T10" s="17" t="s">
        <v>463</v>
      </c>
      <c r="U10" s="17" t="s">
        <v>796</v>
      </c>
      <c r="V10" s="17" t="s">
        <v>432</v>
      </c>
      <c r="W10" s="17" t="s">
        <v>1962</v>
      </c>
      <c r="X10" s="17" t="s">
        <v>607</v>
      </c>
      <c r="Y10" s="17" t="s">
        <v>55</v>
      </c>
      <c r="Z10" s="17" t="s">
        <v>433</v>
      </c>
      <c r="AD10" s="17" t="s">
        <v>608</v>
      </c>
    </row>
    <row r="11" spans="1:30">
      <c r="A11" s="17" t="s">
        <v>617</v>
      </c>
      <c r="B11" s="17" t="s">
        <v>118</v>
      </c>
      <c r="C11" s="17" t="s">
        <v>119</v>
      </c>
      <c r="D11" s="17" t="s">
        <v>123</v>
      </c>
      <c r="E11" s="17" t="s">
        <v>425</v>
      </c>
      <c r="F11" s="17" t="s">
        <v>120</v>
      </c>
      <c r="G11" s="22" t="s">
        <v>121</v>
      </c>
      <c r="H11" s="20" t="s">
        <v>107</v>
      </c>
      <c r="I11" s="17" t="s">
        <v>122</v>
      </c>
      <c r="J11" s="17" t="s">
        <v>618</v>
      </c>
      <c r="K11" s="18" t="e">
        <v>#N/A</v>
      </c>
      <c r="M11" s="17">
        <f>VLOOKUP(C11,[1]视频!$C$9:$H$210,6,FALSE)</f>
        <v>0</v>
      </c>
      <c r="N11" s="27">
        <v>9.80580657565853</v>
      </c>
      <c r="O11" s="27">
        <v>0.0192270717169775</v>
      </c>
      <c r="P11" s="27">
        <v>0.00196078431372549</v>
      </c>
      <c r="Q11" s="17" t="s">
        <v>429</v>
      </c>
      <c r="R11" s="17" t="s">
        <v>940</v>
      </c>
      <c r="S11" s="17">
        <v>200</v>
      </c>
      <c r="T11" s="17" t="s">
        <v>463</v>
      </c>
      <c r="U11" s="17" t="s">
        <v>218</v>
      </c>
      <c r="V11" s="17" t="s">
        <v>432</v>
      </c>
      <c r="W11" s="17" t="s">
        <v>1962</v>
      </c>
      <c r="X11" s="17" t="s">
        <v>55</v>
      </c>
      <c r="Y11" s="17" t="s">
        <v>55</v>
      </c>
      <c r="Z11" s="17" t="s">
        <v>433</v>
      </c>
      <c r="AD11" s="17" t="s">
        <v>621</v>
      </c>
    </row>
    <row r="12" s="15" customFormat="1" spans="1:30">
      <c r="A12" s="15" t="s">
        <v>622</v>
      </c>
      <c r="B12" s="15" t="s">
        <v>623</v>
      </c>
      <c r="C12" s="15" t="s">
        <v>624</v>
      </c>
      <c r="D12" s="15" t="s">
        <v>625</v>
      </c>
      <c r="E12" s="15" t="s">
        <v>487</v>
      </c>
      <c r="F12" s="15" t="s">
        <v>626</v>
      </c>
      <c r="G12" s="15" t="s">
        <v>627</v>
      </c>
      <c r="H12" s="21" t="s">
        <v>107</v>
      </c>
      <c r="I12" s="15" t="s">
        <v>166</v>
      </c>
      <c r="J12" s="15" t="s">
        <v>628</v>
      </c>
      <c r="K12" s="28">
        <v>44044</v>
      </c>
      <c r="M12" s="15">
        <f>VLOOKUP(C12,[1]视频!$C$9:$H$210,6,FALSE)</f>
        <v>0</v>
      </c>
      <c r="N12" s="29">
        <v>9.72727272727273</v>
      </c>
      <c r="O12" s="29">
        <v>0.0181818181818182</v>
      </c>
      <c r="P12" s="29">
        <v>0.00186915887850467</v>
      </c>
      <c r="Q12" s="15" t="s">
        <v>600</v>
      </c>
      <c r="R12" s="15" t="s">
        <v>577</v>
      </c>
      <c r="S12" s="15">
        <v>200</v>
      </c>
      <c r="T12" s="15" t="s">
        <v>431</v>
      </c>
      <c r="U12" s="15" t="s">
        <v>287</v>
      </c>
      <c r="V12" s="15" t="s">
        <v>432</v>
      </c>
      <c r="W12" s="15" t="s">
        <v>1962</v>
      </c>
      <c r="X12" s="15" t="s">
        <v>55</v>
      </c>
      <c r="Y12" s="15" t="s">
        <v>55</v>
      </c>
      <c r="Z12" s="15" t="s">
        <v>433</v>
      </c>
      <c r="AD12" s="15" t="s">
        <v>621</v>
      </c>
    </row>
    <row r="13" s="15" customFormat="1" spans="1:30">
      <c r="A13" s="15" t="s">
        <v>645</v>
      </c>
      <c r="B13" s="15" t="s">
        <v>646</v>
      </c>
      <c r="C13" s="15" t="s">
        <v>647</v>
      </c>
      <c r="D13" s="15" t="s">
        <v>648</v>
      </c>
      <c r="E13" s="15" t="s">
        <v>425</v>
      </c>
      <c r="F13" s="15" t="s">
        <v>646</v>
      </c>
      <c r="G13" s="15" t="s">
        <v>649</v>
      </c>
      <c r="H13" s="21" t="s">
        <v>107</v>
      </c>
      <c r="I13" s="15" t="s">
        <v>141</v>
      </c>
      <c r="J13" s="15" t="s">
        <v>650</v>
      </c>
      <c r="K13" s="28" t="e">
        <v>#N/A</v>
      </c>
      <c r="M13" s="15">
        <f>VLOOKUP(C13,[1]视频!$C$9:$H$210,6,FALSE)</f>
        <v>0</v>
      </c>
      <c r="N13" s="29">
        <v>9.16666666666667</v>
      </c>
      <c r="O13" s="29">
        <v>0.0166666666666667</v>
      </c>
      <c r="P13" s="29">
        <v>0.00181818181818182</v>
      </c>
      <c r="Q13" s="15" t="s">
        <v>429</v>
      </c>
      <c r="R13" s="15" t="s">
        <v>1439</v>
      </c>
      <c r="S13" s="15">
        <v>200</v>
      </c>
      <c r="T13" s="15" t="s">
        <v>431</v>
      </c>
      <c r="U13" s="15" t="s">
        <v>56</v>
      </c>
      <c r="V13" s="15" t="s">
        <v>432</v>
      </c>
      <c r="W13" s="15" t="s">
        <v>1962</v>
      </c>
      <c r="X13" s="15" t="s">
        <v>55</v>
      </c>
      <c r="Y13" s="15" t="s">
        <v>55</v>
      </c>
      <c r="Z13" s="15" t="s">
        <v>433</v>
      </c>
      <c r="AD13" s="15" t="s">
        <v>644</v>
      </c>
    </row>
    <row r="14" spans="1:30">
      <c r="A14" s="17" t="s">
        <v>651</v>
      </c>
      <c r="B14" s="17" t="s">
        <v>652</v>
      </c>
      <c r="C14" s="17" t="s">
        <v>653</v>
      </c>
      <c r="D14" s="17" t="s">
        <v>654</v>
      </c>
      <c r="E14" s="17" t="s">
        <v>425</v>
      </c>
      <c r="F14" s="17" t="s">
        <v>655</v>
      </c>
      <c r="G14" s="17" t="s">
        <v>656</v>
      </c>
      <c r="H14" s="20" t="s">
        <v>107</v>
      </c>
      <c r="I14" s="17" t="s">
        <v>166</v>
      </c>
      <c r="J14" s="17" t="s">
        <v>657</v>
      </c>
      <c r="K14" s="18">
        <v>44075</v>
      </c>
      <c r="M14" s="17" t="e">
        <v>#N/A</v>
      </c>
      <c r="N14" s="27">
        <v>8.81818181818182</v>
      </c>
      <c r="O14" s="27">
        <v>0.0181818181818182</v>
      </c>
      <c r="P14" s="27">
        <v>0.00206185567010309</v>
      </c>
      <c r="Q14" s="17" t="s">
        <v>429</v>
      </c>
      <c r="R14" s="17" t="s">
        <v>442</v>
      </c>
      <c r="S14" s="17">
        <v>200</v>
      </c>
      <c r="T14" s="17" t="s">
        <v>431</v>
      </c>
      <c r="U14" s="17" t="s">
        <v>464</v>
      </c>
      <c r="V14" s="17" t="s">
        <v>432</v>
      </c>
      <c r="W14" s="17" t="s">
        <v>1962</v>
      </c>
      <c r="X14" s="17" t="s">
        <v>55</v>
      </c>
      <c r="Y14" s="17" t="s">
        <v>55</v>
      </c>
      <c r="Z14" s="17" t="s">
        <v>433</v>
      </c>
      <c r="AD14" s="17" t="s">
        <v>659</v>
      </c>
    </row>
    <row r="15" spans="1:30">
      <c r="A15" s="17" t="s">
        <v>287</v>
      </c>
      <c r="B15" s="17" t="s">
        <v>124</v>
      </c>
      <c r="C15" s="17" t="s">
        <v>125</v>
      </c>
      <c r="D15" s="17" t="s">
        <v>128</v>
      </c>
      <c r="E15" s="17" t="s">
        <v>425</v>
      </c>
      <c r="F15" s="17" t="s">
        <v>126</v>
      </c>
      <c r="G15" s="17" t="s">
        <v>127</v>
      </c>
      <c r="H15" s="20" t="s">
        <v>107</v>
      </c>
      <c r="I15" s="17" t="s">
        <v>101</v>
      </c>
      <c r="J15" s="17" t="s">
        <v>667</v>
      </c>
      <c r="K15" s="18" t="e">
        <v>#N/A</v>
      </c>
      <c r="M15" s="17">
        <f>VLOOKUP(C15,[1]视频!$C$9:$H$210,6,FALSE)</f>
        <v>0</v>
      </c>
      <c r="N15" s="27">
        <v>8.6</v>
      </c>
      <c r="O15" s="27">
        <v>0.02</v>
      </c>
      <c r="P15" s="27">
        <v>0.00232558139534884</v>
      </c>
      <c r="Q15" s="17" t="s">
        <v>429</v>
      </c>
      <c r="R15" s="17" t="s">
        <v>462</v>
      </c>
      <c r="S15" s="17">
        <v>200</v>
      </c>
      <c r="T15" s="17" t="s">
        <v>463</v>
      </c>
      <c r="U15" s="17" t="s">
        <v>464</v>
      </c>
      <c r="V15" s="17" t="s">
        <v>50</v>
      </c>
      <c r="W15" s="17" t="s">
        <v>1960</v>
      </c>
      <c r="X15" s="17" t="s">
        <v>55</v>
      </c>
      <c r="Y15" s="17" t="s">
        <v>55</v>
      </c>
      <c r="Z15" s="17" t="s">
        <v>433</v>
      </c>
      <c r="AD15" s="17" t="s">
        <v>668</v>
      </c>
    </row>
    <row r="16" spans="1:30">
      <c r="A16" s="17" t="s">
        <v>669</v>
      </c>
      <c r="B16" s="17" t="s">
        <v>670</v>
      </c>
      <c r="C16" s="17" t="s">
        <v>671</v>
      </c>
      <c r="D16" s="17" t="s">
        <v>672</v>
      </c>
      <c r="E16" s="17" t="s">
        <v>425</v>
      </c>
      <c r="F16" s="17" t="s">
        <v>673</v>
      </c>
      <c r="G16" s="17" t="s">
        <v>674</v>
      </c>
      <c r="H16" s="20" t="s">
        <v>107</v>
      </c>
      <c r="I16" s="17" t="s">
        <v>141</v>
      </c>
      <c r="J16" s="17" t="s">
        <v>657</v>
      </c>
      <c r="K16" s="18">
        <v>44075</v>
      </c>
      <c r="M16" s="17" t="e">
        <v>#N/A</v>
      </c>
      <c r="N16" s="27">
        <v>8.08333333333333</v>
      </c>
      <c r="O16" s="27">
        <v>0.0166666666666667</v>
      </c>
      <c r="P16" s="27">
        <v>0.00206185567010309</v>
      </c>
      <c r="Q16" s="17" t="s">
        <v>429</v>
      </c>
      <c r="R16" s="17" t="s">
        <v>442</v>
      </c>
      <c r="S16" s="17">
        <v>200</v>
      </c>
      <c r="T16" s="17" t="s">
        <v>568</v>
      </c>
      <c r="U16" s="17" t="s">
        <v>464</v>
      </c>
      <c r="V16" s="17" t="s">
        <v>432</v>
      </c>
      <c r="W16" s="17" t="s">
        <v>1962</v>
      </c>
      <c r="X16" s="17" t="s">
        <v>55</v>
      </c>
      <c r="Y16" s="17" t="s">
        <v>55</v>
      </c>
      <c r="Z16" s="17" t="s">
        <v>433</v>
      </c>
      <c r="AD16" s="17" t="s">
        <v>675</v>
      </c>
    </row>
    <row r="17" spans="1:30">
      <c r="A17" s="17" t="s">
        <v>352</v>
      </c>
      <c r="B17" s="17" t="s">
        <v>137</v>
      </c>
      <c r="C17" s="17" t="s">
        <v>138</v>
      </c>
      <c r="D17" s="17" t="s">
        <v>142</v>
      </c>
      <c r="E17" s="17" t="s">
        <v>425</v>
      </c>
      <c r="F17" s="17" t="s">
        <v>139</v>
      </c>
      <c r="G17" s="17" t="s">
        <v>140</v>
      </c>
      <c r="H17" s="20" t="s">
        <v>107</v>
      </c>
      <c r="I17" s="17" t="s">
        <v>141</v>
      </c>
      <c r="J17" s="17" t="s">
        <v>676</v>
      </c>
      <c r="K17" s="18" t="e">
        <v>#N/A</v>
      </c>
      <c r="M17" s="17">
        <f>VLOOKUP(C17,[1]视频!$C$9:$H$210,6,FALSE)</f>
        <v>0</v>
      </c>
      <c r="N17" s="27">
        <v>8</v>
      </c>
      <c r="O17" s="27">
        <v>0.0166666666666667</v>
      </c>
      <c r="P17" s="27">
        <v>0.00208333333333333</v>
      </c>
      <c r="Q17" s="17" t="s">
        <v>429</v>
      </c>
      <c r="R17" s="17" t="s">
        <v>442</v>
      </c>
      <c r="S17" s="17">
        <v>200</v>
      </c>
      <c r="T17" s="17" t="s">
        <v>568</v>
      </c>
      <c r="U17" s="17" t="s">
        <v>218</v>
      </c>
      <c r="V17" s="17" t="s">
        <v>432</v>
      </c>
      <c r="W17" s="17" t="s">
        <v>1962</v>
      </c>
      <c r="X17" s="17" t="s">
        <v>520</v>
      </c>
      <c r="Y17" s="17" t="s">
        <v>55</v>
      </c>
      <c r="Z17" s="17" t="s">
        <v>433</v>
      </c>
      <c r="AD17" s="17" t="s">
        <v>675</v>
      </c>
    </row>
    <row r="18" spans="1:30">
      <c r="A18" s="17" t="s">
        <v>69</v>
      </c>
      <c r="B18" s="17" t="s">
        <v>678</v>
      </c>
      <c r="C18" s="17" t="s">
        <v>679</v>
      </c>
      <c r="D18" s="17" t="s">
        <v>680</v>
      </c>
      <c r="E18" s="17" t="s">
        <v>425</v>
      </c>
      <c r="F18" s="17" t="s">
        <v>678</v>
      </c>
      <c r="G18" s="17" t="s">
        <v>681</v>
      </c>
      <c r="H18" s="20" t="s">
        <v>107</v>
      </c>
      <c r="I18" s="17" t="s">
        <v>166</v>
      </c>
      <c r="J18" s="17" t="s">
        <v>682</v>
      </c>
      <c r="K18" s="18">
        <v>44075</v>
      </c>
      <c r="M18" s="17" t="e">
        <v>#N/A</v>
      </c>
      <c r="N18" s="27">
        <v>8</v>
      </c>
      <c r="O18" s="27">
        <v>0.0181818181818182</v>
      </c>
      <c r="P18" s="27">
        <v>0.00227272727272727</v>
      </c>
      <c r="Q18" s="17" t="s">
        <v>429</v>
      </c>
      <c r="R18" s="17" t="s">
        <v>716</v>
      </c>
      <c r="S18" s="17">
        <v>200</v>
      </c>
      <c r="T18" s="17" t="s">
        <v>717</v>
      </c>
      <c r="U18" s="17" t="s">
        <v>218</v>
      </c>
      <c r="V18" s="17" t="s">
        <v>432</v>
      </c>
      <c r="W18" s="17" t="s">
        <v>1960</v>
      </c>
      <c r="X18" s="17" t="s">
        <v>55</v>
      </c>
      <c r="Y18" s="17" t="s">
        <v>55</v>
      </c>
      <c r="Z18" s="17" t="s">
        <v>433</v>
      </c>
      <c r="AD18" s="17" t="s">
        <v>675</v>
      </c>
    </row>
    <row r="19" spans="1:30">
      <c r="A19" s="17" t="s">
        <v>67</v>
      </c>
      <c r="B19" s="17" t="s">
        <v>144</v>
      </c>
      <c r="C19" s="17" t="s">
        <v>145</v>
      </c>
      <c r="D19" s="17" t="s">
        <v>149</v>
      </c>
      <c r="E19" s="17" t="s">
        <v>425</v>
      </c>
      <c r="F19" s="17" t="s">
        <v>146</v>
      </c>
      <c r="G19" s="17" t="s">
        <v>147</v>
      </c>
      <c r="H19" s="20" t="s">
        <v>107</v>
      </c>
      <c r="I19" s="17" t="s">
        <v>148</v>
      </c>
      <c r="J19" s="17" t="s">
        <v>88</v>
      </c>
      <c r="K19" s="18" t="e">
        <v>#N/A</v>
      </c>
      <c r="M19" s="17">
        <f>VLOOKUP(C19,[1]视频!$C$9:$H$210,6,FALSE)</f>
        <v>0</v>
      </c>
      <c r="N19" s="27">
        <v>7.93333333333333</v>
      </c>
      <c r="O19" s="27">
        <v>0.0133333333333333</v>
      </c>
      <c r="P19" s="27">
        <v>0.00168067226890756</v>
      </c>
      <c r="Q19" s="17" t="s">
        <v>499</v>
      </c>
      <c r="R19" s="17" t="s">
        <v>629</v>
      </c>
      <c r="S19" s="17">
        <v>200</v>
      </c>
      <c r="T19" s="17" t="s">
        <v>431</v>
      </c>
      <c r="U19" s="17" t="s">
        <v>218</v>
      </c>
      <c r="V19" s="17" t="s">
        <v>50</v>
      </c>
      <c r="W19" s="17" t="s">
        <v>1963</v>
      </c>
      <c r="X19" s="17" t="s">
        <v>686</v>
      </c>
      <c r="Y19" s="17" t="s">
        <v>687</v>
      </c>
      <c r="Z19" s="17" t="s">
        <v>433</v>
      </c>
      <c r="AD19" s="17" t="s">
        <v>688</v>
      </c>
    </row>
    <row r="20" spans="1:30">
      <c r="A20" s="17" t="s">
        <v>689</v>
      </c>
      <c r="B20" s="17" t="s">
        <v>690</v>
      </c>
      <c r="C20" s="17" t="s">
        <v>691</v>
      </c>
      <c r="D20" s="17" t="s">
        <v>691</v>
      </c>
      <c r="E20" s="17" t="s">
        <v>425</v>
      </c>
      <c r="F20" s="17" t="s">
        <v>692</v>
      </c>
      <c r="G20" s="17" t="s">
        <v>693</v>
      </c>
      <c r="H20" s="20" t="s">
        <v>107</v>
      </c>
      <c r="I20" s="17" t="s">
        <v>141</v>
      </c>
      <c r="J20" s="17" t="s">
        <v>694</v>
      </c>
      <c r="K20" s="18">
        <v>44075</v>
      </c>
      <c r="M20" s="17" t="e">
        <v>#N/A</v>
      </c>
      <c r="N20" s="27">
        <v>7.91666666666667</v>
      </c>
      <c r="O20" s="27">
        <v>0.0166666666666667</v>
      </c>
      <c r="P20" s="27">
        <v>0.00210526315789474</v>
      </c>
      <c r="Q20" s="17" t="s">
        <v>499</v>
      </c>
      <c r="R20" s="17" t="s">
        <v>1170</v>
      </c>
      <c r="S20" s="17">
        <v>200</v>
      </c>
      <c r="T20" s="17" t="s">
        <v>879</v>
      </c>
      <c r="U20" s="17" t="s">
        <v>218</v>
      </c>
      <c r="V20" s="17" t="s">
        <v>432</v>
      </c>
      <c r="W20" s="17" t="s">
        <v>1962</v>
      </c>
      <c r="X20" s="17" t="s">
        <v>55</v>
      </c>
      <c r="Y20" s="17" t="s">
        <v>55</v>
      </c>
      <c r="Z20" s="17" t="s">
        <v>433</v>
      </c>
      <c r="AD20" s="17" t="s">
        <v>688</v>
      </c>
    </row>
    <row r="21" spans="1:30">
      <c r="A21" s="17" t="s">
        <v>705</v>
      </c>
      <c r="B21" s="17" t="s">
        <v>152</v>
      </c>
      <c r="C21" s="17" t="s">
        <v>153</v>
      </c>
      <c r="D21" s="17" t="s">
        <v>153</v>
      </c>
      <c r="E21" s="17" t="s">
        <v>425</v>
      </c>
      <c r="F21" s="17" t="s">
        <v>152</v>
      </c>
      <c r="G21" s="17" t="s">
        <v>154</v>
      </c>
      <c r="H21" s="20" t="s">
        <v>107</v>
      </c>
      <c r="I21" s="17" t="s">
        <v>155</v>
      </c>
      <c r="J21" s="17" t="s">
        <v>706</v>
      </c>
      <c r="K21" s="18" t="e">
        <v>#N/A</v>
      </c>
      <c r="M21" s="17">
        <f>VLOOKUP(C21,[1]视频!$C$9:$H$210,6,FALSE)</f>
        <v>0</v>
      </c>
      <c r="N21" s="27">
        <v>7.6219512195122</v>
      </c>
      <c r="O21" s="27">
        <v>0.0179340028694405</v>
      </c>
      <c r="P21" s="27">
        <v>0.00235294117647059</v>
      </c>
      <c r="Q21" s="17" t="s">
        <v>429</v>
      </c>
      <c r="R21" s="17" t="s">
        <v>1344</v>
      </c>
      <c r="S21" s="17">
        <v>200</v>
      </c>
      <c r="T21" s="17" t="s">
        <v>841</v>
      </c>
      <c r="U21" s="17" t="s">
        <v>287</v>
      </c>
      <c r="V21" s="17" t="s">
        <v>432</v>
      </c>
      <c r="W21" s="17" t="s">
        <v>1962</v>
      </c>
      <c r="X21" s="17" t="s">
        <v>554</v>
      </c>
      <c r="Y21" s="17" t="s">
        <v>55</v>
      </c>
      <c r="Z21" s="17" t="s">
        <v>433</v>
      </c>
      <c r="AD21" s="17" t="s">
        <v>709</v>
      </c>
    </row>
    <row r="22" spans="1:30">
      <c r="A22" s="17" t="s">
        <v>1308</v>
      </c>
      <c r="B22" s="17" t="s">
        <v>1309</v>
      </c>
      <c r="C22" s="17" t="s">
        <v>1310</v>
      </c>
      <c r="D22" s="17" t="s">
        <v>1311</v>
      </c>
      <c r="E22" s="17" t="s">
        <v>425</v>
      </c>
      <c r="F22" s="17" t="s">
        <v>1312</v>
      </c>
      <c r="G22" s="17" t="s">
        <v>1313</v>
      </c>
      <c r="H22" s="20" t="s">
        <v>107</v>
      </c>
      <c r="I22" s="17" t="s">
        <v>141</v>
      </c>
      <c r="J22" s="17" t="s">
        <v>1314</v>
      </c>
      <c r="K22" s="18">
        <v>44075</v>
      </c>
      <c r="M22" s="17" t="e">
        <v>#N/A</v>
      </c>
      <c r="N22" s="27">
        <v>7.58333333333333</v>
      </c>
      <c r="O22" s="27">
        <v>0.0166666666666667</v>
      </c>
      <c r="P22" s="27">
        <v>0.0021978021978022</v>
      </c>
      <c r="Q22" s="17" t="s">
        <v>429</v>
      </c>
      <c r="R22" s="17" t="s">
        <v>810</v>
      </c>
      <c r="S22" s="17">
        <v>200</v>
      </c>
      <c r="T22" s="17" t="s">
        <v>879</v>
      </c>
      <c r="U22" s="17" t="s">
        <v>218</v>
      </c>
      <c r="V22" s="17" t="s">
        <v>50</v>
      </c>
      <c r="W22" s="17" t="s">
        <v>1960</v>
      </c>
      <c r="X22" s="17" t="s">
        <v>1316</v>
      </c>
      <c r="Y22" s="17" t="s">
        <v>55</v>
      </c>
      <c r="Z22" s="17" t="s">
        <v>433</v>
      </c>
      <c r="AD22" s="17" t="s">
        <v>709</v>
      </c>
    </row>
    <row r="23" spans="1:30">
      <c r="A23" s="17" t="s">
        <v>719</v>
      </c>
      <c r="B23" s="17" t="s">
        <v>157</v>
      </c>
      <c r="C23" s="17" t="s">
        <v>158</v>
      </c>
      <c r="D23" s="17" t="s">
        <v>160</v>
      </c>
      <c r="E23" s="17" t="s">
        <v>425</v>
      </c>
      <c r="F23" s="17" t="s">
        <v>157</v>
      </c>
      <c r="G23" s="17" t="s">
        <v>159</v>
      </c>
      <c r="H23" s="20" t="s">
        <v>107</v>
      </c>
      <c r="I23" s="17" t="s">
        <v>148</v>
      </c>
      <c r="J23" s="17" t="s">
        <v>720</v>
      </c>
      <c r="K23" s="18" t="e">
        <v>#N/A</v>
      </c>
      <c r="M23" s="17">
        <f>VLOOKUP(C23,[1]视频!$C$9:$H$210,6,FALSE)</f>
        <v>0</v>
      </c>
      <c r="N23" s="27">
        <v>7.53333333333333</v>
      </c>
      <c r="O23" s="27">
        <v>0.0133333333333333</v>
      </c>
      <c r="P23" s="27">
        <v>0.00176991150442478</v>
      </c>
      <c r="Q23" s="17" t="s">
        <v>1189</v>
      </c>
      <c r="R23" s="17" t="s">
        <v>1190</v>
      </c>
      <c r="S23" s="17">
        <v>200</v>
      </c>
      <c r="T23" s="17" t="s">
        <v>568</v>
      </c>
      <c r="U23" s="17" t="s">
        <v>218</v>
      </c>
      <c r="V23" s="17" t="s">
        <v>432</v>
      </c>
      <c r="W23" s="17" t="s">
        <v>1962</v>
      </c>
      <c r="X23" s="17" t="s">
        <v>432</v>
      </c>
      <c r="Y23" s="17" t="s">
        <v>55</v>
      </c>
      <c r="Z23" s="17" t="s">
        <v>433</v>
      </c>
      <c r="AD23" s="17" t="s">
        <v>709</v>
      </c>
    </row>
    <row r="24" spans="1:30">
      <c r="A24" s="17" t="s">
        <v>732</v>
      </c>
      <c r="B24" s="17" t="s">
        <v>163</v>
      </c>
      <c r="C24" s="17" t="s">
        <v>164</v>
      </c>
      <c r="D24" s="17" t="s">
        <v>167</v>
      </c>
      <c r="E24" s="17" t="s">
        <v>487</v>
      </c>
      <c r="F24" s="17" t="s">
        <v>163</v>
      </c>
      <c r="G24" s="17" t="s">
        <v>165</v>
      </c>
      <c r="H24" s="20" t="s">
        <v>107</v>
      </c>
      <c r="I24" s="17" t="s">
        <v>166</v>
      </c>
      <c r="J24" s="17" t="s">
        <v>733</v>
      </c>
      <c r="K24" s="18" t="e">
        <v>#N/A</v>
      </c>
      <c r="M24" s="17">
        <f>VLOOKUP(C24,[1]视频!$C$9:$H$210,6,FALSE)</f>
        <v>0</v>
      </c>
      <c r="N24" s="27">
        <v>7.09090909090909</v>
      </c>
      <c r="O24" s="27">
        <v>0.0181818181818182</v>
      </c>
      <c r="P24" s="27">
        <v>0.00256410256410256</v>
      </c>
      <c r="Q24" s="17" t="s">
        <v>499</v>
      </c>
      <c r="R24" s="17" t="s">
        <v>983</v>
      </c>
      <c r="S24" s="17">
        <v>200</v>
      </c>
      <c r="T24" s="17" t="s">
        <v>984</v>
      </c>
      <c r="U24" s="17" t="s">
        <v>56</v>
      </c>
      <c r="V24" s="17" t="s">
        <v>432</v>
      </c>
      <c r="W24" s="17" t="s">
        <v>1962</v>
      </c>
      <c r="X24" s="17" t="s">
        <v>55</v>
      </c>
      <c r="Y24" s="17" t="s">
        <v>55</v>
      </c>
      <c r="Z24" s="17" t="s">
        <v>433</v>
      </c>
      <c r="AD24" s="17" t="s">
        <v>736</v>
      </c>
    </row>
    <row r="25" s="15" customFormat="1" spans="1:30">
      <c r="A25" s="15" t="s">
        <v>747</v>
      </c>
      <c r="B25" s="15" t="s">
        <v>748</v>
      </c>
      <c r="C25" s="15" t="s">
        <v>749</v>
      </c>
      <c r="D25" s="15" t="s">
        <v>750</v>
      </c>
      <c r="E25" s="15" t="s">
        <v>487</v>
      </c>
      <c r="F25" s="15" t="s">
        <v>748</v>
      </c>
      <c r="G25" s="15" t="s">
        <v>751</v>
      </c>
      <c r="H25" s="21" t="s">
        <v>107</v>
      </c>
      <c r="I25" s="15" t="s">
        <v>148</v>
      </c>
      <c r="J25" s="15" t="s">
        <v>618</v>
      </c>
      <c r="K25" s="28">
        <v>44044</v>
      </c>
      <c r="M25" s="15">
        <f>VLOOKUP(C25,[1]视频!$C$9:$H$210,6,FALSE)</f>
        <v>0</v>
      </c>
      <c r="N25" s="29">
        <v>6.8</v>
      </c>
      <c r="O25" s="29">
        <v>0.0133333333333333</v>
      </c>
      <c r="P25" s="29">
        <v>0.00196078431372549</v>
      </c>
      <c r="Q25" s="15" t="s">
        <v>499</v>
      </c>
      <c r="R25" s="15" t="s">
        <v>831</v>
      </c>
      <c r="S25" s="15">
        <v>200</v>
      </c>
      <c r="T25" s="15" t="s">
        <v>832</v>
      </c>
      <c r="U25" s="15" t="s">
        <v>56</v>
      </c>
      <c r="V25" s="15" t="s">
        <v>50</v>
      </c>
      <c r="W25" s="15" t="s">
        <v>1963</v>
      </c>
      <c r="X25" s="15" t="s">
        <v>754</v>
      </c>
      <c r="Y25" s="15" t="s">
        <v>755</v>
      </c>
      <c r="Z25" s="15" t="s">
        <v>433</v>
      </c>
      <c r="AD25" s="15" t="s">
        <v>756</v>
      </c>
    </row>
    <row r="26" s="15" customFormat="1" spans="1:30">
      <c r="A26" s="15" t="s">
        <v>765</v>
      </c>
      <c r="B26" s="15" t="s">
        <v>766</v>
      </c>
      <c r="C26" s="15" t="s">
        <v>767</v>
      </c>
      <c r="D26" s="15" t="s">
        <v>768</v>
      </c>
      <c r="E26" s="15" t="s">
        <v>487</v>
      </c>
      <c r="F26" s="15" t="s">
        <v>769</v>
      </c>
      <c r="G26" s="15" t="s">
        <v>770</v>
      </c>
      <c r="H26" s="21" t="s">
        <v>107</v>
      </c>
      <c r="I26" s="15" t="s">
        <v>166</v>
      </c>
      <c r="J26" s="15" t="s">
        <v>771</v>
      </c>
      <c r="K26" s="28" t="e">
        <v>#N/A</v>
      </c>
      <c r="M26" s="15">
        <f>VLOOKUP(C26,[1]视频!$C$9:$H$210,6,FALSE)</f>
        <v>0</v>
      </c>
      <c r="N26" s="29">
        <v>6.72727272727273</v>
      </c>
      <c r="O26" s="29">
        <v>0.0181818181818182</v>
      </c>
      <c r="P26" s="29">
        <v>0.0027027027027027</v>
      </c>
      <c r="Q26" s="15" t="s">
        <v>499</v>
      </c>
      <c r="R26" s="15" t="s">
        <v>1489</v>
      </c>
      <c r="S26" s="15">
        <v>200</v>
      </c>
      <c r="T26" s="15" t="s">
        <v>431</v>
      </c>
      <c r="U26" s="15" t="s">
        <v>1490</v>
      </c>
      <c r="V26" s="15" t="s">
        <v>432</v>
      </c>
      <c r="W26" s="15" t="s">
        <v>1963</v>
      </c>
      <c r="X26" s="15" t="s">
        <v>774</v>
      </c>
      <c r="Y26" s="15" t="s">
        <v>775</v>
      </c>
      <c r="Z26" s="15" t="s">
        <v>433</v>
      </c>
      <c r="AD26" s="15" t="s">
        <v>776</v>
      </c>
    </row>
    <row r="27" spans="1:30">
      <c r="A27" s="17" t="s">
        <v>777</v>
      </c>
      <c r="B27" s="17" t="s">
        <v>778</v>
      </c>
      <c r="C27" s="17" t="s">
        <v>779</v>
      </c>
      <c r="D27" s="17" t="s">
        <v>779</v>
      </c>
      <c r="E27" s="17" t="s">
        <v>425</v>
      </c>
      <c r="F27" s="17" t="s">
        <v>780</v>
      </c>
      <c r="G27" s="17" t="s">
        <v>781</v>
      </c>
      <c r="H27" s="20" t="s">
        <v>107</v>
      </c>
      <c r="I27" s="17" t="s">
        <v>782</v>
      </c>
      <c r="J27" s="17" t="s">
        <v>783</v>
      </c>
      <c r="K27" s="18">
        <v>44075</v>
      </c>
      <c r="M27" s="17" t="e">
        <v>#N/A</v>
      </c>
      <c r="N27" s="27">
        <v>6.69230769230769</v>
      </c>
      <c r="O27" s="27">
        <v>0.0153846153846154</v>
      </c>
      <c r="P27" s="27">
        <v>0.00229885057471264</v>
      </c>
      <c r="Q27" s="17" t="s">
        <v>429</v>
      </c>
      <c r="R27" s="17" t="s">
        <v>793</v>
      </c>
      <c r="S27" s="17">
        <v>200</v>
      </c>
      <c r="T27" s="17" t="s">
        <v>431</v>
      </c>
      <c r="U27" s="17" t="s">
        <v>218</v>
      </c>
      <c r="V27" s="17" t="s">
        <v>432</v>
      </c>
      <c r="W27" s="17" t="s">
        <v>1962</v>
      </c>
      <c r="X27" s="17" t="s">
        <v>55</v>
      </c>
      <c r="Y27" s="17" t="s">
        <v>55</v>
      </c>
      <c r="Z27" s="17" t="s">
        <v>433</v>
      </c>
      <c r="AD27" s="17" t="s">
        <v>776</v>
      </c>
    </row>
    <row r="28" spans="1:30">
      <c r="A28" s="17" t="s">
        <v>785</v>
      </c>
      <c r="B28" s="17" t="s">
        <v>173</v>
      </c>
      <c r="C28" s="17" t="s">
        <v>174</v>
      </c>
      <c r="D28" s="17" t="s">
        <v>178</v>
      </c>
      <c r="E28" s="17" t="s">
        <v>425</v>
      </c>
      <c r="F28" s="17" t="s">
        <v>175</v>
      </c>
      <c r="G28" s="17" t="s">
        <v>176</v>
      </c>
      <c r="H28" s="20" t="s">
        <v>107</v>
      </c>
      <c r="I28" s="17" t="s">
        <v>177</v>
      </c>
      <c r="J28" s="17" t="s">
        <v>88</v>
      </c>
      <c r="K28" s="18" t="e">
        <v>#N/A</v>
      </c>
      <c r="M28" s="17">
        <f>VLOOKUP(C28,[1]视频!$C$9:$H$210,6,FALSE)</f>
        <v>0</v>
      </c>
      <c r="N28" s="27">
        <v>6.61111111111111</v>
      </c>
      <c r="O28" s="27">
        <v>0.0111111111111111</v>
      </c>
      <c r="P28" s="27">
        <v>0.00168067226890756</v>
      </c>
      <c r="Q28" s="17" t="s">
        <v>429</v>
      </c>
      <c r="R28" s="17" t="s">
        <v>491</v>
      </c>
      <c r="S28" s="17">
        <v>200</v>
      </c>
      <c r="T28" s="17" t="s">
        <v>520</v>
      </c>
      <c r="U28" s="17" t="s">
        <v>464</v>
      </c>
      <c r="V28" s="17" t="s">
        <v>432</v>
      </c>
      <c r="W28" s="17" t="s">
        <v>1962</v>
      </c>
      <c r="X28" s="17" t="s">
        <v>55</v>
      </c>
      <c r="Y28" s="17" t="s">
        <v>55</v>
      </c>
      <c r="Z28" s="17" t="s">
        <v>433</v>
      </c>
      <c r="AD28" s="17" t="s">
        <v>787</v>
      </c>
    </row>
    <row r="29" spans="1:30">
      <c r="A29" s="17" t="s">
        <v>795</v>
      </c>
      <c r="B29" s="17" t="s">
        <v>179</v>
      </c>
      <c r="C29" s="17" t="s">
        <v>180</v>
      </c>
      <c r="D29" s="17" t="s">
        <v>184</v>
      </c>
      <c r="E29" s="17" t="s">
        <v>425</v>
      </c>
      <c r="F29" s="17" t="s">
        <v>181</v>
      </c>
      <c r="G29" s="17" t="s">
        <v>182</v>
      </c>
      <c r="H29" s="20" t="s">
        <v>107</v>
      </c>
      <c r="I29" s="17" t="s">
        <v>183</v>
      </c>
      <c r="J29" s="17" t="s">
        <v>650</v>
      </c>
      <c r="K29" s="18" t="e">
        <v>#N/A</v>
      </c>
      <c r="M29" s="17">
        <f>VLOOKUP(C29,[1]视频!$C$9:$H$210,6,FALSE)</f>
        <v>0</v>
      </c>
      <c r="N29" s="27">
        <v>6.59868026394721</v>
      </c>
      <c r="O29" s="27">
        <v>0.011997600479904</v>
      </c>
      <c r="P29" s="27">
        <v>0.00181818181818182</v>
      </c>
      <c r="Q29" s="17" t="s">
        <v>429</v>
      </c>
      <c r="R29" s="17" t="s">
        <v>891</v>
      </c>
      <c r="S29" s="17">
        <v>200</v>
      </c>
      <c r="T29" s="17" t="s">
        <v>431</v>
      </c>
      <c r="U29" s="17" t="s">
        <v>56</v>
      </c>
      <c r="V29" s="17" t="s">
        <v>432</v>
      </c>
      <c r="W29" s="17" t="s">
        <v>1962</v>
      </c>
      <c r="X29" s="17" t="s">
        <v>55</v>
      </c>
      <c r="Y29" s="17" t="s">
        <v>55</v>
      </c>
      <c r="Z29" s="17" t="s">
        <v>433</v>
      </c>
      <c r="AD29" s="17" t="s">
        <v>794</v>
      </c>
    </row>
    <row r="30" spans="1:30">
      <c r="A30" s="17" t="s">
        <v>796</v>
      </c>
      <c r="B30" s="17" t="s">
        <v>192</v>
      </c>
      <c r="C30" s="17" t="s">
        <v>193</v>
      </c>
      <c r="D30" s="17" t="s">
        <v>193</v>
      </c>
      <c r="E30" s="17" t="s">
        <v>425</v>
      </c>
      <c r="F30" s="17" t="s">
        <v>194</v>
      </c>
      <c r="G30" s="17" t="s">
        <v>195</v>
      </c>
      <c r="H30" s="20" t="s">
        <v>107</v>
      </c>
      <c r="I30" s="17" t="s">
        <v>141</v>
      </c>
      <c r="J30" s="17" t="s">
        <v>733</v>
      </c>
      <c r="K30" s="18" t="e">
        <v>#N/A</v>
      </c>
      <c r="M30" s="17">
        <f>VLOOKUP(C30,[1]视频!$C$9:$H$210,6,FALSE)</f>
        <v>0</v>
      </c>
      <c r="N30" s="27">
        <v>6.5</v>
      </c>
      <c r="O30" s="27">
        <v>0.0166666666666667</v>
      </c>
      <c r="P30" s="27">
        <v>0.00256410256410256</v>
      </c>
      <c r="Q30" s="17" t="s">
        <v>429</v>
      </c>
      <c r="R30" s="17" t="s">
        <v>442</v>
      </c>
      <c r="S30" s="17">
        <v>200</v>
      </c>
      <c r="T30" s="17" t="s">
        <v>443</v>
      </c>
      <c r="U30" s="17" t="s">
        <v>56</v>
      </c>
      <c r="V30" s="17" t="s">
        <v>432</v>
      </c>
      <c r="W30" s="17" t="s">
        <v>1962</v>
      </c>
      <c r="X30" s="17" t="s">
        <v>55</v>
      </c>
      <c r="Y30" s="17" t="s">
        <v>55</v>
      </c>
      <c r="Z30" s="17" t="s">
        <v>433</v>
      </c>
      <c r="AD30" s="17" t="s">
        <v>794</v>
      </c>
    </row>
    <row r="31" spans="1:30">
      <c r="A31" s="17" t="s">
        <v>809</v>
      </c>
      <c r="B31" s="17" t="s">
        <v>197</v>
      </c>
      <c r="C31" s="17" t="s">
        <v>198</v>
      </c>
      <c r="D31" s="17" t="s">
        <v>201</v>
      </c>
      <c r="E31" s="17" t="s">
        <v>425</v>
      </c>
      <c r="F31" s="17" t="s">
        <v>199</v>
      </c>
      <c r="G31" s="17" t="s">
        <v>200</v>
      </c>
      <c r="H31" s="20" t="s">
        <v>107</v>
      </c>
      <c r="I31" s="17" t="s">
        <v>148</v>
      </c>
      <c r="J31" s="17" t="s">
        <v>657</v>
      </c>
      <c r="K31" s="18">
        <v>44044</v>
      </c>
      <c r="M31" s="17">
        <f>VLOOKUP(C31,[1]视频!$C$9:$H$210,6,FALSE)</f>
        <v>0</v>
      </c>
      <c r="N31" s="27">
        <v>6.46666666666667</v>
      </c>
      <c r="O31" s="27">
        <v>0.0133333333333333</v>
      </c>
      <c r="P31" s="27">
        <v>0.00206185567010309</v>
      </c>
      <c r="Q31" s="17" t="s">
        <v>429</v>
      </c>
      <c r="R31" s="17" t="s">
        <v>442</v>
      </c>
      <c r="S31" s="17">
        <v>200</v>
      </c>
      <c r="T31" s="17" t="s">
        <v>784</v>
      </c>
      <c r="U31" s="17" t="s">
        <v>218</v>
      </c>
      <c r="V31" s="17" t="s">
        <v>432</v>
      </c>
      <c r="W31" s="17" t="s">
        <v>1962</v>
      </c>
      <c r="X31" s="17" t="s">
        <v>55</v>
      </c>
      <c r="Y31" s="17" t="s">
        <v>55</v>
      </c>
      <c r="Z31" s="17" t="s">
        <v>433</v>
      </c>
      <c r="AD31" s="17" t="s">
        <v>811</v>
      </c>
    </row>
    <row r="32" spans="1:30">
      <c r="A32" s="17" t="s">
        <v>276</v>
      </c>
      <c r="B32" s="17" t="s">
        <v>626</v>
      </c>
      <c r="C32" s="17" t="s">
        <v>812</v>
      </c>
      <c r="D32" s="17" t="s">
        <v>813</v>
      </c>
      <c r="E32" s="17" t="s">
        <v>487</v>
      </c>
      <c r="F32" s="17" t="s">
        <v>814</v>
      </c>
      <c r="G32" s="17" t="s">
        <v>815</v>
      </c>
      <c r="H32" s="20" t="s">
        <v>107</v>
      </c>
      <c r="I32" s="17" t="s">
        <v>166</v>
      </c>
      <c r="J32" s="17" t="s">
        <v>816</v>
      </c>
      <c r="K32" s="18">
        <v>44075</v>
      </c>
      <c r="M32" s="17" t="e">
        <v>#N/A</v>
      </c>
      <c r="N32" s="27">
        <v>6.45454545454545</v>
      </c>
      <c r="O32" s="27">
        <v>0.0181818181818182</v>
      </c>
      <c r="P32" s="27">
        <v>0.0028169014084507</v>
      </c>
      <c r="Q32" s="17" t="s">
        <v>499</v>
      </c>
      <c r="R32" s="17" t="s">
        <v>577</v>
      </c>
      <c r="S32" s="17">
        <v>200</v>
      </c>
      <c r="T32" s="17" t="s">
        <v>431</v>
      </c>
      <c r="U32" s="17" t="s">
        <v>287</v>
      </c>
      <c r="V32" s="17" t="s">
        <v>50</v>
      </c>
      <c r="W32" s="17" t="s">
        <v>1964</v>
      </c>
      <c r="X32" s="17" t="s">
        <v>817</v>
      </c>
      <c r="Y32" s="17" t="s">
        <v>55</v>
      </c>
      <c r="Z32" s="17" t="s">
        <v>433</v>
      </c>
      <c r="AD32" s="17" t="s">
        <v>811</v>
      </c>
    </row>
    <row r="33" spans="1:30">
      <c r="A33" s="17" t="s">
        <v>1353</v>
      </c>
      <c r="B33" s="17" t="s">
        <v>1354</v>
      </c>
      <c r="C33" s="17" t="s">
        <v>1355</v>
      </c>
      <c r="D33" s="17" t="s">
        <v>1356</v>
      </c>
      <c r="E33" s="17" t="s">
        <v>425</v>
      </c>
      <c r="F33" s="17" t="s">
        <v>1357</v>
      </c>
      <c r="G33" s="17" t="s">
        <v>1358</v>
      </c>
      <c r="H33" s="20" t="s">
        <v>107</v>
      </c>
      <c r="I33" s="17" t="s">
        <v>43</v>
      </c>
      <c r="J33" s="17" t="s">
        <v>682</v>
      </c>
      <c r="K33" s="18">
        <v>44075</v>
      </c>
      <c r="M33" s="17" t="e">
        <v>#N/A</v>
      </c>
      <c r="N33" s="27">
        <v>6.28571428571429</v>
      </c>
      <c r="O33" s="27">
        <v>0.0142857142857143</v>
      </c>
      <c r="P33" s="27">
        <v>0.00227272727272727</v>
      </c>
      <c r="Q33" s="17" t="s">
        <v>429</v>
      </c>
      <c r="R33" s="17" t="s">
        <v>510</v>
      </c>
      <c r="S33" s="17">
        <v>200</v>
      </c>
      <c r="T33" s="17" t="s">
        <v>511</v>
      </c>
      <c r="U33" s="17" t="s">
        <v>218</v>
      </c>
      <c r="V33" s="17" t="s">
        <v>50</v>
      </c>
      <c r="W33" s="17" t="s">
        <v>1960</v>
      </c>
      <c r="X33" s="17" t="s">
        <v>1360</v>
      </c>
      <c r="Y33" s="17" t="s">
        <v>55</v>
      </c>
      <c r="Z33" s="17" t="s">
        <v>433</v>
      </c>
      <c r="AD33" s="17" t="s">
        <v>828</v>
      </c>
    </row>
    <row r="34" spans="1:30">
      <c r="A34" s="17" t="s">
        <v>829</v>
      </c>
      <c r="B34" s="17" t="s">
        <v>203</v>
      </c>
      <c r="C34" s="17" t="s">
        <v>204</v>
      </c>
      <c r="D34" s="17" t="s">
        <v>207</v>
      </c>
      <c r="E34" s="17" t="s">
        <v>425</v>
      </c>
      <c r="F34" s="17" t="s">
        <v>205</v>
      </c>
      <c r="G34" s="17" t="s">
        <v>206</v>
      </c>
      <c r="H34" s="20" t="s">
        <v>107</v>
      </c>
      <c r="I34" s="17" t="s">
        <v>166</v>
      </c>
      <c r="J34" s="17" t="s">
        <v>830</v>
      </c>
      <c r="K34" s="18" t="e">
        <v>#N/A</v>
      </c>
      <c r="M34" s="17">
        <f>VLOOKUP(C34,[1]视频!$C$9:$H$210,6,FALSE)</f>
        <v>0</v>
      </c>
      <c r="N34" s="27">
        <v>6.18181818181818</v>
      </c>
      <c r="O34" s="27">
        <v>0.0181818181818182</v>
      </c>
      <c r="P34" s="27">
        <v>0.00294117647058824</v>
      </c>
      <c r="Q34" s="17" t="s">
        <v>499</v>
      </c>
      <c r="R34" s="17" t="s">
        <v>523</v>
      </c>
      <c r="S34" s="17">
        <v>200</v>
      </c>
      <c r="T34" s="17" t="s">
        <v>524</v>
      </c>
      <c r="U34" s="17" t="s">
        <v>464</v>
      </c>
      <c r="V34" s="17" t="s">
        <v>432</v>
      </c>
      <c r="W34" s="17" t="s">
        <v>1962</v>
      </c>
      <c r="X34" s="17" t="s">
        <v>55</v>
      </c>
      <c r="Y34" s="17" t="s">
        <v>55</v>
      </c>
      <c r="Z34" s="17" t="s">
        <v>433</v>
      </c>
      <c r="AD34" s="17" t="s">
        <v>833</v>
      </c>
    </row>
    <row r="35" s="15" customFormat="1" spans="1:30">
      <c r="A35" s="15" t="s">
        <v>834</v>
      </c>
      <c r="B35" s="15" t="s">
        <v>835</v>
      </c>
      <c r="C35" s="15" t="s">
        <v>836</v>
      </c>
      <c r="D35" s="15" t="s">
        <v>837</v>
      </c>
      <c r="E35" s="15" t="s">
        <v>487</v>
      </c>
      <c r="F35" s="15" t="s">
        <v>835</v>
      </c>
      <c r="G35" s="15" t="s">
        <v>838</v>
      </c>
      <c r="H35" s="21" t="s">
        <v>107</v>
      </c>
      <c r="I35" s="15" t="s">
        <v>166</v>
      </c>
      <c r="J35" s="15" t="s">
        <v>839</v>
      </c>
      <c r="K35" s="28">
        <v>44044</v>
      </c>
      <c r="M35" s="15">
        <f>VLOOKUP(C35,[1]视频!$C$9:$H$210,6,FALSE)</f>
        <v>0</v>
      </c>
      <c r="N35" s="29">
        <v>6.09090909090909</v>
      </c>
      <c r="O35" s="29">
        <v>0.0181818181818182</v>
      </c>
      <c r="P35" s="29">
        <v>0.00298507462686567</v>
      </c>
      <c r="Q35" s="15" t="s">
        <v>499</v>
      </c>
      <c r="R35" s="15" t="s">
        <v>786</v>
      </c>
      <c r="S35" s="15">
        <v>200</v>
      </c>
      <c r="T35" s="15" t="s">
        <v>431</v>
      </c>
      <c r="U35" s="15" t="s">
        <v>218</v>
      </c>
      <c r="V35" s="15" t="s">
        <v>50</v>
      </c>
      <c r="W35" s="15" t="s">
        <v>1960</v>
      </c>
      <c r="X35" s="15" t="s">
        <v>55</v>
      </c>
      <c r="Y35" s="15" t="s">
        <v>55</v>
      </c>
      <c r="Z35" s="15" t="s">
        <v>433</v>
      </c>
      <c r="AD35" s="15" t="s">
        <v>833</v>
      </c>
    </row>
    <row r="36" spans="1:30">
      <c r="A36" s="17" t="s">
        <v>95</v>
      </c>
      <c r="B36" s="17" t="s">
        <v>210</v>
      </c>
      <c r="C36" s="17" t="s">
        <v>211</v>
      </c>
      <c r="D36" s="17" t="s">
        <v>214</v>
      </c>
      <c r="E36" s="17" t="s">
        <v>425</v>
      </c>
      <c r="F36" s="17" t="s">
        <v>212</v>
      </c>
      <c r="G36" s="17" t="s">
        <v>213</v>
      </c>
      <c r="H36" s="20" t="s">
        <v>107</v>
      </c>
      <c r="I36" s="17" t="s">
        <v>111</v>
      </c>
      <c r="J36" s="17" t="s">
        <v>676</v>
      </c>
      <c r="K36" s="18" t="e">
        <v>#N/A</v>
      </c>
      <c r="M36" s="17">
        <f>VLOOKUP(C36,[1]视频!$C$9:$H$210,6,FALSE)</f>
        <v>0</v>
      </c>
      <c r="N36" s="27">
        <v>6</v>
      </c>
      <c r="O36" s="27">
        <v>0.0125</v>
      </c>
      <c r="P36" s="27">
        <v>0.00208333333333333</v>
      </c>
      <c r="Q36" s="17" t="s">
        <v>499</v>
      </c>
      <c r="R36" s="17" t="s">
        <v>442</v>
      </c>
      <c r="S36" s="17">
        <v>200</v>
      </c>
      <c r="T36" s="17" t="s">
        <v>500</v>
      </c>
      <c r="U36" s="17" t="s">
        <v>218</v>
      </c>
      <c r="V36" s="17" t="s">
        <v>432</v>
      </c>
      <c r="W36" s="17" t="s">
        <v>1962</v>
      </c>
      <c r="X36" s="17" t="s">
        <v>55</v>
      </c>
      <c r="Y36" s="17" t="s">
        <v>55</v>
      </c>
      <c r="Z36" s="17" t="s">
        <v>433</v>
      </c>
      <c r="AD36" s="17" t="s">
        <v>851</v>
      </c>
    </row>
    <row r="37" spans="1:30">
      <c r="A37" s="17" t="s">
        <v>852</v>
      </c>
      <c r="B37" s="17" t="s">
        <v>220</v>
      </c>
      <c r="C37" s="17" t="s">
        <v>221</v>
      </c>
      <c r="D37" s="17" t="s">
        <v>224</v>
      </c>
      <c r="E37" s="17" t="s">
        <v>425</v>
      </c>
      <c r="F37" s="17" t="s">
        <v>222</v>
      </c>
      <c r="G37" s="17" t="s">
        <v>223</v>
      </c>
      <c r="H37" s="20" t="s">
        <v>107</v>
      </c>
      <c r="I37" s="17" t="s">
        <v>43</v>
      </c>
      <c r="J37" s="17" t="s">
        <v>853</v>
      </c>
      <c r="K37" s="18" t="e">
        <v>#N/A</v>
      </c>
      <c r="M37" s="17">
        <f>VLOOKUP(C37,[1]视频!$C$9:$H$210,6,FALSE)</f>
        <v>0</v>
      </c>
      <c r="N37" s="27">
        <v>6</v>
      </c>
      <c r="O37" s="27">
        <v>0.0142857142857143</v>
      </c>
      <c r="P37" s="27">
        <v>0.00238095238095238</v>
      </c>
      <c r="Q37" s="17" t="s">
        <v>499</v>
      </c>
      <c r="R37" s="17" t="s">
        <v>442</v>
      </c>
      <c r="S37" s="17">
        <v>200</v>
      </c>
      <c r="T37" s="17" t="s">
        <v>482</v>
      </c>
      <c r="U37" s="17" t="s">
        <v>287</v>
      </c>
      <c r="V37" s="17" t="s">
        <v>432</v>
      </c>
      <c r="W37" s="17" t="s">
        <v>1962</v>
      </c>
      <c r="X37" s="17" t="s">
        <v>55</v>
      </c>
      <c r="Y37" s="17" t="s">
        <v>55</v>
      </c>
      <c r="Z37" s="17" t="s">
        <v>433</v>
      </c>
      <c r="AD37" s="17" t="s">
        <v>854</v>
      </c>
    </row>
    <row r="38" spans="1:30">
      <c r="A38" s="17" t="s">
        <v>757</v>
      </c>
      <c r="B38" s="17" t="s">
        <v>758</v>
      </c>
      <c r="C38" s="17" t="s">
        <v>759</v>
      </c>
      <c r="D38" s="17" t="s">
        <v>759</v>
      </c>
      <c r="E38" s="17" t="s">
        <v>487</v>
      </c>
      <c r="F38" s="17" t="s">
        <v>760</v>
      </c>
      <c r="G38" s="17" t="s">
        <v>761</v>
      </c>
      <c r="H38" s="20" t="s">
        <v>107</v>
      </c>
      <c r="I38" s="17" t="s">
        <v>762</v>
      </c>
      <c r="J38" s="17" t="s">
        <v>763</v>
      </c>
      <c r="K38" s="18" t="e">
        <v>#N/A</v>
      </c>
      <c r="M38" s="17" t="str">
        <f>VLOOKUP(C38,[1]视频!$C$9:$H$210,6,FALSE)</f>
        <v>待选</v>
      </c>
      <c r="N38" s="27">
        <v>5.95238095238095</v>
      </c>
      <c r="O38" s="27">
        <v>0.00952380952380952</v>
      </c>
      <c r="P38" s="27">
        <v>0.0016</v>
      </c>
      <c r="Q38" s="17" t="s">
        <v>429</v>
      </c>
      <c r="R38" s="17" t="s">
        <v>442</v>
      </c>
      <c r="S38" s="17">
        <v>200</v>
      </c>
      <c r="T38" s="17" t="s">
        <v>879</v>
      </c>
      <c r="U38" s="17" t="s">
        <v>56</v>
      </c>
      <c r="V38" s="17" t="s">
        <v>50</v>
      </c>
      <c r="W38" s="17" t="s">
        <v>1960</v>
      </c>
      <c r="X38" s="17" t="s">
        <v>764</v>
      </c>
      <c r="Y38" s="17" t="s">
        <v>55</v>
      </c>
      <c r="Z38" s="17" t="s">
        <v>433</v>
      </c>
      <c r="AD38" s="17" t="s">
        <v>860</v>
      </c>
    </row>
    <row r="39" spans="1:30">
      <c r="A39" s="17" t="s">
        <v>1362</v>
      </c>
      <c r="B39" s="17" t="s">
        <v>1363</v>
      </c>
      <c r="C39" s="17" t="s">
        <v>1364</v>
      </c>
      <c r="D39" s="17" t="s">
        <v>1365</v>
      </c>
      <c r="E39" s="17" t="s">
        <v>425</v>
      </c>
      <c r="F39" s="17" t="s">
        <v>1366</v>
      </c>
      <c r="G39" s="17" t="s">
        <v>1367</v>
      </c>
      <c r="H39" s="20" t="s">
        <v>107</v>
      </c>
      <c r="I39" s="17" t="s">
        <v>1368</v>
      </c>
      <c r="J39" s="17" t="s">
        <v>88</v>
      </c>
      <c r="K39" s="18">
        <v>44075</v>
      </c>
      <c r="M39" s="17" t="e">
        <v>#N/A</v>
      </c>
      <c r="N39" s="27">
        <v>5.95</v>
      </c>
      <c r="O39" s="27">
        <v>0.01</v>
      </c>
      <c r="P39" s="27">
        <v>0.00168067226890756</v>
      </c>
      <c r="Q39" s="17" t="s">
        <v>429</v>
      </c>
      <c r="R39" s="17" t="s">
        <v>850</v>
      </c>
      <c r="S39" s="17">
        <v>200</v>
      </c>
      <c r="T39" s="17" t="s">
        <v>431</v>
      </c>
      <c r="U39" s="17" t="s">
        <v>218</v>
      </c>
      <c r="V39" s="17" t="s">
        <v>50</v>
      </c>
      <c r="W39" s="17" t="s">
        <v>1960</v>
      </c>
      <c r="X39" s="17" t="s">
        <v>1370</v>
      </c>
      <c r="Y39" s="17" t="s">
        <v>55</v>
      </c>
      <c r="Z39" s="17" t="s">
        <v>433</v>
      </c>
      <c r="AD39" s="17" t="s">
        <v>860</v>
      </c>
    </row>
    <row r="40" spans="1:30">
      <c r="A40" s="17" t="s">
        <v>286</v>
      </c>
      <c r="B40" s="17" t="s">
        <v>225</v>
      </c>
      <c r="C40" s="17" t="s">
        <v>226</v>
      </c>
      <c r="D40" s="17" t="s">
        <v>229</v>
      </c>
      <c r="E40" s="17" t="s">
        <v>425</v>
      </c>
      <c r="F40" s="17" t="s">
        <v>227</v>
      </c>
      <c r="G40" s="17" t="s">
        <v>228</v>
      </c>
      <c r="H40" s="20" t="s">
        <v>107</v>
      </c>
      <c r="I40" s="17" t="s">
        <v>111</v>
      </c>
      <c r="J40" s="17" t="s">
        <v>694</v>
      </c>
      <c r="K40" s="18" t="e">
        <v>#N/A</v>
      </c>
      <c r="M40" s="17">
        <f>VLOOKUP(C40,[1]视频!$C$9:$H$210,6,FALSE)</f>
        <v>0</v>
      </c>
      <c r="N40" s="27">
        <v>5.9375</v>
      </c>
      <c r="O40" s="27">
        <v>0.0125</v>
      </c>
      <c r="P40" s="27">
        <v>0.00210526315789474</v>
      </c>
      <c r="Q40" s="17" t="s">
        <v>429</v>
      </c>
      <c r="R40" s="17" t="s">
        <v>481</v>
      </c>
      <c r="S40" s="17">
        <v>200</v>
      </c>
      <c r="T40" s="17" t="s">
        <v>511</v>
      </c>
      <c r="U40" s="17" t="s">
        <v>899</v>
      </c>
      <c r="V40" s="17" t="s">
        <v>432</v>
      </c>
      <c r="W40" s="17" t="s">
        <v>1962</v>
      </c>
      <c r="X40" s="17" t="s">
        <v>55</v>
      </c>
      <c r="Y40" s="17" t="s">
        <v>55</v>
      </c>
      <c r="Z40" s="17" t="s">
        <v>433</v>
      </c>
      <c r="AD40" s="17" t="s">
        <v>861</v>
      </c>
    </row>
    <row r="41" spans="1:30">
      <c r="A41" s="17" t="s">
        <v>862</v>
      </c>
      <c r="B41" s="17" t="s">
        <v>863</v>
      </c>
      <c r="C41" s="17" t="s">
        <v>864</v>
      </c>
      <c r="D41" s="17" t="s">
        <v>865</v>
      </c>
      <c r="E41" s="17" t="s">
        <v>425</v>
      </c>
      <c r="F41" s="17" t="s">
        <v>866</v>
      </c>
      <c r="G41" s="17" t="s">
        <v>867</v>
      </c>
      <c r="H41" s="20" t="s">
        <v>107</v>
      </c>
      <c r="I41" s="17" t="s">
        <v>141</v>
      </c>
      <c r="J41" s="17" t="s">
        <v>816</v>
      </c>
      <c r="K41" s="18">
        <v>44075</v>
      </c>
      <c r="M41" s="17" t="e">
        <v>#N/A</v>
      </c>
      <c r="N41" s="27">
        <v>5.91666666666667</v>
      </c>
      <c r="O41" s="27">
        <v>0.0166666666666667</v>
      </c>
      <c r="P41" s="27">
        <v>0.0028169014084507</v>
      </c>
      <c r="Q41" s="17" t="s">
        <v>429</v>
      </c>
      <c r="R41" s="17" t="s">
        <v>629</v>
      </c>
      <c r="S41" s="17">
        <v>200</v>
      </c>
      <c r="T41" s="17" t="s">
        <v>431</v>
      </c>
      <c r="U41" s="17" t="s">
        <v>218</v>
      </c>
      <c r="V41" s="17" t="s">
        <v>432</v>
      </c>
      <c r="W41" s="17" t="s">
        <v>1962</v>
      </c>
      <c r="X41" s="17" t="s">
        <v>55</v>
      </c>
      <c r="Y41" s="17" t="s">
        <v>55</v>
      </c>
      <c r="Z41" s="17" t="s">
        <v>433</v>
      </c>
      <c r="AD41" s="17" t="s">
        <v>869</v>
      </c>
    </row>
    <row r="42" spans="1:30">
      <c r="A42" s="17" t="s">
        <v>889</v>
      </c>
      <c r="B42" s="17" t="s">
        <v>890</v>
      </c>
      <c r="C42" s="17" t="s">
        <v>232</v>
      </c>
      <c r="D42" s="17" t="s">
        <v>235</v>
      </c>
      <c r="E42" s="17" t="s">
        <v>425</v>
      </c>
      <c r="F42" s="17" t="s">
        <v>233</v>
      </c>
      <c r="G42" s="17" t="s">
        <v>234</v>
      </c>
      <c r="H42" s="20" t="s">
        <v>107</v>
      </c>
      <c r="I42" s="17" t="s">
        <v>166</v>
      </c>
      <c r="J42" s="17" t="s">
        <v>37</v>
      </c>
      <c r="K42" s="18" t="e">
        <v>#N/A</v>
      </c>
      <c r="M42" s="17">
        <f>VLOOKUP(C42,[1]视频!$C$9:$H$210,6,FALSE)</f>
        <v>0</v>
      </c>
      <c r="N42" s="27">
        <v>5.81818181818182</v>
      </c>
      <c r="O42" s="27">
        <v>0.0181818181818182</v>
      </c>
      <c r="P42" s="27">
        <v>0.003125</v>
      </c>
      <c r="Q42" s="17" t="s">
        <v>429</v>
      </c>
      <c r="R42" s="17" t="s">
        <v>1208</v>
      </c>
      <c r="S42" s="17">
        <v>200</v>
      </c>
      <c r="T42" s="17" t="s">
        <v>50</v>
      </c>
      <c r="U42" s="17" t="s">
        <v>287</v>
      </c>
      <c r="V42" s="17" t="s">
        <v>432</v>
      </c>
      <c r="W42" s="17" t="s">
        <v>1962</v>
      </c>
      <c r="X42" s="17" t="s">
        <v>55</v>
      </c>
      <c r="Y42" s="17" t="s">
        <v>55</v>
      </c>
      <c r="Z42" s="17" t="s">
        <v>433</v>
      </c>
      <c r="AD42" s="17" t="s">
        <v>892</v>
      </c>
    </row>
    <row r="43" spans="1:30">
      <c r="A43" s="17" t="s">
        <v>893</v>
      </c>
      <c r="B43" s="17" t="s">
        <v>894</v>
      </c>
      <c r="C43" s="17" t="s">
        <v>895</v>
      </c>
      <c r="D43" s="17" t="s">
        <v>896</v>
      </c>
      <c r="E43" s="17" t="s">
        <v>425</v>
      </c>
      <c r="F43" s="17" t="s">
        <v>897</v>
      </c>
      <c r="G43" s="17" t="s">
        <v>898</v>
      </c>
      <c r="H43" s="20" t="s">
        <v>107</v>
      </c>
      <c r="I43" s="17" t="s">
        <v>141</v>
      </c>
      <c r="J43" s="17" t="s">
        <v>742</v>
      </c>
      <c r="K43" s="18">
        <v>44075</v>
      </c>
      <c r="M43" s="17" t="e">
        <v>#N/A</v>
      </c>
      <c r="N43" s="27">
        <v>5.75</v>
      </c>
      <c r="O43" s="27">
        <v>0.0166666666666667</v>
      </c>
      <c r="P43" s="27">
        <v>0.00289855072463768</v>
      </c>
      <c r="Q43" s="17" t="s">
        <v>429</v>
      </c>
      <c r="R43" s="17" t="s">
        <v>888</v>
      </c>
      <c r="S43" s="17">
        <v>200</v>
      </c>
      <c r="T43" s="17" t="s">
        <v>431</v>
      </c>
      <c r="U43" s="17" t="s">
        <v>464</v>
      </c>
      <c r="V43" s="17" t="s">
        <v>432</v>
      </c>
      <c r="W43" s="17" t="s">
        <v>1962</v>
      </c>
      <c r="X43" s="17" t="s">
        <v>55</v>
      </c>
      <c r="Y43" s="17" t="s">
        <v>55</v>
      </c>
      <c r="Z43" s="17" t="s">
        <v>433</v>
      </c>
      <c r="AD43" s="17" t="s">
        <v>900</v>
      </c>
    </row>
    <row r="44" spans="1:30">
      <c r="A44" s="17" t="s">
        <v>901</v>
      </c>
      <c r="B44" s="17" t="s">
        <v>239</v>
      </c>
      <c r="C44" s="17" t="s">
        <v>240</v>
      </c>
      <c r="D44" s="17" t="s">
        <v>244</v>
      </c>
      <c r="E44" s="17" t="s">
        <v>425</v>
      </c>
      <c r="F44" s="17" t="s">
        <v>241</v>
      </c>
      <c r="G44" s="17" t="s">
        <v>242</v>
      </c>
      <c r="H44" s="20" t="s">
        <v>107</v>
      </c>
      <c r="I44" s="17" t="s">
        <v>243</v>
      </c>
      <c r="J44" s="17" t="s">
        <v>902</v>
      </c>
      <c r="K44" s="18" t="e">
        <v>#N/A</v>
      </c>
      <c r="M44" s="17">
        <f>VLOOKUP(C44,[1]视频!$C$9:$H$210,6,FALSE)</f>
        <v>0</v>
      </c>
      <c r="N44" s="27">
        <v>5.69565217391304</v>
      </c>
      <c r="O44" s="27">
        <v>0.00869565217391304</v>
      </c>
      <c r="P44" s="27">
        <v>0.00152671755725191</v>
      </c>
      <c r="Q44" s="17" t="s">
        <v>429</v>
      </c>
      <c r="R44" s="17" t="s">
        <v>619</v>
      </c>
      <c r="S44" s="17">
        <v>200</v>
      </c>
      <c r="T44" s="17" t="s">
        <v>620</v>
      </c>
      <c r="U44" s="17" t="s">
        <v>218</v>
      </c>
      <c r="V44" s="17" t="s">
        <v>50</v>
      </c>
      <c r="W44" s="17" t="s">
        <v>1963</v>
      </c>
      <c r="X44" s="17" t="s">
        <v>905</v>
      </c>
      <c r="Y44" s="17" t="s">
        <v>906</v>
      </c>
      <c r="Z44" s="17" t="s">
        <v>433</v>
      </c>
      <c r="AD44" s="17" t="s">
        <v>900</v>
      </c>
    </row>
    <row r="45" spans="1:30">
      <c r="A45" s="17" t="s">
        <v>385</v>
      </c>
      <c r="B45" s="17" t="s">
        <v>251</v>
      </c>
      <c r="C45" s="17" t="s">
        <v>252</v>
      </c>
      <c r="D45" s="17" t="s">
        <v>255</v>
      </c>
      <c r="E45" s="17" t="s">
        <v>425</v>
      </c>
      <c r="F45" s="17" t="s">
        <v>253</v>
      </c>
      <c r="G45" s="17" t="s">
        <v>254</v>
      </c>
      <c r="H45" s="20" t="s">
        <v>107</v>
      </c>
      <c r="I45" s="17" t="s">
        <v>148</v>
      </c>
      <c r="J45" s="17" t="s">
        <v>853</v>
      </c>
      <c r="K45" s="18" t="e">
        <v>#N/A</v>
      </c>
      <c r="M45" s="17">
        <f>VLOOKUP(C45,[1]视频!$C$9:$H$210,6,FALSE)</f>
        <v>0</v>
      </c>
      <c r="N45" s="27">
        <v>5.6</v>
      </c>
      <c r="O45" s="27">
        <v>0.0133333333333333</v>
      </c>
      <c r="P45" s="27">
        <v>0.00238095238095238</v>
      </c>
      <c r="Q45" s="17" t="s">
        <v>429</v>
      </c>
      <c r="R45" s="17" t="s">
        <v>481</v>
      </c>
      <c r="S45" s="17">
        <v>200</v>
      </c>
      <c r="T45" s="17" t="s">
        <v>482</v>
      </c>
      <c r="U45" s="17" t="s">
        <v>218</v>
      </c>
      <c r="V45" s="17" t="s">
        <v>432</v>
      </c>
      <c r="W45" s="17" t="s">
        <v>1962</v>
      </c>
      <c r="X45" s="17" t="s">
        <v>55</v>
      </c>
      <c r="Y45" s="17" t="s">
        <v>55</v>
      </c>
      <c r="Z45" s="17" t="s">
        <v>433</v>
      </c>
      <c r="AD45" s="17" t="s">
        <v>915</v>
      </c>
    </row>
    <row r="46" s="15" customFormat="1" spans="1:30">
      <c r="A46" s="15" t="s">
        <v>917</v>
      </c>
      <c r="B46" s="15" t="s">
        <v>918</v>
      </c>
      <c r="C46" s="15" t="s">
        <v>919</v>
      </c>
      <c r="D46" s="15" t="s">
        <v>920</v>
      </c>
      <c r="E46" s="15" t="s">
        <v>425</v>
      </c>
      <c r="F46" s="15" t="s">
        <v>921</v>
      </c>
      <c r="G46" s="23" t="s">
        <v>922</v>
      </c>
      <c r="H46" s="21" t="s">
        <v>107</v>
      </c>
      <c r="I46" s="15" t="s">
        <v>101</v>
      </c>
      <c r="J46" s="15" t="s">
        <v>923</v>
      </c>
      <c r="K46" s="28" t="e">
        <v>#N/A</v>
      </c>
      <c r="M46" s="15">
        <f>VLOOKUP(C46,[1]视频!$C$9:$H$210,6,FALSE)</f>
        <v>0</v>
      </c>
      <c r="N46" s="29">
        <v>5.6</v>
      </c>
      <c r="O46" s="29">
        <v>0.02</v>
      </c>
      <c r="P46" s="29">
        <v>0.00357142857142857</v>
      </c>
      <c r="Q46" s="15" t="s">
        <v>429</v>
      </c>
      <c r="R46" s="15" t="s">
        <v>1369</v>
      </c>
      <c r="S46" s="15">
        <v>200</v>
      </c>
      <c r="T46" s="15" t="s">
        <v>1078</v>
      </c>
      <c r="U46" s="15" t="s">
        <v>56</v>
      </c>
      <c r="V46" s="15" t="s">
        <v>432</v>
      </c>
      <c r="W46" s="15" t="s">
        <v>1962</v>
      </c>
      <c r="X46" s="15" t="s">
        <v>927</v>
      </c>
      <c r="Y46" s="15" t="s">
        <v>55</v>
      </c>
      <c r="Z46" s="15" t="s">
        <v>433</v>
      </c>
      <c r="AD46" s="15" t="s">
        <v>928</v>
      </c>
    </row>
    <row r="47" spans="1:30">
      <c r="A47" s="17" t="s">
        <v>929</v>
      </c>
      <c r="B47" s="17" t="s">
        <v>930</v>
      </c>
      <c r="C47" s="17" t="s">
        <v>258</v>
      </c>
      <c r="D47" s="17" t="s">
        <v>262</v>
      </c>
      <c r="E47" s="17" t="s">
        <v>425</v>
      </c>
      <c r="F47" s="17" t="s">
        <v>259</v>
      </c>
      <c r="G47" s="17" t="s">
        <v>260</v>
      </c>
      <c r="H47" s="20" t="s">
        <v>107</v>
      </c>
      <c r="I47" s="17" t="s">
        <v>261</v>
      </c>
      <c r="J47" s="17" t="s">
        <v>931</v>
      </c>
      <c r="K47" s="18" t="e">
        <v>#N/A</v>
      </c>
      <c r="M47" s="17">
        <f>VLOOKUP(C47,[1]视频!$C$9:$H$210,6,FALSE)</f>
        <v>0</v>
      </c>
      <c r="N47" s="27">
        <v>5.48387096774194</v>
      </c>
      <c r="O47" s="27">
        <v>0.00645161290322581</v>
      </c>
      <c r="P47" s="27">
        <v>0.00117647058823529</v>
      </c>
      <c r="Q47" s="17" t="s">
        <v>499</v>
      </c>
      <c r="R47" s="17" t="s">
        <v>878</v>
      </c>
      <c r="S47" s="17">
        <v>200</v>
      </c>
      <c r="T47" s="17" t="s">
        <v>431</v>
      </c>
      <c r="U47" s="17" t="s">
        <v>218</v>
      </c>
      <c r="V47" s="17" t="s">
        <v>432</v>
      </c>
      <c r="W47" s="17" t="s">
        <v>1962</v>
      </c>
      <c r="X47" s="17" t="s">
        <v>933</v>
      </c>
      <c r="Y47" s="17" t="s">
        <v>55</v>
      </c>
      <c r="Z47" s="17" t="s">
        <v>433</v>
      </c>
      <c r="AD47" s="17" t="s">
        <v>934</v>
      </c>
    </row>
    <row r="48" spans="1:30">
      <c r="A48" s="17" t="s">
        <v>935</v>
      </c>
      <c r="B48" s="17" t="s">
        <v>265</v>
      </c>
      <c r="C48" s="17" t="s">
        <v>266</v>
      </c>
      <c r="D48" s="17" t="s">
        <v>269</v>
      </c>
      <c r="E48" s="17" t="s">
        <v>487</v>
      </c>
      <c r="F48" s="17" t="s">
        <v>267</v>
      </c>
      <c r="G48" s="17" t="s">
        <v>268</v>
      </c>
      <c r="H48" s="20" t="s">
        <v>107</v>
      </c>
      <c r="I48" s="17" t="s">
        <v>166</v>
      </c>
      <c r="J48" s="17" t="s">
        <v>936</v>
      </c>
      <c r="K48" s="18" t="e">
        <v>#N/A</v>
      </c>
      <c r="M48" s="17">
        <f>VLOOKUP(C48,[1]视频!$C$9:$H$210,6,FALSE)</f>
        <v>0</v>
      </c>
      <c r="N48" s="27">
        <v>5.45454545454545</v>
      </c>
      <c r="O48" s="27">
        <v>0.0181818181818182</v>
      </c>
      <c r="P48" s="27">
        <v>0.00333333333333333</v>
      </c>
      <c r="Q48" s="17" t="s">
        <v>1333</v>
      </c>
      <c r="R48" s="17" t="s">
        <v>1334</v>
      </c>
      <c r="S48" s="17">
        <v>200</v>
      </c>
      <c r="T48" s="17" t="s">
        <v>1335</v>
      </c>
      <c r="U48" s="17" t="s">
        <v>56</v>
      </c>
      <c r="V48" s="17" t="s">
        <v>432</v>
      </c>
      <c r="W48" s="17" t="s">
        <v>1962</v>
      </c>
      <c r="X48" s="17" t="s">
        <v>55</v>
      </c>
      <c r="Y48" s="17" t="s">
        <v>55</v>
      </c>
      <c r="Z48" s="17" t="s">
        <v>433</v>
      </c>
      <c r="AD48" s="17" t="s">
        <v>934</v>
      </c>
    </row>
    <row r="49" spans="1:30">
      <c r="A49" s="17" t="s">
        <v>938</v>
      </c>
      <c r="B49" s="17" t="s">
        <v>277</v>
      </c>
      <c r="C49" s="17" t="s">
        <v>278</v>
      </c>
      <c r="D49" s="17" t="s">
        <v>281</v>
      </c>
      <c r="E49" s="17" t="s">
        <v>487</v>
      </c>
      <c r="F49" s="17" t="s">
        <v>277</v>
      </c>
      <c r="G49" s="17" t="s">
        <v>279</v>
      </c>
      <c r="H49" s="20" t="s">
        <v>107</v>
      </c>
      <c r="I49" s="17" t="s">
        <v>280</v>
      </c>
      <c r="J49" s="17" t="s">
        <v>939</v>
      </c>
      <c r="K49" s="18">
        <v>44044</v>
      </c>
      <c r="M49" s="17">
        <f>VLOOKUP(C49,[1]视频!$C$9:$H$210,6,FALSE)</f>
        <v>0</v>
      </c>
      <c r="N49" s="27">
        <v>5.45454545454545</v>
      </c>
      <c r="O49" s="27">
        <v>0.00909090909090909</v>
      </c>
      <c r="P49" s="27">
        <v>0.00166666666666667</v>
      </c>
      <c r="Q49" s="17" t="s">
        <v>499</v>
      </c>
      <c r="R49" s="17" t="s">
        <v>831</v>
      </c>
      <c r="S49" s="17">
        <v>200</v>
      </c>
      <c r="T49" s="17" t="s">
        <v>431</v>
      </c>
      <c r="U49" s="17" t="s">
        <v>1414</v>
      </c>
      <c r="V49" s="17" t="s">
        <v>432</v>
      </c>
      <c r="W49" s="17" t="s">
        <v>1962</v>
      </c>
      <c r="X49" s="17" t="s">
        <v>55</v>
      </c>
      <c r="Y49" s="17" t="s">
        <v>55</v>
      </c>
      <c r="Z49" s="17" t="s">
        <v>433</v>
      </c>
      <c r="AD49" s="17" t="s">
        <v>934</v>
      </c>
    </row>
    <row r="50" s="15" customFormat="1" spans="1:30">
      <c r="A50" s="15" t="s">
        <v>955</v>
      </c>
      <c r="B50" s="15" t="s">
        <v>956</v>
      </c>
      <c r="C50" s="15" t="s">
        <v>957</v>
      </c>
      <c r="D50" s="15" t="s">
        <v>958</v>
      </c>
      <c r="E50" s="15" t="s">
        <v>487</v>
      </c>
      <c r="F50" s="15" t="s">
        <v>956</v>
      </c>
      <c r="G50" s="15" t="s">
        <v>959</v>
      </c>
      <c r="H50" s="21" t="s">
        <v>107</v>
      </c>
      <c r="I50" s="15" t="s">
        <v>141</v>
      </c>
      <c r="J50" s="15" t="s">
        <v>960</v>
      </c>
      <c r="K50" s="28" t="e">
        <v>#N/A</v>
      </c>
      <c r="M50" s="15">
        <f>VLOOKUP(C50,[1]视频!$C$9:$H$210,6,FALSE)</f>
        <v>0</v>
      </c>
      <c r="N50" s="29">
        <v>5.16666666666667</v>
      </c>
      <c r="O50" s="29">
        <v>0.0166666666666667</v>
      </c>
      <c r="P50" s="29">
        <v>0.0032258064516129</v>
      </c>
      <c r="Q50" s="15" t="s">
        <v>499</v>
      </c>
      <c r="R50" s="15" t="s">
        <v>1851</v>
      </c>
      <c r="S50" s="15">
        <v>200</v>
      </c>
      <c r="T50" s="15" t="s">
        <v>1852</v>
      </c>
      <c r="U50" s="15" t="s">
        <v>1068</v>
      </c>
      <c r="V50" s="15" t="s">
        <v>432</v>
      </c>
      <c r="W50" s="15" t="s">
        <v>1962</v>
      </c>
      <c r="X50" s="15" t="s">
        <v>55</v>
      </c>
      <c r="Y50" s="15" t="s">
        <v>55</v>
      </c>
      <c r="Z50" s="15" t="s">
        <v>433</v>
      </c>
      <c r="AD50" s="15" t="s">
        <v>961</v>
      </c>
    </row>
    <row r="51" spans="1:30">
      <c r="A51" s="17" t="s">
        <v>970</v>
      </c>
      <c r="B51" s="17" t="s">
        <v>971</v>
      </c>
      <c r="C51" s="17" t="s">
        <v>972</v>
      </c>
      <c r="D51" s="17" t="s">
        <v>973</v>
      </c>
      <c r="E51" s="17" t="s">
        <v>425</v>
      </c>
      <c r="F51" s="17" t="s">
        <v>974</v>
      </c>
      <c r="G51" s="17" t="s">
        <v>975</v>
      </c>
      <c r="H51" s="20" t="s">
        <v>107</v>
      </c>
      <c r="I51" s="17" t="s">
        <v>141</v>
      </c>
      <c r="J51" s="17" t="s">
        <v>936</v>
      </c>
      <c r="K51" s="18">
        <v>44075</v>
      </c>
      <c r="M51" s="17" t="e">
        <v>#N/A</v>
      </c>
      <c r="N51" s="27">
        <v>5</v>
      </c>
      <c r="O51" s="27">
        <v>0.0166666666666667</v>
      </c>
      <c r="P51" s="27">
        <v>0.00333333333333333</v>
      </c>
      <c r="Q51" s="17" t="s">
        <v>499</v>
      </c>
      <c r="R51" s="17" t="s">
        <v>629</v>
      </c>
      <c r="S51" s="17">
        <v>200</v>
      </c>
      <c r="T51" s="17" t="s">
        <v>605</v>
      </c>
      <c r="U51" s="17" t="s">
        <v>56</v>
      </c>
      <c r="V51" s="17" t="s">
        <v>432</v>
      </c>
      <c r="W51" s="17" t="s">
        <v>1962</v>
      </c>
      <c r="X51" s="17" t="s">
        <v>55</v>
      </c>
      <c r="Y51" s="17" t="s">
        <v>55</v>
      </c>
      <c r="Z51" s="17" t="s">
        <v>433</v>
      </c>
      <c r="AD51" s="17" t="s">
        <v>969</v>
      </c>
    </row>
    <row r="52" spans="1:30">
      <c r="A52" s="17" t="s">
        <v>995</v>
      </c>
      <c r="B52" s="17" t="s">
        <v>288</v>
      </c>
      <c r="C52" s="17" t="s">
        <v>289</v>
      </c>
      <c r="D52" s="17" t="s">
        <v>292</v>
      </c>
      <c r="E52" s="17" t="s">
        <v>425</v>
      </c>
      <c r="F52" s="17" t="s">
        <v>290</v>
      </c>
      <c r="G52" s="17" t="s">
        <v>291</v>
      </c>
      <c r="H52" s="20" t="s">
        <v>107</v>
      </c>
      <c r="I52" s="17" t="s">
        <v>177</v>
      </c>
      <c r="J52" s="17" t="s">
        <v>996</v>
      </c>
      <c r="K52" s="18" t="e">
        <v>#N/A</v>
      </c>
      <c r="M52" s="17">
        <f>VLOOKUP(C52,[1]视频!$C$9:$H$210,6,FALSE)</f>
        <v>0</v>
      </c>
      <c r="N52" s="27">
        <v>4.94444444444444</v>
      </c>
      <c r="O52" s="27">
        <v>0.0111111111111111</v>
      </c>
      <c r="P52" s="27">
        <v>0.00224719101123596</v>
      </c>
      <c r="Q52" s="17" t="s">
        <v>429</v>
      </c>
      <c r="R52" s="17" t="s">
        <v>904</v>
      </c>
      <c r="S52" s="17">
        <v>200</v>
      </c>
      <c r="T52" s="17" t="s">
        <v>1274</v>
      </c>
      <c r="U52" s="17" t="s">
        <v>56</v>
      </c>
      <c r="V52" s="17" t="s">
        <v>50</v>
      </c>
      <c r="W52" s="17" t="s">
        <v>1964</v>
      </c>
      <c r="X52" s="17" t="s">
        <v>55</v>
      </c>
      <c r="Y52" s="17" t="s">
        <v>55</v>
      </c>
      <c r="Z52" s="17" t="s">
        <v>433</v>
      </c>
      <c r="AD52" s="17" t="s">
        <v>997</v>
      </c>
    </row>
    <row r="53" spans="1:30">
      <c r="A53" s="17" t="s">
        <v>998</v>
      </c>
      <c r="B53" s="17" t="s">
        <v>294</v>
      </c>
      <c r="C53" s="17" t="s">
        <v>295</v>
      </c>
      <c r="D53" s="17" t="s">
        <v>299</v>
      </c>
      <c r="E53" s="17" t="s">
        <v>425</v>
      </c>
      <c r="F53" s="17" t="s">
        <v>296</v>
      </c>
      <c r="G53" s="17" t="s">
        <v>297</v>
      </c>
      <c r="H53" s="20" t="s">
        <v>107</v>
      </c>
      <c r="I53" s="17" t="s">
        <v>298</v>
      </c>
      <c r="J53" s="17" t="s">
        <v>999</v>
      </c>
      <c r="K53" s="18" t="e">
        <v>#N/A</v>
      </c>
      <c r="M53" s="17">
        <f>VLOOKUP(C53,[1]视频!$C$9:$H$210,6,FALSE)</f>
        <v>0</v>
      </c>
      <c r="N53" s="27">
        <v>4.93804581409172</v>
      </c>
      <c r="O53" s="27">
        <v>0.00914452928535504</v>
      </c>
      <c r="P53" s="27">
        <v>0.00185185185185185</v>
      </c>
      <c r="Q53" s="17" t="s">
        <v>429</v>
      </c>
      <c r="R53" s="17" t="s">
        <v>629</v>
      </c>
      <c r="S53" s="17">
        <v>200</v>
      </c>
      <c r="T53" s="17" t="s">
        <v>1938</v>
      </c>
      <c r="U53" s="17" t="s">
        <v>287</v>
      </c>
      <c r="V53" s="17" t="s">
        <v>50</v>
      </c>
      <c r="W53" s="17" t="s">
        <v>1960</v>
      </c>
      <c r="X53" s="17" t="s">
        <v>1001</v>
      </c>
      <c r="Y53" s="17" t="s">
        <v>55</v>
      </c>
      <c r="Z53" s="17" t="s">
        <v>433</v>
      </c>
      <c r="AD53" s="17" t="s">
        <v>1002</v>
      </c>
    </row>
    <row r="54" spans="1:30">
      <c r="A54" s="17" t="s">
        <v>135</v>
      </c>
      <c r="B54" s="17" t="s">
        <v>40</v>
      </c>
      <c r="C54" s="17" t="s">
        <v>41</v>
      </c>
      <c r="D54" s="17" t="s">
        <v>44</v>
      </c>
      <c r="E54" s="17" t="s">
        <v>425</v>
      </c>
      <c r="F54" s="17" t="s">
        <v>40</v>
      </c>
      <c r="G54" s="17" t="s">
        <v>42</v>
      </c>
      <c r="H54" s="20" t="s">
        <v>107</v>
      </c>
      <c r="I54" s="17" t="s">
        <v>43</v>
      </c>
      <c r="J54" s="17" t="s">
        <v>742</v>
      </c>
      <c r="K54" s="18" t="e">
        <v>#N/A</v>
      </c>
      <c r="M54" s="17" t="str">
        <f>VLOOKUP(C54,[1]视频!$C$9:$H$210,6,FALSE)</f>
        <v>待选</v>
      </c>
      <c r="N54" s="27">
        <v>4.92857142857143</v>
      </c>
      <c r="O54" s="27">
        <v>0.0142857142857143</v>
      </c>
      <c r="P54" s="27">
        <v>0.00289855072463768</v>
      </c>
      <c r="Q54" s="17" t="s">
        <v>499</v>
      </c>
      <c r="R54" s="17" t="s">
        <v>729</v>
      </c>
      <c r="S54" s="17">
        <v>200</v>
      </c>
      <c r="T54" s="17" t="s">
        <v>730</v>
      </c>
      <c r="U54" s="17" t="s">
        <v>56</v>
      </c>
      <c r="V54" s="17" t="s">
        <v>50</v>
      </c>
      <c r="W54" s="17" t="s">
        <v>1960</v>
      </c>
      <c r="X54" s="17" t="s">
        <v>827</v>
      </c>
      <c r="Y54" s="17" t="s">
        <v>55</v>
      </c>
      <c r="Z54" s="17" t="s">
        <v>433</v>
      </c>
      <c r="AD54" s="17" t="s">
        <v>1002</v>
      </c>
    </row>
    <row r="55" spans="1:30">
      <c r="A55" s="17" t="s">
        <v>1965</v>
      </c>
      <c r="B55" s="17" t="s">
        <v>363</v>
      </c>
      <c r="C55" s="17" t="s">
        <v>364</v>
      </c>
      <c r="D55" s="17" t="s">
        <v>367</v>
      </c>
      <c r="E55" s="17" t="s">
        <v>425</v>
      </c>
      <c r="F55" s="17" t="s">
        <v>365</v>
      </c>
      <c r="G55" s="17" t="s">
        <v>366</v>
      </c>
      <c r="H55" s="20" t="s">
        <v>107</v>
      </c>
      <c r="I55" s="17" t="s">
        <v>141</v>
      </c>
      <c r="J55" s="17" t="s">
        <v>1966</v>
      </c>
      <c r="K55" s="18" t="e">
        <v>#N/A</v>
      </c>
      <c r="M55" s="17" t="e">
        <f>VLOOKUP(C55,[1]视频!$C$9:$H$210,6,FALSE)</f>
        <v>#N/A</v>
      </c>
      <c r="N55" s="27">
        <v>4.91666666666667</v>
      </c>
      <c r="O55" s="27">
        <v>0.0166666666666667</v>
      </c>
      <c r="P55" s="27">
        <v>0.00338983050847458</v>
      </c>
      <c r="Q55" s="17" t="s">
        <v>429</v>
      </c>
      <c r="R55" s="17" t="s">
        <v>1967</v>
      </c>
      <c r="S55" s="17">
        <v>200</v>
      </c>
      <c r="T55" s="17" t="s">
        <v>1968</v>
      </c>
      <c r="U55" s="17" t="s">
        <v>56</v>
      </c>
      <c r="V55" s="17" t="s">
        <v>50</v>
      </c>
      <c r="W55" s="17" t="s">
        <v>1960</v>
      </c>
      <c r="X55" s="17" t="s">
        <v>1969</v>
      </c>
      <c r="Y55" s="17" t="s">
        <v>55</v>
      </c>
      <c r="Z55" s="17" t="s">
        <v>433</v>
      </c>
      <c r="AD55" s="17" t="s">
        <v>1970</v>
      </c>
    </row>
    <row r="56" spans="1:30">
      <c r="A56" s="17" t="s">
        <v>1015</v>
      </c>
      <c r="B56" s="17" t="s">
        <v>300</v>
      </c>
      <c r="C56" s="17" t="s">
        <v>301</v>
      </c>
      <c r="D56" s="17" t="s">
        <v>304</v>
      </c>
      <c r="E56" s="17" t="s">
        <v>425</v>
      </c>
      <c r="F56" s="17" t="s">
        <v>300</v>
      </c>
      <c r="G56" s="17" t="s">
        <v>302</v>
      </c>
      <c r="H56" s="20" t="s">
        <v>107</v>
      </c>
      <c r="I56" s="17" t="s">
        <v>303</v>
      </c>
      <c r="J56" s="17" t="s">
        <v>532</v>
      </c>
      <c r="K56" s="18" t="e">
        <v>#N/A</v>
      </c>
      <c r="M56" s="17">
        <f>VLOOKUP(C56,[1]视频!$C$9:$H$210,6,FALSE)</f>
        <v>0</v>
      </c>
      <c r="N56" s="27">
        <v>4.66666666666667</v>
      </c>
      <c r="O56" s="27">
        <v>0.00666666666666667</v>
      </c>
      <c r="P56" s="27">
        <v>0.00142857142857143</v>
      </c>
      <c r="Q56" s="17" t="s">
        <v>499</v>
      </c>
      <c r="R56" s="17" t="s">
        <v>904</v>
      </c>
      <c r="S56" s="17">
        <v>200</v>
      </c>
      <c r="T56" s="17" t="s">
        <v>524</v>
      </c>
      <c r="U56" s="17" t="s">
        <v>464</v>
      </c>
      <c r="V56" s="17" t="s">
        <v>432</v>
      </c>
      <c r="W56" s="17" t="s">
        <v>1962</v>
      </c>
      <c r="X56" s="17" t="s">
        <v>55</v>
      </c>
      <c r="Y56" s="17" t="s">
        <v>55</v>
      </c>
      <c r="Z56" s="17" t="s">
        <v>433</v>
      </c>
      <c r="AD56" s="17" t="s">
        <v>1014</v>
      </c>
    </row>
    <row r="57" spans="1:30">
      <c r="A57" s="17" t="s">
        <v>1037</v>
      </c>
      <c r="B57" s="17" t="s">
        <v>306</v>
      </c>
      <c r="C57" s="17" t="s">
        <v>307</v>
      </c>
      <c r="D57" s="17" t="s">
        <v>311</v>
      </c>
      <c r="E57" s="17" t="s">
        <v>425</v>
      </c>
      <c r="F57" s="17" t="s">
        <v>308</v>
      </c>
      <c r="G57" s="22" t="s">
        <v>309</v>
      </c>
      <c r="H57" s="20" t="s">
        <v>107</v>
      </c>
      <c r="I57" s="17" t="s">
        <v>310</v>
      </c>
      <c r="J57" s="17" t="s">
        <v>1038</v>
      </c>
      <c r="K57" s="18" t="e">
        <v>#N/A</v>
      </c>
      <c r="M57" s="17">
        <f>VLOOKUP(C57,[1]视频!$C$9:$H$210,6,FALSE)</f>
        <v>0</v>
      </c>
      <c r="N57" s="27">
        <v>4.52941176470588</v>
      </c>
      <c r="O57" s="27">
        <v>0.0117647058823529</v>
      </c>
      <c r="P57" s="27">
        <v>0.0025974025974026</v>
      </c>
      <c r="Q57" s="17" t="s">
        <v>429</v>
      </c>
      <c r="R57" s="17" t="s">
        <v>442</v>
      </c>
      <c r="S57" s="17">
        <v>200</v>
      </c>
      <c r="T57" s="17" t="s">
        <v>431</v>
      </c>
      <c r="U57" s="17" t="s">
        <v>218</v>
      </c>
      <c r="V57" s="17" t="s">
        <v>50</v>
      </c>
      <c r="W57" s="17" t="s">
        <v>1963</v>
      </c>
      <c r="X57" s="17" t="s">
        <v>1040</v>
      </c>
      <c r="Y57" s="17" t="s">
        <v>881</v>
      </c>
      <c r="Z57" s="17" t="s">
        <v>433</v>
      </c>
      <c r="AD57" s="17" t="s">
        <v>1041</v>
      </c>
    </row>
    <row r="58" spans="1:30">
      <c r="A58" s="17" t="s">
        <v>275</v>
      </c>
      <c r="B58" s="17" t="s">
        <v>369</v>
      </c>
      <c r="C58" s="17" t="s">
        <v>370</v>
      </c>
      <c r="D58" s="17" t="s">
        <v>370</v>
      </c>
      <c r="E58" s="17" t="s">
        <v>425</v>
      </c>
      <c r="F58" s="17" t="s">
        <v>369</v>
      </c>
      <c r="G58" s="17" t="s">
        <v>371</v>
      </c>
      <c r="H58" s="20" t="s">
        <v>107</v>
      </c>
      <c r="I58" s="17" t="s">
        <v>141</v>
      </c>
      <c r="J58" s="17" t="s">
        <v>1062</v>
      </c>
      <c r="K58" s="18" t="e">
        <v>#N/A</v>
      </c>
      <c r="M58" s="17" t="e">
        <f>VLOOKUP(C58,[1]视频!$C$9:$H$210,6,FALSE)</f>
        <v>#N/A</v>
      </c>
      <c r="N58" s="27">
        <v>4.5</v>
      </c>
      <c r="O58" s="27">
        <v>0.0166666666666667</v>
      </c>
      <c r="P58" s="27">
        <v>0.0037037037037037</v>
      </c>
      <c r="Q58" s="17" t="s">
        <v>429</v>
      </c>
      <c r="R58" s="17" t="s">
        <v>604</v>
      </c>
      <c r="S58" s="17">
        <v>200</v>
      </c>
      <c r="T58" s="17" t="s">
        <v>605</v>
      </c>
      <c r="U58" s="17" t="s">
        <v>606</v>
      </c>
      <c r="V58" s="17" t="s">
        <v>50</v>
      </c>
      <c r="W58" s="17" t="s">
        <v>1960</v>
      </c>
      <c r="X58" s="17" t="s">
        <v>1971</v>
      </c>
      <c r="Y58" s="17" t="s">
        <v>55</v>
      </c>
      <c r="Z58" s="17" t="s">
        <v>433</v>
      </c>
      <c r="AD58" s="17" t="s">
        <v>1048</v>
      </c>
    </row>
    <row r="59" spans="1:30">
      <c r="A59" s="17" t="s">
        <v>396</v>
      </c>
      <c r="B59" s="17" t="s">
        <v>1007</v>
      </c>
      <c r="C59" s="17" t="s">
        <v>1008</v>
      </c>
      <c r="D59" s="17" t="s">
        <v>1009</v>
      </c>
      <c r="E59" s="17" t="s">
        <v>425</v>
      </c>
      <c r="F59" s="17" t="s">
        <v>1010</v>
      </c>
      <c r="G59" s="17" t="s">
        <v>1011</v>
      </c>
      <c r="H59" s="20" t="s">
        <v>107</v>
      </c>
      <c r="I59" s="17" t="s">
        <v>177</v>
      </c>
      <c r="J59" s="17" t="s">
        <v>1012</v>
      </c>
      <c r="K59" s="18" t="e">
        <v>#N/A</v>
      </c>
      <c r="M59" s="17" t="str">
        <f>VLOOKUP(C59,[1]视频!$C$9:$H$210,6,FALSE)</f>
        <v>待选</v>
      </c>
      <c r="N59" s="27">
        <v>4.5</v>
      </c>
      <c r="O59" s="27">
        <v>0.0111111111111111</v>
      </c>
      <c r="P59" s="27">
        <v>0.00246913580246914</v>
      </c>
      <c r="Q59" s="17" t="s">
        <v>429</v>
      </c>
      <c r="R59" s="17" t="s">
        <v>442</v>
      </c>
      <c r="S59" s="17">
        <v>200</v>
      </c>
      <c r="T59" s="17" t="s">
        <v>704</v>
      </c>
      <c r="U59" s="17" t="s">
        <v>56</v>
      </c>
      <c r="V59" s="17" t="s">
        <v>50</v>
      </c>
      <c r="W59" s="17" t="s">
        <v>1964</v>
      </c>
      <c r="X59" s="17" t="s">
        <v>1013</v>
      </c>
      <c r="Y59" s="17" t="s">
        <v>55</v>
      </c>
      <c r="Z59" s="17" t="s">
        <v>433</v>
      </c>
      <c r="AD59" s="17" t="s">
        <v>1055</v>
      </c>
    </row>
    <row r="60" spans="1:30">
      <c r="A60" s="17" t="s">
        <v>1056</v>
      </c>
      <c r="B60" s="17" t="s">
        <v>1057</v>
      </c>
      <c r="C60" s="17" t="s">
        <v>1058</v>
      </c>
      <c r="D60" s="17" t="s">
        <v>1059</v>
      </c>
      <c r="E60" s="17" t="s">
        <v>487</v>
      </c>
      <c r="F60" s="17" t="s">
        <v>1060</v>
      </c>
      <c r="G60" s="17" t="s">
        <v>1061</v>
      </c>
      <c r="H60" s="20" t="s">
        <v>107</v>
      </c>
      <c r="I60" s="17" t="s">
        <v>141</v>
      </c>
      <c r="J60" s="17" t="s">
        <v>1062</v>
      </c>
      <c r="K60" s="18">
        <v>44075</v>
      </c>
      <c r="M60" s="17" t="e">
        <v>#N/A</v>
      </c>
      <c r="N60" s="27">
        <v>4.5</v>
      </c>
      <c r="O60" s="27">
        <v>0.0166666666666667</v>
      </c>
      <c r="P60" s="27">
        <v>0.0037037037037037</v>
      </c>
      <c r="Q60" s="17" t="s">
        <v>600</v>
      </c>
      <c r="R60" s="17" t="s">
        <v>442</v>
      </c>
      <c r="S60" s="17">
        <v>200</v>
      </c>
      <c r="T60" s="17" t="s">
        <v>431</v>
      </c>
      <c r="U60" s="17" t="s">
        <v>56</v>
      </c>
      <c r="V60" s="17" t="s">
        <v>50</v>
      </c>
      <c r="W60" s="17" t="s">
        <v>1964</v>
      </c>
      <c r="X60" s="17" t="s">
        <v>1063</v>
      </c>
      <c r="Y60" s="17" t="s">
        <v>55</v>
      </c>
      <c r="Z60" s="17" t="s">
        <v>433</v>
      </c>
      <c r="AD60" s="17" t="s">
        <v>1064</v>
      </c>
    </row>
    <row r="61" spans="1:30">
      <c r="A61" s="17" t="s">
        <v>1065</v>
      </c>
      <c r="B61" s="17" t="s">
        <v>316</v>
      </c>
      <c r="C61" s="17" t="s">
        <v>317</v>
      </c>
      <c r="D61" s="17" t="s">
        <v>319</v>
      </c>
      <c r="E61" s="17" t="s">
        <v>425</v>
      </c>
      <c r="F61" s="17" t="s">
        <v>316</v>
      </c>
      <c r="G61" s="17" t="s">
        <v>318</v>
      </c>
      <c r="H61" s="20" t="s">
        <v>107</v>
      </c>
      <c r="I61" s="17" t="s">
        <v>141</v>
      </c>
      <c r="J61" s="17" t="s">
        <v>1062</v>
      </c>
      <c r="K61" s="18" t="e">
        <v>#N/A</v>
      </c>
      <c r="M61" s="17">
        <f>VLOOKUP(C61,[1]视频!$C$9:$H$210,6,FALSE)</f>
        <v>0</v>
      </c>
      <c r="N61" s="27">
        <v>4.5</v>
      </c>
      <c r="O61" s="27">
        <v>0.0166666666666667</v>
      </c>
      <c r="P61" s="27">
        <v>0.0037037037037037</v>
      </c>
      <c r="Q61" s="17" t="s">
        <v>499</v>
      </c>
      <c r="R61" s="17" t="s">
        <v>442</v>
      </c>
      <c r="S61" s="17">
        <v>200</v>
      </c>
      <c r="T61" s="17" t="s">
        <v>568</v>
      </c>
      <c r="U61" s="17" t="s">
        <v>218</v>
      </c>
      <c r="V61" s="17" t="s">
        <v>50</v>
      </c>
      <c r="W61" s="17" t="s">
        <v>1964</v>
      </c>
      <c r="X61" s="17" t="s">
        <v>911</v>
      </c>
      <c r="Y61" s="17" t="s">
        <v>55</v>
      </c>
      <c r="Z61" s="17" t="s">
        <v>433</v>
      </c>
      <c r="AD61" s="17" t="s">
        <v>1064</v>
      </c>
    </row>
    <row r="62" spans="1:30">
      <c r="A62" s="17" t="s">
        <v>1028</v>
      </c>
      <c r="B62" s="17" t="s">
        <v>1029</v>
      </c>
      <c r="C62" s="17" t="s">
        <v>1030</v>
      </c>
      <c r="D62" s="17" t="s">
        <v>1031</v>
      </c>
      <c r="E62" s="17" t="s">
        <v>425</v>
      </c>
      <c r="F62" s="17" t="s">
        <v>1032</v>
      </c>
      <c r="G62" s="17" t="s">
        <v>1033</v>
      </c>
      <c r="H62" s="20" t="s">
        <v>107</v>
      </c>
      <c r="I62" s="17" t="s">
        <v>1034</v>
      </c>
      <c r="J62" s="17" t="s">
        <v>576</v>
      </c>
      <c r="K62" s="18" t="e">
        <v>#N/A</v>
      </c>
      <c r="M62" s="17" t="str">
        <f>VLOOKUP(C62,[1]视频!$C$9:$H$210,6,FALSE)</f>
        <v>待选</v>
      </c>
      <c r="N62" s="27">
        <v>4.42307692307692</v>
      </c>
      <c r="O62" s="27">
        <v>0.00769230769230769</v>
      </c>
      <c r="P62" s="27">
        <v>0.00173913043478261</v>
      </c>
      <c r="Q62" s="17" t="s">
        <v>429</v>
      </c>
      <c r="R62" s="17" t="s">
        <v>1132</v>
      </c>
      <c r="S62" s="17">
        <v>200</v>
      </c>
      <c r="T62" s="17" t="s">
        <v>431</v>
      </c>
      <c r="U62" s="17" t="s">
        <v>1000</v>
      </c>
      <c r="V62" s="17" t="s">
        <v>50</v>
      </c>
      <c r="W62" s="17" t="s">
        <v>1964</v>
      </c>
      <c r="X62" s="17" t="s">
        <v>821</v>
      </c>
      <c r="Y62" s="17" t="s">
        <v>55</v>
      </c>
      <c r="Z62" s="17" t="s">
        <v>433</v>
      </c>
      <c r="AD62" s="17" t="s">
        <v>1070</v>
      </c>
    </row>
    <row r="63" spans="1:30">
      <c r="A63" s="17" t="s">
        <v>1080</v>
      </c>
      <c r="B63" s="17" t="s">
        <v>320</v>
      </c>
      <c r="C63" s="17" t="s">
        <v>321</v>
      </c>
      <c r="D63" s="17" t="s">
        <v>325</v>
      </c>
      <c r="E63" s="17" t="s">
        <v>425</v>
      </c>
      <c r="F63" s="17" t="s">
        <v>322</v>
      </c>
      <c r="G63" s="17" t="s">
        <v>323</v>
      </c>
      <c r="H63" s="20" t="s">
        <v>107</v>
      </c>
      <c r="I63" s="17" t="s">
        <v>324</v>
      </c>
      <c r="J63" s="17" t="s">
        <v>945</v>
      </c>
      <c r="K63" s="18" t="e">
        <v>#N/A</v>
      </c>
      <c r="M63" s="17">
        <f>VLOOKUP(C63,[1]视频!$C$9:$H$210,6,FALSE)</f>
        <v>0</v>
      </c>
      <c r="N63" s="27">
        <v>4.27280197206245</v>
      </c>
      <c r="O63" s="27">
        <v>0.0164338537387017</v>
      </c>
      <c r="P63" s="27">
        <v>0.00384615384615385</v>
      </c>
      <c r="Q63" s="17" t="s">
        <v>429</v>
      </c>
      <c r="R63" s="17" t="s">
        <v>643</v>
      </c>
      <c r="S63" s="17">
        <v>200</v>
      </c>
      <c r="T63" s="17" t="s">
        <v>473</v>
      </c>
      <c r="U63" s="17" t="s">
        <v>464</v>
      </c>
      <c r="V63" s="17" t="s">
        <v>50</v>
      </c>
      <c r="W63" s="17" t="s">
        <v>1964</v>
      </c>
      <c r="X63" s="17" t="s">
        <v>1081</v>
      </c>
      <c r="Y63" s="17" t="s">
        <v>55</v>
      </c>
      <c r="Z63" s="17" t="s">
        <v>433</v>
      </c>
      <c r="AD63" s="17" t="s">
        <v>1079</v>
      </c>
    </row>
    <row r="64" spans="1:30">
      <c r="A64" s="17" t="s">
        <v>1082</v>
      </c>
      <c r="B64" s="17" t="s">
        <v>332</v>
      </c>
      <c r="C64" s="17" t="s">
        <v>333</v>
      </c>
      <c r="D64" s="17" t="s">
        <v>336</v>
      </c>
      <c r="E64" s="17" t="s">
        <v>425</v>
      </c>
      <c r="F64" s="17" t="s">
        <v>334</v>
      </c>
      <c r="G64" s="17" t="s">
        <v>335</v>
      </c>
      <c r="H64" s="20" t="s">
        <v>107</v>
      </c>
      <c r="I64" s="17" t="s">
        <v>166</v>
      </c>
      <c r="J64" s="17" t="s">
        <v>1083</v>
      </c>
      <c r="K64" s="18" t="e">
        <v>#N/A</v>
      </c>
      <c r="M64" s="17">
        <f>VLOOKUP(C64,[1]视频!$C$9:$H$210,6,FALSE)</f>
        <v>0</v>
      </c>
      <c r="N64" s="27">
        <v>4.27272727272727</v>
      </c>
      <c r="O64" s="27">
        <v>0.0181818181818182</v>
      </c>
      <c r="P64" s="27">
        <v>0.00425531914893617</v>
      </c>
      <c r="Q64" s="17" t="s">
        <v>429</v>
      </c>
      <c r="R64" s="17" t="s">
        <v>604</v>
      </c>
      <c r="S64" s="17">
        <v>200</v>
      </c>
      <c r="T64" s="17" t="s">
        <v>1335</v>
      </c>
      <c r="U64" s="17" t="s">
        <v>218</v>
      </c>
      <c r="V64" s="17" t="s">
        <v>50</v>
      </c>
      <c r="W64" s="17" t="s">
        <v>1964</v>
      </c>
      <c r="X64" s="17" t="s">
        <v>791</v>
      </c>
      <c r="Y64" s="17" t="s">
        <v>55</v>
      </c>
      <c r="Z64" s="17" t="s">
        <v>433</v>
      </c>
      <c r="AD64" s="17" t="s">
        <v>1079</v>
      </c>
    </row>
    <row r="65" spans="1:30">
      <c r="A65" s="17" t="s">
        <v>1084</v>
      </c>
      <c r="B65" s="17" t="s">
        <v>341</v>
      </c>
      <c r="C65" s="17" t="s">
        <v>342</v>
      </c>
      <c r="D65" s="17" t="s">
        <v>346</v>
      </c>
      <c r="E65" s="17" t="s">
        <v>425</v>
      </c>
      <c r="F65" s="17" t="s">
        <v>343</v>
      </c>
      <c r="G65" s="17" t="s">
        <v>344</v>
      </c>
      <c r="H65" s="20" t="s">
        <v>107</v>
      </c>
      <c r="I65" s="17" t="s">
        <v>345</v>
      </c>
      <c r="J65" s="17" t="s">
        <v>953</v>
      </c>
      <c r="K65" s="18" t="e">
        <v>#N/A</v>
      </c>
      <c r="M65" s="17">
        <f>VLOOKUP(C65,[1]视频!$C$9:$H$210,6,FALSE)</f>
        <v>0</v>
      </c>
      <c r="N65" s="27">
        <v>4.26752998307704</v>
      </c>
      <c r="O65" s="27">
        <v>0.0147156206313001</v>
      </c>
      <c r="P65" s="27">
        <v>0.00344827586206897</v>
      </c>
      <c r="Q65" s="17" t="s">
        <v>429</v>
      </c>
      <c r="R65" s="17" t="s">
        <v>840</v>
      </c>
      <c r="S65" s="17">
        <v>200</v>
      </c>
      <c r="T65" s="17" t="s">
        <v>841</v>
      </c>
      <c r="U65" s="17" t="s">
        <v>56</v>
      </c>
      <c r="V65" s="17" t="s">
        <v>432</v>
      </c>
      <c r="W65" s="17" t="s">
        <v>1962</v>
      </c>
      <c r="X65" s="17" t="s">
        <v>55</v>
      </c>
      <c r="Y65" s="17" t="s">
        <v>55</v>
      </c>
      <c r="Z65" s="17" t="s">
        <v>433</v>
      </c>
      <c r="AD65" s="17" t="s">
        <v>1088</v>
      </c>
    </row>
    <row r="66" spans="1:30">
      <c r="A66" s="17" t="s">
        <v>1089</v>
      </c>
      <c r="B66" s="17" t="s">
        <v>1090</v>
      </c>
      <c r="C66" s="17" t="s">
        <v>355</v>
      </c>
      <c r="D66" s="17" t="s">
        <v>355</v>
      </c>
      <c r="E66" s="17" t="s">
        <v>425</v>
      </c>
      <c r="F66" s="17" t="s">
        <v>356</v>
      </c>
      <c r="G66" s="17" t="s">
        <v>357</v>
      </c>
      <c r="H66" s="20" t="s">
        <v>107</v>
      </c>
      <c r="I66" s="17" t="s">
        <v>148</v>
      </c>
      <c r="J66" s="17" t="s">
        <v>590</v>
      </c>
      <c r="K66" s="18" t="e">
        <v>#N/A</v>
      </c>
      <c r="M66" s="17">
        <f>VLOOKUP(C66,[1]视频!$C$9:$H$210,6,FALSE)</f>
        <v>0</v>
      </c>
      <c r="N66" s="27">
        <v>4.2</v>
      </c>
      <c r="O66" s="27">
        <v>0.0133333333333333</v>
      </c>
      <c r="P66" s="27">
        <v>0.00317460317460317</v>
      </c>
      <c r="Q66" s="17" t="s">
        <v>429</v>
      </c>
      <c r="R66" s="17" t="s">
        <v>1921</v>
      </c>
      <c r="S66" s="17">
        <v>200</v>
      </c>
      <c r="T66" s="17" t="s">
        <v>520</v>
      </c>
      <c r="U66" s="17" t="s">
        <v>464</v>
      </c>
      <c r="V66" s="17" t="s">
        <v>432</v>
      </c>
      <c r="W66" s="17" t="s">
        <v>1962</v>
      </c>
      <c r="X66" s="17" t="s">
        <v>55</v>
      </c>
      <c r="Y66" s="17" t="s">
        <v>55</v>
      </c>
      <c r="Z66" s="17" t="s">
        <v>433</v>
      </c>
      <c r="AD66" s="17" t="s">
        <v>1092</v>
      </c>
    </row>
    <row r="67" spans="1:30">
      <c r="A67" s="17" t="s">
        <v>250</v>
      </c>
      <c r="B67" s="17" t="s">
        <v>1093</v>
      </c>
      <c r="C67" s="17" t="s">
        <v>1094</v>
      </c>
      <c r="D67" s="17" t="s">
        <v>1095</v>
      </c>
      <c r="E67" s="17" t="s">
        <v>425</v>
      </c>
      <c r="F67" s="17" t="s">
        <v>1096</v>
      </c>
      <c r="G67" s="17" t="s">
        <v>1097</v>
      </c>
      <c r="H67" s="20" t="s">
        <v>107</v>
      </c>
      <c r="I67" s="17" t="s">
        <v>141</v>
      </c>
      <c r="J67" s="17" t="s">
        <v>1098</v>
      </c>
      <c r="K67" s="18">
        <v>44075</v>
      </c>
      <c r="M67" s="17" t="e">
        <v>#N/A</v>
      </c>
      <c r="N67" s="27">
        <v>4.16666666666667</v>
      </c>
      <c r="O67" s="27">
        <v>0.0166666666666667</v>
      </c>
      <c r="P67" s="27">
        <v>0.004</v>
      </c>
      <c r="Q67" s="17" t="s">
        <v>499</v>
      </c>
      <c r="R67" s="17" t="s">
        <v>848</v>
      </c>
      <c r="S67" s="17">
        <v>200</v>
      </c>
      <c r="T67" s="17" t="s">
        <v>568</v>
      </c>
      <c r="U67" s="17" t="s">
        <v>218</v>
      </c>
      <c r="V67" s="17" t="s">
        <v>50</v>
      </c>
      <c r="W67" s="17" t="s">
        <v>1964</v>
      </c>
      <c r="X67" s="17" t="s">
        <v>1101</v>
      </c>
      <c r="Y67" s="17" t="s">
        <v>55</v>
      </c>
      <c r="Z67" s="17" t="s">
        <v>433</v>
      </c>
      <c r="AD67" s="17" t="s">
        <v>1102</v>
      </c>
    </row>
    <row r="68" spans="1:30">
      <c r="A68" s="17" t="s">
        <v>134</v>
      </c>
      <c r="B68" s="17" t="s">
        <v>1378</v>
      </c>
      <c r="C68" s="17" t="s">
        <v>1379</v>
      </c>
      <c r="D68" s="17" t="s">
        <v>1380</v>
      </c>
      <c r="E68" s="17" t="s">
        <v>487</v>
      </c>
      <c r="F68" s="17" t="s">
        <v>1381</v>
      </c>
      <c r="G68" s="17" t="s">
        <v>1382</v>
      </c>
      <c r="H68" s="20" t="s">
        <v>107</v>
      </c>
      <c r="I68" s="17" t="s">
        <v>782</v>
      </c>
      <c r="J68" s="17" t="s">
        <v>1062</v>
      </c>
      <c r="K68" s="18">
        <v>44075</v>
      </c>
      <c r="M68" s="17" t="e">
        <v>#N/A</v>
      </c>
      <c r="N68" s="27">
        <v>4.15384615384615</v>
      </c>
      <c r="O68" s="27">
        <v>0.0153846153846154</v>
      </c>
      <c r="P68" s="27">
        <v>0.0037037037037037</v>
      </c>
      <c r="Q68" s="17" t="s">
        <v>499</v>
      </c>
      <c r="R68" s="17" t="s">
        <v>734</v>
      </c>
      <c r="S68" s="17">
        <v>200</v>
      </c>
      <c r="T68" s="17" t="s">
        <v>797</v>
      </c>
      <c r="U68" s="17" t="s">
        <v>798</v>
      </c>
      <c r="V68" s="17" t="s">
        <v>50</v>
      </c>
      <c r="W68" s="17" t="s">
        <v>1960</v>
      </c>
      <c r="X68" s="17" t="s">
        <v>1383</v>
      </c>
      <c r="Y68" s="17" t="s">
        <v>55</v>
      </c>
      <c r="Z68" s="17" t="s">
        <v>433</v>
      </c>
      <c r="AD68" s="17" t="s">
        <v>1113</v>
      </c>
    </row>
    <row r="69" spans="1:30">
      <c r="A69" s="17" t="s">
        <v>1114</v>
      </c>
      <c r="B69" s="17" t="s">
        <v>1115</v>
      </c>
      <c r="C69" s="17" t="s">
        <v>1116</v>
      </c>
      <c r="D69" s="17" t="s">
        <v>1116</v>
      </c>
      <c r="E69" s="17" t="s">
        <v>487</v>
      </c>
      <c r="F69" s="17" t="s">
        <v>1115</v>
      </c>
      <c r="G69" s="17" t="s">
        <v>1117</v>
      </c>
      <c r="H69" s="20" t="s">
        <v>107</v>
      </c>
      <c r="I69" s="17" t="s">
        <v>310</v>
      </c>
      <c r="J69" s="17" t="s">
        <v>1118</v>
      </c>
      <c r="K69" s="18">
        <v>44075</v>
      </c>
      <c r="M69" s="17" t="e">
        <v>#N/A</v>
      </c>
      <c r="N69" s="27">
        <v>4.11764705882353</v>
      </c>
      <c r="O69" s="27">
        <v>0.0117647058823529</v>
      </c>
      <c r="P69" s="27">
        <v>0.00285714285714286</v>
      </c>
      <c r="Q69" s="17" t="s">
        <v>429</v>
      </c>
      <c r="R69" s="17" t="s">
        <v>888</v>
      </c>
      <c r="S69" s="17">
        <v>200</v>
      </c>
      <c r="T69" s="17" t="s">
        <v>511</v>
      </c>
      <c r="U69" s="17" t="s">
        <v>218</v>
      </c>
      <c r="V69" s="17" t="s">
        <v>50</v>
      </c>
      <c r="W69" s="17" t="s">
        <v>1963</v>
      </c>
      <c r="X69" s="17" t="s">
        <v>1121</v>
      </c>
      <c r="Y69" s="17" t="s">
        <v>1122</v>
      </c>
      <c r="Z69" s="17" t="s">
        <v>433</v>
      </c>
      <c r="AD69" s="17" t="s">
        <v>1123</v>
      </c>
    </row>
    <row r="70" s="16" customFormat="1" spans="1:30">
      <c r="A70" s="16" t="s">
        <v>1965</v>
      </c>
      <c r="B70" s="16" t="s">
        <v>363</v>
      </c>
      <c r="C70" s="16" t="s">
        <v>364</v>
      </c>
      <c r="D70" s="16" t="s">
        <v>367</v>
      </c>
      <c r="E70" s="16" t="s">
        <v>425</v>
      </c>
      <c r="F70" s="16" t="s">
        <v>365</v>
      </c>
      <c r="G70" s="30" t="s">
        <v>366</v>
      </c>
      <c r="H70" s="31" t="s">
        <v>497</v>
      </c>
      <c r="I70" s="16" t="s">
        <v>141</v>
      </c>
      <c r="J70" s="16" t="s">
        <v>1966</v>
      </c>
      <c r="M70" s="32">
        <f t="shared" ref="M70:M73" si="0">J70/I70</f>
        <v>4.91666666666667</v>
      </c>
      <c r="N70" s="32">
        <f t="shared" ref="N70:N73" si="1">W70/I70</f>
        <v>0.025</v>
      </c>
      <c r="O70" s="32">
        <f t="shared" ref="O70:O73" si="2">W70/J70</f>
        <v>0.00508474576271186</v>
      </c>
      <c r="P70" s="16" t="s">
        <v>429</v>
      </c>
      <c r="Q70" s="16" t="s">
        <v>1967</v>
      </c>
      <c r="S70" s="16">
        <v>200</v>
      </c>
      <c r="T70" s="16" t="s">
        <v>1968</v>
      </c>
      <c r="U70" s="16" t="s">
        <v>56</v>
      </c>
      <c r="V70" s="16" t="s">
        <v>50</v>
      </c>
      <c r="W70" s="16">
        <v>300</v>
      </c>
      <c r="X70" s="16" t="s">
        <v>1969</v>
      </c>
      <c r="Y70" s="16" t="s">
        <v>55</v>
      </c>
      <c r="Z70" s="16" t="s">
        <v>433</v>
      </c>
      <c r="AD70" s="16" t="s">
        <v>860</v>
      </c>
    </row>
    <row r="71" s="16" customFormat="1" spans="1:30">
      <c r="A71" s="16" t="s">
        <v>275</v>
      </c>
      <c r="B71" s="16" t="s">
        <v>369</v>
      </c>
      <c r="C71" s="16" t="s">
        <v>370</v>
      </c>
      <c r="D71" s="16" t="s">
        <v>370</v>
      </c>
      <c r="E71" s="16" t="s">
        <v>425</v>
      </c>
      <c r="F71" s="16" t="s">
        <v>369</v>
      </c>
      <c r="G71" s="30" t="s">
        <v>371</v>
      </c>
      <c r="H71" s="31" t="s">
        <v>497</v>
      </c>
      <c r="I71" s="16" t="s">
        <v>141</v>
      </c>
      <c r="J71" s="16" t="s">
        <v>1062</v>
      </c>
      <c r="M71" s="32">
        <f t="shared" si="0"/>
        <v>4.5</v>
      </c>
      <c r="N71" s="32">
        <f t="shared" si="1"/>
        <v>0.025</v>
      </c>
      <c r="O71" s="32">
        <f t="shared" si="2"/>
        <v>0.00555555555555556</v>
      </c>
      <c r="P71" s="16" t="s">
        <v>429</v>
      </c>
      <c r="Q71" s="16" t="s">
        <v>1972</v>
      </c>
      <c r="S71" s="16">
        <v>200</v>
      </c>
      <c r="T71" s="16" t="s">
        <v>482</v>
      </c>
      <c r="U71" s="16" t="s">
        <v>796</v>
      </c>
      <c r="V71" s="16" t="s">
        <v>50</v>
      </c>
      <c r="W71" s="16">
        <v>300</v>
      </c>
      <c r="X71" s="16" t="s">
        <v>1971</v>
      </c>
      <c r="Y71" s="16" t="s">
        <v>55</v>
      </c>
      <c r="Z71" s="16" t="s">
        <v>433</v>
      </c>
      <c r="AD71" s="16" t="s">
        <v>1970</v>
      </c>
    </row>
    <row r="72" s="16" customFormat="1" spans="1:29">
      <c r="A72" s="16" t="s">
        <v>1973</v>
      </c>
      <c r="B72" s="16" t="s">
        <v>375</v>
      </c>
      <c r="C72" s="16" t="s">
        <v>376</v>
      </c>
      <c r="D72" s="16" t="s">
        <v>379</v>
      </c>
      <c r="E72" s="16" t="s">
        <v>425</v>
      </c>
      <c r="F72" s="16" t="s">
        <v>377</v>
      </c>
      <c r="G72" s="30" t="s">
        <v>378</v>
      </c>
      <c r="H72" s="31" t="s">
        <v>497</v>
      </c>
      <c r="I72" s="16" t="s">
        <v>101</v>
      </c>
      <c r="J72" s="16" t="s">
        <v>61</v>
      </c>
      <c r="M72" s="32">
        <f t="shared" si="0"/>
        <v>3.6</v>
      </c>
      <c r="N72" s="32">
        <f t="shared" si="1"/>
        <v>0.03</v>
      </c>
      <c r="O72" s="32">
        <f t="shared" si="2"/>
        <v>0.00833333333333333</v>
      </c>
      <c r="P72" s="16" t="s">
        <v>429</v>
      </c>
      <c r="Q72" s="16" t="s">
        <v>1480</v>
      </c>
      <c r="S72" s="16">
        <v>200</v>
      </c>
      <c r="T72" s="16" t="s">
        <v>520</v>
      </c>
      <c r="U72" s="16" t="s">
        <v>218</v>
      </c>
      <c r="V72" s="16" t="s">
        <v>50</v>
      </c>
      <c r="W72" s="16">
        <v>300</v>
      </c>
      <c r="X72" s="16" t="s">
        <v>1974</v>
      </c>
      <c r="Y72" s="16" t="s">
        <v>55</v>
      </c>
      <c r="Z72" s="16" t="s">
        <v>433</v>
      </c>
      <c r="AC72" s="16" t="s">
        <v>1070</v>
      </c>
    </row>
    <row r="73" s="16" customFormat="1" spans="1:29">
      <c r="A73" s="16" t="s">
        <v>274</v>
      </c>
      <c r="B73" s="16" t="s">
        <v>1975</v>
      </c>
      <c r="C73" s="16" t="s">
        <v>387</v>
      </c>
      <c r="D73" s="16" t="s">
        <v>390</v>
      </c>
      <c r="E73" s="16" t="s">
        <v>425</v>
      </c>
      <c r="F73" s="16" t="s">
        <v>388</v>
      </c>
      <c r="G73" s="30" t="s">
        <v>389</v>
      </c>
      <c r="H73" s="31" t="s">
        <v>497</v>
      </c>
      <c r="I73" s="16" t="s">
        <v>166</v>
      </c>
      <c r="J73" s="16" t="s">
        <v>61</v>
      </c>
      <c r="M73" s="32">
        <f t="shared" si="0"/>
        <v>3.27272727272727</v>
      </c>
      <c r="N73" s="32">
        <f t="shared" si="1"/>
        <v>0.0272727272727273</v>
      </c>
      <c r="O73" s="32">
        <f t="shared" si="2"/>
        <v>0.00833333333333333</v>
      </c>
      <c r="P73" s="16" t="s">
        <v>429</v>
      </c>
      <c r="Q73" s="16" t="s">
        <v>604</v>
      </c>
      <c r="S73" s="16">
        <v>200</v>
      </c>
      <c r="T73" s="16" t="s">
        <v>1976</v>
      </c>
      <c r="U73" s="16" t="s">
        <v>464</v>
      </c>
      <c r="V73" s="16" t="s">
        <v>50</v>
      </c>
      <c r="W73" s="16">
        <v>300</v>
      </c>
      <c r="X73" s="30" t="s">
        <v>1221</v>
      </c>
      <c r="Y73" s="16" t="s">
        <v>55</v>
      </c>
      <c r="Z73" s="16" t="s">
        <v>433</v>
      </c>
      <c r="AC73" s="16" t="s">
        <v>1977</v>
      </c>
    </row>
  </sheetData>
  <hyperlinks>
    <hyperlink ref="G46" r:id="rId1" display="https://www.xiaohongshu.com/user/profile/5a2f4240e8ac2b4d3659e55a?xhsshare=CopyLink&amp;appuid=5a2f4240e8ac2b4d3659e55a&amp;apptime=1564457194"/>
    <hyperlink ref="G11" r:id="rId2" display="https://www.xiaohongshu.com/user/profile/5c80b6160000000012021867?xhsshare=CopyLink&amp;appuid=5c80b6160000000012021867&amp;apptime=1590753021"/>
    <hyperlink ref="G70" r:id="rId3" display="https://www.xiaohongshu.com/user/profile/5be99ad4713ba300010fbaa2?xhsshare=CopyLink&amp;appuid=5c46a59a00000000120235ae&amp;apptime=1599708377"/>
    <hyperlink ref="G71" r:id="rId4" display="https://www.xiaohongshu.com/user/profile/5d8a0e290000000001006d1b?xhsshare=CopyLink&amp;appuid=5d8a0e290000000001006d1b&amp;apptime=1571542977"/>
    <hyperlink ref="G57" r:id="rId5" display="https://www.xiaohongshu.com/user/profile/5ebbc5610000000001001ad6?xhsshare=CopyLink&amp;appuid=5ebbc5610000000001001ad6&amp;apptime=1599704913"/>
    <hyperlink ref="G72" r:id="rId6" display="https://www.xiaohongshu.com/user/profile/5d1c9a590000000010006e8f?xhsshare=CopyLink&amp;appuid=5d1c9a590000000010006e8f&amp;apptime=1599714193"/>
    <hyperlink ref="G73" r:id="rId7" display="https://www.xiaohongshu.com/user/profile/5b9f24cf6f3c3100019421b9?xhsshare=CopyLink&amp;appuid=5b9f24cf6f3c3100019421b9&amp;apptime=1599707119"/>
    <hyperlink ref="X73" r:id="rId8" display="https://www.xiaohongshu.com/user/profile/5f0570b90000000001003445?xhsshare=CopyLink&amp;appuid=5f0570b90000000001003445&amp;apptime=1599719942"/>
  </hyperlinks>
  <pageMargins left="0.7" right="0.7" top="0.75" bottom="0.75" header="0.3" footer="0.3"/>
  <pageSetup paperSize="256"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26"/>
  <sheetViews>
    <sheetView workbookViewId="0">
      <selection activeCell="E27" sqref="E27"/>
    </sheetView>
  </sheetViews>
  <sheetFormatPr defaultColWidth="8.88888888888889" defaultRowHeight="16.5" outlineLevelCol="4"/>
  <cols>
    <col min="1" max="1" width="26" customWidth="1"/>
    <col min="4" max="4" width="21.2222222222222" customWidth="1"/>
  </cols>
  <sheetData>
    <row r="1" ht="17.25" spans="1:4">
      <c r="A1" s="8" t="s">
        <v>57</v>
      </c>
      <c r="B1" s="9">
        <v>500</v>
      </c>
      <c r="C1" s="10" t="s">
        <v>58</v>
      </c>
      <c r="D1" s="10" t="s">
        <v>59</v>
      </c>
    </row>
    <row r="2" ht="17.25" spans="1:5">
      <c r="A2" s="1" t="s">
        <v>72</v>
      </c>
      <c r="B2" s="2">
        <v>500</v>
      </c>
      <c r="C2" s="3" t="s">
        <v>73</v>
      </c>
      <c r="D2" s="3" t="s">
        <v>74</v>
      </c>
      <c r="E2" s="11" t="s">
        <v>1978</v>
      </c>
    </row>
    <row r="3" ht="17.25" spans="1:5">
      <c r="A3" s="8" t="s">
        <v>84</v>
      </c>
      <c r="B3" s="9">
        <v>500</v>
      </c>
      <c r="C3" s="10" t="s">
        <v>85</v>
      </c>
      <c r="D3" s="10" t="s">
        <v>86</v>
      </c>
      <c r="E3" s="11" t="s">
        <v>1979</v>
      </c>
    </row>
    <row r="4" ht="17.25" spans="1:4">
      <c r="A4" s="4" t="s">
        <v>108</v>
      </c>
      <c r="B4" s="5">
        <v>200</v>
      </c>
      <c r="C4" s="6" t="s">
        <v>109</v>
      </c>
      <c r="D4" s="6" t="s">
        <v>108</v>
      </c>
    </row>
    <row r="5" ht="17.25" spans="1:4">
      <c r="A5" s="12" t="s">
        <v>124</v>
      </c>
      <c r="B5" s="13">
        <v>200</v>
      </c>
      <c r="C5" s="14" t="s">
        <v>125</v>
      </c>
      <c r="D5" s="14" t="s">
        <v>126</v>
      </c>
    </row>
    <row r="6" ht="17.25" spans="1:4">
      <c r="A6" s="4" t="s">
        <v>137</v>
      </c>
      <c r="B6" s="5">
        <v>200</v>
      </c>
      <c r="C6" s="6" t="s">
        <v>138</v>
      </c>
      <c r="D6" s="6" t="s">
        <v>139</v>
      </c>
    </row>
    <row r="7" ht="17.25" spans="1:4">
      <c r="A7" s="12" t="s">
        <v>144</v>
      </c>
      <c r="B7" s="13">
        <v>200</v>
      </c>
      <c r="C7" s="14" t="s">
        <v>145</v>
      </c>
      <c r="D7" s="14" t="s">
        <v>146</v>
      </c>
    </row>
    <row r="8" ht="17.25" spans="1:4">
      <c r="A8" s="4" t="s">
        <v>163</v>
      </c>
      <c r="B8" s="5">
        <v>200</v>
      </c>
      <c r="C8" s="6" t="s">
        <v>164</v>
      </c>
      <c r="D8" s="6" t="s">
        <v>163</v>
      </c>
    </row>
    <row r="9" ht="17.25" spans="1:4">
      <c r="A9" s="12" t="s">
        <v>179</v>
      </c>
      <c r="B9" s="13">
        <v>200</v>
      </c>
      <c r="C9" s="14" t="s">
        <v>180</v>
      </c>
      <c r="D9" s="14" t="s">
        <v>181</v>
      </c>
    </row>
    <row r="10" ht="17.25" spans="1:4">
      <c r="A10" s="4" t="s">
        <v>192</v>
      </c>
      <c r="B10" s="5">
        <v>200</v>
      </c>
      <c r="C10" s="6" t="s">
        <v>193</v>
      </c>
      <c r="D10" s="6" t="s">
        <v>194</v>
      </c>
    </row>
    <row r="11" ht="17.25" spans="1:4">
      <c r="A11" s="12" t="s">
        <v>203</v>
      </c>
      <c r="B11" s="13">
        <v>200</v>
      </c>
      <c r="C11" s="14" t="s">
        <v>204</v>
      </c>
      <c r="D11" s="14" t="s">
        <v>205</v>
      </c>
    </row>
    <row r="12" ht="17.25" spans="1:4">
      <c r="A12" s="4" t="s">
        <v>225</v>
      </c>
      <c r="B12" s="5">
        <v>200</v>
      </c>
      <c r="C12" s="6" t="s">
        <v>226</v>
      </c>
      <c r="D12" s="6" t="s">
        <v>227</v>
      </c>
    </row>
    <row r="13" ht="17.25" spans="1:4">
      <c r="A13" s="12" t="s">
        <v>231</v>
      </c>
      <c r="B13" s="13">
        <v>200</v>
      </c>
      <c r="C13" s="14" t="s">
        <v>232</v>
      </c>
      <c r="D13" s="14" t="s">
        <v>233</v>
      </c>
    </row>
    <row r="14" ht="17.25" spans="1:4">
      <c r="A14" s="4" t="s">
        <v>239</v>
      </c>
      <c r="B14" s="5">
        <v>200</v>
      </c>
      <c r="C14" s="6" t="s">
        <v>240</v>
      </c>
      <c r="D14" s="6" t="s">
        <v>241</v>
      </c>
    </row>
    <row r="15" ht="17.25" spans="1:4">
      <c r="A15" s="12" t="s">
        <v>251</v>
      </c>
      <c r="B15" s="13">
        <v>200</v>
      </c>
      <c r="C15" s="14" t="s">
        <v>252</v>
      </c>
      <c r="D15" s="14" t="s">
        <v>253</v>
      </c>
    </row>
    <row r="16" ht="17.25" spans="1:4">
      <c r="A16" s="4" t="s">
        <v>265</v>
      </c>
      <c r="B16" s="5">
        <v>200</v>
      </c>
      <c r="C16" s="6" t="s">
        <v>266</v>
      </c>
      <c r="D16" s="6" t="s">
        <v>267</v>
      </c>
    </row>
    <row r="17" ht="17.25" spans="1:4">
      <c r="A17" s="12" t="s">
        <v>277</v>
      </c>
      <c r="B17" s="13">
        <v>200</v>
      </c>
      <c r="C17" s="14" t="s">
        <v>278</v>
      </c>
      <c r="D17" s="14" t="s">
        <v>277</v>
      </c>
    </row>
    <row r="18" ht="17.25" spans="1:4">
      <c r="A18" s="4" t="s">
        <v>320</v>
      </c>
      <c r="B18" s="5">
        <v>200</v>
      </c>
      <c r="C18" s="6" t="s">
        <v>321</v>
      </c>
      <c r="D18" s="6" t="s">
        <v>322</v>
      </c>
    </row>
    <row r="19" ht="17.25" spans="1:4">
      <c r="A19" s="12" t="s">
        <v>341</v>
      </c>
      <c r="B19" s="13">
        <v>200</v>
      </c>
      <c r="C19" s="14" t="s">
        <v>342</v>
      </c>
      <c r="D19" s="14" t="s">
        <v>343</v>
      </c>
    </row>
    <row r="20" ht="17.25" spans="1:4">
      <c r="A20" s="4" t="s">
        <v>354</v>
      </c>
      <c r="B20" s="5">
        <v>200</v>
      </c>
      <c r="C20" s="6" t="s">
        <v>355</v>
      </c>
      <c r="D20" s="6" t="s">
        <v>356</v>
      </c>
    </row>
    <row r="21" ht="17.25" spans="1:4">
      <c r="A21" s="12" t="s">
        <v>363</v>
      </c>
      <c r="B21" s="13">
        <v>200</v>
      </c>
      <c r="C21" s="14" t="s">
        <v>364</v>
      </c>
      <c r="D21" s="14" t="s">
        <v>365</v>
      </c>
    </row>
    <row r="22" ht="17.25" spans="1:4">
      <c r="A22" s="4" t="s">
        <v>375</v>
      </c>
      <c r="B22" s="5">
        <v>200</v>
      </c>
      <c r="C22" s="6" t="s">
        <v>376</v>
      </c>
      <c r="D22" s="6" t="s">
        <v>377</v>
      </c>
    </row>
    <row r="23" ht="17.25" spans="1:4">
      <c r="A23" s="12" t="s">
        <v>386</v>
      </c>
      <c r="B23" s="13">
        <v>200</v>
      </c>
      <c r="C23" s="14" t="s">
        <v>387</v>
      </c>
      <c r="D23" s="14" t="s">
        <v>388</v>
      </c>
    </row>
    <row r="26" spans="1:1">
      <c r="A26" t="s">
        <v>1980</v>
      </c>
    </row>
  </sheetData>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4"/>
  <sheetViews>
    <sheetView workbookViewId="0">
      <selection activeCell="F16" sqref="F16"/>
    </sheetView>
  </sheetViews>
  <sheetFormatPr defaultColWidth="8.88888888888889" defaultRowHeight="16.5" outlineLevelCol="4"/>
  <sheetData>
    <row r="1" ht="17.25" spans="1:5">
      <c r="A1" s="8" t="s">
        <v>46</v>
      </c>
      <c r="B1" s="9">
        <v>300</v>
      </c>
      <c r="C1" s="10" t="s">
        <v>47</v>
      </c>
      <c r="D1" s="10" t="s">
        <v>46</v>
      </c>
      <c r="E1" t="s">
        <v>1981</v>
      </c>
    </row>
    <row r="2" ht="17.25" spans="1:5">
      <c r="A2" s="1" t="s">
        <v>72</v>
      </c>
      <c r="B2" s="2">
        <v>3100</v>
      </c>
      <c r="C2" s="3" t="s">
        <v>73</v>
      </c>
      <c r="D2" s="3" t="s">
        <v>74</v>
      </c>
      <c r="E2" s="11" t="s">
        <v>1982</v>
      </c>
    </row>
    <row r="3" ht="17.25" spans="1:5">
      <c r="A3" s="8" t="s">
        <v>84</v>
      </c>
      <c r="B3" s="9">
        <v>2000</v>
      </c>
      <c r="C3" s="10" t="s">
        <v>85</v>
      </c>
      <c r="D3" s="10" t="s">
        <v>86</v>
      </c>
      <c r="E3" s="11" t="s">
        <v>1983</v>
      </c>
    </row>
    <row r="4" ht="17.25" spans="1:4">
      <c r="A4" s="4" t="s">
        <v>97</v>
      </c>
      <c r="B4" s="5">
        <v>200</v>
      </c>
      <c r="C4" s="6" t="s">
        <v>98</v>
      </c>
      <c r="D4" s="6" t="s">
        <v>99</v>
      </c>
    </row>
    <row r="5" ht="17.25" spans="1:4">
      <c r="A5" s="12" t="s">
        <v>152</v>
      </c>
      <c r="B5" s="13">
        <v>200</v>
      </c>
      <c r="C5" s="14" t="s">
        <v>153</v>
      </c>
      <c r="D5" s="14" t="s">
        <v>152</v>
      </c>
    </row>
    <row r="6" ht="17.25" spans="1:4">
      <c r="A6" s="4" t="s">
        <v>197</v>
      </c>
      <c r="B6" s="5">
        <v>200</v>
      </c>
      <c r="C6" s="6" t="s">
        <v>198</v>
      </c>
      <c r="D6" s="6" t="s">
        <v>199</v>
      </c>
    </row>
    <row r="7" ht="17.25" spans="1:4">
      <c r="A7" s="12" t="s">
        <v>210</v>
      </c>
      <c r="B7" s="13">
        <v>200</v>
      </c>
      <c r="C7" s="14" t="s">
        <v>211</v>
      </c>
      <c r="D7" s="14" t="s">
        <v>212</v>
      </c>
    </row>
    <row r="8" ht="17.25" spans="1:4">
      <c r="A8" s="4" t="s">
        <v>257</v>
      </c>
      <c r="B8" s="5">
        <v>200</v>
      </c>
      <c r="C8" s="6" t="s">
        <v>258</v>
      </c>
      <c r="D8" s="6" t="s">
        <v>259</v>
      </c>
    </row>
    <row r="9" ht="17.25" spans="1:4">
      <c r="A9" s="12" t="s">
        <v>288</v>
      </c>
      <c r="B9" s="13">
        <v>200</v>
      </c>
      <c r="C9" s="14" t="s">
        <v>289</v>
      </c>
      <c r="D9" s="14" t="s">
        <v>290</v>
      </c>
    </row>
    <row r="10" ht="17.25" spans="1:4">
      <c r="A10" s="4" t="s">
        <v>306</v>
      </c>
      <c r="B10" s="5">
        <v>200</v>
      </c>
      <c r="C10" s="6" t="s">
        <v>307</v>
      </c>
      <c r="D10" s="6" t="s">
        <v>308</v>
      </c>
    </row>
    <row r="11" ht="17.25" spans="1:4">
      <c r="A11" s="12" t="s">
        <v>332</v>
      </c>
      <c r="B11" s="13">
        <v>200</v>
      </c>
      <c r="C11" s="14" t="s">
        <v>333</v>
      </c>
      <c r="D11" s="14" t="s">
        <v>334</v>
      </c>
    </row>
    <row r="12" ht="17.25" spans="1:4">
      <c r="A12" s="4" t="s">
        <v>369</v>
      </c>
      <c r="B12" s="5">
        <v>200</v>
      </c>
      <c r="C12" s="6" t="s">
        <v>370</v>
      </c>
      <c r="D12" s="6" t="s">
        <v>369</v>
      </c>
    </row>
    <row r="14" spans="1:1">
      <c r="A14" t="s">
        <v>1984</v>
      </c>
    </row>
  </sheetData>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6"/>
  <sheetViews>
    <sheetView tabSelected="1" workbookViewId="0">
      <selection activeCell="B12" sqref="B12"/>
    </sheetView>
  </sheetViews>
  <sheetFormatPr defaultColWidth="8.88888888888889" defaultRowHeight="16.5" outlineLevelRow="5" outlineLevelCol="4"/>
  <cols>
    <col min="3" max="3" width="15.3333333333333" customWidth="1"/>
  </cols>
  <sheetData>
    <row r="1" ht="17.25" spans="1:5">
      <c r="A1" s="1" t="s">
        <v>46</v>
      </c>
      <c r="B1" s="2">
        <v>200</v>
      </c>
      <c r="C1" s="3" t="s">
        <v>47</v>
      </c>
      <c r="D1" s="3" t="s">
        <v>46</v>
      </c>
      <c r="E1" t="s">
        <v>1985</v>
      </c>
    </row>
    <row r="2" ht="17.25" spans="1:4">
      <c r="A2" s="4" t="s">
        <v>300</v>
      </c>
      <c r="B2" s="5">
        <v>200</v>
      </c>
      <c r="C2" s="6" t="s">
        <v>301</v>
      </c>
      <c r="D2" s="6" t="s">
        <v>300</v>
      </c>
    </row>
    <row r="3" ht="17.25" spans="1:4">
      <c r="A3" s="4" t="s">
        <v>157</v>
      </c>
      <c r="B3" s="7">
        <v>200</v>
      </c>
      <c r="C3" s="6" t="s">
        <v>158</v>
      </c>
      <c r="D3" s="6" t="s">
        <v>157</v>
      </c>
    </row>
    <row r="4" spans="1:1">
      <c r="A4" t="s">
        <v>1986</v>
      </c>
    </row>
    <row r="6" spans="1:1">
      <c r="A6" t="s">
        <v>70</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6</vt:i4>
      </vt:variant>
    </vt:vector>
  </HeadingPairs>
  <TitlesOfParts>
    <vt:vector size="6" baseType="lpstr">
      <vt:lpstr>合作跟踪表</vt:lpstr>
      <vt:lpstr>视频</vt:lpstr>
      <vt:lpstr>图文</vt:lpstr>
      <vt:lpstr>1010稿费申请</vt:lpstr>
      <vt:lpstr>1020稿费结算</vt:lpstr>
      <vt:lpstr>1106稿费申请</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Jing</dc:creator>
  <cp:lastModifiedBy>晴天的晴天晴</cp:lastModifiedBy>
  <dcterms:created xsi:type="dcterms:W3CDTF">2018-02-18T20:11:00Z</dcterms:created>
  <dcterms:modified xsi:type="dcterms:W3CDTF">2020-12-23T06:41:04Z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v-audrs@microsoft.com</vt:lpwstr>
  </property>
  <property fmtid="{D5CDD505-2E9C-101B-9397-08002B2CF9AE}" pid="5" name="MSIP_Label_f42aa342-8706-4288-bd11-ebb85995028c_SetDate">
    <vt:lpwstr>2018-02-18T20:11:44.5248007Z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Sensitivity">
    <vt:lpwstr>General</vt:lpwstr>
  </property>
  <property fmtid="{D5CDD505-2E9C-101B-9397-08002B2CF9AE}" pid="10" name="KSOProductBuildVer">
    <vt:lpwstr>2052-11.1.0.10228</vt:lpwstr>
  </property>
</Properties>
</file>