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mc:AlternateContent xmlns:mc="http://schemas.openxmlformats.org/markup-compatibility/2006">
    <mc:Choice Requires="x15">
      <x15ac:absPath xmlns:x15ac="http://schemas.microsoft.com/office/spreadsheetml/2010/11/ac" url="H:\SCC\Herramientas Operativas\04 Análisis BI\04 Análisis Posts\Datos campañas - KOLs\AQUILEA\"/>
    </mc:Choice>
  </mc:AlternateContent>
  <xr:revisionPtr revIDLastSave="0" documentId="13_ncr:1_{FD77D3F7-E0F7-4482-A0CA-D0090CA5A59B}" xr6:coauthVersionLast="46" xr6:coauthVersionMax="46" xr10:uidLastSave="{00000000-0000-0000-0000-000000000000}"/>
  <bookViews>
    <workbookView xWindow="-120" yWindow="-120" windowWidth="29040" windowHeight="15840" xr2:uid="{00000000-000D-0000-FFFF-FFFF00000000}"/>
  </bookViews>
  <sheets>
    <sheet name="合作跟踪表" sheetId="1" r:id="rId1"/>
    <sheet name="图文报名" sheetId="2" r:id="rId2"/>
    <sheet name="视频报名" sheetId="3" r:id="rId3"/>
    <sheet name="1223稿费申请" sheetId="4" r:id="rId4"/>
    <sheet name="1229稿费申请" sheetId="5" r:id="rId5"/>
    <sheet name="0119稿费申请" sheetId="6" r:id="rId6"/>
  </sheets>
  <definedNames>
    <definedName name="_xlnm._FilterDatabase" localSheetId="1" hidden="1">图文报名!$A$1:$X$254</definedName>
    <definedName name="_xlnm._FilterDatabase" localSheetId="2" hidden="1">视频报名!$A$1:$X$254</definedName>
    <definedName name="RSVP">tbl邀请[[#Totals],[小红书昵称]]</definedName>
    <definedName name="RSVP总数">tbl邀请[[#Totals],[小红书昵称]]</definedName>
    <definedName name="_xlnm.Print_Titles" localSheetId="0">合作跟踪表!$1:$2</definedName>
    <definedName name="不出席总人数">SUMIFS(tbl邀请[小红书链接],tbl邀请[小红书昵称],"=否")</definedName>
    <definedName name="出席总人数">SUM(IF(tbl邀请[小红书昵称]="是",tbl邀请[小红书链接]))</definedName>
    <definedName name="列标题区域1..B3.1">合作跟踪表!$B$1</definedName>
    <definedName name="列标题区域2..B5.1">合作跟踪表!$B$3</definedName>
    <definedName name="列标题区域3..B7.1">合作跟踪表!$B$5</definedName>
    <definedName name="列标题区域4..B9.1">合作跟踪表!$B$7</definedName>
    <definedName name="列标题区域5..B11.1">合作跟踪表!$B$9</definedName>
    <definedName name="剩余天数">婚礼日期-TODAY()</definedName>
    <definedName name="婚礼日期">合作跟踪表!$B$2</definedName>
    <definedName name="已发送总数">tbl邀请[[#Totals],[微信号]]</definedName>
    <definedName name="待处理RSVP">tbl邀请[[#Totals],[微信号]]-RSVP总数</definedName>
    <definedName name="待处理总数">tbl邀请[[#Totals],[微信号]]-tbl邀请[[#Totals],[小红书昵称]]</definedName>
    <definedName name="把">tbl邀请[[#Totals],[小红书昵称]]</definedName>
    <definedName name="标题1">tbl邀请[[#Headers],[微信昵称]]</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54" i="3" l="1"/>
  <c r="O254" i="3"/>
  <c r="N254" i="3"/>
  <c r="P253" i="3"/>
  <c r="O253" i="3"/>
  <c r="N253" i="3"/>
  <c r="P252" i="3"/>
  <c r="O252" i="3"/>
  <c r="N252" i="3"/>
  <c r="P251" i="3"/>
  <c r="O251" i="3"/>
  <c r="N251" i="3"/>
  <c r="P250" i="3"/>
  <c r="O250" i="3"/>
  <c r="N250" i="3"/>
  <c r="P249" i="3"/>
  <c r="O249" i="3"/>
  <c r="N249" i="3"/>
  <c r="P248" i="3"/>
  <c r="O248" i="3"/>
  <c r="N248" i="3"/>
  <c r="P247" i="3"/>
  <c r="O247" i="3"/>
  <c r="N247" i="3"/>
  <c r="P246" i="3"/>
  <c r="O246" i="3"/>
  <c r="N246" i="3"/>
  <c r="P245" i="3"/>
  <c r="O245" i="3"/>
  <c r="N245" i="3"/>
  <c r="P244" i="3"/>
  <c r="O244" i="3"/>
  <c r="N244" i="3"/>
  <c r="P243" i="3"/>
  <c r="O243" i="3"/>
  <c r="N243" i="3"/>
  <c r="P242" i="3"/>
  <c r="O242" i="3"/>
  <c r="N242" i="3"/>
  <c r="P241" i="3"/>
  <c r="O241" i="3"/>
  <c r="N241" i="3"/>
  <c r="P240" i="3"/>
  <c r="O240" i="3"/>
  <c r="N240" i="3"/>
  <c r="P239" i="3"/>
  <c r="O239" i="3"/>
  <c r="N239" i="3"/>
  <c r="P238" i="3"/>
  <c r="O238" i="3"/>
  <c r="N238" i="3"/>
  <c r="P237" i="3"/>
  <c r="O237" i="3"/>
  <c r="N237" i="3"/>
  <c r="P236" i="3"/>
  <c r="O236" i="3"/>
  <c r="N236" i="3"/>
  <c r="P235" i="3"/>
  <c r="O235" i="3"/>
  <c r="N235" i="3"/>
  <c r="P234" i="3"/>
  <c r="O234" i="3"/>
  <c r="N234" i="3"/>
  <c r="P233" i="3"/>
  <c r="O233" i="3"/>
  <c r="N233" i="3"/>
  <c r="P232" i="3"/>
  <c r="O232" i="3"/>
  <c r="N232" i="3"/>
  <c r="P231" i="3"/>
  <c r="O231" i="3"/>
  <c r="N231" i="3"/>
  <c r="P230" i="3"/>
  <c r="O230" i="3"/>
  <c r="N230" i="3"/>
  <c r="P229" i="3"/>
  <c r="O229" i="3"/>
  <c r="N229" i="3"/>
  <c r="P228" i="3"/>
  <c r="O228" i="3"/>
  <c r="N228" i="3"/>
  <c r="P227" i="3"/>
  <c r="O227" i="3"/>
  <c r="N227" i="3"/>
  <c r="P226" i="3"/>
  <c r="O226" i="3"/>
  <c r="N226" i="3"/>
  <c r="P225" i="3"/>
  <c r="O225" i="3"/>
  <c r="N225" i="3"/>
  <c r="P224" i="3"/>
  <c r="O224" i="3"/>
  <c r="N224" i="3"/>
  <c r="P223" i="3"/>
  <c r="O223" i="3"/>
  <c r="N223" i="3"/>
  <c r="P222" i="3"/>
  <c r="O222" i="3"/>
  <c r="N222" i="3"/>
  <c r="P221" i="3"/>
  <c r="O221" i="3"/>
  <c r="N221" i="3"/>
  <c r="P220" i="3"/>
  <c r="O220" i="3"/>
  <c r="N220" i="3"/>
  <c r="P219" i="3"/>
  <c r="O219" i="3"/>
  <c r="N219" i="3"/>
  <c r="P218" i="3"/>
  <c r="O218" i="3"/>
  <c r="N218" i="3"/>
  <c r="P217" i="3"/>
  <c r="O217" i="3"/>
  <c r="N217" i="3"/>
  <c r="P216" i="3"/>
  <c r="O216" i="3"/>
  <c r="N216" i="3"/>
  <c r="P215" i="3"/>
  <c r="O215" i="3"/>
  <c r="N215" i="3"/>
  <c r="P214" i="3"/>
  <c r="O214" i="3"/>
  <c r="N214" i="3"/>
  <c r="P213" i="3"/>
  <c r="O213" i="3"/>
  <c r="N213" i="3"/>
  <c r="P212" i="3"/>
  <c r="O212" i="3"/>
  <c r="N212" i="3"/>
  <c r="P211" i="3"/>
  <c r="O211" i="3"/>
  <c r="N211" i="3"/>
  <c r="P210" i="3"/>
  <c r="O210" i="3"/>
  <c r="N210" i="3"/>
  <c r="P209" i="3"/>
  <c r="O209" i="3"/>
  <c r="N209" i="3"/>
  <c r="P208" i="3"/>
  <c r="O208" i="3"/>
  <c r="N208" i="3"/>
  <c r="P207" i="3"/>
  <c r="O207" i="3"/>
  <c r="N207" i="3"/>
  <c r="P206" i="3"/>
  <c r="O206" i="3"/>
  <c r="N206" i="3"/>
  <c r="P205" i="3"/>
  <c r="O205" i="3"/>
  <c r="N205" i="3"/>
  <c r="P204" i="3"/>
  <c r="O204" i="3"/>
  <c r="N204" i="3"/>
  <c r="P203" i="3"/>
  <c r="O203" i="3"/>
  <c r="N203" i="3"/>
  <c r="P202" i="3"/>
  <c r="O202" i="3"/>
  <c r="N202" i="3"/>
  <c r="P201" i="3"/>
  <c r="O201" i="3"/>
  <c r="N201" i="3"/>
  <c r="P200" i="3"/>
  <c r="O200" i="3"/>
  <c r="N200" i="3"/>
  <c r="P199" i="3"/>
  <c r="O199" i="3"/>
  <c r="N199" i="3"/>
  <c r="P198" i="3"/>
  <c r="O198" i="3"/>
  <c r="N198" i="3"/>
  <c r="P197" i="3"/>
  <c r="O197" i="3"/>
  <c r="N197" i="3"/>
  <c r="P196" i="3"/>
  <c r="O196" i="3"/>
  <c r="N196" i="3"/>
  <c r="P195" i="3"/>
  <c r="O195" i="3"/>
  <c r="N195" i="3"/>
  <c r="P194" i="3"/>
  <c r="O194" i="3"/>
  <c r="N194" i="3"/>
  <c r="P193" i="3"/>
  <c r="O193" i="3"/>
  <c r="N193" i="3"/>
  <c r="P192" i="3"/>
  <c r="O192" i="3"/>
  <c r="N192" i="3"/>
  <c r="P191" i="3"/>
  <c r="O191" i="3"/>
  <c r="N191" i="3"/>
  <c r="P190" i="3"/>
  <c r="O190" i="3"/>
  <c r="N190" i="3"/>
  <c r="P189" i="3"/>
  <c r="O189" i="3"/>
  <c r="N189" i="3"/>
  <c r="P188" i="3"/>
  <c r="O188" i="3"/>
  <c r="N188" i="3"/>
  <c r="P187" i="3"/>
  <c r="O187" i="3"/>
  <c r="N187" i="3"/>
  <c r="P186" i="3"/>
  <c r="O186" i="3"/>
  <c r="N186" i="3"/>
  <c r="P185" i="3"/>
  <c r="O185" i="3"/>
  <c r="N185" i="3"/>
  <c r="P184" i="3"/>
  <c r="O184" i="3"/>
  <c r="N184" i="3"/>
  <c r="P183" i="3"/>
  <c r="O183" i="3"/>
  <c r="N183" i="3"/>
  <c r="P182" i="3"/>
  <c r="O182" i="3"/>
  <c r="N182" i="3"/>
  <c r="P181" i="3"/>
  <c r="O181" i="3"/>
  <c r="N181" i="3"/>
  <c r="P180" i="3"/>
  <c r="O180" i="3"/>
  <c r="N180" i="3"/>
  <c r="P179" i="3"/>
  <c r="O179" i="3"/>
  <c r="N179" i="3"/>
  <c r="P178" i="3"/>
  <c r="O178" i="3"/>
  <c r="N178" i="3"/>
  <c r="P177" i="3"/>
  <c r="O177" i="3"/>
  <c r="N177" i="3"/>
  <c r="P176" i="3"/>
  <c r="O176" i="3"/>
  <c r="N176" i="3"/>
  <c r="P175" i="3"/>
  <c r="O175" i="3"/>
  <c r="N175" i="3"/>
  <c r="P174" i="3"/>
  <c r="O174" i="3"/>
  <c r="N174" i="3"/>
  <c r="P173" i="3"/>
  <c r="O173" i="3"/>
  <c r="N173" i="3"/>
  <c r="P172" i="3"/>
  <c r="O172" i="3"/>
  <c r="N172" i="3"/>
  <c r="P171" i="3"/>
  <c r="O171" i="3"/>
  <c r="N171" i="3"/>
  <c r="P170" i="3"/>
  <c r="O170" i="3"/>
  <c r="N170" i="3"/>
  <c r="P169" i="3"/>
  <c r="O169" i="3"/>
  <c r="N169" i="3"/>
  <c r="P168" i="3"/>
  <c r="O168" i="3"/>
  <c r="N168" i="3"/>
  <c r="P167" i="3"/>
  <c r="O167" i="3"/>
  <c r="N167" i="3"/>
  <c r="P166" i="3"/>
  <c r="O166" i="3"/>
  <c r="N166" i="3"/>
  <c r="P165" i="3"/>
  <c r="O165" i="3"/>
  <c r="N165" i="3"/>
  <c r="P164" i="3"/>
  <c r="O164" i="3"/>
  <c r="N164" i="3"/>
  <c r="P163" i="3"/>
  <c r="O163" i="3"/>
  <c r="N163" i="3"/>
  <c r="P162" i="3"/>
  <c r="O162" i="3"/>
  <c r="N162" i="3"/>
  <c r="P161" i="3"/>
  <c r="O161" i="3"/>
  <c r="N161" i="3"/>
  <c r="P160" i="3"/>
  <c r="O160" i="3"/>
  <c r="N160" i="3"/>
  <c r="P159" i="3"/>
  <c r="O159" i="3"/>
  <c r="N159" i="3"/>
  <c r="P158" i="3"/>
  <c r="O158" i="3"/>
  <c r="N158" i="3"/>
  <c r="P157" i="3"/>
  <c r="O157" i="3"/>
  <c r="N157" i="3"/>
  <c r="P156" i="3"/>
  <c r="O156" i="3"/>
  <c r="N156" i="3"/>
  <c r="P155" i="3"/>
  <c r="O155" i="3"/>
  <c r="N155" i="3"/>
  <c r="P154" i="3"/>
  <c r="O154" i="3"/>
  <c r="N154" i="3"/>
  <c r="P153" i="3"/>
  <c r="O153" i="3"/>
  <c r="N153" i="3"/>
  <c r="P152" i="3"/>
  <c r="O152" i="3"/>
  <c r="N152" i="3"/>
  <c r="P151" i="3"/>
  <c r="O151" i="3"/>
  <c r="N151" i="3"/>
  <c r="P150" i="3"/>
  <c r="O150" i="3"/>
  <c r="N150" i="3"/>
  <c r="P149" i="3"/>
  <c r="O149" i="3"/>
  <c r="N149" i="3"/>
  <c r="P148" i="3"/>
  <c r="O148" i="3"/>
  <c r="N148" i="3"/>
  <c r="P147" i="3"/>
  <c r="O147" i="3"/>
  <c r="N147" i="3"/>
  <c r="P146" i="3"/>
  <c r="O146" i="3"/>
  <c r="N146" i="3"/>
  <c r="P145" i="3"/>
  <c r="O145" i="3"/>
  <c r="N145" i="3"/>
  <c r="P144" i="3"/>
  <c r="O144" i="3"/>
  <c r="N144" i="3"/>
  <c r="P143" i="3"/>
  <c r="O143" i="3"/>
  <c r="N143" i="3"/>
  <c r="P142" i="3"/>
  <c r="O142" i="3"/>
  <c r="N142" i="3"/>
  <c r="P141" i="3"/>
  <c r="O141" i="3"/>
  <c r="N141" i="3"/>
  <c r="P140" i="3"/>
  <c r="O140" i="3"/>
  <c r="N140" i="3"/>
  <c r="P139" i="3"/>
  <c r="O139" i="3"/>
  <c r="N139" i="3"/>
  <c r="P138" i="3"/>
  <c r="O138" i="3"/>
  <c r="N138" i="3"/>
  <c r="P137" i="3"/>
  <c r="O137" i="3"/>
  <c r="N137" i="3"/>
  <c r="P136" i="3"/>
  <c r="O136" i="3"/>
  <c r="N136" i="3"/>
  <c r="P135" i="3"/>
  <c r="O135" i="3"/>
  <c r="N135" i="3"/>
  <c r="P134" i="3"/>
  <c r="O134" i="3"/>
  <c r="N134" i="3"/>
  <c r="P133" i="3"/>
  <c r="O133" i="3"/>
  <c r="N133" i="3"/>
  <c r="P132" i="3"/>
  <c r="O132" i="3"/>
  <c r="N132" i="3"/>
  <c r="P131" i="3"/>
  <c r="O131" i="3"/>
  <c r="N131" i="3"/>
  <c r="P130" i="3"/>
  <c r="O130" i="3"/>
  <c r="N130" i="3"/>
  <c r="P129" i="3"/>
  <c r="O129" i="3"/>
  <c r="N129" i="3"/>
  <c r="P128" i="3"/>
  <c r="O128" i="3"/>
  <c r="N128" i="3"/>
  <c r="P127" i="3"/>
  <c r="O127" i="3"/>
  <c r="N127" i="3"/>
  <c r="P126" i="3"/>
  <c r="O126" i="3"/>
  <c r="N126" i="3"/>
  <c r="P125" i="3"/>
  <c r="O125" i="3"/>
  <c r="N125" i="3"/>
  <c r="P124" i="3"/>
  <c r="O124" i="3"/>
  <c r="N124" i="3"/>
  <c r="P123" i="3"/>
  <c r="O123" i="3"/>
  <c r="N123" i="3"/>
  <c r="P122" i="3"/>
  <c r="O122" i="3"/>
  <c r="N122" i="3"/>
  <c r="P121" i="3"/>
  <c r="O121" i="3"/>
  <c r="N121" i="3"/>
  <c r="P120" i="3"/>
  <c r="O120" i="3"/>
  <c r="N120" i="3"/>
  <c r="P119" i="3"/>
  <c r="O119" i="3"/>
  <c r="N119" i="3"/>
  <c r="P118" i="3"/>
  <c r="O118" i="3"/>
  <c r="N118" i="3"/>
  <c r="P117" i="3"/>
  <c r="O117" i="3"/>
  <c r="N117" i="3"/>
  <c r="P116" i="3"/>
  <c r="O116" i="3"/>
  <c r="N116" i="3"/>
  <c r="P115" i="3"/>
  <c r="O115" i="3"/>
  <c r="N115" i="3"/>
  <c r="P114" i="3"/>
  <c r="O114" i="3"/>
  <c r="N114" i="3"/>
  <c r="P113" i="3"/>
  <c r="O113" i="3"/>
  <c r="N113" i="3"/>
  <c r="P112" i="3"/>
  <c r="O112" i="3"/>
  <c r="N112" i="3"/>
  <c r="P111" i="3"/>
  <c r="O111" i="3"/>
  <c r="N111" i="3"/>
  <c r="P110" i="3"/>
  <c r="O110" i="3"/>
  <c r="N110" i="3"/>
  <c r="P109" i="3"/>
  <c r="O109" i="3"/>
  <c r="N109" i="3"/>
  <c r="P108" i="3"/>
  <c r="O108" i="3"/>
  <c r="N108" i="3"/>
  <c r="P107" i="3"/>
  <c r="O107" i="3"/>
  <c r="N107" i="3"/>
  <c r="P106" i="3"/>
  <c r="O106" i="3"/>
  <c r="N106" i="3"/>
  <c r="P105" i="3"/>
  <c r="O105" i="3"/>
  <c r="N105" i="3"/>
  <c r="P104" i="3"/>
  <c r="O104" i="3"/>
  <c r="N104" i="3"/>
  <c r="P103" i="3"/>
  <c r="O103" i="3"/>
  <c r="N103" i="3"/>
  <c r="P102" i="3"/>
  <c r="O102" i="3"/>
  <c r="N102" i="3"/>
  <c r="P101" i="3"/>
  <c r="O101" i="3"/>
  <c r="N101" i="3"/>
  <c r="P100" i="3"/>
  <c r="O100" i="3"/>
  <c r="N100" i="3"/>
  <c r="P99" i="3"/>
  <c r="O99" i="3"/>
  <c r="N99" i="3"/>
  <c r="P98" i="3"/>
  <c r="O98" i="3"/>
  <c r="N98" i="3"/>
  <c r="P97" i="3"/>
  <c r="O97" i="3"/>
  <c r="N97" i="3"/>
  <c r="P96" i="3"/>
  <c r="O96" i="3"/>
  <c r="N96" i="3"/>
  <c r="P95" i="3"/>
  <c r="O95" i="3"/>
  <c r="N95" i="3"/>
  <c r="P94" i="3"/>
  <c r="O94" i="3"/>
  <c r="N94" i="3"/>
  <c r="P93" i="3"/>
  <c r="O93" i="3"/>
  <c r="N93" i="3"/>
  <c r="P92" i="3"/>
  <c r="O92" i="3"/>
  <c r="N92" i="3"/>
  <c r="P91" i="3"/>
  <c r="O91" i="3"/>
  <c r="N91" i="3"/>
  <c r="P90" i="3"/>
  <c r="O90" i="3"/>
  <c r="N90" i="3"/>
  <c r="P89" i="3"/>
  <c r="O89" i="3"/>
  <c r="N89" i="3"/>
  <c r="P88" i="3"/>
  <c r="O88" i="3"/>
  <c r="N88" i="3"/>
  <c r="P87" i="3"/>
  <c r="O87" i="3"/>
  <c r="N87" i="3"/>
  <c r="P86" i="3"/>
  <c r="O86" i="3"/>
  <c r="N86" i="3"/>
  <c r="P85" i="3"/>
  <c r="O85" i="3"/>
  <c r="N85" i="3"/>
  <c r="P84" i="3"/>
  <c r="O84" i="3"/>
  <c r="N84" i="3"/>
  <c r="P83" i="3"/>
  <c r="O83" i="3"/>
  <c r="N83" i="3"/>
  <c r="P82" i="3"/>
  <c r="O82" i="3"/>
  <c r="N82" i="3"/>
  <c r="P81" i="3"/>
  <c r="O81" i="3"/>
  <c r="N81" i="3"/>
  <c r="P80" i="3"/>
  <c r="O80" i="3"/>
  <c r="N80" i="3"/>
  <c r="P79" i="3"/>
  <c r="O79" i="3"/>
  <c r="N79" i="3"/>
  <c r="P78" i="3"/>
  <c r="O78" i="3"/>
  <c r="N78" i="3"/>
  <c r="P77" i="3"/>
  <c r="O77" i="3"/>
  <c r="N77" i="3"/>
  <c r="P76" i="3"/>
  <c r="O76" i="3"/>
  <c r="N76" i="3"/>
  <c r="P75" i="3"/>
  <c r="O75" i="3"/>
  <c r="N75" i="3"/>
  <c r="P74" i="3"/>
  <c r="O74" i="3"/>
  <c r="N74" i="3"/>
  <c r="P73" i="3"/>
  <c r="O73" i="3"/>
  <c r="N73" i="3"/>
  <c r="P72" i="3"/>
  <c r="O72" i="3"/>
  <c r="N72" i="3"/>
  <c r="P71" i="3"/>
  <c r="O71" i="3"/>
  <c r="N71" i="3"/>
  <c r="P70" i="3"/>
  <c r="O70" i="3"/>
  <c r="N70" i="3"/>
  <c r="P69" i="3"/>
  <c r="O69" i="3"/>
  <c r="N69" i="3"/>
  <c r="P68" i="3"/>
  <c r="O68" i="3"/>
  <c r="N68" i="3"/>
  <c r="P67" i="3"/>
  <c r="O67" i="3"/>
  <c r="N67" i="3"/>
  <c r="P66" i="3"/>
  <c r="O66" i="3"/>
  <c r="N66" i="3"/>
  <c r="P65" i="3"/>
  <c r="O65" i="3"/>
  <c r="N65" i="3"/>
  <c r="P64" i="3"/>
  <c r="O64" i="3"/>
  <c r="N64" i="3"/>
  <c r="P63" i="3"/>
  <c r="O63" i="3"/>
  <c r="N63" i="3"/>
  <c r="P62" i="3"/>
  <c r="O62" i="3"/>
  <c r="N62" i="3"/>
  <c r="P61" i="3"/>
  <c r="O61" i="3"/>
  <c r="N61" i="3"/>
  <c r="P60" i="3"/>
  <c r="O60" i="3"/>
  <c r="N60" i="3"/>
  <c r="P59" i="3"/>
  <c r="O59" i="3"/>
  <c r="N59" i="3"/>
  <c r="P58" i="3"/>
  <c r="O58" i="3"/>
  <c r="N58" i="3"/>
  <c r="P57" i="3"/>
  <c r="O57" i="3"/>
  <c r="N57" i="3"/>
  <c r="P56" i="3"/>
  <c r="O56" i="3"/>
  <c r="N56" i="3"/>
  <c r="P55" i="3"/>
  <c r="O55" i="3"/>
  <c r="N55" i="3"/>
  <c r="P54" i="3"/>
  <c r="O54" i="3"/>
  <c r="N54" i="3"/>
  <c r="P53" i="3"/>
  <c r="O53" i="3"/>
  <c r="N53" i="3"/>
  <c r="P52" i="3"/>
  <c r="O52" i="3"/>
  <c r="N52" i="3"/>
  <c r="P51" i="3"/>
  <c r="O51" i="3"/>
  <c r="N51" i="3"/>
  <c r="P50" i="3"/>
  <c r="O50" i="3"/>
  <c r="N50" i="3"/>
  <c r="P49" i="3"/>
  <c r="O49" i="3"/>
  <c r="N49" i="3"/>
  <c r="P48" i="3"/>
  <c r="O48" i="3"/>
  <c r="N48" i="3"/>
  <c r="P47" i="3"/>
  <c r="O47" i="3"/>
  <c r="N47" i="3"/>
  <c r="P46" i="3"/>
  <c r="O46" i="3"/>
  <c r="N46" i="3"/>
  <c r="P45" i="3"/>
  <c r="O45" i="3"/>
  <c r="N45" i="3"/>
  <c r="P44" i="3"/>
  <c r="O44" i="3"/>
  <c r="N44" i="3"/>
  <c r="P43" i="3"/>
  <c r="O43" i="3"/>
  <c r="N43" i="3"/>
  <c r="P42" i="3"/>
  <c r="O42" i="3"/>
  <c r="N42" i="3"/>
  <c r="P41" i="3"/>
  <c r="O41" i="3"/>
  <c r="N41" i="3"/>
  <c r="P40" i="3"/>
  <c r="O40" i="3"/>
  <c r="N40" i="3"/>
  <c r="P39" i="3"/>
  <c r="O39" i="3"/>
  <c r="N39" i="3"/>
  <c r="P38" i="3"/>
  <c r="O38" i="3"/>
  <c r="N38" i="3"/>
  <c r="P37" i="3"/>
  <c r="O37" i="3"/>
  <c r="N37" i="3"/>
  <c r="P36" i="3"/>
  <c r="O36" i="3"/>
  <c r="N36" i="3"/>
  <c r="P35" i="3"/>
  <c r="O35" i="3"/>
  <c r="N35" i="3"/>
  <c r="P34" i="3"/>
  <c r="O34" i="3"/>
  <c r="N34" i="3"/>
  <c r="P33" i="3"/>
  <c r="O33" i="3"/>
  <c r="N33" i="3"/>
  <c r="P32" i="3"/>
  <c r="O32" i="3"/>
  <c r="N32" i="3"/>
  <c r="P31" i="3"/>
  <c r="O31" i="3"/>
  <c r="N31" i="3"/>
  <c r="P30" i="3"/>
  <c r="O30" i="3"/>
  <c r="N30" i="3"/>
  <c r="P29" i="3"/>
  <c r="O29" i="3"/>
  <c r="N29" i="3"/>
  <c r="P28" i="3"/>
  <c r="O28" i="3"/>
  <c r="N28" i="3"/>
  <c r="P27" i="3"/>
  <c r="O27" i="3"/>
  <c r="N27" i="3"/>
  <c r="P26" i="3"/>
  <c r="O26" i="3"/>
  <c r="N26" i="3"/>
  <c r="P25" i="3"/>
  <c r="O25" i="3"/>
  <c r="N25" i="3"/>
  <c r="P24" i="3"/>
  <c r="O24" i="3"/>
  <c r="N24" i="3"/>
  <c r="P23" i="3"/>
  <c r="O23" i="3"/>
  <c r="N23" i="3"/>
  <c r="P22" i="3"/>
  <c r="O22" i="3"/>
  <c r="N22" i="3"/>
  <c r="P21" i="3"/>
  <c r="O21" i="3"/>
  <c r="N21" i="3"/>
  <c r="P20" i="3"/>
  <c r="O20" i="3"/>
  <c r="N20" i="3"/>
  <c r="P19" i="3"/>
  <c r="O19" i="3"/>
  <c r="N19" i="3"/>
  <c r="P18" i="3"/>
  <c r="O18" i="3"/>
  <c r="N18" i="3"/>
  <c r="P17" i="3"/>
  <c r="O17" i="3"/>
  <c r="N17" i="3"/>
  <c r="P16" i="3"/>
  <c r="O16" i="3"/>
  <c r="N16" i="3"/>
  <c r="P15" i="3"/>
  <c r="O15" i="3"/>
  <c r="N15" i="3"/>
  <c r="P14" i="3"/>
  <c r="O14" i="3"/>
  <c r="N14" i="3"/>
  <c r="P13" i="3"/>
  <c r="O13" i="3"/>
  <c r="N13" i="3"/>
  <c r="P12" i="3"/>
  <c r="O12" i="3"/>
  <c r="N12" i="3"/>
  <c r="P11" i="3"/>
  <c r="O11" i="3"/>
  <c r="N11" i="3"/>
  <c r="P10" i="3"/>
  <c r="O10" i="3"/>
  <c r="N10" i="3"/>
  <c r="P9" i="3"/>
  <c r="O9" i="3"/>
  <c r="N9" i="3"/>
  <c r="P8" i="3"/>
  <c r="O8" i="3"/>
  <c r="N8" i="3"/>
  <c r="P7" i="3"/>
  <c r="O7" i="3"/>
  <c r="N7" i="3"/>
  <c r="P6" i="3"/>
  <c r="O6" i="3"/>
  <c r="N6" i="3"/>
  <c r="P5" i="3"/>
  <c r="O5" i="3"/>
  <c r="N5" i="3"/>
  <c r="P4" i="3"/>
  <c r="O4" i="3"/>
  <c r="N4" i="3"/>
  <c r="P3" i="3"/>
  <c r="O3" i="3"/>
  <c r="N3" i="3"/>
  <c r="P2" i="3"/>
  <c r="O2" i="3"/>
  <c r="N2" i="3"/>
  <c r="P254" i="2"/>
  <c r="O254" i="2"/>
  <c r="N254" i="2"/>
  <c r="P253" i="2"/>
  <c r="O253" i="2"/>
  <c r="N253" i="2"/>
  <c r="P252" i="2"/>
  <c r="O252" i="2"/>
  <c r="N252" i="2"/>
  <c r="P251" i="2"/>
  <c r="O251" i="2"/>
  <c r="N251" i="2"/>
  <c r="P250" i="2"/>
  <c r="O250" i="2"/>
  <c r="N250" i="2"/>
  <c r="P249" i="2"/>
  <c r="O249" i="2"/>
  <c r="N249" i="2"/>
  <c r="P248" i="2"/>
  <c r="O248" i="2"/>
  <c r="N248" i="2"/>
  <c r="P247" i="2"/>
  <c r="O247" i="2"/>
  <c r="N247" i="2"/>
  <c r="P246" i="2"/>
  <c r="O246" i="2"/>
  <c r="N246" i="2"/>
  <c r="P245" i="2"/>
  <c r="O245" i="2"/>
  <c r="N245" i="2"/>
  <c r="P244" i="2"/>
  <c r="O244" i="2"/>
  <c r="N244" i="2"/>
  <c r="P243" i="2"/>
  <c r="O243" i="2"/>
  <c r="N243" i="2"/>
  <c r="P242" i="2"/>
  <c r="O242" i="2"/>
  <c r="N242" i="2"/>
  <c r="P241" i="2"/>
  <c r="O241" i="2"/>
  <c r="N241" i="2"/>
  <c r="P240" i="2"/>
  <c r="O240" i="2"/>
  <c r="N240" i="2"/>
  <c r="P239" i="2"/>
  <c r="O239" i="2"/>
  <c r="N239" i="2"/>
  <c r="P238" i="2"/>
  <c r="O238" i="2"/>
  <c r="N238" i="2"/>
  <c r="P237" i="2"/>
  <c r="O237" i="2"/>
  <c r="N237" i="2"/>
  <c r="P236" i="2"/>
  <c r="O236" i="2"/>
  <c r="N236" i="2"/>
  <c r="P235" i="2"/>
  <c r="O235" i="2"/>
  <c r="N235" i="2"/>
  <c r="P234" i="2"/>
  <c r="O234" i="2"/>
  <c r="N234" i="2"/>
  <c r="P233" i="2"/>
  <c r="O233" i="2"/>
  <c r="N233" i="2"/>
  <c r="P232" i="2"/>
  <c r="O232" i="2"/>
  <c r="N232" i="2"/>
  <c r="P231" i="2"/>
  <c r="O231" i="2"/>
  <c r="N231" i="2"/>
  <c r="P230" i="2"/>
  <c r="O230" i="2"/>
  <c r="N230" i="2"/>
  <c r="P229" i="2"/>
  <c r="O229" i="2"/>
  <c r="N229" i="2"/>
  <c r="P228" i="2"/>
  <c r="O228" i="2"/>
  <c r="N228" i="2"/>
  <c r="P227" i="2"/>
  <c r="O227" i="2"/>
  <c r="N227" i="2"/>
  <c r="P226" i="2"/>
  <c r="O226" i="2"/>
  <c r="N226" i="2"/>
  <c r="P225" i="2"/>
  <c r="O225" i="2"/>
  <c r="N225" i="2"/>
  <c r="P224" i="2"/>
  <c r="O224" i="2"/>
  <c r="N224" i="2"/>
  <c r="P223" i="2"/>
  <c r="O223" i="2"/>
  <c r="N223" i="2"/>
  <c r="P222" i="2"/>
  <c r="O222" i="2"/>
  <c r="N222" i="2"/>
  <c r="P221" i="2"/>
  <c r="O221" i="2"/>
  <c r="N221" i="2"/>
  <c r="P220" i="2"/>
  <c r="O220" i="2"/>
  <c r="N220" i="2"/>
  <c r="P219" i="2"/>
  <c r="O219" i="2"/>
  <c r="N219" i="2"/>
  <c r="P218" i="2"/>
  <c r="O218" i="2"/>
  <c r="N218" i="2"/>
  <c r="P217" i="2"/>
  <c r="O217" i="2"/>
  <c r="N217" i="2"/>
  <c r="P216" i="2"/>
  <c r="O216" i="2"/>
  <c r="N216" i="2"/>
  <c r="P215" i="2"/>
  <c r="O215" i="2"/>
  <c r="N215" i="2"/>
  <c r="P214" i="2"/>
  <c r="O214" i="2"/>
  <c r="N214" i="2"/>
  <c r="P213" i="2"/>
  <c r="O213" i="2"/>
  <c r="N213" i="2"/>
  <c r="P212" i="2"/>
  <c r="O212" i="2"/>
  <c r="N212" i="2"/>
  <c r="P211" i="2"/>
  <c r="O211" i="2"/>
  <c r="N211" i="2"/>
  <c r="P210" i="2"/>
  <c r="O210" i="2"/>
  <c r="N210" i="2"/>
  <c r="P209" i="2"/>
  <c r="O209" i="2"/>
  <c r="N209" i="2"/>
  <c r="P208" i="2"/>
  <c r="O208" i="2"/>
  <c r="N208" i="2"/>
  <c r="P207" i="2"/>
  <c r="O207" i="2"/>
  <c r="N207" i="2"/>
  <c r="P206" i="2"/>
  <c r="O206" i="2"/>
  <c r="N206" i="2"/>
  <c r="P205" i="2"/>
  <c r="O205" i="2"/>
  <c r="N205" i="2"/>
  <c r="P204" i="2"/>
  <c r="O204" i="2"/>
  <c r="N204" i="2"/>
  <c r="P203" i="2"/>
  <c r="O203" i="2"/>
  <c r="N203" i="2"/>
  <c r="P202" i="2"/>
  <c r="O202" i="2"/>
  <c r="N202" i="2"/>
  <c r="P201" i="2"/>
  <c r="O201" i="2"/>
  <c r="N201" i="2"/>
  <c r="P200" i="2"/>
  <c r="O200" i="2"/>
  <c r="N200" i="2"/>
  <c r="P199" i="2"/>
  <c r="O199" i="2"/>
  <c r="N199" i="2"/>
  <c r="P198" i="2"/>
  <c r="O198" i="2"/>
  <c r="N198" i="2"/>
  <c r="P197" i="2"/>
  <c r="O197" i="2"/>
  <c r="N197" i="2"/>
  <c r="P196" i="2"/>
  <c r="O196" i="2"/>
  <c r="N196" i="2"/>
  <c r="P195" i="2"/>
  <c r="O195" i="2"/>
  <c r="N195" i="2"/>
  <c r="P194" i="2"/>
  <c r="O194" i="2"/>
  <c r="N194" i="2"/>
  <c r="P193" i="2"/>
  <c r="O193" i="2"/>
  <c r="N193" i="2"/>
  <c r="P192" i="2"/>
  <c r="O192" i="2"/>
  <c r="N192" i="2"/>
  <c r="P191" i="2"/>
  <c r="O191" i="2"/>
  <c r="N191" i="2"/>
  <c r="P190" i="2"/>
  <c r="O190" i="2"/>
  <c r="N190" i="2"/>
  <c r="P189" i="2"/>
  <c r="O189" i="2"/>
  <c r="N189" i="2"/>
  <c r="P188" i="2"/>
  <c r="O188" i="2"/>
  <c r="N188" i="2"/>
  <c r="P187" i="2"/>
  <c r="O187" i="2"/>
  <c r="N187" i="2"/>
  <c r="P186" i="2"/>
  <c r="O186" i="2"/>
  <c r="N186" i="2"/>
  <c r="P185" i="2"/>
  <c r="O185" i="2"/>
  <c r="N185" i="2"/>
  <c r="P184" i="2"/>
  <c r="O184" i="2"/>
  <c r="N184" i="2"/>
  <c r="P183" i="2"/>
  <c r="O183" i="2"/>
  <c r="N183" i="2"/>
  <c r="P182" i="2"/>
  <c r="O182" i="2"/>
  <c r="N182" i="2"/>
  <c r="P181" i="2"/>
  <c r="O181" i="2"/>
  <c r="N181" i="2"/>
  <c r="P180" i="2"/>
  <c r="O180" i="2"/>
  <c r="N180" i="2"/>
  <c r="P179" i="2"/>
  <c r="O179" i="2"/>
  <c r="N179" i="2"/>
  <c r="P178" i="2"/>
  <c r="O178" i="2"/>
  <c r="N178" i="2"/>
  <c r="P177" i="2"/>
  <c r="O177" i="2"/>
  <c r="N177" i="2"/>
  <c r="P176" i="2"/>
  <c r="O176" i="2"/>
  <c r="N176" i="2"/>
  <c r="P175" i="2"/>
  <c r="O175" i="2"/>
  <c r="N175" i="2"/>
  <c r="P174" i="2"/>
  <c r="O174" i="2"/>
  <c r="N174" i="2"/>
  <c r="P173" i="2"/>
  <c r="O173" i="2"/>
  <c r="N173" i="2"/>
  <c r="P172" i="2"/>
  <c r="O172" i="2"/>
  <c r="N172" i="2"/>
  <c r="P171" i="2"/>
  <c r="O171" i="2"/>
  <c r="N171" i="2"/>
  <c r="P170" i="2"/>
  <c r="O170" i="2"/>
  <c r="N170" i="2"/>
  <c r="P169" i="2"/>
  <c r="O169" i="2"/>
  <c r="N169" i="2"/>
  <c r="P168" i="2"/>
  <c r="O168" i="2"/>
  <c r="N168" i="2"/>
  <c r="P167" i="2"/>
  <c r="O167" i="2"/>
  <c r="N167" i="2"/>
  <c r="P166" i="2"/>
  <c r="O166" i="2"/>
  <c r="N166" i="2"/>
  <c r="P165" i="2"/>
  <c r="O165" i="2"/>
  <c r="N165" i="2"/>
  <c r="P164" i="2"/>
  <c r="O164" i="2"/>
  <c r="N164" i="2"/>
  <c r="P163" i="2"/>
  <c r="O163" i="2"/>
  <c r="N163" i="2"/>
  <c r="P162" i="2"/>
  <c r="O162" i="2"/>
  <c r="N162" i="2"/>
  <c r="P161" i="2"/>
  <c r="O161" i="2"/>
  <c r="N161" i="2"/>
  <c r="P160" i="2"/>
  <c r="O160" i="2"/>
  <c r="N160" i="2"/>
  <c r="P159" i="2"/>
  <c r="O159" i="2"/>
  <c r="N159" i="2"/>
  <c r="P158" i="2"/>
  <c r="O158" i="2"/>
  <c r="N158" i="2"/>
  <c r="P157" i="2"/>
  <c r="O157" i="2"/>
  <c r="N157" i="2"/>
  <c r="P156" i="2"/>
  <c r="O156" i="2"/>
  <c r="N156" i="2"/>
  <c r="P155" i="2"/>
  <c r="O155" i="2"/>
  <c r="N155" i="2"/>
  <c r="P154" i="2"/>
  <c r="O154" i="2"/>
  <c r="N154" i="2"/>
  <c r="P153" i="2"/>
  <c r="O153" i="2"/>
  <c r="N153" i="2"/>
  <c r="P152" i="2"/>
  <c r="O152" i="2"/>
  <c r="N152" i="2"/>
  <c r="P151" i="2"/>
  <c r="O151" i="2"/>
  <c r="N151" i="2"/>
  <c r="P150" i="2"/>
  <c r="O150" i="2"/>
  <c r="N150" i="2"/>
  <c r="P149" i="2"/>
  <c r="O149" i="2"/>
  <c r="N149" i="2"/>
  <c r="P148" i="2"/>
  <c r="O148" i="2"/>
  <c r="N148" i="2"/>
  <c r="P147" i="2"/>
  <c r="O147" i="2"/>
  <c r="N147" i="2"/>
  <c r="P146" i="2"/>
  <c r="O146" i="2"/>
  <c r="N146" i="2"/>
  <c r="P145" i="2"/>
  <c r="O145" i="2"/>
  <c r="N145" i="2"/>
  <c r="P144" i="2"/>
  <c r="O144" i="2"/>
  <c r="N144" i="2"/>
  <c r="P143" i="2"/>
  <c r="O143" i="2"/>
  <c r="N143" i="2"/>
  <c r="P142" i="2"/>
  <c r="O142" i="2"/>
  <c r="N142" i="2"/>
  <c r="P141" i="2"/>
  <c r="O141" i="2"/>
  <c r="N141" i="2"/>
  <c r="P140" i="2"/>
  <c r="O140" i="2"/>
  <c r="N140" i="2"/>
  <c r="P139" i="2"/>
  <c r="O139" i="2"/>
  <c r="N139" i="2"/>
  <c r="P138" i="2"/>
  <c r="O138" i="2"/>
  <c r="N138" i="2"/>
  <c r="P137" i="2"/>
  <c r="O137" i="2"/>
  <c r="N137" i="2"/>
  <c r="P136" i="2"/>
  <c r="O136" i="2"/>
  <c r="N136" i="2"/>
  <c r="P135" i="2"/>
  <c r="O135" i="2"/>
  <c r="N135" i="2"/>
  <c r="P134" i="2"/>
  <c r="O134" i="2"/>
  <c r="N134" i="2"/>
  <c r="P133" i="2"/>
  <c r="O133" i="2"/>
  <c r="N133" i="2"/>
  <c r="P132" i="2"/>
  <c r="O132" i="2"/>
  <c r="N132" i="2"/>
  <c r="P131" i="2"/>
  <c r="O131" i="2"/>
  <c r="N131" i="2"/>
  <c r="P130" i="2"/>
  <c r="O130" i="2"/>
  <c r="N130" i="2"/>
  <c r="P129" i="2"/>
  <c r="O129" i="2"/>
  <c r="N129" i="2"/>
  <c r="P128" i="2"/>
  <c r="O128" i="2"/>
  <c r="N128" i="2"/>
  <c r="P127" i="2"/>
  <c r="O127" i="2"/>
  <c r="N127" i="2"/>
  <c r="P126" i="2"/>
  <c r="O126" i="2"/>
  <c r="N126" i="2"/>
  <c r="P125" i="2"/>
  <c r="O125" i="2"/>
  <c r="N125" i="2"/>
  <c r="P124" i="2"/>
  <c r="O124" i="2"/>
  <c r="N124" i="2"/>
  <c r="P123" i="2"/>
  <c r="O123" i="2"/>
  <c r="N123" i="2"/>
  <c r="P122" i="2"/>
  <c r="O122" i="2"/>
  <c r="N122" i="2"/>
  <c r="P121" i="2"/>
  <c r="O121" i="2"/>
  <c r="N121" i="2"/>
  <c r="P120" i="2"/>
  <c r="O120" i="2"/>
  <c r="N120" i="2"/>
  <c r="P119" i="2"/>
  <c r="O119" i="2"/>
  <c r="N119" i="2"/>
  <c r="P118" i="2"/>
  <c r="O118" i="2"/>
  <c r="N118" i="2"/>
  <c r="P117" i="2"/>
  <c r="O117" i="2"/>
  <c r="N117" i="2"/>
  <c r="P116" i="2"/>
  <c r="O116" i="2"/>
  <c r="N116" i="2"/>
  <c r="P115" i="2"/>
  <c r="O115" i="2"/>
  <c r="N115" i="2"/>
  <c r="P114" i="2"/>
  <c r="O114" i="2"/>
  <c r="N114" i="2"/>
  <c r="P113" i="2"/>
  <c r="O113" i="2"/>
  <c r="N113" i="2"/>
  <c r="P112" i="2"/>
  <c r="O112" i="2"/>
  <c r="N112" i="2"/>
  <c r="P111" i="2"/>
  <c r="O111" i="2"/>
  <c r="N111" i="2"/>
  <c r="P110" i="2"/>
  <c r="O110" i="2"/>
  <c r="N110" i="2"/>
  <c r="P109" i="2"/>
  <c r="O109" i="2"/>
  <c r="N109" i="2"/>
  <c r="P108" i="2"/>
  <c r="O108" i="2"/>
  <c r="N108" i="2"/>
  <c r="P107" i="2"/>
  <c r="O107" i="2"/>
  <c r="N107" i="2"/>
  <c r="P106" i="2"/>
  <c r="O106" i="2"/>
  <c r="N106" i="2"/>
  <c r="P105" i="2"/>
  <c r="O105" i="2"/>
  <c r="N105" i="2"/>
  <c r="P104" i="2"/>
  <c r="O104" i="2"/>
  <c r="N104" i="2"/>
  <c r="P103" i="2"/>
  <c r="O103" i="2"/>
  <c r="N103" i="2"/>
  <c r="P102" i="2"/>
  <c r="O102" i="2"/>
  <c r="N102" i="2"/>
  <c r="P101" i="2"/>
  <c r="O101" i="2"/>
  <c r="N101" i="2"/>
  <c r="P100" i="2"/>
  <c r="O100" i="2"/>
  <c r="N100" i="2"/>
  <c r="P99" i="2"/>
  <c r="O99" i="2"/>
  <c r="N99" i="2"/>
  <c r="P98" i="2"/>
  <c r="O98" i="2"/>
  <c r="N98" i="2"/>
  <c r="P97" i="2"/>
  <c r="O97" i="2"/>
  <c r="N97" i="2"/>
  <c r="P96" i="2"/>
  <c r="O96" i="2"/>
  <c r="N96" i="2"/>
  <c r="P95" i="2"/>
  <c r="O95" i="2"/>
  <c r="N95" i="2"/>
  <c r="P94" i="2"/>
  <c r="O94" i="2"/>
  <c r="N94" i="2"/>
  <c r="P93" i="2"/>
  <c r="O93" i="2"/>
  <c r="N93" i="2"/>
  <c r="P92" i="2"/>
  <c r="O92" i="2"/>
  <c r="N92" i="2"/>
  <c r="P91" i="2"/>
  <c r="O91" i="2"/>
  <c r="N91" i="2"/>
  <c r="P90" i="2"/>
  <c r="O90" i="2"/>
  <c r="N90" i="2"/>
  <c r="P89" i="2"/>
  <c r="O89" i="2"/>
  <c r="N89" i="2"/>
  <c r="P88" i="2"/>
  <c r="O88" i="2"/>
  <c r="N88" i="2"/>
  <c r="P87" i="2"/>
  <c r="O87" i="2"/>
  <c r="N87" i="2"/>
  <c r="P86" i="2"/>
  <c r="O86" i="2"/>
  <c r="N86" i="2"/>
  <c r="P85" i="2"/>
  <c r="O85" i="2"/>
  <c r="N85" i="2"/>
  <c r="P84" i="2"/>
  <c r="O84" i="2"/>
  <c r="N84" i="2"/>
  <c r="P83" i="2"/>
  <c r="O83" i="2"/>
  <c r="N83" i="2"/>
  <c r="P82" i="2"/>
  <c r="O82" i="2"/>
  <c r="N82" i="2"/>
  <c r="P81" i="2"/>
  <c r="O81" i="2"/>
  <c r="N81" i="2"/>
  <c r="P80" i="2"/>
  <c r="O80" i="2"/>
  <c r="N80" i="2"/>
  <c r="P79" i="2"/>
  <c r="O79" i="2"/>
  <c r="N79" i="2"/>
  <c r="P78" i="2"/>
  <c r="O78" i="2"/>
  <c r="N78" i="2"/>
  <c r="P77" i="2"/>
  <c r="O77" i="2"/>
  <c r="N77" i="2"/>
  <c r="P76" i="2"/>
  <c r="O76" i="2"/>
  <c r="N76" i="2"/>
  <c r="P75" i="2"/>
  <c r="O75" i="2"/>
  <c r="N75" i="2"/>
  <c r="P74" i="2"/>
  <c r="O74" i="2"/>
  <c r="N74" i="2"/>
  <c r="P73" i="2"/>
  <c r="O73" i="2"/>
  <c r="N73" i="2"/>
  <c r="P72" i="2"/>
  <c r="O72" i="2"/>
  <c r="N72" i="2"/>
  <c r="P71" i="2"/>
  <c r="O71" i="2"/>
  <c r="N71" i="2"/>
  <c r="P70" i="2"/>
  <c r="O70" i="2"/>
  <c r="N70" i="2"/>
  <c r="P69" i="2"/>
  <c r="O69" i="2"/>
  <c r="N69" i="2"/>
  <c r="P68" i="2"/>
  <c r="O68" i="2"/>
  <c r="N68" i="2"/>
  <c r="P67" i="2"/>
  <c r="O67" i="2"/>
  <c r="N67" i="2"/>
  <c r="P66" i="2"/>
  <c r="O66" i="2"/>
  <c r="N66" i="2"/>
  <c r="P65" i="2"/>
  <c r="O65" i="2"/>
  <c r="N65" i="2"/>
  <c r="P64" i="2"/>
  <c r="O64" i="2"/>
  <c r="N64" i="2"/>
  <c r="P63" i="2"/>
  <c r="O63" i="2"/>
  <c r="N63" i="2"/>
  <c r="P62" i="2"/>
  <c r="O62" i="2"/>
  <c r="N62" i="2"/>
  <c r="P61" i="2"/>
  <c r="O61" i="2"/>
  <c r="N61" i="2"/>
  <c r="P60" i="2"/>
  <c r="O60" i="2"/>
  <c r="N60" i="2"/>
  <c r="P59" i="2"/>
  <c r="O59" i="2"/>
  <c r="N59" i="2"/>
  <c r="P58" i="2"/>
  <c r="O58" i="2"/>
  <c r="N58" i="2"/>
  <c r="P57" i="2"/>
  <c r="O57" i="2"/>
  <c r="N57" i="2"/>
  <c r="P56" i="2"/>
  <c r="O56" i="2"/>
  <c r="N56" i="2"/>
  <c r="P55" i="2"/>
  <c r="O55" i="2"/>
  <c r="N55" i="2"/>
  <c r="P54" i="2"/>
  <c r="O54" i="2"/>
  <c r="N54" i="2"/>
  <c r="P53" i="2"/>
  <c r="O53" i="2"/>
  <c r="N53" i="2"/>
  <c r="P52" i="2"/>
  <c r="O52" i="2"/>
  <c r="N52" i="2"/>
  <c r="P51" i="2"/>
  <c r="O51" i="2"/>
  <c r="N51" i="2"/>
  <c r="P50" i="2"/>
  <c r="O50" i="2"/>
  <c r="N50" i="2"/>
  <c r="P49" i="2"/>
  <c r="O49" i="2"/>
  <c r="N49" i="2"/>
  <c r="P48" i="2"/>
  <c r="O48" i="2"/>
  <c r="N48" i="2"/>
  <c r="P47" i="2"/>
  <c r="O47" i="2"/>
  <c r="N47" i="2"/>
  <c r="P46" i="2"/>
  <c r="O46" i="2"/>
  <c r="N46" i="2"/>
  <c r="P45" i="2"/>
  <c r="O45" i="2"/>
  <c r="N45" i="2"/>
  <c r="P44" i="2"/>
  <c r="O44" i="2"/>
  <c r="N44" i="2"/>
  <c r="P43" i="2"/>
  <c r="O43" i="2"/>
  <c r="N43" i="2"/>
  <c r="P42" i="2"/>
  <c r="O42" i="2"/>
  <c r="N42" i="2"/>
  <c r="P41" i="2"/>
  <c r="O41" i="2"/>
  <c r="N41" i="2"/>
  <c r="P40" i="2"/>
  <c r="O40" i="2"/>
  <c r="N40" i="2"/>
  <c r="P39" i="2"/>
  <c r="O39" i="2"/>
  <c r="N39" i="2"/>
  <c r="P38" i="2"/>
  <c r="O38" i="2"/>
  <c r="N38" i="2"/>
  <c r="P37" i="2"/>
  <c r="O37" i="2"/>
  <c r="N37" i="2"/>
  <c r="P36" i="2"/>
  <c r="O36" i="2"/>
  <c r="N36" i="2"/>
  <c r="P35" i="2"/>
  <c r="O35" i="2"/>
  <c r="N35" i="2"/>
  <c r="P34" i="2"/>
  <c r="O34" i="2"/>
  <c r="N34" i="2"/>
  <c r="P33" i="2"/>
  <c r="O33" i="2"/>
  <c r="N33" i="2"/>
  <c r="P32" i="2"/>
  <c r="O32" i="2"/>
  <c r="N32" i="2"/>
  <c r="P31" i="2"/>
  <c r="O31" i="2"/>
  <c r="N31" i="2"/>
  <c r="P30" i="2"/>
  <c r="O30" i="2"/>
  <c r="N30" i="2"/>
  <c r="P29" i="2"/>
  <c r="O29" i="2"/>
  <c r="N29" i="2"/>
  <c r="P28" i="2"/>
  <c r="O28" i="2"/>
  <c r="N28" i="2"/>
  <c r="P27" i="2"/>
  <c r="O27" i="2"/>
  <c r="N27" i="2"/>
  <c r="P26" i="2"/>
  <c r="O26" i="2"/>
  <c r="N26" i="2"/>
  <c r="P25" i="2"/>
  <c r="O25" i="2"/>
  <c r="N25" i="2"/>
  <c r="P24" i="2"/>
  <c r="O24" i="2"/>
  <c r="N24" i="2"/>
  <c r="P23" i="2"/>
  <c r="O23" i="2"/>
  <c r="N23" i="2"/>
  <c r="P22" i="2"/>
  <c r="O22" i="2"/>
  <c r="N22" i="2"/>
  <c r="P21" i="2"/>
  <c r="O21" i="2"/>
  <c r="N21" i="2"/>
  <c r="P20" i="2"/>
  <c r="O20" i="2"/>
  <c r="N20" i="2"/>
  <c r="P19" i="2"/>
  <c r="O19" i="2"/>
  <c r="N19" i="2"/>
  <c r="P18" i="2"/>
  <c r="O18" i="2"/>
  <c r="N18" i="2"/>
  <c r="P17" i="2"/>
  <c r="O17" i="2"/>
  <c r="N17" i="2"/>
  <c r="P16" i="2"/>
  <c r="O16" i="2"/>
  <c r="N16" i="2"/>
  <c r="P15" i="2"/>
  <c r="O15" i="2"/>
  <c r="N15" i="2"/>
  <c r="P14" i="2"/>
  <c r="O14" i="2"/>
  <c r="N14" i="2"/>
  <c r="P13" i="2"/>
  <c r="O13" i="2"/>
  <c r="N13" i="2"/>
  <c r="P12" i="2"/>
  <c r="O12" i="2"/>
  <c r="N12" i="2"/>
  <c r="P11" i="2"/>
  <c r="O11" i="2"/>
  <c r="N11" i="2"/>
  <c r="P10" i="2"/>
  <c r="O10" i="2"/>
  <c r="N10" i="2"/>
  <c r="P9" i="2"/>
  <c r="O9" i="2"/>
  <c r="N9" i="2"/>
  <c r="P8" i="2"/>
  <c r="O8" i="2"/>
  <c r="N8" i="2"/>
  <c r="P7" i="2"/>
  <c r="O7" i="2"/>
  <c r="N7" i="2"/>
  <c r="P6" i="2"/>
  <c r="O6" i="2"/>
  <c r="N6" i="2"/>
  <c r="P5" i="2"/>
  <c r="O5" i="2"/>
  <c r="N5" i="2"/>
  <c r="P4" i="2"/>
  <c r="O4" i="2"/>
  <c r="N4" i="2"/>
  <c r="P3" i="2"/>
  <c r="O3" i="2"/>
  <c r="N3" i="2"/>
  <c r="P2" i="2"/>
  <c r="O2" i="2"/>
  <c r="N2" i="2"/>
  <c r="T82" i="1"/>
  <c r="B16" i="1" s="1"/>
  <c r="B18" i="1" s="1"/>
  <c r="S82" i="1"/>
  <c r="B12" i="1" s="1"/>
  <c r="P82" i="1"/>
  <c r="B10" i="1" s="1"/>
  <c r="N82" i="1"/>
  <c r="L82" i="1"/>
  <c r="I82" i="1"/>
  <c r="G82" i="1"/>
  <c r="F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B21" i="1"/>
  <c r="O20" i="1"/>
  <c r="O19" i="1"/>
  <c r="O18" i="1"/>
  <c r="O17" i="1"/>
  <c r="O16" i="1"/>
  <c r="O15" i="1"/>
  <c r="O14" i="1"/>
  <c r="B14" i="1"/>
  <c r="O13" i="1"/>
  <c r="O12" i="1"/>
  <c r="O11" i="1"/>
  <c r="O10" i="1"/>
  <c r="B8" i="1"/>
  <c r="B6" i="1"/>
  <c r="O5" i="1"/>
  <c r="O4" i="1"/>
  <c r="B4" i="1"/>
  <c r="O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OCCHE SCC</author>
  </authors>
  <commentList>
    <comment ref="G49" authorId="0" shapeId="0" xr:uid="{00000000-0006-0000-0200-000001000000}">
      <text>
        <r>
          <rPr>
            <b/>
            <sz val="9"/>
            <rFont val="Tahoma"/>
            <family val="2"/>
          </rPr>
          <t>OCCHE SCC:</t>
        </r>
        <r>
          <rPr>
            <sz val="9"/>
            <rFont val="Tahoma"/>
            <family val="2"/>
          </rPr>
          <t xml:space="preserve">
按小红书昵称搜出的“超甜珍妮” 符合标准</t>
        </r>
      </text>
    </comment>
    <comment ref="G102" authorId="0" shapeId="0" xr:uid="{00000000-0006-0000-0200-000002000000}">
      <text>
        <r>
          <rPr>
            <b/>
            <sz val="9"/>
            <rFont val="Tahoma"/>
            <family val="2"/>
          </rPr>
          <t>OCCHE SCC:</t>
        </r>
        <r>
          <rPr>
            <sz val="9"/>
            <rFont val="Tahoma"/>
            <family val="2"/>
          </rPr>
          <t xml:space="preserve">
按小红书昵称搜出的“艺嫣”符合标准</t>
        </r>
      </text>
    </comment>
    <comment ref="G116" authorId="0" shapeId="0" xr:uid="{00000000-0006-0000-0200-000003000000}">
      <text>
        <r>
          <rPr>
            <b/>
            <sz val="9"/>
            <rFont val="Tahoma"/>
            <family val="2"/>
          </rPr>
          <t>OCCHE SCC:</t>
        </r>
        <r>
          <rPr>
            <sz val="9"/>
            <rFont val="Tahoma"/>
            <family val="2"/>
          </rPr>
          <t xml:space="preserve">
按小红书昵称搜出“智慧嘻”符合标准</t>
        </r>
      </text>
    </comment>
  </commentList>
</comments>
</file>

<file path=xl/sharedStrings.xml><?xml version="1.0" encoding="utf-8"?>
<sst xmlns="http://schemas.openxmlformats.org/spreadsheetml/2006/main" count="9198" uniqueCount="2172">
  <si>
    <t>执行完成日期</t>
  </si>
  <si>
    <t>达人合作跟踪表</t>
  </si>
  <si>
    <t>微信昵称</t>
  </si>
  <si>
    <t>微信号</t>
  </si>
  <si>
    <t>小红书昵称</t>
  </si>
  <si>
    <t>小红书链接</t>
  </si>
  <si>
    <t>粉丝数量</t>
  </si>
  <si>
    <t>笔记报价</t>
  </si>
  <si>
    <t>手机号</t>
  </si>
  <si>
    <t>收货后出稿时间</t>
  </si>
  <si>
    <t>拍单日期</t>
  </si>
  <si>
    <t>订单号</t>
  </si>
  <si>
    <t>拍单金额</t>
  </si>
  <si>
    <t>催稿日期</t>
  </si>
  <si>
    <t>是否交稿</t>
  </si>
  <si>
    <t>交稿速度评分</t>
  </si>
  <si>
    <t>图文质量评分</t>
  </si>
  <si>
    <t>是否发布</t>
  </si>
  <si>
    <t>结算金额</t>
  </si>
  <si>
    <t>链接</t>
  </si>
  <si>
    <t>链接2</t>
  </si>
  <si>
    <t>链接3</t>
  </si>
  <si>
    <t>标题</t>
  </si>
  <si>
    <t>发布日期</t>
  </si>
  <si>
    <t>赞</t>
  </si>
  <si>
    <t>藏</t>
  </si>
  <si>
    <t>总评论</t>
  </si>
  <si>
    <t>博主回复</t>
  </si>
  <si>
    <t>原版视频</t>
  </si>
  <si>
    <t>是否收录</t>
  </si>
  <si>
    <t>合作形式</t>
  </si>
  <si>
    <t>剩余天数</t>
  </si>
  <si>
    <t>凌节</t>
  </si>
  <si>
    <t>thursa</t>
  </si>
  <si>
    <t>https://www.xiaohongshu.com/user/profile/5ac8580a4eacab3847a89cf3?xhsshare=CopyLink&amp;appuid=5ac8580a4eacab3847a89cf3&amp;apptime=1603028242</t>
  </si>
  <si>
    <t>15000</t>
  </si>
  <si>
    <t>13790219052</t>
  </si>
  <si>
    <t>是</t>
  </si>
  <si>
    <t>https://www.xiaohongshu.com/discovery/item/5fd73b350000000001009853?xhsshare=CopyLink&amp;appuid=5ac8580a4eacab3847a89cf3&amp;apptime=1607941137</t>
  </si>
  <si>
    <t>https://show.meitu.com/detail?feed_id=6744247964615604809&amp;root_id=1591610695&amp;stat_gid=1498347425&amp;stat_uid=1591610695</t>
  </si>
  <si>
    <t>已发</t>
  </si>
  <si>
    <t>视频</t>
  </si>
  <si>
    <t>Even、zZ</t>
  </si>
  <si>
    <t>17020094582</t>
  </si>
  <si>
    <t>https://www.xiaohongshu.com/user/profile/5927fb535e87e73932bd7066?xhsshare=CopyLink&amp;appuid=5927fb535e87e73932bd7066&amp;apptime=1593521659</t>
  </si>
  <si>
    <t>32000</t>
  </si>
  <si>
    <t>https://www.xiaohongshu.com/discovery/item/5fd17fc00000000001005d1e?xhsshare=CopyLink&amp;appuid=5927fb535e87e73932bd7066&amp;apptime=1607565498</t>
  </si>
  <si>
    <t>https://m.weibo.cn/5081503586/4580541205317184</t>
  </si>
  <si>
    <t>总合作人数</t>
  </si>
  <si>
    <t>智慧嘻</t>
  </si>
  <si>
    <t>zsh1006437689</t>
  </si>
  <si>
    <t>https://www.xiaohongshu.com/user/profile/5e5b1776000000000100769d?xhsshare=CopyLink&amp;appuid=5e5b1776000000000100769d&amp;apptime=1603978256</t>
  </si>
  <si>
    <t>60000</t>
  </si>
  <si>
    <t>13164701556</t>
  </si>
  <si>
    <t>https://www.xiaohongshu.com/discovery/item/5fd37554000000000100ba19?xhsshare=CopyLink&amp;appuid=5e5b1776000000000100769d&amp;apptime=1607846859</t>
  </si>
  <si>
    <t>倩倩不要胖   小红书合作</t>
  </si>
  <si>
    <t>13070232883</t>
  </si>
  <si>
    <t>倩倩不要胖</t>
  </si>
  <si>
    <t>https://www.xiaohongshu.com/user/profile/5bade50567121e0001dd74df?xhsshare=CopyLink&amp;appuid=5bade50567121e0001dd74df&amp;apptime=1574134539</t>
  </si>
  <si>
    <t>https://www.xiaohongshu.com/discovery/item/5fe587530000000001002dbc?xhsshare=CopyLink&amp;appuid=5bade50567121e0001dd74df&amp;apptime=1608877915</t>
  </si>
  <si>
    <t>https://m.weibo.cn/7348005422/4586031934341484</t>
  </si>
  <si>
    <t>已拍单人数</t>
  </si>
  <si>
    <t>失眠少女清醒记小红书合作</t>
  </si>
  <si>
    <t>18587356010</t>
  </si>
  <si>
    <t>失眠少女清醒记</t>
  </si>
  <si>
    <t>https://www.xiaohongshu.com/user/profile/5bab95362d833c00015887a9?xhsshare=CopyLink&amp;appuid=5bab95362d833c00015887a9&amp;apptime=1542880311</t>
  </si>
  <si>
    <t>https://www.xiaohongshu.com/discovery/item/5fd9dab20000000001008c01?xhsshare=CopyLink&amp;appuid=5bab95362d833c00015887a9&amp;apptime=1608112907</t>
  </si>
  <si>
    <t>谢缘缘小红书合作（谢小小是小号）</t>
  </si>
  <si>
    <t>15218812635</t>
  </si>
  <si>
    <t>谢缘缘</t>
  </si>
  <si>
    <t>https://www.xiaohongshu.com/user/profile/56c6847d1c07df21022ba284?xhsshare=CopyLink&amp;appuid=56c6847d1c07df21022ba284&amp;apptime=1601187152</t>
  </si>
  <si>
    <t>https://www.xiaohongshu.com/discovery/item/5fd748f5000000000101da9f?xhsshare=CopyLink&amp;appuid=56c6847d1c07df21022ba284&amp;apptime=1607944445</t>
  </si>
  <si>
    <t>https://m.weibo.cn/6142260160/4582113217096324</t>
  </si>
  <si>
    <t>已交稿人数</t>
  </si>
  <si>
    <r>
      <rPr>
        <sz val="12"/>
        <color rgb="FFC00000"/>
        <rFont val="微软雅黑"/>
        <charset val="134"/>
      </rPr>
      <t>淑姗（已开通</t>
    </r>
    <r>
      <rPr>
        <sz val="12"/>
        <color rgb="FFC00000"/>
        <rFont val="Baskerville Old Face"/>
        <family val="1"/>
      </rPr>
      <t>🍟</t>
    </r>
    <r>
      <rPr>
        <sz val="12"/>
        <color rgb="FFC00000"/>
        <rFont val="微软雅黑"/>
        <charset val="134"/>
      </rPr>
      <t>）</t>
    </r>
  </si>
  <si>
    <t>17607625262</t>
  </si>
  <si>
    <t>一位靓女啾咪</t>
  </si>
  <si>
    <t>https://www.xiaohongshu.com/user/profile/5ba34f3b2dfa220001ed0d39?xhsshare=CopyLink&amp;appuid=5ba34f3b2dfa220001ed0d39&amp;apptime=1604515065</t>
  </si>
  <si>
    <t>https://www.xiaohongshu.com/discovery/item/5fe2f1d2000000000101f480?xhsshare=SinaWeibo&amp;appuid=5ba34f3b2dfa220001ed0d39&amp;apptime=1608708570</t>
  </si>
  <si>
    <t>包子</t>
  </si>
  <si>
    <t>xiaotongli520</t>
  </si>
  <si>
    <t>涛涛立志瘦身</t>
  </si>
  <si>
    <t>https://www.xiaohongshu.com/user/profile/5de60a4700000000010032e9?xhsshare=CopyLink&amp;appuid=5de60a4700000000010032e9&amp;apptime=1606474543</t>
  </si>
  <si>
    <t>37000</t>
  </si>
  <si>
    <t>18820130282</t>
  </si>
  <si>
    <t>https://www.xiaohongshu.com/discovery/item/5fcf5e0e0000000001001522?xhsshare=CopyLink&amp;appuid=5de60a4700000000010032e9&amp;apptime=1607676204</t>
  </si>
  <si>
    <t>图文</t>
  </si>
  <si>
    <t>已发布人数</t>
  </si>
  <si>
    <r>
      <rPr>
        <sz val="12"/>
        <color theme="1"/>
        <rFont val="微软雅黑"/>
        <charset val="134"/>
      </rPr>
      <t>薯条酱</t>
    </r>
    <r>
      <rPr>
        <sz val="12"/>
        <color theme="1"/>
        <rFont val="Baskerville Old Face"/>
        <family val="1"/>
      </rPr>
      <t>🍟</t>
    </r>
    <r>
      <rPr>
        <sz val="12"/>
        <color theme="1"/>
        <rFont val="微软雅黑"/>
        <charset val="134"/>
      </rPr>
      <t xml:space="preserve">  小红书合作</t>
    </r>
  </si>
  <si>
    <t>19898197612</t>
  </si>
  <si>
    <t>薯条酱</t>
  </si>
  <si>
    <t>https://www.xiaohongshu.com/user/profile/5bd58e8a1012ed00015a0a10?xhsshare=CopyLink&amp;appuid=5bd58e8a1012ed00015a0a10&amp;apptime=1584947731</t>
  </si>
  <si>
    <t>320000</t>
  </si>
  <si>
    <t>https://www.xiaohongshu.com/discovery/item/5fd047640000000001002ba9?xhsshare=CopyLink&amp;appuid=5bd58e8a1012ed00015a0a10&amp;apptime=1607495726</t>
  </si>
  <si>
    <t>https://m.weibo.cn/7457289871/4580194462204551</t>
  </si>
  <si>
    <t>羊咩咩</t>
  </si>
  <si>
    <t xml:space="preserve">xgs920 </t>
  </si>
  <si>
    <t xml:space="preserve">捞月亮的兔子 </t>
  </si>
  <si>
    <t xml:space="preserve">https://www.xiaohongshu.com/user/profile/5e6c63b60000000001007765?xhsshare=CopyLink&amp;appuid=5e6c63b60000000001007765&amp;apptime=1597556168 </t>
  </si>
  <si>
    <t>14000</t>
  </si>
  <si>
    <t xml:space="preserve">13066497280 </t>
  </si>
  <si>
    <t>https://www.xiaohongshu.com/discovery/item/5fdb242b000000000100042a?xhsshare=CopyLink&amp;appuid=5e6c63b60000000001007765&amp;apptime=1608197174</t>
  </si>
  <si>
    <t>拍单总额</t>
  </si>
  <si>
    <r>
      <rPr>
        <sz val="12"/>
        <color theme="1"/>
        <rFont val="微软雅黑"/>
        <charset val="134"/>
      </rPr>
      <t>西西里的小鹿</t>
    </r>
    <r>
      <rPr>
        <sz val="12"/>
        <color theme="1"/>
        <rFont val="Baskerville Old Face"/>
        <family val="1"/>
      </rPr>
      <t>🦌</t>
    </r>
    <r>
      <rPr>
        <sz val="12"/>
        <color theme="1"/>
        <rFont val="微软雅黑"/>
        <charset val="134"/>
      </rPr>
      <t>看到回</t>
    </r>
  </si>
  <si>
    <t>Msk2019092</t>
  </si>
  <si>
    <t>西西里的小鹿</t>
  </si>
  <si>
    <t>https://www.xiaohongshu.com/user/profile/5f6debfd000000000100789e?xhsshare=CopyLink&amp;appuid=5f6debfd000000000100789e&amp;apptime=1606474693</t>
  </si>
  <si>
    <t>17000</t>
  </si>
  <si>
    <t>19866499054</t>
  </si>
  <si>
    <t>https://www.xiaohongshu.com/discovery/item/5fd710dc0000000001007273?xhsshare=CopyLink&amp;appuid=5f6debfd000000000100789e&amp;apptime=1607930119</t>
  </si>
  <si>
    <t>https://show.meitu.com/detail?feed_id=6744151339327055541&amp;root_id=1798476858&amp;stat_gid=2410482445&amp;stat_uid=1798476858</t>
  </si>
  <si>
    <t>敏宝</t>
  </si>
  <si>
    <t>huayaqq1007</t>
  </si>
  <si>
    <t>https://www.xiaohongshu.com/user/profile/5e5e34dd0000000001000310?xhsshare=CopyLink&amp;appuid=5e5e34dd0000000001000310&amp;apptime=1606474829</t>
  </si>
  <si>
    <t>63000</t>
  </si>
  <si>
    <t>19182250912</t>
  </si>
  <si>
    <t>https://www.xiaohongshu.com/discovery/item/5fce11d0000000000101dc86?xhsshare=CopyLink&amp;appuid=5e5e34dd0000000001000310&amp;apptime=1607340968</t>
  </si>
  <si>
    <t>https://m.weibo.cn/7476338118/4579582067876719</t>
  </si>
  <si>
    <t>结算总额</t>
  </si>
  <si>
    <t>笑起来会卡粉</t>
  </si>
  <si>
    <t>13980698900</t>
  </si>
  <si>
    <r>
      <rPr>
        <sz val="12"/>
        <color theme="1"/>
        <rFont val="微软雅黑"/>
        <charset val="134"/>
      </rPr>
      <t>Cherrybaby</t>
    </r>
    <r>
      <rPr>
        <sz val="12"/>
        <color theme="1"/>
        <rFont val="Baskerville Old Face"/>
        <family val="1"/>
      </rPr>
      <t>🍒</t>
    </r>
  </si>
  <si>
    <t>https://www.xiaohongshu.com/user/profile/5a2e0dc0e8ac2b43e86e4c20?xhsshare=CopyLink&amp;appuid=5a2e0dc0e8ac2b43e86e4c20&amp;apptime=1606474949</t>
  </si>
  <si>
    <t>11268</t>
  </si>
  <si>
    <t>13018287989</t>
  </si>
  <si>
    <t>https://www.xiaohongshu.com/discovery/item/5fcf7611000000000101f53f?xhsshare=CopyLink&amp;appuid=5a2e0dc0e8ac2b43e86e4c20&amp;apptime=1607431997</t>
  </si>
  <si>
    <t>cc女孩</t>
  </si>
  <si>
    <t>syq730311</t>
  </si>
  <si>
    <t>https://www.xiaohongshu.com/user/profile/5b6ec2152c1b7e0001fd3968?xhsshare=CopyLink&amp;appuid=5b6ec2152c1b7e0001fd3968&amp;apptime=1606475276</t>
  </si>
  <si>
    <t>38000</t>
  </si>
  <si>
    <t>19158840237</t>
  </si>
  <si>
    <t>https://www.xiaohongshu.com/discovery/item/5fd43bac000000000101f22e?xhsshare=CopyLink&amp;appuid=5b6ec2152c1b7e0001fd3968&amp;apptime=1607745354</t>
  </si>
  <si>
    <t>https://show.meitu.com/detail?feed_id=6743372463244078992&amp;lang=cn&amp;stat_id=6743372463244078992&amp;stat_gid=2297285608&amp;stat_uid=1780468326</t>
  </si>
  <si>
    <t>https://m.weibo.cn/7481775630/4581276030085714</t>
  </si>
  <si>
    <t>待结算总额</t>
  </si>
  <si>
    <r>
      <rPr>
        <sz val="12"/>
        <color theme="1"/>
        <rFont val="Baskerville Old Face"/>
        <family val="1"/>
      </rPr>
      <t>🐷ྀི</t>
    </r>
    <r>
      <rPr>
        <sz val="12"/>
        <color theme="1"/>
        <rFont val="微软雅黑"/>
        <charset val="134"/>
      </rPr>
      <t>Kiki_</t>
    </r>
  </si>
  <si>
    <t>619601494</t>
  </si>
  <si>
    <t>宝藏Kiki猪</t>
  </si>
  <si>
    <t>https://www.xiaohongshu.com/user/profile/5e5cad730000000001008c24?xhsshare=CopyLink&amp;appuid=5e5cad730000000001008c24&amp;apptime=1596731482</t>
  </si>
  <si>
    <t>11000</t>
  </si>
  <si>
    <t>13250331508</t>
  </si>
  <si>
    <t>https://www.xiaohongshu.com/discovery/item/5fdb2f6400000000010064e2?xhsshare=CopyLink&amp;appuid=5e5cad730000000001008c24&amp;apptime=1608207193</t>
  </si>
  <si>
    <r>
      <rPr>
        <sz val="12"/>
        <color theme="1"/>
        <rFont val="Baskerville Old Face"/>
        <family val="1"/>
      </rPr>
      <t>🤖🤖🤖</t>
    </r>
  </si>
  <si>
    <r>
      <rPr>
        <sz val="12"/>
        <color theme="1"/>
        <rFont val="微软雅黑"/>
        <charset val="134"/>
      </rPr>
      <t>jolanda</t>
    </r>
    <r>
      <rPr>
        <sz val="12"/>
        <color theme="1"/>
        <rFont val="Baskerville Old Face"/>
        <family val="1"/>
      </rPr>
      <t>🌈</t>
    </r>
  </si>
  <si>
    <t>19000</t>
  </si>
  <si>
    <t>15811275438</t>
  </si>
  <si>
    <t>溺安</t>
  </si>
  <si>
    <t>anyan-xiaohaoya</t>
  </si>
  <si>
    <t xml:space="preserve">小安先生 </t>
  </si>
  <si>
    <t xml:space="preserve">https://www.xiaohongshu.com/user/profile/5bea794204bbf000012a5087?xhsshare=CopyLink&amp;appuid=5bea794204bbf000012a5087&amp;apptime=1566978710 </t>
  </si>
  <si>
    <t>13000</t>
  </si>
  <si>
    <t xml:space="preserve">13416182288 </t>
  </si>
  <si>
    <t>https://www.xiaohongshu.com/discovery/item/5fcf4dca0000000001004070?xhsshare=CopyLink&amp;appuid=5bea794204bbf000012a5087&amp;apptime=1607421389</t>
  </si>
  <si>
    <t>最新更新日期</t>
  </si>
  <si>
    <t>雾凇野菜</t>
  </si>
  <si>
    <t>Kri_929</t>
  </si>
  <si>
    <t>https://www.xiaohongshu.com/user/profile/5dde6be1000000000100246a?xhsshare=CopyLink&amp;appuid=5cd8e9dd000000001100765d&amp;apptime=1606482073</t>
  </si>
  <si>
    <t>36000</t>
  </si>
  <si>
    <t>17820685036</t>
  </si>
  <si>
    <t>https://www.xiaohongshu.com/discovery/item/5fd360ad0000000001006869?xhsshare=CopyLink&amp;appuid=5dde6be1000000000100246a&amp;apptime=1608302573</t>
  </si>
  <si>
    <r>
      <rPr>
        <sz val="12"/>
        <color theme="1"/>
        <rFont val="微软雅黑"/>
        <charset val="134"/>
      </rPr>
      <t>少女猩</t>
    </r>
    <r>
      <rPr>
        <sz val="12"/>
        <color theme="1"/>
        <rFont val="Baskerville Old Face"/>
        <family val="1"/>
      </rPr>
      <t>💋</t>
    </r>
  </si>
  <si>
    <t>Cjiaxin5858</t>
  </si>
  <si>
    <t>少女猩</t>
  </si>
  <si>
    <t>https://www.xiaohongshu.com/user/profile/5f5995d20000000001007323?xhsshare=CopyLink&amp;appuid=5f5995d20000000001007323&amp;apptime=1606273714</t>
  </si>
  <si>
    <t>12000</t>
  </si>
  <si>
    <t>15815201625</t>
  </si>
  <si>
    <t>https://www.xiaohongshu.com/discovery/item/5fd0ab2600000000010049e0?xhsshare=SinaWeibo&amp;appuid=5f5995d20000000001007323&amp;apptime=1607510854</t>
  </si>
  <si>
    <t>摆渡r</t>
  </si>
  <si>
    <t>CLH1105www</t>
  </si>
  <si>
    <t>怪喵哒人i</t>
  </si>
  <si>
    <t>https://www.xiaohongshu.com/user/profile/5d3966d200000000160166fc?xhsshare=CopyLink&amp;appuid=5d3966d200000000160166fc&amp;apptime=1606484984</t>
  </si>
  <si>
    <t>30000</t>
  </si>
  <si>
    <t>15815328184</t>
  </si>
  <si>
    <t>https://www.xiaohongshu.com/discovery/item/5fde1ea0000000000100ba2a?xhsshare=CopyLink&amp;appuid=5d3966d200000000160166fc&amp;apptime=1608392390</t>
  </si>
  <si>
    <t>Dudu</t>
  </si>
  <si>
    <t xml:space="preserve">Cookuku </t>
  </si>
  <si>
    <t xml:space="preserve">森屿奈奈子 </t>
  </si>
  <si>
    <t xml:space="preserve">https://www.xiaohongshu.com/user/profile/5bac5199cbfa530001228710?xhsshare=CopyLink&amp;appuid=5bac5199cbfa530001228710&amp;apptime=1604236823 </t>
  </si>
  <si>
    <t>10500</t>
  </si>
  <si>
    <t xml:space="preserve">17665654976 </t>
  </si>
  <si>
    <t>https://www.xiaohongshu.com/discovery/item/5fd08566000000000101c314?xhsshare=CopyLink&amp;appuid=5bac5199cbfa530001228710&amp;apptime=1607501180</t>
  </si>
  <si>
    <t>https://m.weibo.cn/7513295763/4580254968718156</t>
  </si>
  <si>
    <r>
      <rPr>
        <sz val="12"/>
        <rFont val="微软雅黑"/>
        <charset val="134"/>
      </rPr>
      <t>ouni酱酱</t>
    </r>
    <r>
      <rPr>
        <sz val="12"/>
        <rFont val="Baskerville Old Face"/>
        <family val="1"/>
      </rPr>
      <t>🐈</t>
    </r>
  </si>
  <si>
    <t>13544090775</t>
  </si>
  <si>
    <t>ouni酱酱</t>
  </si>
  <si>
    <t>https://www.xiaohongshu.com/user/profile/5ded0479000000000100633a?xhsshare=CopyLink&amp;appuid=5ded0479000000000100633a&amp;apptime=1606792979</t>
  </si>
  <si>
    <t>16000</t>
  </si>
  <si>
    <t>18022888718</t>
  </si>
  <si>
    <t>https://www.xiaohongshu.com/discovery/item/5fd3571c000000000100af9f?xhsshare=CopyLink&amp;appuid=5ded0479000000000100633a&amp;apptime=1607685932</t>
  </si>
  <si>
    <r>
      <rPr>
        <sz val="12"/>
        <rFont val="微软雅黑"/>
        <charset val="134"/>
      </rPr>
      <t>Zoeyn</t>
    </r>
    <r>
      <rPr>
        <sz val="12"/>
        <rFont val="Times New Roman"/>
        <family val="1"/>
      </rPr>
      <t>‮‭</t>
    </r>
  </si>
  <si>
    <t>n96725</t>
  </si>
  <si>
    <t>悠尤有柚</t>
  </si>
  <si>
    <t>https://www.xiaohongshu.com/user/profile/5dad912c0000000001002bb4?xhsshare=CopyLink&amp;appuid=5dad912c0000000001002bb4&amp;apptime=1606794146</t>
  </si>
  <si>
    <t>12276</t>
  </si>
  <si>
    <t>13026886519</t>
  </si>
  <si>
    <t>https://www.xiaohongshu.com/discovery/item/5fdb53ec0000000001001603?xhsshare=CopyLink&amp;appuid=5dad912c0000000001002bb4&amp;apptime=1608209402</t>
  </si>
  <si>
    <t>娜娜</t>
  </si>
  <si>
    <t>chenhuina315</t>
  </si>
  <si>
    <t>我是你男朋友呀！</t>
  </si>
  <si>
    <t>https://www.xiaohongshu.com/user/profile/5bbcc2c172a0e30001cc5893?xhsshare=CopyLink&amp;appuid=5b51a0d5e8ac2b35341ab7d3&amp;apptime=1606984972</t>
  </si>
  <si>
    <t>13751940519</t>
  </si>
  <si>
    <t>https://www.xiaohongshu.com/discovery/item/5fd712ff000000000101e9ec?xhsshare=SinaWeibo&amp;appuid=5b51a0d5e8ac2b35341ab7d3&amp;apptime=1607931064</t>
  </si>
  <si>
    <t>https://show.meitu.com/detail?feed_id=6744158220950983838&amp;lang=cn&amp;stat_id=6744158220950983838&amp;stat_gid=2085983919&amp;stat_uid=1032700225</t>
  </si>
  <si>
    <t>芝芝</t>
  </si>
  <si>
    <t>biu15571650605</t>
  </si>
  <si>
    <t>芝是为你</t>
  </si>
  <si>
    <t>https://www.xiaohongshu.com/user/profile/5948befc50c4b41354cc7037?xhsshare=CopyLink&amp;appuid=5948befc50c4b41354cc7037&amp;apptime=1598605071</t>
  </si>
  <si>
    <t>15571650605</t>
  </si>
  <si>
    <t>https://www.xiaohongshu.com/discovery/item/5fdb5d93000000000101c99f?xhsshare=CopyLink&amp;appuid=5948befc50c4b41354cc7037&amp;apptime=1608212323</t>
  </si>
  <si>
    <t>https://m.weibo.cn/7243355402/4583236976250416</t>
  </si>
  <si>
    <r>
      <rPr>
        <sz val="12"/>
        <color theme="1"/>
        <rFont val="Baskerville Old Face"/>
        <family val="1"/>
      </rPr>
      <t>🐻</t>
    </r>
    <r>
      <rPr>
        <sz val="12"/>
        <color theme="1"/>
        <rFont val="微软雅黑"/>
        <charset val="134"/>
      </rPr>
      <t>ck</t>
    </r>
  </si>
  <si>
    <t>xxx_ckwoo</t>
  </si>
  <si>
    <t>咕咕小黄鸡</t>
  </si>
  <si>
    <t>https://www.xiaohongshu.com/user/profile/5e526f4d00000000010008e4?xhsshare=CopyLink&amp;appuid=5e526f4d00000000010008e4&amp;apptime=1591635695</t>
  </si>
  <si>
    <t>13725446933</t>
  </si>
  <si>
    <t>https://www.xiaohongshu.com/discovery/item/5fd8626e000000000100522c?xhsshare=CopyLink&amp;appuid=5e526f4d00000000010008e4&amp;apptime=1608016562</t>
  </si>
  <si>
    <t>https://m.weibo.cn/5180982335/4582777372812394</t>
  </si>
  <si>
    <t>汇总</t>
  </si>
  <si>
    <t>序号</t>
  </si>
  <si>
    <t>图文自报价</t>
  </si>
  <si>
    <t>年龄</t>
  </si>
  <si>
    <t>筛选</t>
  </si>
  <si>
    <t>赞和收藏数量</t>
  </si>
  <si>
    <t>本月合作</t>
  </si>
  <si>
    <t>视频待选</t>
  </si>
  <si>
    <t>账号质量</t>
  </si>
  <si>
    <t>粉丝性价比</t>
  </si>
  <si>
    <t>内容性价比</t>
  </si>
  <si>
    <t>博主领域</t>
  </si>
  <si>
    <t>所在城市</t>
  </si>
  <si>
    <t>收到产品后其他可发布平台</t>
  </si>
  <si>
    <t>收货后可几天交稿</t>
  </si>
  <si>
    <t>是否可拍摄vlog视频笔记</t>
  </si>
  <si>
    <t>视频笔记报价</t>
  </si>
  <si>
    <t>以往视频笔记链接参考(合作视频达人必填)</t>
  </si>
  <si>
    <t>报名状态</t>
  </si>
  <si>
    <t>核销时间</t>
  </si>
  <si>
    <t>核销人</t>
  </si>
  <si>
    <t>备注说明</t>
  </si>
  <si>
    <t>提交时间</t>
  </si>
  <si>
    <t>更新时间</t>
  </si>
  <si>
    <t>64</t>
  </si>
  <si>
    <t>pey🍓</t>
  </si>
  <si>
    <t>LIPEIYI0601-</t>
  </si>
  <si>
    <t>13697760686</t>
  </si>
  <si>
    <t>18-24</t>
  </si>
  <si>
    <t>拥抱快乐的少女</t>
  </si>
  <si>
    <t>https://www.xiaohongshu.com/user/profile/5f1802b7000000000100852c?xhsshare=CopyLink&amp;appuid=5f1802b7000000000100852c&amp;apptime=1606295156</t>
  </si>
  <si>
    <t>20000</t>
  </si>
  <si>
    <t>护肤,彩妆</t>
  </si>
  <si>
    <t>珠海</t>
  </si>
  <si>
    <t>1</t>
  </si>
  <si>
    <t>3</t>
  </si>
  <si>
    <t>否</t>
  </si>
  <si>
    <t>0</t>
  </si>
  <si>
    <t>报名成功</t>
  </si>
  <si>
    <t>2020-11-25 16:53</t>
  </si>
  <si>
    <t>205</t>
  </si>
  <si>
    <t>原来是诗韵呀🍃红薯接通告</t>
  </si>
  <si>
    <t>Msk20190920</t>
  </si>
  <si>
    <t>晌晌</t>
  </si>
  <si>
    <t>https://www.xiaohongshu.com/user/profile/5f6debfd000000000100789e?xhsshare=CopyLink&amp;appuid=5bf90655218cee000****070&amp;apptime=1606319480</t>
  </si>
  <si>
    <t>图文合作</t>
  </si>
  <si>
    <t>460000</t>
  </si>
  <si>
    <t>湛江市</t>
  </si>
  <si>
    <t>无</t>
  </si>
  <si>
    <t>5</t>
  </si>
  <si>
    <t>2020-11-25 16:54</t>
  </si>
  <si>
    <t>89</t>
  </si>
  <si>
    <t>🍇 Grape</t>
  </si>
  <si>
    <t>wuhuar99</t>
  </si>
  <si>
    <t>19925743552</t>
  </si>
  <si>
    <t>24-29</t>
  </si>
  <si>
    <t>五花肉本肉</t>
  </si>
  <si>
    <t>https://www.xiaohongshu.com/user/profile/5f13d5fc00000000010030e2?xhsshare=CopyLink&amp;appuid=5f13d5fc00000000010030e2&amp;apptime=1606296357</t>
  </si>
  <si>
    <t>339120</t>
  </si>
  <si>
    <t>广州</t>
  </si>
  <si>
    <t>微博美图</t>
  </si>
  <si>
    <t>6</t>
  </si>
  <si>
    <t>五花肉本肉发布了一篇小红书笔记，快来看吧！😆 ZpOO91JhhdshhCW 😆 http://xhslink.com/Sq7TU，复制本条信息，打开【小红书】App查看精彩内容！</t>
  </si>
  <si>
    <t>224</t>
  </si>
  <si>
    <t>230000</t>
  </si>
  <si>
    <t>佛山</t>
  </si>
  <si>
    <t>微博</t>
  </si>
  <si>
    <t>2020-11-25 16:55</t>
  </si>
  <si>
    <t>16</t>
  </si>
  <si>
    <t>mojingying 🧡</t>
  </si>
  <si>
    <t>18260861631</t>
  </si>
  <si>
    <t>https://www.xiaohongshu.com/user/profile/5cd30d6f000000001201c3c3?xhsshare=CopyLink&amp;appuid=5cd30d6f000000001201c3c3&amp;apptime=1606294597</t>
  </si>
  <si>
    <t>250000</t>
  </si>
  <si>
    <t>广西南宁</t>
  </si>
  <si>
    <t>美图秀秀</t>
  </si>
  <si>
    <t>你连桃子都吃不到</t>
  </si>
  <si>
    <t xml:space="preserve">Peach_0828 </t>
  </si>
  <si>
    <t xml:space="preserve">17816541916 </t>
  </si>
  <si>
    <t xml:space="preserve">桃子奈里君 </t>
  </si>
  <si>
    <t>https://www.xiaohongshu.com/user/profile/5f01bfd1000000000100012d?xhsshare=CopyLink&amp;appuid=5f01bfd1000000000100012d&amp;apptime=1604477961</t>
  </si>
  <si>
    <t>120000</t>
  </si>
  <si>
    <t>绍兴</t>
  </si>
  <si>
    <t>NO</t>
  </si>
  <si>
    <t>https://www.xiaohongshu.com/discovery/item/5fb72fd80000000001007c02?xhsshare=CopyLink&amp;appuid=5f01bfd1000000000100012d&amp;apptime=1606294524</t>
  </si>
  <si>
    <t>227</t>
  </si>
  <si>
    <t>Ceng</t>
  </si>
  <si>
    <t>C076218</t>
  </si>
  <si>
    <t>17507613150</t>
  </si>
  <si>
    <t>爱吃酸菜面的老坛酱</t>
  </si>
  <si>
    <t>https://www.xiaohongshu.com/user/profile/5ca0a621000000001601b0d8?xhsshare=CopyLink&amp;appuid=5ca0a621000000001601b0d8&amp;apptime=1590419728</t>
  </si>
  <si>
    <t>180000</t>
  </si>
  <si>
    <t>护肤</t>
  </si>
  <si>
    <t>绿洲</t>
  </si>
  <si>
    <t>139</t>
  </si>
  <si>
    <t>赤藓糖醇</t>
  </si>
  <si>
    <t>2366239836</t>
  </si>
  <si>
    <t>15220088161</t>
  </si>
  <si>
    <t>pp的晚饭</t>
  </si>
  <si>
    <t>https://www.xiaohongshu.com/user/profile/5c63d546000000001102cbb4?xhsshare=CopyLink&amp;appuid=5c63d546000000001102cbb4&amp;apptime=1593738215</t>
  </si>
  <si>
    <t>181000</t>
  </si>
  <si>
    <t>美图微博</t>
  </si>
  <si>
    <t>4</t>
  </si>
  <si>
    <t>2020-11-25 16:56</t>
  </si>
  <si>
    <t>9</t>
  </si>
  <si>
    <t>cairne</t>
  </si>
  <si>
    <t>klyqjkye</t>
  </si>
  <si>
    <t>13602333887</t>
  </si>
  <si>
    <t>纯仔Cairne</t>
  </si>
  <si>
    <t>https://www.xiaohongshu.com/user/profile/5d0ca46a0000000010022cf4?xhsshare=CopyLink&amp;appuid=5ba5fe48f2eb490001614d37&amp;apptime=1583170354</t>
  </si>
  <si>
    <t>124000</t>
  </si>
  <si>
    <t>护肤,美食,旅行</t>
  </si>
  <si>
    <t>广东东莞</t>
  </si>
  <si>
    <t>可以</t>
  </si>
  <si>
    <t>纯仔Cairne发布了一篇小红书笔记，快来看吧！😆 T6Wz9AfITzFyjjk 😆 http://xhslink.com/wezTU，复制本条信息，打开【小红书】App查看精彩内容！</t>
  </si>
  <si>
    <t>117</t>
  </si>
  <si>
    <t>-嘉敏</t>
  </si>
  <si>
    <t>L634534103</t>
  </si>
  <si>
    <t>13925766522</t>
  </si>
  <si>
    <t>一团贝拉</t>
  </si>
  <si>
    <t>https://www.xiaohongshu.com/user/profile/5ea3c5570000000001008b7d?xhsshare=CopyLink&amp;appuid=5ea3c5570000000001008b7d&amp;apptime=1606298321</t>
  </si>
  <si>
    <t>266000</t>
  </si>
  <si>
    <t>东莞</t>
  </si>
  <si>
    <t>淘宝</t>
  </si>
  <si>
    <t>金刚菠萝花</t>
  </si>
  <si>
    <t>203000</t>
  </si>
  <si>
    <t>162</t>
  </si>
  <si>
    <t>小九九</t>
  </si>
  <si>
    <t>xm13360296819</t>
  </si>
  <si>
    <t>18929705551</t>
  </si>
  <si>
    <t>https://www.xiaohongshu.com/user/profile/5b4c50c24eacab7552bf4bfe?xhsshare=CopyLink&amp;appuid=5b4c50c24eacab7552bf4bfe&amp;apptime=1591423714</t>
  </si>
  <si>
    <t>210000</t>
  </si>
  <si>
    <t>护肤,母婴</t>
  </si>
  <si>
    <t>广东省茂名</t>
  </si>
  <si>
    <t>217</t>
  </si>
  <si>
    <t>柠七不加冰</t>
  </si>
  <si>
    <t>https://www.xiaohongshu.com/user/profile/5d3966d200000000160166fc?xhsshare=CopyLink&amp;appuid=5d3966d200000000160166fc&amp;apptime=1606326376</t>
  </si>
  <si>
    <t>413000</t>
  </si>
  <si>
    <t>深圳</t>
  </si>
  <si>
    <t>小红书</t>
  </si>
  <si>
    <t>163</t>
  </si>
  <si>
    <t>🤖🤖🤖</t>
  </si>
  <si>
    <t>jolanda🌈</t>
  </si>
  <si>
    <t>https://www.xiaohongshu.com/user/profile/5ece3f9c00000000010022a9?xhsshare=CopyLink&amp;appuid=5ece3f9c00000000010022a9&amp;apptime=1606304232</t>
  </si>
  <si>
    <t>190000</t>
  </si>
  <si>
    <t>北京</t>
  </si>
  <si>
    <t>19</t>
  </si>
  <si>
    <t>小辉辉</t>
  </si>
  <si>
    <t>xiaohuihui_660</t>
  </si>
  <si>
    <t>18583658816</t>
  </si>
  <si>
    <t>30-34</t>
  </si>
  <si>
    <t>小不点呀呀呀</t>
  </si>
  <si>
    <t>https://www.xiaohongshu.com/user/profile/56585184b8ce1a219e6e6cc0?xhsshare=CopyLink&amp;appuid=56585184b8ce1a219e6e6cc0&amp;apptime=1585548468</t>
  </si>
  <si>
    <t>151000</t>
  </si>
  <si>
    <t>重庆市</t>
  </si>
  <si>
    <t>7</t>
  </si>
  <si>
    <t>180</t>
  </si>
  <si>
    <t>今天（十一月有档期）</t>
  </si>
  <si>
    <t>15875509977</t>
  </si>
  <si>
    <t>今天不加葱</t>
  </si>
  <si>
    <t>https://www.xiaohongshu.com/user/profile/5bc7f43496828e0001164bee?xhsshare=CopyLink&amp;appuid=5bc7f43496828e0001164bee&amp;apptime=1606309875</t>
  </si>
  <si>
    <t>138000</t>
  </si>
  <si>
    <t>2020-11-25 16:57</t>
  </si>
  <si>
    <t>60</t>
  </si>
  <si>
    <t>https://www.xiaohongshu.com/user/profile/5dde6be1000000000100246a?xhsshare=CopyLink&amp;appuid=5cd8e9dd000000001100765d&amp;apptime=1606295209</t>
  </si>
  <si>
    <t>439000</t>
  </si>
  <si>
    <t>雾凇野菜发布了一篇小红书笔记，快来看吧！😆 jIJoCYCF3g11LQo 😆 http://xhslink.com/ioJTU，复制本条信息，打开【小红书】App查看精彩内容！</t>
  </si>
  <si>
    <t>2020-11-25 16:58</t>
  </si>
  <si>
    <t>206</t>
  </si>
  <si>
    <t>🦍菠萝🍍花</t>
  </si>
  <si>
    <t>13068576952</t>
  </si>
  <si>
    <t>https://www.xiaohongshu.com/user/profile/5c6922b8000000001201bc6d?xhsshare=CopyLink&amp;appuid=5c6922b8000000001201bc6d&amp;apptime=1606320069</t>
  </si>
  <si>
    <t>154320</t>
  </si>
  <si>
    <t>广东省河源市</t>
  </si>
  <si>
    <t>不拍视频</t>
  </si>
  <si>
    <t>221</t>
  </si>
  <si>
    <t>可爱小球</t>
  </si>
  <si>
    <t>160000</t>
  </si>
  <si>
    <t>https://www.xiaohongshu.com/discovery/item/5f4f778b000000000101e2fa?xhsshare=CopyLink&amp;appuid=5e6c63b60000000001007765&amp;apptime=1606330773</t>
  </si>
  <si>
    <t>215</t>
  </si>
  <si>
    <t>林儿菇娘</t>
  </si>
  <si>
    <t>https://www.xiaohongshu.com/user/profile/5e5e34dd0000000001000310?xhsshare=CopyLink&amp;appuid=5e5e34dd0000000001000310&amp;apptime=1606324819</t>
  </si>
  <si>
    <t>705000</t>
  </si>
  <si>
    <t>彩妆</t>
  </si>
  <si>
    <t>四川成都</t>
  </si>
  <si>
    <t>敏宝发布了一篇小红书笔记，快来看吧！😆 KJ9qCQkAAzTMyJv 😆 http://xhslink.com/mDJ1U，复制本条信息，打开【小红书】App查看精彩内容！</t>
  </si>
  <si>
    <t>21</t>
  </si>
  <si>
    <t>柠柠七小红书合作</t>
  </si>
  <si>
    <t>15915810397</t>
  </si>
  <si>
    <t>柠柠七</t>
  </si>
  <si>
    <t>https://www.xiaohongshu.com/user/profile/5bdac65cfa3e430001ae43dc?xhsshare=CopyLink&amp;appuid=5bdac65cfa3e430001ae43dc&amp;apptime=1576737167</t>
  </si>
  <si>
    <t>337000</t>
  </si>
  <si>
    <t>广东广州</t>
  </si>
  <si>
    <t>2020-11-25 16:59</t>
  </si>
  <si>
    <t>161</t>
  </si>
  <si>
    <t>橙子多多</t>
  </si>
  <si>
    <t>289781260</t>
  </si>
  <si>
    <t>13432336268</t>
  </si>
  <si>
    <t>https://www.xiaohongshu.com/user/profile/58f4e9cd5e87e7457c35fc80?xhsshare=CopyLink&amp;appuid=5b4c50c24eacab7552bf4bfe&amp;apptime=1591423735</t>
  </si>
  <si>
    <t>154000</t>
  </si>
  <si>
    <t>母婴</t>
  </si>
  <si>
    <t>广东省茂名市</t>
  </si>
  <si>
    <t>23</t>
  </si>
  <si>
    <t>洋然子</t>
  </si>
  <si>
    <t>15024549269</t>
  </si>
  <si>
    <t>https://www.xiaohongshu.com/user/profile/5bacacedaa7cbb0001f34c72?xhsshare=CopyLink&amp;appuid=5bacacedaa7cbb0001f34c72&amp;apptime=1553512427</t>
  </si>
  <si>
    <t>265000</t>
  </si>
  <si>
    <t>浙江</t>
  </si>
  <si>
    <t>5天内</t>
  </si>
  <si>
    <t>13</t>
  </si>
  <si>
    <t>🐷ྀིKiki_</t>
  </si>
  <si>
    <t>123000</t>
  </si>
  <si>
    <t>121</t>
  </si>
  <si>
    <t>Cherrybaby🍒</t>
  </si>
  <si>
    <t>https://www.xiaohongshu.com/user/profile/5a2e0dc0e8ac2b43e86e4c20?xhsshare=CopyLink&amp;appuid=5a2e0dc0e8ac2b43e86e4c20&amp;apptime=1606298435</t>
  </si>
  <si>
    <t>106000</t>
  </si>
  <si>
    <t>广西梧州市</t>
  </si>
  <si>
    <t>26</t>
  </si>
  <si>
    <t>奈纱子小红书合作（赶稿中）</t>
  </si>
  <si>
    <t>15626213656</t>
  </si>
  <si>
    <t>奈纱子</t>
  </si>
  <si>
    <t>https://www.xiaohongshu.com/user/profile/5baf31c144deec0001b61c6b?xhsshare=CopyLink&amp;appuid=5baf31c144deec0001b61c6b&amp;apptime=1589166983</t>
  </si>
  <si>
    <t>372000</t>
  </si>
  <si>
    <t>148</t>
  </si>
  <si>
    <t>薯条酱🍟  小红书合作</t>
  </si>
  <si>
    <t>300000</t>
  </si>
  <si>
    <t>7天</t>
  </si>
  <si>
    <t>178</t>
  </si>
  <si>
    <t>https://www.xiaohongshu.com/user/profile/5de60a4700000000010032e9?xhsshare=CopyLink&amp;appuid=5de60a4700000000010032e9&amp;apptime=1606310367</t>
  </si>
  <si>
    <t>312000</t>
  </si>
  <si>
    <t>涛涛立志变瘦发布了一篇小红书笔记，快来看吧！😆 ZNo5RrwRSDB9bqM 😆 http://xhslink.com/UXRXU，复制本条信息，打开【小红书】App查看精彩内容！</t>
  </si>
  <si>
    <t>2020-11-25 17:00</t>
  </si>
  <si>
    <t>255</t>
  </si>
  <si>
    <t>翩翩儿pp</t>
  </si>
  <si>
    <t>cp121927</t>
  </si>
  <si>
    <t>17538632757</t>
  </si>
  <si>
    <t>幸运姐姐吖</t>
  </si>
  <si>
    <t>幸运姐姐吖https://www.xiaohongshu.com/user/profile/5aefc65811be1048afd6e9c9?xhsshare=CopyLink&amp;appuid=5aefc65811be1048afd6e9c9&amp;apptime=1572184323</t>
  </si>
  <si>
    <t>116000</t>
  </si>
  <si>
    <t>河南</t>
  </si>
  <si>
    <t>3天内</t>
  </si>
  <si>
    <t>幸运姐姐吖发布了一篇小红书笔记，快来看吧！😆 I37r5JOpdfEoghm 😆 http://xhslink.com/WkR7U，复制本条信息，打开【小红书】App查看精彩内容！</t>
  </si>
  <si>
    <t>30</t>
  </si>
  <si>
    <t>核桃妹儿小红书合作</t>
  </si>
  <si>
    <t>13108195838</t>
  </si>
  <si>
    <t>核桃妹儿</t>
  </si>
  <si>
    <t>https://www.xiaohongshu.com/user/profile/5bab974a8abbba0001941055?xhsshare=CopyLink&amp;appuid=5bab974a8abbba0001941055&amp;apptime=1552537339</t>
  </si>
  <si>
    <t>512000</t>
  </si>
  <si>
    <t>四川</t>
  </si>
  <si>
    <t>31</t>
  </si>
  <si>
    <t>梁大侠  小红书。合作</t>
  </si>
  <si>
    <t>15820342013</t>
  </si>
  <si>
    <t>粱大侠</t>
  </si>
  <si>
    <t>https://www.xiaohongshu.com/user/profile/593de35b50c4b45ec9c386b3?xhsshare=CopyLink&amp;appuid=58fb3fbe6a6a693190f8cb36&amp;apptime=1600763662</t>
  </si>
  <si>
    <t>万宝</t>
  </si>
  <si>
    <t>32</t>
  </si>
  <si>
    <t>是莹滢a</t>
  </si>
  <si>
    <t>15820208071</t>
  </si>
  <si>
    <t>https://www.xiaohongshu.com/user/profile/5bc9b394dbcfaf0001605159?xhsshare=CopyLink&amp;appuid=5bc9b394dbcfaf0001605159&amp;apptime=1595383844</t>
  </si>
  <si>
    <t>310000</t>
  </si>
  <si>
    <t>92</t>
  </si>
  <si>
    <t>少女猩💋</t>
  </si>
  <si>
    <t>13829395694</t>
  </si>
  <si>
    <t>甜栀子</t>
  </si>
  <si>
    <t>https://www.xiaohongshu.com/user/profile/5d4cf5ba000000001000da0a?xhsshare=CopyLink&amp;appuid=5d4cf5ba000000001000da0a&amp;apptime=1606296560</t>
  </si>
  <si>
    <t>98000</t>
  </si>
  <si>
    <t>广东</t>
  </si>
  <si>
    <t>37</t>
  </si>
  <si>
    <t>147000</t>
  </si>
  <si>
    <t>2020-11-25 17:01</t>
  </si>
  <si>
    <t>42</t>
  </si>
  <si>
    <t>爱喝可乐yo</t>
  </si>
  <si>
    <t>16655123867</t>
  </si>
  <si>
    <t>https://www.xiaohongshu.com/user/profile/5bcd716ea8bb6f0001004e69?xhsshare=CopyLink&amp;appuid=5bcd716ea8bb6f0001004e69&amp;apptime=1560828739</t>
  </si>
  <si>
    <t>332000</t>
  </si>
  <si>
    <t>护肤,彩妆,健身</t>
  </si>
  <si>
    <t>安徽</t>
  </si>
  <si>
    <t>5天</t>
  </si>
  <si>
    <t>2020-11-25 17:02</t>
  </si>
  <si>
    <t>44</t>
  </si>
  <si>
    <t>Kat發財 小红书合作</t>
  </si>
  <si>
    <t>18928770687</t>
  </si>
  <si>
    <t>kat發財</t>
  </si>
  <si>
    <t>https://www.xiaohongshu.com/user/profile/5b4364f7e8ac2b4bcfc508b1?xhsshare=CopyLink&amp;appuid=5b4364f7e8ac2b4bcfc508b1&amp;apptime=1596857646</t>
  </si>
  <si>
    <t>162000</t>
  </si>
  <si>
    <t>46</t>
  </si>
  <si>
    <t>兔兔女神</t>
  </si>
  <si>
    <t>19874246072</t>
  </si>
  <si>
    <t>https://www.xiaohongshu.com/user/profile/5bc46eb1dc0068000128c876?xhsshare=CopyLink&amp;appuid=5bc46eb1dc0068000128c876&amp;apptime=1551252747</t>
  </si>
  <si>
    <t>376000</t>
  </si>
  <si>
    <t>2020-11-25 17:03</t>
  </si>
  <si>
    <t>49</t>
  </si>
  <si>
    <t>许嘀嘀</t>
  </si>
  <si>
    <t>FIFI-BEAUTY</t>
  </si>
  <si>
    <t>16620129471</t>
  </si>
  <si>
    <t>https://www.xiaohongshu.com/user/profile/5c28bae0000000000602f154?xhsshare=CopyLink&amp;appuid=5c28bae0000000000602f154&amp;apptime=1606181730</t>
  </si>
  <si>
    <t>结算前微博</t>
  </si>
  <si>
    <t>2020-11-25 17:04</t>
  </si>
  <si>
    <t>50</t>
  </si>
  <si>
    <t>STARK钢铁侠。小红书合作</t>
  </si>
  <si>
    <t>13631130057</t>
  </si>
  <si>
    <t>STARK钢铁侠</t>
  </si>
  <si>
    <t>https://www.xiaohongshu.com/user/profile/5c1767230000000005011c71?xhsshare=CopyLink&amp;appuid=5c1767230000000005011c71&amp;apptime=1602554635</t>
  </si>
  <si>
    <t>156000</t>
  </si>
  <si>
    <t>56</t>
  </si>
  <si>
    <t>唐碟子</t>
  </si>
  <si>
    <t>不加香菇</t>
  </si>
  <si>
    <t>17675611328</t>
  </si>
  <si>
    <t>https://www.xiaohongshu.com/user/profile/5bacf3000336da000188371e?xhsshare=CopyLink&amp;appuid=5bacf3000336da000188371e&amp;apptime=1592632318</t>
  </si>
  <si>
    <t>254000</t>
  </si>
  <si>
    <t>2020-11-25 17:06</t>
  </si>
  <si>
    <t>69</t>
  </si>
  <si>
    <t>郑小胖（在线接推广）</t>
  </si>
  <si>
    <t>四拾七</t>
  </si>
  <si>
    <t>13076601351</t>
  </si>
  <si>
    <t>拉粑粑小魔仙</t>
  </si>
  <si>
    <t>https://www.xiaohongshu.com/user/profile/5bec319a4fdf8a00010bf4ff?xhsshare=CopyLink&amp;appuid=5bec319a4fdf8a00010bf4ff&amp;apptime=1605543860</t>
  </si>
  <si>
    <t>278000</t>
  </si>
  <si>
    <t>福子的异想世界发布了一篇小红书笔记，快来看吧！😆 Wlj7kYM6PfpclH0 😆 http://xhslink.com/PiNTU，复制本条信息，打开【小红书】App查看精彩内容！</t>
  </si>
  <si>
    <t>2020-11-25 17:08</t>
  </si>
  <si>
    <t>62</t>
  </si>
  <si>
    <t>fourseven.</t>
  </si>
  <si>
    <t>13148744460</t>
  </si>
  <si>
    <t>甜桃兔丸子</t>
  </si>
  <si>
    <t>https://www.xiaohongshu.com/user/profile/5d4945740000000016009cf8?xhsshare=CopyLink&amp;appuid=5d4945740000000016009cf8&amp;apptime=1606295223</t>
  </si>
  <si>
    <t>109000</t>
  </si>
  <si>
    <t>护肤,彩妆,美食</t>
  </si>
  <si>
    <t>广东深圳</t>
  </si>
  <si>
    <t>四拾七发布了一篇小红书笔记，快来看吧！😆 HBCyKHAlPEHDzNj 😆 http://xhslink.com/gtJTU，复制本条信息，打开【小红书】App查看精彩内容！</t>
  </si>
  <si>
    <t>135</t>
  </si>
  <si>
    <t>xingjia916</t>
  </si>
  <si>
    <t>253000</t>
  </si>
  <si>
    <t>58</t>
  </si>
  <si>
    <t>19898809440</t>
  </si>
  <si>
    <t>15984923357</t>
  </si>
  <si>
    <t>白桃夫人</t>
  </si>
  <si>
    <t>https://www.xiaohongshu.com/user/profile/5bc9bbb0152e6600011735bf?xhsshare=CopyLink&amp;appuid=5bc9bbb0152e6600011735bf&amp;apptime=1606295128</t>
  </si>
  <si>
    <t>117000</t>
  </si>
  <si>
    <t>绵阳</t>
  </si>
  <si>
    <t>可爱小球发布了一篇小红书笔记，快来看吧！😆 S8vZio9MWENeYvM 😆 http://xhslink.com/x9ITU，复制本条信息，打开【小红书】App查看精彩内容！</t>
  </si>
  <si>
    <t>2020-11-25 17:09</t>
  </si>
  <si>
    <t>108</t>
  </si>
  <si>
    <t>响响</t>
  </si>
  <si>
    <t>ice222-</t>
  </si>
  <si>
    <t>17375753554</t>
  </si>
  <si>
    <t>全智芊宝</t>
  </si>
  <si>
    <t>https://www.xiaohongshu.com/user/profile/5d0ef2d700000000100112e2?xhsshare=CopyLink&amp;appuid=5d0ef2d700000000100112e2&amp;apptime=1598861568</t>
  </si>
  <si>
    <t>140000</t>
  </si>
  <si>
    <t>长沙、新疆</t>
  </si>
  <si>
    <t>抖音 美图</t>
  </si>
  <si>
    <t>82</t>
  </si>
  <si>
    <t>无备注.（快找我约合作</t>
  </si>
  <si>
    <t>18587252362</t>
  </si>
  <si>
    <t>13211263625</t>
  </si>
  <si>
    <t>https://www.xiaohongshu.com/user/profile/5c3944040000000005036d02?xhsshare=CopyLink&amp;appuid=5c3944040000000005036d02&amp;apptime=1600413375</t>
  </si>
  <si>
    <t>132000</t>
  </si>
  <si>
    <t>67</t>
  </si>
  <si>
    <t>一粒大米。  小红书合作</t>
  </si>
  <si>
    <t>喵喵Na</t>
  </si>
  <si>
    <t xml:space="preserve">https://www.xiaohongshu.com/user/profile/5bdbfe81f60ac60001386029?xhsshare=CopyLink&amp;appuid=5bdbfe81f60ac60001386029&amp;apptime=1545038648  </t>
  </si>
  <si>
    <t>348000</t>
  </si>
  <si>
    <t>122</t>
  </si>
  <si>
    <t>Zoeyn‮‭</t>
  </si>
  <si>
    <t xml:space="preserve">princesslady </t>
  </si>
  <si>
    <t>超甜珍妮</t>
  </si>
  <si>
    <t>https://www.xiaohongshu.com/user/profile/5dad912c0000000001002bb4?xhsshare=CopyLink&amp;appuid=5dad912c0000000001002bb4&amp;apptime=1606298931</t>
  </si>
  <si>
    <t>95000</t>
  </si>
  <si>
    <t>悠尤有柚发布了一篇小红书笔记，快来看吧！😆 0LlcWhXIK0KXlCE 😆 http://xhslink.com/XtGUU，复制本条信息，打开【小红书】App查看精彩内容！</t>
  </si>
  <si>
    <t>105</t>
  </si>
  <si>
    <t>费安娜</t>
  </si>
  <si>
    <t>scorching00</t>
  </si>
  <si>
    <t>13824441904</t>
  </si>
  <si>
    <t>费费费安娜</t>
  </si>
  <si>
    <t>https://www.xiaohongshu.com/user/profile/5574628ae58d1346c4c26147?xhsshare=CopyLink&amp;appuid=5574628ae58d1346c4c26147&amp;apptime=1606297476</t>
  </si>
  <si>
    <t>92000</t>
  </si>
  <si>
    <t>2020-11-25 17:10</t>
  </si>
  <si>
    <t>241</t>
  </si>
  <si>
    <t>李秋秋😈</t>
  </si>
  <si>
    <t>L960417127</t>
  </si>
  <si>
    <t>13609091934</t>
  </si>
  <si>
    <t>https://www.xiaohongshu.com/user/profile/5eb01b4f0000000001000db7?xhsshare=CopyLink&amp;appuid=5a9772a011be10742c299840&amp;apptime=1606360171</t>
  </si>
  <si>
    <t>/</t>
  </si>
  <si>
    <t>你的七七仙女</t>
  </si>
  <si>
    <t>1622210866</t>
  </si>
  <si>
    <t>13682375690</t>
  </si>
  <si>
    <t>桃子zzz</t>
  </si>
  <si>
    <t>https://www.xiaohongshu.com/user/profile/5a2c24214eacab4a03eddc88?xhsshare=CopyLink&amp;appuid=5a2c24214eacab4a03eddc88&amp;apptime=1563089723</t>
  </si>
  <si>
    <t>184000</t>
  </si>
  <si>
    <t>美图</t>
  </si>
  <si>
    <t>57</t>
  </si>
  <si>
    <t>dear</t>
  </si>
  <si>
    <t>ll1753999</t>
  </si>
  <si>
    <t>13229572810</t>
  </si>
  <si>
    <t>橙梓吃橙子🍊</t>
  </si>
  <si>
    <t>https://www.xiaohongshu.com/user/profile/5b71c7d39fce550001ae4909?xhsshare=CopyLink&amp;appuid=5b71c7d39fce550001ae4909&amp;apptime=1604916794</t>
  </si>
  <si>
    <t>87000</t>
  </si>
  <si>
    <t>甜桃兔丸子发布了一篇小红书笔记，快来看吧！😆 lI8MoI8IY9hVwLg 😆 http://xhslink.com/r7KTU，复制本条信息，打开【小红书】App查看精彩内容！</t>
  </si>
  <si>
    <t>123</t>
  </si>
  <si>
    <t>Goya</t>
  </si>
  <si>
    <t>YYH19930321</t>
  </si>
  <si>
    <t>15016206857</t>
  </si>
  <si>
    <t>半打瞌睡</t>
  </si>
  <si>
    <t>https://www.xiaohongshu.com/user/profile/5d0114900000000017018b21?xhsshare=CopyLink&amp;appuid=5d0114900000000017018b21&amp;apptime=1606298919</t>
  </si>
  <si>
    <t>80000</t>
  </si>
  <si>
    <t>西五街 绿洲</t>
  </si>
  <si>
    <t>2020-11-25 17:11</t>
  </si>
  <si>
    <t>107</t>
  </si>
  <si>
    <t>小鱼同学</t>
  </si>
  <si>
    <t>LROUU0817</t>
  </si>
  <si>
    <t>18356520829</t>
  </si>
  <si>
    <t>https://www.xiaohongshu.com/user/profile/5c4141ea0000000007029d2e?xhsshare=CopyLink&amp;appuid=5c4141ea0000000007029d2e&amp;apptime=1606297562</t>
  </si>
  <si>
    <t>108000</t>
  </si>
  <si>
    <t>微博 绿洲万粉</t>
  </si>
  <si>
    <t>2020-11-25 17:12</t>
  </si>
  <si>
    <t>265</t>
  </si>
  <si>
    <t>Cendrillon.</t>
  </si>
  <si>
    <t>qz628050</t>
  </si>
  <si>
    <t>13763083473</t>
  </si>
  <si>
    <t>蜜桃味美梦</t>
  </si>
  <si>
    <t>https://www.xiaohongshu.com/user/profile/5c84ce96000000001203115a?xhsshare=CopyLink&amp;appuid=5c84ce96000000001203115a&amp;apptime=1591879411</t>
  </si>
  <si>
    <t>73000</t>
  </si>
  <si>
    <t>广东湛江</t>
  </si>
  <si>
    <t>https://www.xiaohongshu.com/discovery/item/5f9d0a56000000000101fae3?xhsshare=CopyLink&amp;appuid=5c84ce96000000001203115a&amp;apptime=1606375542</t>
  </si>
  <si>
    <t>2020-11-25 17:13</t>
  </si>
  <si>
    <t>211</t>
  </si>
  <si>
    <t>晚晚呀</t>
  </si>
  <si>
    <t>1363635867</t>
  </si>
  <si>
    <t>15815598842</t>
  </si>
  <si>
    <t>是晚晚呀</t>
  </si>
  <si>
    <t>https://www.xiaohongshu.com/user/profile/59ff33494eacab075c9d7715?xhsshare=CopyLink&amp;appuid=5b50e2184eacab298916313f&amp;apptime=1603378764</t>
  </si>
  <si>
    <t>82000</t>
  </si>
  <si>
    <t>深圳市</t>
  </si>
  <si>
    <t>2020-11-25 17:14</t>
  </si>
  <si>
    <t>128</t>
  </si>
  <si>
    <t>珍妮</t>
  </si>
  <si>
    <t>seventy10</t>
  </si>
  <si>
    <t>13026794760</t>
  </si>
  <si>
    <t>是Candy</t>
  </si>
  <si>
    <t>https://www.xiaohongshu.com/user/profile/5cf68d84000000001601a2e3?xhsshare=CopyLink&amp;appuid=5cf68d84000000001601a2e3&amp;apptime=1606299509</t>
  </si>
  <si>
    <t>90000</t>
  </si>
  <si>
    <t>2020-11-25 17:16</t>
  </si>
  <si>
    <t>264</t>
  </si>
  <si>
    <t>TT🍯</t>
  </si>
  <si>
    <t>cc1475085224</t>
  </si>
  <si>
    <t>13729057847</t>
  </si>
  <si>
    <t>韩雅梅</t>
  </si>
  <si>
    <t>https://www.xiaohongshu.com/user/profile/5a7efe9411be104e432a774b?xhsshare=CopyLink&amp;appuid=5a7efe9411be104e432a774b&amp;apptime=1606374343</t>
  </si>
  <si>
    <t>38</t>
  </si>
  <si>
    <t>晨晨</t>
  </si>
  <si>
    <t>b635571465</t>
  </si>
  <si>
    <t>18771568096</t>
  </si>
  <si>
    <t>晨晨美美哒</t>
  </si>
  <si>
    <t>https://www.xiaohongshu.com/user/profile/5b900865b0f75d00014df7e3?xhsshare=CopyLink&amp;appuid=5b900865b0f75d00014df7e3&amp;apptime=1586412581</t>
  </si>
  <si>
    <t>83000</t>
  </si>
  <si>
    <t>湖北省襄阳市</t>
  </si>
  <si>
    <t>微博绿洲</t>
  </si>
  <si>
    <t>2020-11-25 17:17</t>
  </si>
  <si>
    <t>17</t>
  </si>
  <si>
    <t>钉</t>
  </si>
  <si>
    <t>cccc_1128x</t>
  </si>
  <si>
    <t>13416596566</t>
  </si>
  <si>
    <t>钉Ding-</t>
  </si>
  <si>
    <t>https://www.xiaohongshu.com/user/profile/5b64bbd64eacab7eb35688f0?xhsshare=CopyLink&amp;appuid=5b64bbd64eacab7eb35688f0&amp;apptime=1573613455</t>
  </si>
  <si>
    <t>76000</t>
  </si>
  <si>
    <t>2020-11-25 17:18</t>
  </si>
  <si>
    <t>203</t>
  </si>
  <si>
    <t>无糖安慕c</t>
  </si>
  <si>
    <t>18444111323</t>
  </si>
  <si>
    <t>18826345616</t>
  </si>
  <si>
    <t>https://www.xiaohongshu.com/user/profile/5e60d5b0000000000100050b?xhsshare=CopyLink&amp;appuid=5e60d5b0000000000100050b&amp;apptime=1603247036</t>
  </si>
  <si>
    <t>韶关</t>
  </si>
  <si>
    <t>https://www.xiaohongshu.com/discovery/item/5fbb3640000000000101c006?xhsshare=CopyLink&amp;appuid=5e60d5b0000000000100050b&amp;apptime=1606300417</t>
  </si>
  <si>
    <t>2020-11-25 17:20</t>
  </si>
  <si>
    <t>没偷到月亮</t>
  </si>
  <si>
    <t>Ccz0319M</t>
  </si>
  <si>
    <t>冰糖敬敬</t>
  </si>
  <si>
    <t>https://www.xiaohongshu.com/user/profile/5e463b93000000000100a442?xhsshare=CopyLink&amp;appuid=5e463b93000000000100a442&amp;apptime=1606294457</t>
  </si>
  <si>
    <t>75000</t>
  </si>
  <si>
    <t>吉林</t>
  </si>
  <si>
    <t>2</t>
  </si>
  <si>
    <t>https://itunes.apple.com/cn/app/id741292507?l=en&amp;mt=8</t>
  </si>
  <si>
    <t>2020-11-25 17:22</t>
  </si>
  <si>
    <t>234</t>
  </si>
  <si>
    <t>The late risers🌤</t>
  </si>
  <si>
    <t>Daeis9</t>
  </si>
  <si>
    <t>15360825957</t>
  </si>
  <si>
    <t>米津奈奈子</t>
  </si>
  <si>
    <t>https://www.xiaohongshu.com/user/profile/5c1c90e700000000050227cf?xhsshare=CopyLink&amp;appuid=5c1c90e700000000050227cf&amp;apptime=1606354721</t>
  </si>
  <si>
    <t>81000</t>
  </si>
  <si>
    <t>2020-11-25 17:23</t>
  </si>
  <si>
    <t>164</t>
  </si>
  <si>
    <t>let it go</t>
  </si>
  <si>
    <t>li1106515193</t>
  </si>
  <si>
    <t>18219300609</t>
  </si>
  <si>
    <t>郑多银</t>
  </si>
  <si>
    <t>https://www.xiaohongshu.com/user/profile/5c04bb7e0000000008011727?xhsshare=CopyLink&amp;appuid=5c04bb7e0000000008011727&amp;apptime=1606305190</t>
  </si>
  <si>
    <t>262000</t>
  </si>
  <si>
    <t>20</t>
  </si>
  <si>
    <t>森林系女孩（6点回复）</t>
  </si>
  <si>
    <t>mjy983868510</t>
  </si>
  <si>
    <t>13214100402</t>
  </si>
  <si>
    <t>森林系女孩</t>
  </si>
  <si>
    <t>https://www.xiaohongshu.com/user/profile/5bb088171f30bf00013baa17?xhsshare=CopyLink&amp;appuid=5bb088171f30bf00013baa17&amp;apptime=1606293836</t>
  </si>
  <si>
    <t>辽宁省铁岭市</t>
  </si>
  <si>
    <t>2020-11-25 17:26</t>
  </si>
  <si>
    <t>61</t>
  </si>
  <si>
    <t>青青子菁🐳</t>
  </si>
  <si>
    <t>maomaoo97</t>
  </si>
  <si>
    <t>18277186076</t>
  </si>
  <si>
    <t>青橙</t>
  </si>
  <si>
    <t>https://www.xiaohongshu.com/user/profile/5975c9a96a6a696e54ef03dc?xhsshare=CopyLink&amp;appuid=5975c9a96a6a696e54ef03dc&amp;apptime=1606295188</t>
  </si>
  <si>
    <t>153000</t>
  </si>
  <si>
    <t>南宁</t>
  </si>
  <si>
    <t>127</t>
  </si>
  <si>
    <t>#</t>
  </si>
  <si>
    <t>yuzimeiOoo</t>
  </si>
  <si>
    <t>17288035021</t>
  </si>
  <si>
    <t>https://www.xiaohongshu.com/user/profile/5e636494000000000100335d?xhsshare=CopyLink&amp;appuid=5ab7112d4eacab27c0cdd9df&amp;apptime=1597127748</t>
  </si>
  <si>
    <t>133000</t>
  </si>
  <si>
    <t>湛江</t>
  </si>
  <si>
    <t>243</t>
  </si>
  <si>
    <t>Gnasche</t>
  </si>
  <si>
    <t>z798993864</t>
  </si>
  <si>
    <t>14718026337</t>
  </si>
  <si>
    <t>鱼子没了</t>
  </si>
  <si>
    <t>https://www.xiaohongshu.com/user/profile/5d9d4eed0000000001003e38?xhsshare=CopyLink&amp;appuid=5d9d4eed0000000001003e38&amp;apptime=1572232622</t>
  </si>
  <si>
    <t>2020-11-25 17:27</t>
  </si>
  <si>
    <t>山花有匪遇故人</t>
  </si>
  <si>
    <t>18928452932</t>
  </si>
  <si>
    <t>18656073563</t>
  </si>
  <si>
    <t>薄荷绿</t>
  </si>
  <si>
    <t>https://www.xiaohongshu.com/user/profile/5d40452800000000110389c9?xhsshare=CopyLink&amp;appuid=5d40452800000000110389c9&amp;apptime=1606294459</t>
  </si>
  <si>
    <t>79000</t>
  </si>
  <si>
    <t>安徽省合肥市</t>
  </si>
  <si>
    <t>5-7天</t>
  </si>
  <si>
    <t>没有啊</t>
  </si>
  <si>
    <t>90</t>
  </si>
  <si>
    <t>实.</t>
  </si>
  <si>
    <t>https://www.xiaohongshu.com/user/profile/5ed46237000000000101f05a?xhsshare=CopyLink&amp;appuid=5ed46237000000000101f05a&amp;apptime=1601647446</t>
  </si>
  <si>
    <t>柠七不加冰发布了一篇小红书笔记，快来看吧！😆 bxfdBpPKpPTzcaJ 😆 http://xhslink.com/mZ6TU，复制本条信息，打开【小红书】App查看精彩内容！</t>
  </si>
  <si>
    <t>2020-11-25 17:28</t>
  </si>
  <si>
    <t>Psy314</t>
  </si>
  <si>
    <t>https://www.xiaohongshu.com/discovery/item/5fbe014d0000000001000f7f?xhsshare=CopyLink&amp;appuid=5ac8580a4eacab3847a89cf3&amp;apptime=1606287707</t>
  </si>
  <si>
    <t>2020-11-25 17:30</t>
  </si>
  <si>
    <t>251</t>
  </si>
  <si>
    <t>K</t>
  </si>
  <si>
    <t>lxb874763</t>
  </si>
  <si>
    <t>15876885960</t>
  </si>
  <si>
    <t>布偶不是猫</t>
  </si>
  <si>
    <t>https://www.xiaohongshu.com/user/profile/5ebeaabf000000000100615c?xhsshare=CopyLink&amp;appuid=5ebeaabf000000000100615c&amp;apptime=1606368173</t>
  </si>
  <si>
    <t>175000</t>
  </si>
  <si>
    <t>小红书微博等</t>
  </si>
  <si>
    <t>222</t>
  </si>
  <si>
    <t>不是布偶</t>
  </si>
  <si>
    <t>mnhk111</t>
  </si>
  <si>
    <t>13189451263</t>
  </si>
  <si>
    <t>小曼Mandy</t>
  </si>
  <si>
    <t>https://www.xiaohongshu.com/user/profile/5ba1d300098ebe0001e8b115?xhsshare=CopyLink&amp;appuid=5898828382ec397b24902db3&amp;apptime=1603646419</t>
  </si>
  <si>
    <t>470000</t>
  </si>
  <si>
    <t>2020-11-25 17:31</t>
  </si>
  <si>
    <t>111</t>
  </si>
  <si>
    <t>啊施</t>
  </si>
  <si>
    <t>15132062771</t>
  </si>
  <si>
    <t>15302473087</t>
  </si>
  <si>
    <t>怪怪的啊施</t>
  </si>
  <si>
    <t>https://www.xiaohongshu.com/user/profile/5c8a1d1d0000000012012860?xhsshare=CopyLink&amp;appuid=5c8a1d1d0000000012012860&amp;apptime=1568710385</t>
  </si>
  <si>
    <t>282000</t>
  </si>
  <si>
    <t>2020-11-25 17:32</t>
  </si>
  <si>
    <t>95</t>
  </si>
  <si>
    <t>半口奶酪呀</t>
  </si>
  <si>
    <t>15013137120</t>
  </si>
  <si>
    <t>哈伊鲁</t>
  </si>
  <si>
    <t>https://www.xiaohongshu.com/user/profile/5baddd0d8e36b50001ae16ac?xhsshare=CopyLink&amp;appuid=5baddd0d8e36b50001ae16ac&amp;apptime=1597982443</t>
  </si>
  <si>
    <t>360000</t>
  </si>
  <si>
    <t>河南省南阳市宛城区枣林街道长江路南阳理工学院（麻烦尽量不要发德邦快递）  半口奶酪呀   13203794908</t>
  </si>
  <si>
    <t>96</t>
  </si>
  <si>
    <t>15579226068</t>
  </si>
  <si>
    <t>和和wink</t>
  </si>
  <si>
    <t>https://www.xiaohongshu.com/user/profile/5c19f1ca000000000603e0bf?xhsshare=CopyLink&amp;appuid=5bb6f46b6ccde00001685797&amp;apptime=1588921124</t>
  </si>
  <si>
    <t>186000</t>
  </si>
  <si>
    <t>2020-11-25 17:33</t>
  </si>
  <si>
    <t>97</t>
  </si>
  <si>
    <t>18701112031</t>
  </si>
  <si>
    <t>https://www.xiaohongshu.com/user/profile/59a52f086a6a69358b171297?xhsshare=CopyLink&amp;appuid=59a52f086a6a69358b171297&amp;apptime=1596176173</t>
  </si>
  <si>
    <t>115000</t>
  </si>
  <si>
    <t>江西</t>
  </si>
  <si>
    <t>2020-11-25 17:34</t>
  </si>
  <si>
    <t>98</t>
  </si>
  <si>
    <t>yangxiaowei_1019</t>
  </si>
  <si>
    <t>阿鱼别跑</t>
  </si>
  <si>
    <t xml:space="preserve">https://www.xiaohongshu.com/user/profile/5bb0a49bcd338f00016f82b9?xhsshare=CopyLink&amp;appuid=5bb0a49bcd338f00016f82b9&amp;apptime=1560310382 </t>
  </si>
  <si>
    <t>2020-11-25 17:35</t>
  </si>
  <si>
    <t>212</t>
  </si>
  <si>
    <t>🐰ྀི 杨小V 💕🍼🐰</t>
  </si>
  <si>
    <t>17336251277</t>
  </si>
  <si>
    <t>13127888933</t>
  </si>
  <si>
    <t>神兜V</t>
  </si>
  <si>
    <t>https://www.xiaohongshu.com/user/profile/589f9d7682ec39327c564cdf?xhsshare=CopyLink&amp;appuid=589f9d7682ec39327c564cdf&amp;apptime=1570499820</t>
  </si>
  <si>
    <t>70000</t>
  </si>
  <si>
    <t>上海</t>
  </si>
  <si>
    <t>https://weibo.com/u/1613798237</t>
  </si>
  <si>
    <t>神兜V发布了一篇小红书笔记，快来看吧！😆 sEJWppxyQSJ9DDT 😆 http://xhslink.com/lux1U，复制本条信息，打开【小红书】App查看精彩内容！</t>
  </si>
  <si>
    <t>2020-11-25 17:38</t>
  </si>
  <si>
    <t>100</t>
  </si>
  <si>
    <t>13246846434</t>
  </si>
  <si>
    <t>新沐佳一</t>
  </si>
  <si>
    <t>https://www.xiaohongshu.com/user/profile/5b5955bae8ac2b5ce3c676ed?xhsshare=CopyLink&amp;appuid=5b5955bae8ac2b5ce3c676ed&amp;apptime=1600399124</t>
  </si>
  <si>
    <t>130000</t>
  </si>
  <si>
    <t>广东省东莞市厚街镇寮夏德运鞋城2楼A07   15219352453   王祖贤</t>
  </si>
  <si>
    <t>2020-11-25 17:41</t>
  </si>
  <si>
    <t>101</t>
  </si>
  <si>
    <t>13643725094</t>
  </si>
  <si>
    <t>BY荔汁</t>
  </si>
  <si>
    <t>https://www.xiaohongshu.com/user/profile/58837ebe50c4b46f0dd1e006?xhsshare=CopyLink&amp;appuid=58837ebe50c4b46f0dd1e006&amp;apptime=1582529433</t>
  </si>
  <si>
    <t>150000</t>
  </si>
  <si>
    <t>广东省珠海市香洲区唐家湾镇金凤路18号北京师范大学珠海分校燕华苑8栋（最好发圆通 顺丰 百世） 魏晓畅 13430386104</t>
  </si>
  <si>
    <t>2020-11-25 17:42</t>
  </si>
  <si>
    <t>80</t>
  </si>
  <si>
    <t>18290085448</t>
  </si>
  <si>
    <t>13526133050</t>
  </si>
  <si>
    <t>https://www.xiaohongshu.com/user/profile/5f2e446a00000000010035b3?xhsshare=CopyLink&amp;appuid=5f2e446a00000000010035b3&amp;apptime=1606295856</t>
  </si>
  <si>
    <t>195000</t>
  </si>
  <si>
    <t>河南省安阳市滑县道口镇南门街97</t>
  </si>
  <si>
    <t>可</t>
  </si>
  <si>
    <t>实.发布了一篇小红书笔记，快来看吧！😆 FcRgTWTz3XLC7po 😆 http://xhslink.com/YlXTU，复制本条信息，打开【小红书】App查看精彩内容！</t>
  </si>
  <si>
    <t>103</t>
  </si>
  <si>
    <t>15209896224</t>
  </si>
  <si>
    <t xml:space="preserve">https://www.xiaohongshu.com/user/profile/5a032bc74eacab78d62110be?xhsshare=CopyLink&amp;appuid=5a032bc74eacab78d62110be&amp;apptime=1582713891 </t>
  </si>
  <si>
    <t>余桂荔  15977076021   广东省东莞市长安镇永丰二巷5号燕子楼</t>
  </si>
  <si>
    <t>2020-11-25 17:43</t>
  </si>
  <si>
    <t>104</t>
  </si>
  <si>
    <t>項呦呦</t>
  </si>
  <si>
    <t>a1057321282</t>
  </si>
  <si>
    <t>curry5</t>
  </si>
  <si>
    <t>https://www.xiaohongshu.com/user/profile/5e1d1fc50000000001009af8?xhsshare=CopyLink&amp;appuid=5e1d1fc50000000001009af8&amp;apptime=1600138414</t>
  </si>
  <si>
    <t>安徽省合肥市瑶海区磨店安徽广播影视职业技术学院    呦呦 15551294746</t>
  </si>
  <si>
    <t>2020-11-25 17:44</t>
  </si>
  <si>
    <t>171</t>
  </si>
  <si>
    <t>勿忘心安(外出，回复慢</t>
  </si>
  <si>
    <t>13527785098</t>
  </si>
  <si>
    <t>15641052978</t>
  </si>
  <si>
    <t>勿忘心安</t>
  </si>
  <si>
    <t>https://www.xiaohongshu.com/user/profile/5b5b2b374eacab095d6717a0?xhsshare=CopyLink&amp;appuid=5b5b2b374eacab095d6717a0&amp;apptime=1606306298</t>
  </si>
  <si>
    <t>261000</t>
  </si>
  <si>
    <t>辽宁</t>
  </si>
  <si>
    <t>勿忘心安发布了一篇小红书笔记，快来看吧！😆 ITmnJVEFnItKnXF 😆 http://xhslink.com/QbQWU，复制本条信息，打开【小红书】App查看精彩内容！</t>
  </si>
  <si>
    <t>2020-11-25 17:45</t>
  </si>
  <si>
    <t>106</t>
  </si>
  <si>
    <t>curry5   小红书合作</t>
  </si>
  <si>
    <t xml:space="preserve">17802012142 </t>
  </si>
  <si>
    <t>彭彭又睡了</t>
  </si>
  <si>
    <t>https://www.xiaohongshu.com/user/profile/599bcfa482ec390212a32890?xhsshare=CopyLink&amp;appuid=599bcfa482ec390212a32890&amp;apptime=1591068344</t>
  </si>
  <si>
    <t>340000</t>
  </si>
  <si>
    <t>1周</t>
  </si>
  <si>
    <t>2020-11-25 17:46</t>
  </si>
  <si>
    <t>250</t>
  </si>
  <si>
    <t>一起吃宵夜</t>
  </si>
  <si>
    <t>qianqian15049815371</t>
  </si>
  <si>
    <t xml:space="preserve">萝卜菜菜子 </t>
  </si>
  <si>
    <t xml:space="preserve">https://www.xiaohongshu.com/user/profile/5e995c17000000000100a0db?xhsshare=CopyLink&amp;appuid=5e995c17000000000100a0db&amp;apptime=1605509194 </t>
  </si>
  <si>
    <t>68636</t>
  </si>
  <si>
    <t>护肤,彩妆,穿搭</t>
  </si>
  <si>
    <t xml:space="preserve">广东省佛山市三水区云东海街道广东财经大学 </t>
  </si>
  <si>
    <t>253</t>
  </si>
  <si>
    <t>.</t>
  </si>
  <si>
    <t>L-carly</t>
  </si>
  <si>
    <t>18947576858</t>
  </si>
  <si>
    <t>黄油爱菠萝蜜</t>
  </si>
  <si>
    <t>https://www.xiaohongshu.com/user/profile/5e71892c00000000010061dc?xhsshare=CopyLink&amp;appuid=5e71892c00000000010061dc&amp;apptime=1606369982</t>
  </si>
  <si>
    <t>内蒙古</t>
  </si>
  <si>
    <t>2020-11-25 17:47</t>
  </si>
  <si>
    <t>83</t>
  </si>
  <si>
    <t>卡莉</t>
  </si>
  <si>
    <t>ying924880</t>
  </si>
  <si>
    <t>13430228887</t>
  </si>
  <si>
    <t>https://www.xiaohongshu.com/user/profile/5dccb4620000000001009196?xhsshare=CopyLink&amp;appuid=5dccb4620000000001009196&amp;apptime=1606296012</t>
  </si>
  <si>
    <t>2020-11-25 17:48</t>
  </si>
  <si>
    <t>40</t>
  </si>
  <si>
    <t>等等c</t>
  </si>
  <si>
    <t>lin1227529</t>
  </si>
  <si>
    <t>19865186795</t>
  </si>
  <si>
    <t>高莹不困啊</t>
  </si>
  <si>
    <t>https://www.xiaohongshu.com/user/profile/5f488d7c000000000100a3a3?xhsshare=CopyLink&amp;appuid=5f488d7c000000000100a3a3&amp;apptime=1606294864</t>
  </si>
  <si>
    <t>66000</t>
  </si>
  <si>
    <t>175</t>
  </si>
  <si>
    <t>李琳</t>
  </si>
  <si>
    <t>Mandy-Pang</t>
  </si>
  <si>
    <t>13113358737</t>
  </si>
  <si>
    <t>35+</t>
  </si>
  <si>
    <t>蓝莓吖吖_</t>
  </si>
  <si>
    <t>https://www.xiaohongshu.com/user/profile/5e6ca1ba0000000001002a6e?xhsshare=CopyLink&amp;appuid=5e6ca1ba0000000001002a6e&amp;apptime=1606309278</t>
  </si>
  <si>
    <t>185000</t>
  </si>
  <si>
    <t>护肤,美食</t>
  </si>
  <si>
    <t>广东省东莞市</t>
  </si>
  <si>
    <t>微博 洋淘</t>
  </si>
  <si>
    <t>1林儿菇娘发布了一篇小红书笔记，快来看吧！😆 x6CmthxB9NttHYG 😆 http://xhslink.com/zWzXU，复制本条信息，打开【小红书】App查看精彩内容！</t>
  </si>
  <si>
    <t>2020-11-25 17:49</t>
  </si>
  <si>
    <t>81</t>
  </si>
  <si>
    <t>庞曼雅</t>
  </si>
  <si>
    <t>VN816_</t>
  </si>
  <si>
    <t>13149399034</t>
  </si>
  <si>
    <t>白倦</t>
  </si>
  <si>
    <t>https://www.xiaohongshu.com/user/profile/5f2386150000000001008714?xhsshare=CopyLink&amp;appuid=5f2386150000000001008714&amp;apptime=1606295649</t>
  </si>
  <si>
    <t>201000</t>
  </si>
  <si>
    <t>2020-11-25 17:50</t>
  </si>
  <si>
    <t>87</t>
  </si>
  <si>
    <t>Yaya_T</t>
  </si>
  <si>
    <t>1183400362</t>
  </si>
  <si>
    <t>18122243218</t>
  </si>
  <si>
    <t>波波儿</t>
  </si>
  <si>
    <t>https://www.xiaohongshu.com/user/profile/5f12f9d8000000000101f3ea?xhsshare=CopyLink&amp;appuid=5f12f9d8000000000101f3ea&amp;apptime=1604975859</t>
  </si>
  <si>
    <t>https://www.xiaohongshu.com/discovery/item/5fa4c68300000000010043a0?xhsshare=CopyLink&amp;appuid=5f12f9d8000000000101f3ea&amp;apptime=1606296358</t>
  </si>
  <si>
    <t>225</t>
  </si>
  <si>
    <t>是花卷呀🧃</t>
  </si>
  <si>
    <t>15920882065</t>
  </si>
  <si>
    <t>13291816020</t>
  </si>
  <si>
    <t>梅子晴</t>
  </si>
  <si>
    <t>https://www.xiaohongshu.com/user/profile/5d568e35000000000100ba67?xhsshare=CopyLink&amp;appuid=5d568e35000000000100ba67&amp;apptime=1574393652</t>
  </si>
  <si>
    <t>121000</t>
  </si>
  <si>
    <t>杭州</t>
  </si>
  <si>
    <t>2020-11-25 17:52</t>
  </si>
  <si>
    <t>115</t>
  </si>
  <si>
    <t>mmzq0204</t>
  </si>
  <si>
    <t>一位靓妹而已</t>
  </si>
  <si>
    <t>https://www.xiaohongshu.com/user/profile/5ab675fc4eacab5edac2284d?xhsshare=CopyLink&amp;appuid=5ab675fc4eacab5edac2284d&amp;apptime=1603272315</t>
  </si>
  <si>
    <t>119000</t>
  </si>
  <si>
    <t>2020-11-25 17:53</t>
  </si>
  <si>
    <t>170</t>
  </si>
  <si>
    <t>K0130-</t>
  </si>
  <si>
    <t>13433633809</t>
  </si>
  <si>
    <t>哲哲</t>
  </si>
  <si>
    <t>https://www.xiaohongshu.com/user/profile/5cffd6e50000000012036ae3?xhsshare=CopyLink&amp;appuid=5cffd6e50000000012036ae3&amp;apptime=1606306562</t>
  </si>
  <si>
    <t>2020-11-25 17:57</t>
  </si>
  <si>
    <t>249</t>
  </si>
  <si>
    <t>可嬅</t>
  </si>
  <si>
    <t>906575332</t>
  </si>
  <si>
    <t>18676062744</t>
  </si>
  <si>
    <t>是哈哈哟</t>
  </si>
  <si>
    <t>https://www.xiaohongshu.com/user/profile/55558c1de58d1366696af45b?xhsshare=CopyLink&amp;appuid=55558c1de58d1366696af45b&amp;apptime=1596526920</t>
  </si>
  <si>
    <t>62000</t>
  </si>
  <si>
    <t>一位靓妹而已发布了一篇小红书笔记，快来看吧！😆 dAVRTACyIgqDJKT 😆 http://xhslink.com/h865U，复制本条信息，打开【小红书】App查看精彩内容！</t>
  </si>
  <si>
    <t>2020-11-25 18:00</t>
  </si>
  <si>
    <t>185</t>
  </si>
  <si>
    <t>木子</t>
  </si>
  <si>
    <t>qsyy779</t>
  </si>
  <si>
    <t>18341049128</t>
  </si>
  <si>
    <t>蕉个friend</t>
  </si>
  <si>
    <t>https://www.xiaohongshu.com/user/profile/5e3a334b0000000001006e37?xhsshare=CopyLink&amp;appuid=5e0ea84500000000010020d7&amp;apptime=1606312043</t>
  </si>
  <si>
    <t>107000</t>
  </si>
  <si>
    <t>辽宁省铁岭</t>
  </si>
  <si>
    <t>抖音</t>
  </si>
  <si>
    <t>其他账号发布过</t>
  </si>
  <si>
    <t>84</t>
  </si>
  <si>
    <t>大猫</t>
  </si>
  <si>
    <t>rnnmily828</t>
  </si>
  <si>
    <t>15123300865</t>
  </si>
  <si>
    <t>https://www.xiaohongshu.com/user/profile/5eeef5430000000001002bd2?xhsshare=CopyLink&amp;appuid=5eeef5430000000001002bd2&amp;apptime=1606296173</t>
  </si>
  <si>
    <t>88000</t>
  </si>
  <si>
    <t>成都市</t>
  </si>
  <si>
    <t>2020-11-25 18:03</t>
  </si>
  <si>
    <t>110</t>
  </si>
  <si>
    <t>T</t>
  </si>
  <si>
    <t>18022822435</t>
  </si>
  <si>
    <t>法拉莉</t>
  </si>
  <si>
    <t>https://www.xiaohongshu.com/user/profile/5f1c2cd10000000001007e5f?xhsshare=CopyLink&amp;appuid=5f1c2cd10000000001007e5f&amp;apptime=1606297713</t>
  </si>
  <si>
    <t>99000</t>
  </si>
  <si>
    <t>🉑️</t>
  </si>
  <si>
    <t>不视频呢</t>
  </si>
  <si>
    <t>2020-11-25 18:05</t>
  </si>
  <si>
    <t>132</t>
  </si>
  <si>
    <t>ouni酱酱🐈</t>
  </si>
  <si>
    <t>艺嫣</t>
  </si>
  <si>
    <t>https://www.xiaohongshu.com/user/profile/5ded0479000000000100633a?xhsshare=CopyLink&amp;appuid=5ded0479000000000100633a&amp;apptime=1606299806</t>
  </si>
  <si>
    <t>ouni酱酱发布了一篇小红书笔记，快来看吧！😆 VRUKm3qvyE0oL8z 😆 http://xhslink.com/bMUUU，复制本条信息，打开【小红书】App查看精彩内容！</t>
  </si>
  <si>
    <t>109</t>
  </si>
  <si>
    <t>卢静猪猪</t>
  </si>
  <si>
    <t>17818580704</t>
  </si>
  <si>
    <t>15322359924</t>
  </si>
  <si>
    <t>多肉葡萄🍇</t>
  </si>
  <si>
    <t>https://www.xiaohongshu.com/user/profile/5c8a24b90000000016005008?xhsshare=CopyLink&amp;appuid=5c8a24b90000000016005008&amp;apptime=1568701067</t>
  </si>
  <si>
    <t>219000</t>
  </si>
  <si>
    <t>2020-11-25 18:09</t>
  </si>
  <si>
    <t>34</t>
  </si>
  <si>
    <t>艺嫣小红书合作</t>
  </si>
  <si>
    <t>zzl375018</t>
  </si>
  <si>
    <t>木直植</t>
  </si>
  <si>
    <t>https://www.xiaohongshu.com/user/profile/5bcc276083f1170001689b55?xhsshare=CopyLink&amp;appuid=5bcc276083f1170001689b55&amp;apptime=1583306415</t>
  </si>
  <si>
    <t>197000</t>
  </si>
  <si>
    <t>15</t>
  </si>
  <si>
    <t>Serendipity</t>
  </si>
  <si>
    <t>XKHXKH9898</t>
  </si>
  <si>
    <t>13750194225</t>
  </si>
  <si>
    <t>芝士大爷</t>
  </si>
  <si>
    <t>https://www.xiaohongshu.com/user/profile/5e73307f0000000001003383?xhsshare=CopyLink&amp;appuid=5e73307f0000000001003383&amp;apptime=1606294547</t>
  </si>
  <si>
    <t>美图等</t>
  </si>
  <si>
    <t>多肉葡萄🍇发布了一篇小红书笔记，快来看吧！😆 I8p8McNvWmSUgaj 😆 http://xhslink.com/KgyTU，复制本条信息，打开【小红书】App查看精彩内容！</t>
  </si>
  <si>
    <t>36</t>
  </si>
  <si>
    <t>leyaoya12121</t>
  </si>
  <si>
    <t>15914741429</t>
  </si>
  <si>
    <t>阿庆</t>
  </si>
  <si>
    <t>https://www.xiaohongshu.com/user/profile/5d0466fa00000000110089a8?xhsshare=CopyLink&amp;appuid=5d0466fa00000000110089a8&amp;apptime=1603549049</t>
  </si>
  <si>
    <t>2020-11-25 18:12</t>
  </si>
  <si>
    <t>113</t>
  </si>
  <si>
    <t>芝士大爷🧀</t>
  </si>
  <si>
    <t>zhouqing116</t>
  </si>
  <si>
    <t>17324044779</t>
  </si>
  <si>
    <t>洛猫</t>
  </si>
  <si>
    <t>https://www.xiaohongshu.com/user/profile/5c89ff660000000011030c2f?xhsshare=CopyLink&amp;appuid=5c89ff660000000011030c2f&amp;apptime=1561529761</t>
  </si>
  <si>
    <t>225000</t>
  </si>
  <si>
    <t>2020-11-25 18:16</t>
  </si>
  <si>
    <t>230</t>
  </si>
  <si>
    <t>AO、阿庆</t>
  </si>
  <si>
    <t>xue13544332491</t>
  </si>
  <si>
    <t>15883267903</t>
  </si>
  <si>
    <t>莹仔汽水</t>
  </si>
  <si>
    <t>https://www.xiaohongshu.com/user/profile/5d4066ea000000001601accd?xhsshare=CopyLink&amp;appuid=5d4066ea000000001601accd&amp;apptime=1605075883</t>
  </si>
  <si>
    <t>64000</t>
  </si>
  <si>
    <t>，</t>
  </si>
  <si>
    <t>2020-11-25 18:19</t>
  </si>
  <si>
    <t>25</t>
  </si>
  <si>
    <t>薇薇瑶</t>
  </si>
  <si>
    <t>enen4578</t>
  </si>
  <si>
    <t>13544332491</t>
  </si>
  <si>
    <t>酱果果的猫</t>
  </si>
  <si>
    <t>https://www.xiaohongshu.com/user/profile/5b59c41f11be10507f29451f?xhsshare=CopyLink&amp;appuid=5b59c41f11be10507f29451f&amp;apptime=1606294603</t>
  </si>
  <si>
    <t>74000</t>
  </si>
  <si>
    <t>2020-11-25 18:20</t>
  </si>
  <si>
    <t>129</t>
  </si>
  <si>
    <t>Y</t>
  </si>
  <si>
    <t>jiajia15106190036</t>
  </si>
  <si>
    <t>17868140227</t>
  </si>
  <si>
    <t>捂百万</t>
  </si>
  <si>
    <t>https://www.xiaohongshu.com/user/profile/5d11971e0000000010020668?xhsshare=CopyLink&amp;appuid=5be78f0844363b63e956b0f3&amp;apptime=1601188924</t>
  </si>
  <si>
    <t>351000</t>
  </si>
  <si>
    <t>莹仔汽水发布了一篇小红书笔记，快来看吧！😆 sHaWB7moQSFggbj 😆 http://xhslink.com/MVSUU，复制本条信息，打开【小红书】App查看精彩内容！</t>
  </si>
  <si>
    <t>2020-11-25 18:21</t>
  </si>
  <si>
    <t>259</t>
  </si>
  <si>
    <t>是你的云朵</t>
  </si>
  <si>
    <t>19960431340</t>
  </si>
  <si>
    <t>13861876397</t>
  </si>
  <si>
    <t>黎黎呀</t>
  </si>
  <si>
    <t>https://www.xiaohongshu.com/user/profile/59e740b74eacab4cae4581b4?xhsshare=CopyLink&amp;appuid=59cef0b944363b5f9f9025c5&amp;apptime=1606371636</t>
  </si>
  <si>
    <t>269000</t>
  </si>
  <si>
    <t>江苏无锡市</t>
  </si>
  <si>
    <t>131</t>
  </si>
  <si>
    <t>465512278</t>
  </si>
  <si>
    <t>18381087307</t>
  </si>
  <si>
    <t>盐嘟嘟🍳</t>
  </si>
  <si>
    <t>https://www.xiaohongshu.com/user/profile/5dcd87240000000001004957?xhsshare=CopyLink&amp;appuid=5dcd87240000000001004957&amp;apptime=1600869806</t>
  </si>
  <si>
    <t>264000</t>
  </si>
  <si>
    <t>成都</t>
  </si>
  <si>
    <t>捂百万发布了一篇小红书笔记，快来看吧！😆 yXaTL0Sfwp0nRpN 😆 http://xhslink.com/7bTUU，复制本条信息，打开【小红书】App查看精彩内容！</t>
  </si>
  <si>
    <t>2020-11-25 18:22</t>
  </si>
  <si>
    <t>261</t>
  </si>
  <si>
    <t>🌸🍃晓艺</t>
  </si>
  <si>
    <t>1061109994</t>
  </si>
  <si>
    <t>15982032306</t>
  </si>
  <si>
    <t>FFcheer-</t>
  </si>
  <si>
    <t>https://www.xiaohongshu.com/user/profile/5f098656000000000100178d?xhsshare=CopyLink&amp;appuid=5f098656000000000100178d&amp;apptime=1606373503</t>
  </si>
  <si>
    <t>100000</t>
  </si>
  <si>
    <t>三亚</t>
  </si>
  <si>
    <t>3.5</t>
  </si>
  <si>
    <t>2020-11-25 18:24</t>
  </si>
  <si>
    <t>119</t>
  </si>
  <si>
    <t>😇</t>
  </si>
  <si>
    <t>fan-zi0115</t>
  </si>
  <si>
    <t>13414180732</t>
  </si>
  <si>
    <t>阿密529</t>
  </si>
  <si>
    <t>https://www.xiaohongshu.com/user/profile/5cdea800000000000503d9d0?xhsshare=CopyLink&amp;appuid=5cdea800000000000503d9d0&amp;apptime=1605500498</t>
  </si>
  <si>
    <t>3～5天</t>
  </si>
  <si>
    <t>173</t>
  </si>
  <si>
    <t>pi pi</t>
  </si>
  <si>
    <t>guo18738088282</t>
  </si>
  <si>
    <t>15255545552</t>
  </si>
  <si>
    <t>草莓味的莹仔</t>
  </si>
  <si>
    <t>https://www.xiaohongshu.com/user/profile/5d4fccbc000000001100d301?xhsshare=CopyLink&amp;appuid=5d4fccbc000000001100d301&amp;apptime=1606307362</t>
  </si>
  <si>
    <t>171000</t>
  </si>
  <si>
    <t>2020-11-25 18:27</t>
  </si>
  <si>
    <t>267</t>
  </si>
  <si>
    <t>Jelly Shining（在忙，稍等）</t>
  </si>
  <si>
    <t>18738057301</t>
  </si>
  <si>
    <t>https://www.xiaohongshu.com/user/profile/589ddbf882ec39262535e4ae?xhsshare=CopyLink&amp;appuid=5b273fd04eacab26229b47dc&amp;apptime=1606381124</t>
  </si>
  <si>
    <t>176000</t>
  </si>
  <si>
    <t>商丘</t>
  </si>
  <si>
    <t>阿密529发布了一篇小红书笔记，快来看吧！😆 npnUjL96nxejI4P 😆 http://xhslink.com/7rFaV，复制本条信息，打开【小红书】App查看精彩内容！</t>
  </si>
  <si>
    <t>2020-11-25 18:34</t>
  </si>
  <si>
    <t>136</t>
  </si>
  <si>
    <t>莹仔汽水(小号草莓味的莹仔)</t>
  </si>
  <si>
    <t>kobe_fama</t>
  </si>
  <si>
    <t>酸奶盖儿</t>
  </si>
  <si>
    <t>https://www.xiaohongshu.com/user/profile/5bcda127618f63000165e9eb?xhsshare=CopyLink&amp;appuid=5bcda127618f63000165e9eb&amp;apptime=1596783826</t>
  </si>
  <si>
    <t>243000</t>
  </si>
  <si>
    <t>2020-11-25 18:38</t>
  </si>
  <si>
    <t>137</t>
  </si>
  <si>
    <t>flower1816412550</t>
  </si>
  <si>
    <t>花花君吖</t>
  </si>
  <si>
    <t>656000</t>
  </si>
  <si>
    <t>https://www.xiaohongshu.com/discovery/item/5fbb9da400000000010064cc?xhsshare=CopyLink&amp;appuid=5e5b1776000000000100769d&amp;apptime=1606300745</t>
  </si>
  <si>
    <t>2020-11-25 18:40</t>
  </si>
  <si>
    <t>268</t>
  </si>
  <si>
    <t>李勇坤</t>
  </si>
  <si>
    <t>13078893745</t>
  </si>
  <si>
    <t>18688338779</t>
  </si>
  <si>
    <t xml:space="preserve">肉肉酒窝 </t>
  </si>
  <si>
    <t>https://www.xiaohongshu.com/user/profile/5b052fa9f7e8b933168d0d2e?xhsshare=CopyLink&amp;appuid=5b052fa9f7e8b933168d0d2e&amp;apptime=1606128510</t>
  </si>
  <si>
    <t>绿洲  微博</t>
  </si>
  <si>
    <t>-</t>
  </si>
  <si>
    <t>2020-11-25 18:42</t>
  </si>
  <si>
    <t>124</t>
  </si>
  <si>
    <t>习普毅婷渤伯兴杰白博战优</t>
  </si>
  <si>
    <t>yeqian899</t>
  </si>
  <si>
    <t>18627422561</t>
  </si>
  <si>
    <t>家有小小吃货</t>
  </si>
  <si>
    <t>https://www.xiaohongshu.com/user/profile/5c2e56e3000000000600b1a5?xhsshare=CopyLink&amp;appuid=5c2e56e3000000000600b1a5&amp;apptime=1606298877</t>
  </si>
  <si>
    <t>67000</t>
  </si>
  <si>
    <t>湖南常德</t>
  </si>
  <si>
    <t>2020-11-25 18:43</t>
  </si>
  <si>
    <t>140</t>
  </si>
  <si>
    <t>肉肉酒窝</t>
  </si>
  <si>
    <t>19524392771</t>
  </si>
  <si>
    <t>一只猫咪jiang</t>
  </si>
  <si>
    <t>https://www.xiaohongshu.com/user/profile/5bd1b563e5d34700010656e0?xhsshare=CopyLink&amp;appuid=5bd1b563e5d34700010656e0&amp;apptime=1557300089</t>
  </si>
  <si>
    <t>260000</t>
  </si>
  <si>
    <t>2020-11-25 18:49</t>
  </si>
  <si>
    <t>201</t>
  </si>
  <si>
    <t>17827445456蔡燕华</t>
  </si>
  <si>
    <t>18000937313</t>
  </si>
  <si>
    <t>猫性柠檬精</t>
  </si>
  <si>
    <t>https://www.xiaohongshu.com/user/profile/5a312c2e11be104e337281a7?xhsshare=CopyLink&amp;appuid=5f1534ec0000000001002d1a&amp;apptime=1606317552</t>
  </si>
  <si>
    <t>134000</t>
  </si>
  <si>
    <t>朋友圈</t>
  </si>
  <si>
    <t>2020-11-25 18:53</t>
  </si>
  <si>
    <t>142</t>
  </si>
  <si>
    <t>17758086536</t>
  </si>
  <si>
    <t>静儿</t>
  </si>
  <si>
    <t>https://www.xiaohongshu.com/user/profile/5bf413e3576d7b000161382f?xhsshare=CopyLink&amp;appuid=5bf413e3576d7b000161382f&amp;apptime=1605950780</t>
  </si>
  <si>
    <t>143</t>
  </si>
  <si>
    <t>傲娇的肉肉（小号猫性柠檬精）</t>
  </si>
  <si>
    <t>https://www.xiaohongshu.com/user/profile/5b65813a4b523800017f6ac3?xhsshare=CopyLink&amp;appuid=5b65813a4b523800017f6ac3&amp;apptime=1567060780</t>
  </si>
  <si>
    <t>2020-11-25 18:54</t>
  </si>
  <si>
    <t>144</t>
  </si>
  <si>
    <t>qINXINYUANNNN</t>
  </si>
  <si>
    <t>冰阔落</t>
  </si>
  <si>
    <t>https://www.xiaohongshu.com/user/profile/5bff98e20000000005013294?xhsshare=CopyLink&amp;appuid=5bff98e20000000005013294&amp;apptime=1551843906</t>
  </si>
  <si>
    <t>2020-11-25 18:55</t>
  </si>
  <si>
    <t>145</t>
  </si>
  <si>
    <t>530000</t>
  </si>
  <si>
    <t>160</t>
  </si>
  <si>
    <t>wxq18859</t>
  </si>
  <si>
    <t>15989101070</t>
  </si>
  <si>
    <t>小丸子可爱的琪琪麻麻</t>
  </si>
  <si>
    <t>https://www.xiaohongshu.com/user/profile/5a4fa5144eacab165eae6e98?xhsshare=CopyLink&amp;appuid=5a4fa5144eacab165eae6e98&amp;apptime=1606303218</t>
  </si>
  <si>
    <t>2020-11-25 18:57</t>
  </si>
  <si>
    <t>147</t>
  </si>
  <si>
    <t>18665733592</t>
  </si>
  <si>
    <t>一根蝦條-</t>
  </si>
  <si>
    <t>2020-11-25 18:59</t>
  </si>
  <si>
    <t>91</t>
  </si>
  <si>
    <t>吴晓琪</t>
  </si>
  <si>
    <t>13060823541</t>
  </si>
  <si>
    <t>13611486014</t>
  </si>
  <si>
    <t>提提t</t>
  </si>
  <si>
    <t>https://www.xiaohongshu.com/user/profile/5cb1f9150000000017006115?xhsshare=CopyLink&amp;appuid=5cb1f9150000000017006115&amp;apptime=1606296293</t>
  </si>
  <si>
    <t>61000</t>
  </si>
  <si>
    <t>广州市</t>
  </si>
  <si>
    <t>2020-11-25 19:00</t>
  </si>
  <si>
    <t>158</t>
  </si>
  <si>
    <t>🥥_</t>
  </si>
  <si>
    <t>13160887814</t>
  </si>
  <si>
    <t>13178689396</t>
  </si>
  <si>
    <t>橙子同学</t>
  </si>
  <si>
    <t>https://www.xiaohongshu.com/user/profile/5e9be24d0000000001009b87?xhsshare=CopyLink&amp;appuid=5e9be24d0000000001009b87&amp;apptime=1606301950</t>
  </si>
  <si>
    <t>152000</t>
  </si>
  <si>
    <t>150</t>
  </si>
  <si>
    <t>提提💜   小红书合作</t>
  </si>
  <si>
    <t>13711176332</t>
  </si>
  <si>
    <t>深水小忙果</t>
  </si>
  <si>
    <t>https://www.xiaohongshu.com/user/profile/5b55cf1a4eacab79864b4d6a?xhsshare=CopyLink&amp;appuid=5b55cf1a4eacab79864b4d6a&amp;apptime=1571638097</t>
  </si>
  <si>
    <t>151</t>
  </si>
  <si>
    <t>橙子同学  小红书合作</t>
  </si>
  <si>
    <t>柚子同学</t>
  </si>
  <si>
    <t>https://www.xiaohongshu.com/user/profile/5c23449e000000000703c832?xhsshare=CopyLink&amp;appuid=5c23449e000000000703c832&amp;apptime=1593416055</t>
  </si>
  <si>
    <t>280000</t>
  </si>
  <si>
    <t>茂名</t>
  </si>
  <si>
    <t>2020-11-25 19:01</t>
  </si>
  <si>
    <t>152</t>
  </si>
  <si>
    <t>深水小忙果  小红书合作</t>
  </si>
  <si>
    <t>ws419698</t>
  </si>
  <si>
    <t>奶猪泡泡呀</t>
  </si>
  <si>
    <t>https://www.xiaohongshu.com/user/profile/5c3c73a500000000050304ea?xhsshare=CopyLink&amp;appuid=5c3c73a500000000050304ea&amp;apptime=1606122397</t>
  </si>
  <si>
    <t>97000</t>
  </si>
  <si>
    <t>2020-11-25 19:02</t>
  </si>
  <si>
    <t>213</t>
  </si>
  <si>
    <t>🍊柚子同学</t>
  </si>
  <si>
    <t>Seven_sow</t>
  </si>
  <si>
    <t>17783690437</t>
  </si>
  <si>
    <t xml:space="preserve">kk睡着了 </t>
  </si>
  <si>
    <t>https://www.xiaohongshu.com/user/profile/5f3faba50000000001004727?xhsshare=CopyLink&amp;appuid=5f3faba50000000001004727&amp;apptime=1606322542</t>
  </si>
  <si>
    <t>96000</t>
  </si>
  <si>
    <t>重庆</t>
  </si>
  <si>
    <t>美图，绿洲，微博</t>
  </si>
  <si>
    <t>2020-11-25 19:05</t>
  </si>
  <si>
    <t>130</t>
  </si>
  <si>
    <t> 兔子菇凉</t>
  </si>
  <si>
    <t>yiiyi106</t>
  </si>
  <si>
    <t>15918747961</t>
  </si>
  <si>
    <t>麻圆团子</t>
  </si>
  <si>
    <t xml:space="preserve"> https://www.xiaohongshu.com/user/profile/5e74620b000000000100b17c?xhsshare=CopyLink&amp;appuid=5e74620b000000000100b17c&amp;apptime=1591681812</t>
  </si>
  <si>
    <t>101000</t>
  </si>
  <si>
    <t>微博，大众点评、绿洲</t>
  </si>
  <si>
    <t>2020-11-25 19:06</t>
  </si>
  <si>
    <t>174</t>
  </si>
  <si>
    <t>kk睡着了</t>
  </si>
  <si>
    <t>377500668</t>
  </si>
  <si>
    <t>130 6051 5313</t>
  </si>
  <si>
    <t>纯纯🍊</t>
  </si>
  <si>
    <t>https://www.xiaohongshu.com/user/profile/5f6c9743000000000100b2d2?xhsshare=CopyLink&amp;appuid=5f6c9743000000000100b2d2&amp;apptime=1603899817</t>
  </si>
  <si>
    <t>2020-11-25 19:10</t>
  </si>
  <si>
    <t>219</t>
  </si>
  <si>
    <t>18027518867</t>
  </si>
  <si>
    <t>17748603787</t>
  </si>
  <si>
    <t>小冉吃蛋挞</t>
  </si>
  <si>
    <t>https://www.xiaohongshu.com/user/profile/5e6a2b6500000000010064e7?xhsshare=CopyLink&amp;appuid=5e6a2b6500000000010064e7&amp;apptime=1606327943</t>
  </si>
  <si>
    <t>2020-11-25 19:12</t>
  </si>
  <si>
    <t>226</t>
  </si>
  <si>
    <t>彦纯</t>
  </si>
  <si>
    <t>13148900096</t>
  </si>
  <si>
    <t>小美芽</t>
  </si>
  <si>
    <t>https://www.xiaohongshu.com/user/profile/5c5ae4150000000018008f53?xhsshare=CopyLink&amp;appuid=5c5ae4150000000018008f53&amp;apptime=1606348806</t>
  </si>
  <si>
    <t>59000</t>
  </si>
  <si>
    <t>可以 图文原创200</t>
  </si>
  <si>
    <t>2020-11-25 19:13</t>
  </si>
  <si>
    <t>233</t>
  </si>
  <si>
    <t>废球球</t>
  </si>
  <si>
    <t>别捏我肉脸</t>
  </si>
  <si>
    <t>https://www.xiaohongshu.com/user/profile/5c13a9b50000000005025562?xhsshare=CopyLink&amp;appuid=5c13a9b50000000005025562&amp;apptime=1606354553</t>
  </si>
  <si>
    <t>54000</t>
  </si>
  <si>
    <t>海口</t>
  </si>
  <si>
    <t>2020-11-25 19:16</t>
  </si>
  <si>
    <t>256</t>
  </si>
  <si>
    <t>m642554208</t>
  </si>
  <si>
    <t>Twins大小滢</t>
  </si>
  <si>
    <t xml:space="preserve"> https://www.xiaohongshu.com/user/profile/5bb1e519e617cb000127253c?xhsshare=CopyLink&amp;appuid=5b51a0d5e8ac2b35341ab7d3&amp;apptime=1606371380</t>
  </si>
  <si>
    <t>2020-11-25 19:17</t>
  </si>
  <si>
    <t>271</t>
  </si>
  <si>
    <t>Minnka.</t>
  </si>
  <si>
    <t>bamboopacket</t>
  </si>
  <si>
    <t>13113620705</t>
  </si>
  <si>
    <t>辰飞</t>
  </si>
  <si>
    <t>https://www.xiaohongshu.com/user/profile/5f4b94ad000000000100213b?xhsshare=CopyLink&amp;appuid=5f4b94ad000000000100213b&amp;apptime=1606389110</t>
  </si>
  <si>
    <t>2020-11-25 19:22</t>
  </si>
  <si>
    <t>74</t>
  </si>
  <si>
    <t>wlovelin131420</t>
  </si>
  <si>
    <t>和星星道个晚安</t>
  </si>
  <si>
    <t>https://www.xiaohongshu.com/user/profile/5e7b633f00000000010025b0?xhsshare=CopyLink&amp;appuid=5e7b633f00000000010025b0&amp;apptime=1606295302</t>
  </si>
  <si>
    <t>235000</t>
  </si>
  <si>
    <t>广西壮族壮族自治区南宁市</t>
  </si>
  <si>
    <t>2020-11-25 19:38</t>
  </si>
  <si>
    <t>59</t>
  </si>
  <si>
    <t>一只龙</t>
  </si>
  <si>
    <t>wenn0215</t>
  </si>
  <si>
    <t>19916942682</t>
  </si>
  <si>
    <t>kero邓邓</t>
  </si>
  <si>
    <t>https://www.xiaohongshu.com/user/profile/5f2b8be6000000000100a2cf?xhsshare=CopyLink&amp;appuid=5c7e375a000000001600e272&amp;apptime=1602070262</t>
  </si>
  <si>
    <t>78000</t>
  </si>
  <si>
    <t>南通</t>
  </si>
  <si>
    <t>辰飞发布了一篇小红书笔记，快来看吧！😆 zNZ1T0UyR1cmTek 😆 http://xhslink.com/yHITU，复制本条信息，打开【小红书】App查看精彩内容！</t>
  </si>
  <si>
    <t>2020-11-25 19:41</t>
  </si>
  <si>
    <t>75</t>
  </si>
  <si>
    <t>乐多～</t>
  </si>
  <si>
    <t>malak0521</t>
  </si>
  <si>
    <t>18265822272</t>
  </si>
  <si>
    <t>猪仔老师</t>
  </si>
  <si>
    <t>https://www.xiaohongshu.com/user/profile/5ec0bbb900000000010040ad?xhsshare=CopyLink&amp;appuid=5ec0bbb900000000010040ad&amp;apptime=1599442754</t>
  </si>
  <si>
    <t>220000</t>
  </si>
  <si>
    <t>山东</t>
  </si>
  <si>
    <t>一周内</t>
  </si>
  <si>
    <t>2020-11-25 19:45</t>
  </si>
  <si>
    <t>231</t>
  </si>
  <si>
    <t>邓粒粒</t>
  </si>
  <si>
    <t>gg990088</t>
  </si>
  <si>
    <t>15627690399</t>
  </si>
  <si>
    <t>小卷卷卷c</t>
  </si>
  <si>
    <t>https://www.xiaohongshu.com/user/profile/5f2027cf0000000001006e9e?xhsshare=CopyLink&amp;appuid=5f2027cf0000000001006e9e&amp;apptime=1606351824</t>
  </si>
  <si>
    <t>25000</t>
  </si>
  <si>
    <t>2020-11-25 19:55</t>
  </si>
  <si>
    <t>33</t>
  </si>
  <si>
    <t>🐷猪仔冒险家</t>
  </si>
  <si>
    <t>18502081347</t>
  </si>
  <si>
    <t>15626275611</t>
  </si>
  <si>
    <t>baby伦</t>
  </si>
  <si>
    <t>https://www.xiaohongshu.com/user/profile/5b3df0e04eacab0d8f2c3abb?xhsshare=CopyLink&amp;appuid=5b3df0e04eacab0d8f2c3abb&amp;apptime=1606294809</t>
  </si>
  <si>
    <t>72000</t>
  </si>
  <si>
    <t>不</t>
  </si>
  <si>
    <t>2020-11-25 20:01</t>
  </si>
  <si>
    <t>76</t>
  </si>
  <si>
    <t>C 💓大卷</t>
  </si>
  <si>
    <t>704083087</t>
  </si>
  <si>
    <t>15158171766</t>
  </si>
  <si>
    <t>锦鲤宝宝</t>
  </si>
  <si>
    <t>https://www.xiaohongshu.com/user/profile/5c7e1837000000001000dd7f?xhsshare=CopyLink&amp;appuid=5c7e1837000000001000dd7f&amp;apptime=1606295611</t>
  </si>
  <si>
    <t>48000</t>
  </si>
  <si>
    <t>浙江省宁波市鄞州区沧海路2328号方圆中心</t>
  </si>
  <si>
    <t>小卷卷卷c发布了一篇小红书笔记，快来看吧！😆 GzQGVmSUjH5A9zh 😆 http://xhslink.com/CbTTU，复制本条信息，打开【小红书】App查看精彩内容！</t>
  </si>
  <si>
    <t>2020-11-25 20:04</t>
  </si>
  <si>
    <t>182</t>
  </si>
  <si>
    <t>伊伦</t>
  </si>
  <si>
    <t xml:space="preserve">sxmmfdc </t>
  </si>
  <si>
    <t>神仙妹妹发大菜</t>
  </si>
  <si>
    <t>https://www.xiaohongshu.com/user/profile/5c62d6580000000012021dc4?xhsshare=CopyLink&amp;appuid=55a791eab7ba2253e071c7d5&amp;apptime=1605280237</t>
  </si>
  <si>
    <t>2020-11-25 20:06</t>
  </si>
  <si>
    <t>8</t>
  </si>
  <si>
    <t>Yumi</t>
  </si>
  <si>
    <t>Show916659184</t>
  </si>
  <si>
    <t>13263228033</t>
  </si>
  <si>
    <t>伊诺味的仙女</t>
  </si>
  <si>
    <t>https://www.xiaohongshu.com/user/profile/5b08f4a2e8ac2b5e4bf63ff8?xhsshare=CopyLink&amp;appuid=5b08f4a2e8ac2b5e4bf63ff8&amp;apptime=1606294521</t>
  </si>
  <si>
    <t>美图 微博 绿洲</t>
  </si>
  <si>
    <t>2020-11-25 20:09</t>
  </si>
  <si>
    <t>238</t>
  </si>
  <si>
    <t>a15883287378</t>
  </si>
  <si>
    <t>19849351438</t>
  </si>
  <si>
    <t>呜呼哀哉</t>
  </si>
  <si>
    <t>https://www.xiaohongshu.com/user/profile/5c8393f200000000100077a4?xhsshare=CopyLink&amp;appuid=5ba34f3b2dfa220001ed0d39&amp;apptime=1595874707</t>
  </si>
  <si>
    <t>56000</t>
  </si>
  <si>
    <t>2020-11-25 20:14</t>
  </si>
  <si>
    <t>228</t>
  </si>
  <si>
    <t>🍑</t>
  </si>
  <si>
    <t>18190679927</t>
  </si>
  <si>
    <t>18144835186</t>
  </si>
  <si>
    <t>狸子汐</t>
  </si>
  <si>
    <t>https://www.xiaohongshu.com/user/profile/5ca43234000000001603d954?xhsshare=CopyLink&amp;appuid=5ca43234000000001603d954&amp;apptime=1606197989</t>
  </si>
  <si>
    <t>51000</t>
  </si>
  <si>
    <t>暂时无但会拍</t>
  </si>
  <si>
    <t>2020-11-25 20:18</t>
  </si>
  <si>
    <t>184</t>
  </si>
  <si>
    <t>兔兔儿^0^</t>
  </si>
  <si>
    <t>三金佳人-</t>
  </si>
  <si>
    <t>15883287378</t>
  </si>
  <si>
    <t>https://www.xiaohongshu.com/user/profile/5c43f8af0000000007005527?xhsshare=CopyLink&amp;appuid=5b2df5eae8ac2b45e42ee96f&amp;apptime=1606312097</t>
  </si>
  <si>
    <t>69000</t>
  </si>
  <si>
    <t>2020-11-25 20:22</t>
  </si>
  <si>
    <t>172</t>
  </si>
  <si>
    <t>Echo</t>
  </si>
  <si>
    <t>GW331188</t>
  </si>
  <si>
    <t>晴天娃娃</t>
  </si>
  <si>
    <t>https://www.xiaohongshu.com/user/profile/5bc9b5f7152e6600011159e7?xhsshare=CopyLink&amp;appuid=5bc9b5f7152e6600011159e7&amp;apptime=1606306912</t>
  </si>
  <si>
    <t>242000</t>
  </si>
  <si>
    <t>四川绵阳</t>
  </si>
  <si>
    <t>微博https://weibo.com/u/3090106424</t>
  </si>
  <si>
    <t>狸子汐发布了一篇小红书笔记，快来看吧！😆 Af9QNpE5Qk6jXUW 😆 http://xhslink.com/nfTWU，复制本条信息，打开【小红书】App查看精彩内容！</t>
  </si>
  <si>
    <t>2020-11-25 20:24</t>
  </si>
  <si>
    <t>254</t>
  </si>
  <si>
    <t>ja.</t>
  </si>
  <si>
    <t>July-Xxxz</t>
  </si>
  <si>
    <t>13076110448</t>
  </si>
  <si>
    <t>草莓酱</t>
  </si>
  <si>
    <t>https://www.xiaohongshu.com/user/profile/5f0335b200000000010060ac?xhsshare=CopyLink&amp;appuid=5f0335b200000000010060ac&amp;apptime=1605943742</t>
  </si>
  <si>
    <t>绿洲，抖音</t>
  </si>
  <si>
    <t>2020-11-25 20:39</t>
  </si>
  <si>
    <t>167</t>
  </si>
  <si>
    <t>__戒</t>
  </si>
  <si>
    <t>OREAii</t>
  </si>
  <si>
    <t>13432335789</t>
  </si>
  <si>
    <t>十米馅籽</t>
  </si>
  <si>
    <t>https://www.xiaohongshu.com/user/profile/5b5d67da11be1078ca43c979?xhsshare=CopyLink&amp;appuid=5b5d67da11be1078ca43c979&amp;apptime=1606305782</t>
  </si>
  <si>
    <t>母婴,美食</t>
  </si>
  <si>
    <t>广东省茂名市茂南区官渡街道桥北市场旁张姨士多店</t>
  </si>
  <si>
    <t>没</t>
  </si>
  <si>
    <t>2020-11-25 21:01</t>
  </si>
  <si>
    <t>229</t>
  </si>
  <si>
    <t>Villaanyib</t>
  </si>
  <si>
    <t>18825527559</t>
  </si>
  <si>
    <t>蓝色沙示</t>
  </si>
  <si>
    <t xml:space="preserve">https://www.xiaohongshu.com/user/profile/5d2c2bcd000000001200c816?xhsshare=CopyLink&amp;appuid=5d2c2bcd000000001200c816&amp;apptime=1582123738 </t>
  </si>
  <si>
    <t>105000</t>
  </si>
  <si>
    <t>2020-11-25 21:03</t>
  </si>
  <si>
    <t>2020-11-25 21:04</t>
  </si>
  <si>
    <t>77</t>
  </si>
  <si>
    <t>xuann</t>
  </si>
  <si>
    <t>Liumy-6</t>
  </si>
  <si>
    <t>15302297400</t>
  </si>
  <si>
    <t>Dicii</t>
  </si>
  <si>
    <t>https://www.xiaohongshu.com/user/profile/5d2187da0000000016036917?xhsshare=CopyLink&amp;appuid=5d2187da0000000016036917&amp;apptime=1601000054</t>
  </si>
  <si>
    <t>2020-11-25 21:08</t>
  </si>
  <si>
    <t>263</t>
  </si>
  <si>
    <t>Villaanyiii</t>
  </si>
  <si>
    <t>15229338248</t>
  </si>
  <si>
    <t>13557016515</t>
  </si>
  <si>
    <t>豆儿有点甜</t>
  </si>
  <si>
    <t>https://www.xiaohongshu.com/user/profile/5ce756f500000000180062ef?xhsshare=CopyLink&amp;appuid=5ce756f500000000180062ef&amp;apptime=1598609624</t>
  </si>
  <si>
    <t>2020-11-25 21:19</t>
  </si>
  <si>
    <t>72</t>
  </si>
  <si>
    <t>Dici</t>
  </si>
  <si>
    <t>huaya751109</t>
  </si>
  <si>
    <t>13302637426</t>
  </si>
  <si>
    <t>星星</t>
  </si>
  <si>
    <t>https://www.xiaohongshu.com/user/profile/5e9da3390000000001005a27?xhsshare=CopyLink&amp;appuid=5e9da3390000000001005a27&amp;apptime=1606295364</t>
  </si>
  <si>
    <t>2020-11-25 21:21</t>
  </si>
  <si>
    <t>194</t>
  </si>
  <si>
    <t>A_h</t>
  </si>
  <si>
    <t>chenziwei0933</t>
  </si>
  <si>
    <t>小v不会飞</t>
  </si>
  <si>
    <t>https://www.xiaohongshu.com/user/profile/5e9b23f700000000010036bf?xhsshare=CopyLink&amp;appuid=5e9b23f700000000010036bf&amp;apptime=1606315016</t>
  </si>
  <si>
    <t>89000</t>
  </si>
  <si>
    <t>西安</t>
  </si>
  <si>
    <t>2020-11-25 21:24</t>
  </si>
  <si>
    <t>210</t>
  </si>
  <si>
    <t>Skyler</t>
  </si>
  <si>
    <t>Abu869</t>
  </si>
  <si>
    <t>18382233776</t>
  </si>
  <si>
    <t>阿布AA</t>
  </si>
  <si>
    <t>https://www.xiaohongshu.com/user/profile/5cd5b7210000000017030a2b?xhsshare=CopyLink&amp;appuid=5c219197000000000703b09f&amp;apptime=1606320796</t>
  </si>
  <si>
    <t>星星发布了一篇小红书笔记，快来看吧！😆 DgC6sNXEw11C0D2 😆 http://xhslink.com/t0a1U，复制本条信息，打开【小红书】App查看精彩内容！</t>
  </si>
  <si>
    <t>190</t>
  </si>
  <si>
    <t>小v不会飞（急事弹语音）</t>
  </si>
  <si>
    <t>xiaohe1818181818</t>
  </si>
  <si>
    <t>17721311471</t>
  </si>
  <si>
    <t>茉莉蓝</t>
  </si>
  <si>
    <t>https://www.xiaohongshu.com/user/profile/55966ed15894464ebe4ffa8e?xhsshare=CopyLink&amp;appuid=55966ed15894464ebe4ffa8e&amp;apptime=1606313747</t>
  </si>
  <si>
    <t>53500</t>
  </si>
  <si>
    <t>微博 微信</t>
  </si>
  <si>
    <t>2020-11-25 21:25</t>
  </si>
  <si>
    <t>183</t>
  </si>
  <si>
    <t>阿布</t>
  </si>
  <si>
    <t>xjdqzlhxb</t>
  </si>
  <si>
    <t>18929950082</t>
  </si>
  <si>
    <t>gd在干嘛</t>
  </si>
  <si>
    <t>https://www.xiaohongshu.com/user/profile/5f139d8b000000000101f00b?xhsshare=CopyLink&amp;appuid=5f139d8b000000000101f00b&amp;apptime=1606311674</t>
  </si>
  <si>
    <t>91000</t>
  </si>
  <si>
    <t>广东省佛山市</t>
  </si>
  <si>
    <t>2020-11-25 21:27</t>
  </si>
  <si>
    <t>47</t>
  </si>
  <si>
    <t>b13256629152</t>
  </si>
  <si>
    <t>13551508176</t>
  </si>
  <si>
    <t>啊我又饿了</t>
  </si>
  <si>
    <t>https://www.xiaohongshu.com/user/profile/5ccad7b2000000001703fe20?xhsshare=CopyLink&amp;appuid=5ccad7b2000000001703fe20&amp;apptime=1606294969</t>
  </si>
  <si>
    <t>四川省内江市资中县</t>
  </si>
  <si>
    <t>2020-11-25 21:46</t>
  </si>
  <si>
    <t>159</t>
  </si>
  <si>
    <t>ll</t>
  </si>
  <si>
    <t>cptc22</t>
  </si>
  <si>
    <t>18588471459</t>
  </si>
  <si>
    <t>小鬼</t>
  </si>
  <si>
    <t>https://www.xiaohongshu.com/user/profile/5f7c834b0000000001000b47?xhsshare=CopyLink&amp;appuid=5f7c834b0000000001000b47&amp;apptime=1606267578</t>
  </si>
  <si>
    <t>2020-11-25 21:49</t>
  </si>
  <si>
    <t>93</t>
  </si>
  <si>
    <t>小红书 啊我又饿了</t>
  </si>
  <si>
    <t>xwmyy123</t>
  </si>
  <si>
    <t>13780976098</t>
  </si>
  <si>
    <t>小吴没有羊</t>
  </si>
  <si>
    <t>https://www.xiaohongshu.com/user/profile/5eb264c00000000001004f38?xhsshare=CopyLink&amp;appuid=5abc7c2911be100bfa242546&amp;apptime=1606296632</t>
  </si>
  <si>
    <t>57000</t>
  </si>
  <si>
    <t>绿洲微博</t>
  </si>
  <si>
    <t>236</t>
  </si>
  <si>
    <t>缘来是你</t>
  </si>
  <si>
    <t>swallow-red</t>
  </si>
  <si>
    <t>16638996787</t>
  </si>
  <si>
    <t>捣蛋小猪猪nisa</t>
  </si>
  <si>
    <t>小鬼https://www.xiaohongshu.com/user/profile/5a02f5e24eacab271fc5a654?xhsshare=CopyLink&amp;appuid=5a02f5e24eacab271fc5a654&amp;apptime=1551105053</t>
  </si>
  <si>
    <t>196000</t>
  </si>
  <si>
    <t>三天内</t>
  </si>
  <si>
    <t>无，但是会拍会剪辑</t>
  </si>
  <si>
    <t>2020-11-25 21:54</t>
  </si>
  <si>
    <t>14</t>
  </si>
  <si>
    <t>格格巫 👿</t>
  </si>
  <si>
    <t>Kelly2017one</t>
  </si>
  <si>
    <t>15916907985</t>
  </si>
  <si>
    <t>凯凯</t>
  </si>
  <si>
    <t>https://www.xiaohongshu.com/user/profile/5f48fec8000000000101ded6?xhsshare=CopyLink&amp;appuid=5f48fec8000000000101ded6&amp;apptime=1606294544</t>
  </si>
  <si>
    <t>46000</t>
  </si>
  <si>
    <t>福州</t>
  </si>
  <si>
    <t>2020-11-25 21:55</t>
  </si>
  <si>
    <t>65</t>
  </si>
  <si>
    <t>hhy梦👼捣蛋小猪猪</t>
  </si>
  <si>
    <t>a19915945605</t>
  </si>
  <si>
    <t>18326490548</t>
  </si>
  <si>
    <t>刘小希</t>
  </si>
  <si>
    <t>https://www.xiaohongshu.com/user/profile/5ea6b1d40000000001003b4a</t>
  </si>
  <si>
    <t>考拉</t>
  </si>
  <si>
    <t>2020-11-25 22:12</t>
  </si>
  <si>
    <t>12</t>
  </si>
  <si>
    <t>Lizir</t>
  </si>
  <si>
    <t>lambchuchu</t>
  </si>
  <si>
    <t>13695906225</t>
  </si>
  <si>
    <t>甜锅</t>
  </si>
  <si>
    <t>https://www.xiaohongshu.com/user/profile/5ae5f56c11be1047082a984a?xhsshare=CopyLink&amp;appuid=5ad4ac8ae8ac2b5dbcb96417&amp;apptime=1606294547</t>
  </si>
  <si>
    <t>41000</t>
  </si>
  <si>
    <t>福建泉州</t>
  </si>
  <si>
    <t>186</t>
  </si>
  <si>
    <t>唐僧肉</t>
  </si>
  <si>
    <t>WL1446593643</t>
  </si>
  <si>
    <t>15182123128</t>
  </si>
  <si>
    <t>吐司妹v</t>
  </si>
  <si>
    <t>https://www.xiaohongshu.com/user/profile/5cee75d800000000110021be?xhsshare=CopyLink&amp;appuid=5b2df5eae8ac2b45e42ee96f&amp;apptime=1606312421</t>
  </si>
  <si>
    <t>美食</t>
  </si>
  <si>
    <t>2020-11-25 22:17</t>
  </si>
  <si>
    <t>198</t>
  </si>
  <si>
    <t>阳莱</t>
  </si>
  <si>
    <t>lpmln411</t>
  </si>
  <si>
    <t>18249802078</t>
  </si>
  <si>
    <t>莫不是莫</t>
  </si>
  <si>
    <t>https://www.xiaohongshu.com/user/profile/5a325d9a4eacab43e7ed8296?xhsshare=CopyLink&amp;appuid=5a325d9a4eacab43e7ed8296&amp;apptime=1600107389</t>
  </si>
  <si>
    <t>55000</t>
  </si>
  <si>
    <t>大众</t>
  </si>
  <si>
    <t>2020-11-25 22:22</t>
  </si>
  <si>
    <t>272</t>
  </si>
  <si>
    <t>怡崽</t>
  </si>
  <si>
    <t>13650026688</t>
  </si>
  <si>
    <t>18029883768</t>
  </si>
  <si>
    <t>SUEY</t>
  </si>
  <si>
    <t>https://www.xiaohongshu.com/user/profile/5d66a38b000000000100516f?xhsshare=CopyLink&amp;appuid=5d66a38b000000000100516f&amp;apptime=1606388833</t>
  </si>
  <si>
    <t>河源</t>
  </si>
  <si>
    <t>2020-11-25 22:26</t>
  </si>
  <si>
    <t>260</t>
  </si>
  <si>
    <t>Brownie</t>
  </si>
  <si>
    <t>lwh_925663023</t>
  </si>
  <si>
    <t>13682317728</t>
  </si>
  <si>
    <t>vanva</t>
  </si>
  <si>
    <t>https://www.xiaohongshu.com/user/profile/5d94ca8d0000000001004172?xhsshare=CopyLink&amp;appuid=5d94ca8d0000000001004172&amp;apptime=1606372130</t>
  </si>
  <si>
    <t>40000</t>
  </si>
  <si>
    <t>2020-11-25 22:33</t>
  </si>
  <si>
    <t>246</t>
  </si>
  <si>
    <t>S</t>
  </si>
  <si>
    <t xml:space="preserve">PUPURICH </t>
  </si>
  <si>
    <t>煎一个妮</t>
  </si>
  <si>
    <t>https://www.xiaohongshu.com/user/profile/5c5a487a000000001d03452e?xhsshare=CopyLink&amp;appuid=5c5a487a000000001d03452e&amp;apptime=1606362676</t>
  </si>
  <si>
    <t>127000</t>
  </si>
  <si>
    <t>护肤,彩妆,母婴</t>
  </si>
  <si>
    <t>2020-11-25 22:37</t>
  </si>
  <si>
    <t>138</t>
  </si>
  <si>
    <t xml:space="preserve">dorishuohuo </t>
  </si>
  <si>
    <t>15907571058</t>
  </si>
  <si>
    <t>给你一朵小fafa</t>
  </si>
  <si>
    <t>https://www.xiaohongshu.com/user/profile/5f4dd8db000000000101e647?xhsshare=CopyLink&amp;appuid=5faa53e7000000000100ad36&amp;apptime=1606300884</t>
  </si>
  <si>
    <t>71000</t>
  </si>
  <si>
    <t>2020-11-25 22:46</t>
  </si>
  <si>
    <t>18</t>
  </si>
  <si>
    <t>噗噗💨</t>
  </si>
  <si>
    <t>clhz1992011</t>
  </si>
  <si>
    <t>17875677804</t>
  </si>
  <si>
    <t>牛仔</t>
  </si>
  <si>
    <t>https://www.xiaohongshu.com/user/profile/5eca1a310000000001005d6a?xhsshare=CopyLink&amp;appuid=5eca1a310000000001005d6a&amp;apptime=1606294673</t>
  </si>
  <si>
    <t>2020-11-25 22:48</t>
  </si>
  <si>
    <t>197</t>
  </si>
  <si>
    <t>Lena(消息多回复慢）</t>
  </si>
  <si>
    <t>cy20160312</t>
  </si>
  <si>
    <t>13818748923</t>
  </si>
  <si>
    <t>欣欣陈</t>
  </si>
  <si>
    <t>https://www.xiaohongshu.com/user/profile/5cbdf5080000000012025af2?xhsshare=CopyLink&amp;appuid=5cbdf5080000000012025af2&amp;apptime=1606315771</t>
  </si>
  <si>
    <t>273000</t>
  </si>
  <si>
    <t>给你一朵小fafa发布了一篇小红书笔记，快来看吧！😆 Zn501tfKrPI5oHv 😆 http://xhslink.com/osIZU，复制本条信息，打开【小红书】App查看精彩内容！</t>
  </si>
  <si>
    <t>2020-11-25 22:50</t>
  </si>
  <si>
    <t>146</t>
  </si>
  <si>
    <t>骄傲的倔强</t>
  </si>
  <si>
    <t>mei</t>
  </si>
  <si>
    <t>13620025607</t>
  </si>
  <si>
    <t>谭肥mei</t>
  </si>
  <si>
    <t>https://www.xiaohongshu.com/user/profile/5ed7b129000000000101d923?xhsshare=CopyLink&amp;appuid=5ed7b129000000000101d923&amp;apptime=1606301483</t>
  </si>
  <si>
    <t>139000</t>
  </si>
  <si>
    <t>2020-11-25 22:53</t>
  </si>
  <si>
    <t>266</t>
  </si>
  <si>
    <t>周周的陈陈</t>
  </si>
  <si>
    <t>sys18781164260</t>
  </si>
  <si>
    <t>18579975067</t>
  </si>
  <si>
    <t>梦里打怪兽</t>
  </si>
  <si>
    <t>https://www.xiaohongshu.com/user/profile/5b4b37474eacab65643c99dd?xhsshare=CopyLink&amp;appuid=5b4b37474eacab65643c99dd&amp;apptime=1606377974</t>
  </si>
  <si>
    <t>33000</t>
  </si>
  <si>
    <t>彩妆,穿搭</t>
  </si>
  <si>
    <t>广西北海</t>
  </si>
  <si>
    <t>2020-11-25 23:10</t>
  </si>
  <si>
    <t>86</t>
  </si>
  <si>
    <t>mei👀</t>
  </si>
  <si>
    <t>LL_377742544</t>
  </si>
  <si>
    <t>13610253772</t>
  </si>
  <si>
    <t>失眠的猫头鹰</t>
  </si>
  <si>
    <t>https://www.xiaohongshu.com/user/profile/5bbdf133e752f700017ac8de?xhsshare=CopyLink&amp;appuid=5534849f2e1d935c70618e67&amp;apptime=1606296338</t>
  </si>
  <si>
    <t>42000</t>
  </si>
  <si>
    <t>2020-11-25 23:19</t>
  </si>
  <si>
    <t>214</t>
  </si>
  <si>
    <t>孙娅霜Syasun</t>
  </si>
  <si>
    <t>1023002503</t>
  </si>
  <si>
    <t>18781164260</t>
  </si>
  <si>
    <t>糯米姐姐</t>
  </si>
  <si>
    <t>https://www.xiaohongshu.com/user/profile/5ef20ea0000000000101ee73?xhsshare=CopyLink&amp;appuid=5ef20ea0000000000101ee73&amp;apptime=1597831915</t>
  </si>
  <si>
    <t>2020-11-25 23:24</t>
  </si>
  <si>
    <t>24</t>
  </si>
  <si>
    <t>L</t>
  </si>
  <si>
    <t>hhxy2017117</t>
  </si>
  <si>
    <t>18271869965</t>
  </si>
  <si>
    <t>十二月兔兔子</t>
  </si>
  <si>
    <t>https://www.xiaohongshu.com/user/profile/5a4a22384eacab4bf60ddea6?xhsshare=CopyLink&amp;appuid=5a4a22384eacab4bf60ddea6&amp;apptime=1603278255</t>
  </si>
  <si>
    <t>湖北武汉</t>
  </si>
  <si>
    <t>2020-11-25 23:36</t>
  </si>
  <si>
    <t>125</t>
  </si>
  <si>
    <t>🕑</t>
  </si>
  <si>
    <t>zyqyq_yq</t>
  </si>
  <si>
    <t>15889933662</t>
  </si>
  <si>
    <t>芝士cookies</t>
  </si>
  <si>
    <t>https://www.xiaohongshu.com/user/profile/5f3e7ab900000000010009c5?xhsshare=CopyLink&amp;appuid=5f3e7ab900000000010009c5&amp;apptime=1602943179</t>
  </si>
  <si>
    <t>糯米姐姐ss🦋发布了一篇小红书笔记，快来看吧！😆 prs2O02PFle2EzW 😆 http://xhslink.com/ymJUU，复制本条信息，打开【小红书】App查看精彩内容！</t>
  </si>
  <si>
    <t>2020-11-25 23:39</t>
  </si>
  <si>
    <t>252</t>
  </si>
  <si>
    <t>小红书兔兔子（十七）</t>
  </si>
  <si>
    <t>ymbatdalb-D</t>
  </si>
  <si>
    <t>13902657604</t>
  </si>
  <si>
    <t>热汤加少甜</t>
  </si>
  <si>
    <t>https://www.xiaohongshu.com/user/profile/5e5a4a2c0000000001002b95?xhsshare=CopyLink&amp;appuid=5dd34b110000000001003c24&amp;apptime=1606368645</t>
  </si>
  <si>
    <t>广东惠州</t>
  </si>
  <si>
    <t>2020-11-25 23:45</t>
  </si>
  <si>
    <t>22</t>
  </si>
  <si>
    <t>Cookies🍒</t>
  </si>
  <si>
    <t>HUANG_HOIYAN</t>
  </si>
  <si>
    <t>13226898380</t>
  </si>
  <si>
    <t>xin✨</t>
  </si>
  <si>
    <t>https://www.xiaohongshu.com/user/profile/5eedc5f6000000000101d4e6?xhsshare=CopyLink&amp;appuid=5eedc5f6000000000101d4e6&amp;apptime=1606294670</t>
  </si>
  <si>
    <t>广东省广州市</t>
  </si>
  <si>
    <t>微博，大众</t>
  </si>
  <si>
    <t>芝士cookies发布了一篇小红书笔记，快来看吧！😆 zOIU2NyjgQIORsW 😆 http://xhslink.com/ByETU，复制本条信息，打开【小红书】App查看精彩内容！</t>
  </si>
  <si>
    <t>2020-11-25 23:56</t>
  </si>
  <si>
    <t>43</t>
  </si>
  <si>
    <t>w17664524530</t>
  </si>
  <si>
    <t>18520569720</t>
  </si>
  <si>
    <t>耶耶耶^</t>
  </si>
  <si>
    <t>https://www.xiaohongshu.com/user/profile/5f1e43f70000000001002c07?xhsshare=CopyLink&amp;appuid=5d932652000000000100aa69&amp;apptime=1606294903</t>
  </si>
  <si>
    <t>35000</t>
  </si>
  <si>
    <t>wb</t>
  </si>
  <si>
    <t>2020-11-26 00:05</t>
  </si>
  <si>
    <t>244</t>
  </si>
  <si>
    <t>ʚ xin ɞ</t>
  </si>
  <si>
    <t>1825019310</t>
  </si>
  <si>
    <t>13828089259</t>
  </si>
  <si>
    <t>豆角的宝宝</t>
  </si>
  <si>
    <t>https://www.xiaohongshu.com/user/profile/5dc2bc6000000000010070c4?xhsshare=CopyLink&amp;appuid=5dc2bc6000000000010070c4&amp;apptime=1606360989</t>
  </si>
  <si>
    <t>广东省佛山市高明区荷城街道  佛山市高明富湾镇学府路9号校园通广东职业技术学院</t>
  </si>
  <si>
    <t>2020-11-26 00:06</t>
  </si>
  <si>
    <t>157</t>
  </si>
  <si>
    <t>zqq439414565</t>
  </si>
  <si>
    <t>17664524530</t>
  </si>
  <si>
    <t>西西</t>
  </si>
  <si>
    <t>https://www.xiaohongshu.com/user/profile/5e82fb200000000001002e33?xhsshare=CopyLink&amp;appuid=5e82fb200000000001002e33&amp;apptime=1606302418</t>
  </si>
  <si>
    <t>山东省泰安市</t>
  </si>
  <si>
    <t>2020-11-26 00:08</t>
  </si>
  <si>
    <t>133</t>
  </si>
  <si>
    <t>微风吹过</t>
  </si>
  <si>
    <t>NeiNei-a_a</t>
  </si>
  <si>
    <t>18375488781</t>
  </si>
  <si>
    <t>日奈</t>
  </si>
  <si>
    <t>https://www.xiaohongshu.com/user/profile/59ee793a11be1079ffe58b7f?xhsshare=CopyLink&amp;appuid=5ad2090d4eacab306fbf5240&amp;apptime=1606299800</t>
  </si>
  <si>
    <t>泰安</t>
  </si>
  <si>
    <t>2020-11-26 00:13</t>
  </si>
  <si>
    <t>237</t>
  </si>
  <si>
    <t>yyxhzj8478997</t>
  </si>
  <si>
    <t>15083568283</t>
  </si>
  <si>
    <t>小乔</t>
  </si>
  <si>
    <t>https://www.xiaohongshu.com/user/profile/598f0cc05e87e74bb09d8dd1?xhsshare=CopyLink&amp;appuid=598f0cc05e87e74bb09d8dd1&amp;apptime=1606357145</t>
  </si>
  <si>
    <t>31000</t>
  </si>
  <si>
    <t>赣州</t>
  </si>
  <si>
    <t>小红书 美图 朋友圈 微博</t>
  </si>
  <si>
    <t>西西发布了一篇小红书笔记，快来看吧！😆 rY0U5rmEytkCM1W 😆 http://xhslink.com/cok4U，复制本条信息，打开【小红书】App查看精彩内容！</t>
  </si>
  <si>
    <t>2020-11-26 00:14</t>
  </si>
  <si>
    <t>248</t>
  </si>
  <si>
    <t>日奈.</t>
  </si>
  <si>
    <t>Clouds_roll</t>
  </si>
  <si>
    <t>134880678043</t>
  </si>
  <si>
    <t>勃艮第红的布丁</t>
  </si>
  <si>
    <t>https://www.xiaohongshu.com/user/profile/5f75f8d900000000010074cc?xhsshare=CopyLink&amp;appuid=5f75f8d900000000010074cc&amp;apptime=1606364369</t>
  </si>
  <si>
    <t>日奈发布了一篇小红书笔记，快来看吧！😆 ljW8k6EU2UanymE 😆 http://xhslink.com/VY55U，复制本条信息，打开【小红书】App查看精彩内容！</t>
  </si>
  <si>
    <t>2020-11-26 00:51</t>
  </si>
  <si>
    <t>153</t>
  </si>
  <si>
    <t>MüLLER（品合）</t>
  </si>
  <si>
    <t>RICH37x</t>
  </si>
  <si>
    <t>13556506590</t>
  </si>
  <si>
    <t>柠檬茶飞TEA</t>
  </si>
  <si>
    <t>https://www.xiaohongshu.com/user/profile/5b48b6b04eacab34ec8858cc?xhsshare=CopyLink&amp;appuid=5b48b6b04eacab34ec8858cc&amp;apptime=1606302224</t>
  </si>
  <si>
    <t>广东省肇庆市</t>
  </si>
  <si>
    <t>3天</t>
  </si>
  <si>
    <t>两天</t>
  </si>
  <si>
    <t>2020-11-26 00:54</t>
  </si>
  <si>
    <t>202</t>
  </si>
  <si>
    <t>pompompurin</t>
  </si>
  <si>
    <t>yq18356182865</t>
  </si>
  <si>
    <t>17711063406</t>
  </si>
  <si>
    <t>Yy_</t>
  </si>
  <si>
    <t>https://www.xiaohongshu.com/user/profile/5f07fbca000000000101f787?xhsshare=CopyLink&amp;appuid=5f07fbca000000000101f787&amp;apptime=1606318003</t>
  </si>
  <si>
    <t>49000</t>
  </si>
  <si>
    <t>四川省眉山市</t>
  </si>
  <si>
    <t>勃艮第红的布丁发布了一篇小红书笔记，快来看吧！😆 iFic1S0XCvbb4XZ 😆 http://xhslink.com/mpz0U，复制本条信息，打开【小红书】App查看精彩内容！</t>
  </si>
  <si>
    <t>2020-11-26 00:56</t>
  </si>
  <si>
    <t>208</t>
  </si>
  <si>
    <t>jericaaaa</t>
  </si>
  <si>
    <t>13266843134</t>
  </si>
  <si>
    <t>我叫杰瑞子</t>
  </si>
  <si>
    <t>https://www.xiaohongshu.com/user/profile/5ec8bdd0000000000101e6d3?xhsshare=CopyLink&amp;appuid=5ec8bdd0000000000101e6d3&amp;apptime=1602740869</t>
  </si>
  <si>
    <t>不可</t>
  </si>
  <si>
    <t>2020-11-26 01:16</t>
  </si>
  <si>
    <t>39</t>
  </si>
  <si>
    <t>杨倩</t>
  </si>
  <si>
    <t>LXM13080040726</t>
  </si>
  <si>
    <t>17855603138</t>
  </si>
  <si>
    <t>淳淳z</t>
  </si>
  <si>
    <t>https://www.xiaohongshu.com/user/profile/5f32c7180000000001007fd2?xhsshare=CopyLink&amp;appuid=5f32c7180000000001007fd2&amp;apptime=1606294844</t>
  </si>
  <si>
    <t>112000</t>
  </si>
  <si>
    <t>2020-11-26 01:21</t>
  </si>
  <si>
    <t>52</t>
  </si>
  <si>
    <t>Jerica,</t>
  </si>
  <si>
    <t>Wose_boy</t>
  </si>
  <si>
    <t>18925864708</t>
  </si>
  <si>
    <t>仙女小芥末</t>
  </si>
  <si>
    <t>https://www.xiaohongshu.com/user/profile/5f0dc27a0000000001004446?xhsshare=CopyLink&amp;appuid=59ae2e1150c4b4672725c4f8&amp;apptime=1604898785</t>
  </si>
  <si>
    <t>2020-11-26 01:35</t>
  </si>
  <si>
    <t>79</t>
  </si>
  <si>
    <t>cny</t>
  </si>
  <si>
    <t>fxd10006</t>
  </si>
  <si>
    <t>13080040726</t>
  </si>
  <si>
    <t>K Lin姑妈</t>
  </si>
  <si>
    <t>https://www.xiaohongshu.com/user/profile/5f28ba7d00000000010048bb?xhsshare=CopyLink&amp;appuid=5f28ba7d00000000010048bb&amp;apptime=1606295775</t>
  </si>
  <si>
    <t>吉林长春</t>
  </si>
  <si>
    <t xml:space="preserve"> ，</t>
  </si>
  <si>
    <t>2020-11-26 01:49</t>
  </si>
  <si>
    <t>168</t>
  </si>
  <si>
    <t>阿园🎈</t>
  </si>
  <si>
    <t>chenweitingzdfy</t>
  </si>
  <si>
    <t>13267184180</t>
  </si>
  <si>
    <t>🌟🌟猫又</t>
  </si>
  <si>
    <t>https://www.xiaohongshu.com/user/profile/5c5b731b0000000011016611?xhsshare=CopyLink&amp;appuid=59b753895e87e7623787e8d3&amp;apptime=1606306110</t>
  </si>
  <si>
    <t>77028</t>
  </si>
  <si>
    <t>微博 网易考拉</t>
  </si>
  <si>
    <t>2020-11-26 02:05</t>
  </si>
  <si>
    <t>245</t>
  </si>
  <si>
    <t>猫😈</t>
  </si>
  <si>
    <t>xiaolujiao110</t>
  </si>
  <si>
    <t>13018405591</t>
  </si>
  <si>
    <t>coco</t>
  </si>
  <si>
    <t>https://www.xiaohongshu.com/user/profile/5e5202800000000001000b94?xhsshare=CopyLink&amp;appuid=5afeded911be1017b7129d61&amp;apptime=1588581389</t>
  </si>
  <si>
    <t xml:space="preserve"> 7</t>
  </si>
  <si>
    <t>K Lin姑妈发布了一篇小红书笔记，快来看吧！😆 YKpp2aDzdfB3mWe 😆 http://xhslink.com/Idn5U，复制本条信息，打开【小红书】App查看精彩内容！</t>
  </si>
  <si>
    <t>2020-11-26 02:15</t>
  </si>
  <si>
    <t>220</t>
  </si>
  <si>
    <t>🌟猫又 感叹号是消息被限制</t>
  </si>
  <si>
    <t>wxy_9034</t>
  </si>
  <si>
    <t>18516556709</t>
  </si>
  <si>
    <t>Wang^小小</t>
  </si>
  <si>
    <t>https://www.xiaohongshu.com/user/profile/58beb4435e87e7608441edca?xhsshare=CopyLink&amp;appuid=58beb4895e87e76a2741ec19&amp;apptime=1606328142</t>
  </si>
  <si>
    <t>125000</t>
  </si>
  <si>
    <t>山西太原</t>
  </si>
  <si>
    <t>微博 绿洲 美图</t>
  </si>
  <si>
    <t>🌟🌟猫又发布了一篇小红书笔记，快来看吧！😆 jizTwmcK7egBkd3 😆 http://xhslink.com/5wV1U，复制本条信息，打开【小红书】App查看精彩内容！</t>
  </si>
  <si>
    <t>2020-11-26 02:16</t>
  </si>
  <si>
    <t>195</t>
  </si>
  <si>
    <t>溪涧肥鱼</t>
  </si>
  <si>
    <t>HEYING1993y</t>
  </si>
  <si>
    <t>13456176644</t>
  </si>
  <si>
    <t>标得否</t>
  </si>
  <si>
    <t>https://www.xiaohongshu.com/user/profile/5964667e6a6a690ab8475ab0?xhsshare=CopyLink&amp;appuid=5dd3abd600000000010036a2&amp;apptime=1606315503</t>
  </si>
  <si>
    <t>宁波</t>
  </si>
  <si>
    <t>CoCo发布了一篇小红书笔记，快来看吧！😆 UE3thhRbfgttZUo 😆 http://xhslink.com/LiCZU，复制本条信息，打开【小红书】App查看精彩内容！</t>
  </si>
  <si>
    <t>2020-11-26 03:00</t>
  </si>
  <si>
    <t>258</t>
  </si>
  <si>
    <t>Wxy^</t>
  </si>
  <si>
    <t>elsahaon</t>
  </si>
  <si>
    <t>15876369034</t>
  </si>
  <si>
    <t>芝士加满</t>
  </si>
  <si>
    <t>https://www.xiaohongshu.com/user/profile/5abc66fd11be1077e761919d?xhsshare=CopyLink&amp;appuid=5abc66fd11be1077e761919d&amp;apptime=1606371574</t>
  </si>
  <si>
    <t>广东省湛江市</t>
  </si>
  <si>
    <t>2020-11-26 03:03</t>
  </si>
  <si>
    <t>94</t>
  </si>
  <si>
    <t>Maruko</t>
  </si>
  <si>
    <t>Axb170605</t>
  </si>
  <si>
    <t>13679588776</t>
  </si>
  <si>
    <t>泡芙</t>
  </si>
  <si>
    <t>https://www.xiaohongshu.com/user/profile/55ddbbaaa75c95495ecbf916?xhsshare=CopyLink&amp;appuid=55ddbb1267bc651a0ad3874b&amp;apptime=1606296678</t>
  </si>
  <si>
    <t>微博，美图</t>
  </si>
  <si>
    <t>2020-11-26 03:22</t>
  </si>
  <si>
    <t>118</t>
  </si>
  <si>
    <t>Cherie(有档期)</t>
  </si>
  <si>
    <t>a499362631</t>
  </si>
  <si>
    <t>15918251644</t>
  </si>
  <si>
    <t>林镜子</t>
  </si>
  <si>
    <t>https://www.xiaohongshu.com/user/profile/5f06d0250000000001005add?xhsshare=CopyLink&amp;appuid=5f06d0250000000001005add&amp;apptime=1606298433</t>
  </si>
  <si>
    <t>2020-11-26 03:34</t>
  </si>
  <si>
    <t>179</t>
  </si>
  <si>
    <t>泡芙(在外面)</t>
  </si>
  <si>
    <t>17710285357</t>
  </si>
  <si>
    <t>13214100182</t>
  </si>
  <si>
    <t>红红火火小仙女</t>
  </si>
  <si>
    <t>https://www.xiaohongshu.com/user/profile/5bd79e9b6827a400012ce780?xhsshare=CopyLink&amp;appuid=5bd79e9b6827a400012ce780&amp;apptime=1606309858</t>
  </si>
  <si>
    <t>2020-11-26 07:49</t>
  </si>
  <si>
    <t>209</t>
  </si>
  <si>
    <t>花花</t>
  </si>
  <si>
    <t>lh420805</t>
  </si>
  <si>
    <t>17857336931</t>
  </si>
  <si>
    <t>鹿的角</t>
  </si>
  <si>
    <t>https://www.xiaohongshu.com/user/profile/5b32df97f7e8b94521dd3098?xhsshare=CopyLink&amp;appuid=5e035e1700000000010047a2&amp;apptime=1606320312</t>
  </si>
  <si>
    <t>2020-11-26 08:15</t>
  </si>
  <si>
    <t>102</t>
  </si>
  <si>
    <t>红薯-红红火火小仙女</t>
  </si>
  <si>
    <t>ZT598-</t>
  </si>
  <si>
    <t>15169982411</t>
  </si>
  <si>
    <t>放羊的小昭</t>
  </si>
  <si>
    <t>https://www.xiaohongshu.com/user/profile/5eafcb0a0000000001000e93?xhsshare=CopyLink&amp;appuid=5f2d20390000000001000958&amp;apptime=1606297325</t>
  </si>
  <si>
    <t>50000</t>
  </si>
  <si>
    <t>2020-11-26 08:34</t>
  </si>
  <si>
    <t>169</t>
  </si>
  <si>
    <t>ʚ🐰ིྀɞ</t>
  </si>
  <si>
    <t>qung2007</t>
  </si>
  <si>
    <t>13431905145</t>
  </si>
  <si>
    <t>一口饼干</t>
  </si>
  <si>
    <t>https://www.xiaohongshu.com/user/profile/5e7601360000000001002253?xhsshare=CopyLink&amp;appuid=5e7601360000000001002253&amp;apptime=1593399634</t>
  </si>
  <si>
    <t>29000</t>
  </si>
  <si>
    <t>广东珠海</t>
  </si>
  <si>
    <t>微博 西五街</t>
  </si>
  <si>
    <t>鹿的角发布了一篇小红书笔记，快来看吧！😆 KTS0ua9hTv8ghH0 😆 http://xhslink.com/XCGWU，复制本条信息，打开【小红书】App查看精彩内容！</t>
  </si>
  <si>
    <t>2020-11-26 08:36</t>
  </si>
  <si>
    <t>247</t>
  </si>
  <si>
    <t>a</t>
  </si>
  <si>
    <t>15002846100</t>
  </si>
  <si>
    <t>13148674380</t>
  </si>
  <si>
    <t>桃气豆豆妹</t>
  </si>
  <si>
    <t>https://www.xiaohongshu.com/user/profile/5ebf98f2000000000101dcb3?xhsshare=CopyLink&amp;appuid=5ebf98f2000000000101dcb3&amp;apptime=1606363208</t>
  </si>
  <si>
    <t>广东阳江</t>
  </si>
  <si>
    <t>放羊的小昭发布了一篇小红书笔记，快来看吧！😆 uFg9idmzx4ASZTZ 😆 http://xhslink.com/rxT5U，复制本条信息，打开【小红书】App查看精彩内容！</t>
  </si>
  <si>
    <t>2020-11-26 08:44</t>
  </si>
  <si>
    <t>134</t>
  </si>
  <si>
    <t>15521305118</t>
  </si>
  <si>
    <t>13690930671</t>
  </si>
  <si>
    <t>一颗橙子王</t>
  </si>
  <si>
    <t>https://www.xiaohongshu.com/user/profile/5c1f7cdc00000000050312fa?xhsshare=CopyLink&amp;appuid=5f0406760000000001007816&amp;apptime=1600742988</t>
  </si>
  <si>
    <t>广东河源</t>
  </si>
  <si>
    <t>3--6</t>
  </si>
  <si>
    <t>2020-11-26 08:49</t>
  </si>
  <si>
    <t>120</t>
  </si>
  <si>
    <t>小慧儿.</t>
  </si>
  <si>
    <t>zjb551688</t>
  </si>
  <si>
    <t>偷喝汽水</t>
  </si>
  <si>
    <t>https://www.xiaohongshu.com/user/profile/5d36bd0c0000000012024d30?xhsshare=CopyLink&amp;appuid=5d36bd0c0000000012024d30&amp;apptime=1606298679</t>
  </si>
  <si>
    <t>26000</t>
  </si>
  <si>
    <t>2020-11-26 08:59</t>
  </si>
  <si>
    <t>177</t>
  </si>
  <si>
    <t>Lii</t>
  </si>
  <si>
    <t>meixiangfa1</t>
  </si>
  <si>
    <t>欢喜nn</t>
  </si>
  <si>
    <t>https://www.xiaohongshu.com/user/profile/5f12b6cb0000000001001625?xhsshare=CopyLink&amp;appuid=5f12b6cb0000000001001625&amp;apptime=1606310323</t>
  </si>
  <si>
    <t>44000</t>
  </si>
  <si>
    <t>2020-11-26 09:36</t>
  </si>
  <si>
    <t>262</t>
  </si>
  <si>
    <t>小醋包</t>
  </si>
  <si>
    <t>wx18333065482</t>
  </si>
  <si>
    <t>19927751032</t>
  </si>
  <si>
    <t>起司奶香猫</t>
  </si>
  <si>
    <t>https://www.xiaohongshu.com/user/profile/5f4c65150000000001007079?xhsshare=CopyLink&amp;appuid=5f4c65150000000001007079&amp;apptime=1602234790</t>
  </si>
  <si>
    <t>28000</t>
  </si>
  <si>
    <t>2020-11-26 09:41</t>
  </si>
  <si>
    <t>欢喜</t>
  </si>
  <si>
    <t>gaogao186872</t>
  </si>
  <si>
    <t>18940584599</t>
  </si>
  <si>
    <t>你今天看起来很美味</t>
  </si>
  <si>
    <t>https://www.xiaohongshu.com/user/profile/560592fba75c9541b65cb7af?xhsshare=CopyLink&amp;appuid=5819c41050c4b414e29e3b7b&amp;apptime=1606294407</t>
  </si>
  <si>
    <t>129000</t>
  </si>
  <si>
    <t>辽宁省朝阳市</t>
  </si>
  <si>
    <t>181</t>
  </si>
  <si>
    <t>小仙女🌸🌸</t>
  </si>
  <si>
    <t>JIYEON-0506</t>
  </si>
  <si>
    <t>18333065482</t>
  </si>
  <si>
    <t>贤味Loey</t>
  </si>
  <si>
    <t>https://www.xiaohongshu.com/user/profile/599004d482ec3903627a3808?xhsshare=CopyLink&amp;appuid=5951105550c4b41711bcac48&amp;apptime=1606310670</t>
  </si>
  <si>
    <t>142000</t>
  </si>
  <si>
    <t>沧州市</t>
  </si>
  <si>
    <t>.3</t>
  </si>
  <si>
    <t>149</t>
  </si>
  <si>
    <t>小豌豆</t>
  </si>
  <si>
    <t>zhangyu409</t>
  </si>
  <si>
    <t>18627840706</t>
  </si>
  <si>
    <t>晨曦快乐</t>
  </si>
  <si>
    <t>https://www.xiaohongshu.com/user/profile/5c613d29000000001000b260?xhsshare=CopyLink&amp;appuid=5c613d29000000001000b260&amp;apptime=1560043704</t>
  </si>
  <si>
    <t>52000</t>
  </si>
  <si>
    <t>武汉</t>
  </si>
  <si>
    <t>美图 微博</t>
  </si>
  <si>
    <t>2020-11-26 10:00</t>
  </si>
  <si>
    <t>78</t>
  </si>
  <si>
    <t>IsJiyeon7</t>
  </si>
  <si>
    <t>xiaoyongweiwinmmy</t>
  </si>
  <si>
    <t>13209943663</t>
  </si>
  <si>
    <t>依一叭</t>
  </si>
  <si>
    <t>https://www.xiaohongshu.com/user/profile/5f37c3a3000000000101c721?xhsshare=CopyLink&amp;appuid=5f37c3a3000000000101c721&amp;apptime=1606294074</t>
  </si>
  <si>
    <t>27000</t>
  </si>
  <si>
    <t>江西南昌</t>
  </si>
  <si>
    <t>好</t>
  </si>
  <si>
    <t>2020-11-26 10:22</t>
  </si>
  <si>
    <t>88</t>
  </si>
  <si>
    <t>小鱼</t>
  </si>
  <si>
    <t>mmm610mmm</t>
  </si>
  <si>
    <t>15364029708</t>
  </si>
  <si>
    <t>chef A</t>
  </si>
  <si>
    <t>https://www.xiaohongshu.com/user/profile/59b4d92c6a6a69780da9e9e9?xhsshare=CopyLink&amp;appuid=59b4d92c6a6a69780da9e9e9&amp;apptime=1606296343</t>
  </si>
  <si>
    <t>长沙</t>
  </si>
  <si>
    <t>绿洲，微博</t>
  </si>
  <si>
    <t>2020-11-26 10:30</t>
  </si>
  <si>
    <t>239</t>
  </si>
  <si>
    <t>18355135103</t>
  </si>
  <si>
    <t>13066370714</t>
  </si>
  <si>
    <t>长不大的小可耐</t>
  </si>
  <si>
    <t>https://www.xiaohongshu.com/user/profile/5d975f40000000000100b290?xhsshare=CopyLink&amp;appuid=57e699143460946a9826cb83&amp;apptime=1592248360</t>
  </si>
  <si>
    <t>依一叭发布了一篇小红书笔记，快来看吧！😆 mOuoZnOsfoU911D 😆 http://xhslink.com/AIw4U，复制本条信息，打开【小红书】App查看精彩内容！</t>
  </si>
  <si>
    <t>2020-11-26 10:37</t>
  </si>
  <si>
    <t>257</t>
  </si>
  <si>
    <t>Allen Chef</t>
  </si>
  <si>
    <t>17775378628</t>
  </si>
  <si>
    <t>13304156100</t>
  </si>
  <si>
    <t>https://www.xiaohongshu.com/user/profile/57c63763a9b2ed79f1ed6c78?xhsshare=CopyLink&amp;appuid=57c63763a9b2ed79f1ed6c78&amp;apptime=1606371416</t>
  </si>
  <si>
    <t>辽宁省丹东市</t>
  </si>
  <si>
    <t>新浪微博</t>
  </si>
  <si>
    <t>2020-11-26 11:02</t>
  </si>
  <si>
    <t>165</t>
  </si>
  <si>
    <t>九璃</t>
  </si>
  <si>
    <t>17710274529</t>
  </si>
  <si>
    <t>桃泽小野</t>
  </si>
  <si>
    <t>https://www.xiaohongshu.com/user/profile/5f6db34600000000010052d8?xhsshare=CopyLink&amp;appuid=5f6db34600000000010052d8&amp;apptime=1606305588</t>
  </si>
  <si>
    <t>安徽省</t>
  </si>
  <si>
    <t>2020-11-26 11:12</t>
  </si>
  <si>
    <t>187</t>
  </si>
  <si>
    <t>（@¥）</t>
  </si>
  <si>
    <t>Kylee-Lin</t>
  </si>
  <si>
    <t>豆芽妹妹</t>
  </si>
  <si>
    <t>https://www.xiaohongshu.com/user/profile/5e0ea84500000000010020d7?xhsshare=CopyLink&amp;appuid=5dbe80c10000000001005e3d&amp;apptime=1606312190</t>
  </si>
  <si>
    <t>233000</t>
  </si>
  <si>
    <t>辽宁铁岭</t>
  </si>
  <si>
    <t>2020-11-26 11:13</t>
  </si>
  <si>
    <t>273</t>
  </si>
  <si>
    <t>a182838456</t>
  </si>
  <si>
    <t>麦萃支</t>
  </si>
  <si>
    <t>https://www.xiaohongshu.com/user/profile/5f5dfa41000000000100a5da?xhsshare=CopyLink&amp;appuid=5f5dfa41000000000100a5da&amp;apptime=1604805659</t>
  </si>
  <si>
    <t>2020-11-26 11:20</t>
  </si>
  <si>
    <t>99</t>
  </si>
  <si>
    <t>小红书豆芽妹妹</t>
  </si>
  <si>
    <t>zhengdn1123</t>
  </si>
  <si>
    <t>17685480974</t>
  </si>
  <si>
    <t>甜酱奈良子</t>
  </si>
  <si>
    <t>https://www.xiaohongshu.com/user/profile/5e67193d0000000001004ae8?xhsshare=CopyLink&amp;appuid=5fb21d000000000001008a35&amp;apptime=1606296937</t>
  </si>
  <si>
    <t>2020-11-26 11:25</t>
  </si>
  <si>
    <t>53</t>
  </si>
  <si>
    <t>Kar3nal</t>
  </si>
  <si>
    <t xml:space="preserve">ccchhhh_ </t>
  </si>
  <si>
    <t>13143032506</t>
  </si>
  <si>
    <t>草莓味的27－</t>
  </si>
  <si>
    <t>https://www.xiaohongshu.com/user/profile/5f51f21f000000000100bbc0?xhsshare=CopyLink&amp;appuid=5f51f21f000000000100bbc0&amp;apptime=1605452191</t>
  </si>
  <si>
    <t>未发布</t>
  </si>
  <si>
    <t>2020-11-26 11:30</t>
  </si>
  <si>
    <t>54</t>
  </si>
  <si>
    <t>Wenw</t>
  </si>
  <si>
    <t>774347070</t>
  </si>
  <si>
    <t>13926491476</t>
  </si>
  <si>
    <t>小熊爱考拉饼干🍪</t>
  </si>
  <si>
    <t>https://www.xiaohongshu.com/user/profile/5e89250c0000000001000ba2?xhsshare=CopyLink&amp;appuid=5e89250c0000000001000ba2&amp;apptime=1606294748</t>
  </si>
  <si>
    <t>45000</t>
  </si>
  <si>
    <t>2020-11-26 11:57</t>
  </si>
  <si>
    <t>235</t>
  </si>
  <si>
    <t>草莓味的27-</t>
  </si>
  <si>
    <t>c20180618cc</t>
  </si>
  <si>
    <t>18060516875</t>
  </si>
  <si>
    <t>维多莉安</t>
  </si>
  <si>
    <t>https://www.xiaohongshu.com/user/profile/5f15612300000000010005fc?xhsshare=CopyLink&amp;appuid=5f15612300000000010005fc&amp;apptime=1603177197</t>
  </si>
  <si>
    <t>福建省福州市</t>
  </si>
  <si>
    <t>2020-11-26 12:07</t>
  </si>
  <si>
    <t>116</t>
  </si>
  <si>
    <t>笑笑</t>
  </si>
  <si>
    <t>mmmengxiu</t>
  </si>
  <si>
    <t xml:space="preserve">13682436862 </t>
  </si>
  <si>
    <t>小小橡皮檫</t>
  </si>
  <si>
    <t xml:space="preserve">https://www.xiaohongshu.com/user/profile/5f423bd0000000000101eae0?xhsshare=CopyLink&amp;appuid=5f423bd0000000000101eae0&amp;apptime=1603901402 </t>
  </si>
  <si>
    <t>2020-11-26 12:20</t>
  </si>
  <si>
    <t>85</t>
  </si>
  <si>
    <t>皮皮</t>
  </si>
  <si>
    <t>17620846577</t>
  </si>
  <si>
    <t>18297955020</t>
  </si>
  <si>
    <t>马多云小活泼</t>
  </si>
  <si>
    <t>https://www.xiaohongshu.com/user/profile/5deb21cd000000000100735d?xhsshare=CopyLink&amp;appuid=5deb21cd000000000100735d&amp;apptime=1606296338</t>
  </si>
  <si>
    <t>2020-11-26 12:24</t>
  </si>
  <si>
    <t>10</t>
  </si>
  <si>
    <t>沐沐</t>
  </si>
  <si>
    <t xml:space="preserve">cxn000 </t>
  </si>
  <si>
    <t>15820540384</t>
  </si>
  <si>
    <t>小初一🌈</t>
  </si>
  <si>
    <t>https://www.xiaohongshu.com/user/profile/5db6722f0000000001001a67?xhsshare=CopyLink&amp;appuid=5db6722f0000000001001a67&amp;apptime=1606294307</t>
  </si>
  <si>
    <t>22000</t>
  </si>
  <si>
    <t>中山</t>
  </si>
  <si>
    <t>2020-11-26 13:16</t>
  </si>
  <si>
    <t>11</t>
  </si>
  <si>
    <t>马多云</t>
  </si>
  <si>
    <t>k727555</t>
  </si>
  <si>
    <t>15217165545</t>
  </si>
  <si>
    <t>-777777楠友cherry</t>
  </si>
  <si>
    <t>https://www.xiaohongshu.com/user/profile/5eedc1bf000000000101c054?xhsshare=CopyLink&amp;appuid=5eedc1bf000000000101c054&amp;apptime=1602387624</t>
  </si>
  <si>
    <t>b站 微博</t>
  </si>
  <si>
    <t>马多云小活泼发布了一篇小红书笔记，快来看吧！😆 8wcagof0vu3P4Om 😆 http://xhslink.com/zuyTU，复制本条信息，打开【小红书】App查看精彩内容！</t>
  </si>
  <si>
    <t>2020-11-26 13:23</t>
  </si>
  <si>
    <t>218</t>
  </si>
  <si>
    <t>×××</t>
  </si>
  <si>
    <t>qazqaz516174147</t>
  </si>
  <si>
    <t>本宫略萌</t>
  </si>
  <si>
    <t>https://www.xiaohongshu.com/user/profile/573f6b196a6a694a3fded97f?xhsshare=CopyLink&amp;appuid=573f6b196a6a694a3fded97f&amp;apptime=1591076343</t>
  </si>
  <si>
    <t>43000</t>
  </si>
  <si>
    <t>2020-11-26 13:31</t>
  </si>
  <si>
    <t>55</t>
  </si>
  <si>
    <t>🌚忙完回复</t>
  </si>
  <si>
    <t>15218272520</t>
  </si>
  <si>
    <t>18135772052</t>
  </si>
  <si>
    <t>春风软水</t>
  </si>
  <si>
    <t>https://www.xiaohongshu.com/user/profile/58b970aa6a6a69492367cfb2?xhsshare=CopyLink&amp;appuid=58b970aa6a6a69492367cfb2&amp;apptime=1606295122</t>
  </si>
  <si>
    <t>郑州</t>
  </si>
  <si>
    <t>.5</t>
  </si>
  <si>
    <t>_77777777楠友cherry发布了一篇小红书笔记，快来看吧！😆 QQTPdtx5m0S7Lmm 😆 http://xhslink.com/OmJTU，复制本条信息，打开【小红书】App查看精彩内容！</t>
  </si>
  <si>
    <t>2020-11-26 13:53</t>
  </si>
  <si>
    <t>27</t>
  </si>
  <si>
    <t>小小小</t>
  </si>
  <si>
    <t>zx78337</t>
  </si>
  <si>
    <t>o蛋黄奶油包o</t>
  </si>
  <si>
    <t>https://www.xiaohongshu.com/user/profile/5d394b72000000001003664a?xhsshare=CopyLink&amp;appuid=5cea5f67000000001801ddb8&amp;apptime=1606294768</t>
  </si>
  <si>
    <t>2020-11-26 13:59</t>
  </si>
  <si>
    <t>112</t>
  </si>
  <si>
    <t>锦</t>
  </si>
  <si>
    <t>ls15012465309</t>
  </si>
  <si>
    <t>18159359687</t>
  </si>
  <si>
    <t>李寳寳寳🌸</t>
  </si>
  <si>
    <t>https://www.xiaohongshu.com/user/profile/5ee4e543000000000100677c?xhsshare=CopyLink&amp;appuid=5ee4e543000000000100677c&amp;apptime=1600446268</t>
  </si>
  <si>
    <t>2020-11-26 14:17</t>
  </si>
  <si>
    <t>191</t>
  </si>
  <si>
    <t xml:space="preserve"> o 蛋黃奶油包 o</t>
  </si>
  <si>
    <t>CXQcxq8023</t>
  </si>
  <si>
    <t>18121163678</t>
  </si>
  <si>
    <t>青冘</t>
  </si>
  <si>
    <t>https://www.xiaohongshu.com/user/profile/54811d572e1d9366d189f138?xhsshare=CopyLink&amp;appuid=54811d572e1d9366d189f138&amp;apptime=1594220732</t>
  </si>
  <si>
    <t>240</t>
  </si>
  <si>
    <t>yipinghan7319</t>
  </si>
  <si>
    <t>15218272820</t>
  </si>
  <si>
    <t>小松鼠耸耸</t>
  </si>
  <si>
    <t>https://www.xiaohongshu.com/user/profile/5f09da2e00000000010052f2?xhsshare=CopyLink&amp;appuid=5f09da2e00000000010052f2&amp;apptime=1606359693</t>
  </si>
  <si>
    <t>34799</t>
  </si>
  <si>
    <t>2020-11-26 14:20</t>
  </si>
  <si>
    <t>204</t>
  </si>
  <si>
    <t>🍭 HaiDa</t>
  </si>
  <si>
    <t>Lys345</t>
  </si>
  <si>
    <t>13468507967</t>
  </si>
  <si>
    <t>小C_丫</t>
  </si>
  <si>
    <t>https://www.xiaohongshu.com/user/profile/59f0708b4eacab6df4c48ca5?xhsshare=CopyLink&amp;appuid=59f0708b4eacab6df4c48ca5&amp;apptime=1606319089</t>
  </si>
  <si>
    <t>23000</t>
  </si>
  <si>
    <t>陕西</t>
  </si>
  <si>
    <t>63</t>
  </si>
  <si>
    <t>7_luhan_nn</t>
  </si>
  <si>
    <t>waka_waka12836</t>
  </si>
  <si>
    <t>15012465309</t>
  </si>
  <si>
    <t>韩毅平</t>
  </si>
  <si>
    <t>https://www.xiaohongshu.com/user/profile/5f4fc7890000000001008689?xhsshare=CopyLink&amp;appuid=5f4fc7890000000001008689&amp;apptime=1606295229</t>
  </si>
  <si>
    <t>小松鼠耸耸发布了一篇小红书笔记，快来看吧！😆 KTBlHxSVOWKdZri 😆 http://xhslink.com/beKTU，复制本条信息，打开【小红书】App查看精彩内容！</t>
  </si>
  <si>
    <t>2020-11-26 14:21</t>
  </si>
  <si>
    <t>196</t>
  </si>
  <si>
    <t>CHEN_XQ🎈</t>
  </si>
  <si>
    <t>hsm2674222</t>
  </si>
  <si>
    <t>18817378509</t>
  </si>
  <si>
    <t>漂亮主妇</t>
  </si>
  <si>
    <t>https://www.xiaohongshu.com/user/profile/5cb2a026000000001103bb32?xhsshare=CopyLink&amp;appuid=54f5677c2e1d934c6b730294&amp;apptime=1606315675</t>
  </si>
  <si>
    <t>2020-11-26 14:29</t>
  </si>
  <si>
    <t>189</t>
  </si>
  <si>
    <t>榕果二组·韩毅平_13661866878</t>
  </si>
  <si>
    <t>18565783382</t>
  </si>
  <si>
    <t>13661866878</t>
  </si>
  <si>
    <t>迷你白</t>
  </si>
  <si>
    <t>https://www.xiaohongshu.com/user/profile/5e9d86e30000000001007e79?xhsshare=CopyLink&amp;appuid=5e9d86e30000000001007e79&amp;apptime=1605189309</t>
  </si>
  <si>
    <t>2020-11-26 14:52</t>
  </si>
  <si>
    <t>207</t>
  </si>
  <si>
    <t>憨憨李</t>
  </si>
  <si>
    <t xml:space="preserve">Lsn168cm </t>
  </si>
  <si>
    <t>18213411650</t>
  </si>
  <si>
    <t>小花菜</t>
  </si>
  <si>
    <t>https://www.xiaohongshu.com/user/profile/5a67168e11be10619e6c8c6a?xhsshare=CopyLink&amp;appuid=5b0216e24eacab6e6bbc3156&amp;apptime=1606320311</t>
  </si>
  <si>
    <t>云南</t>
  </si>
  <si>
    <t>漂亮主妇发布了一篇小红书笔记，快来看吧！😆 PHbcW83evzNVqsY 😆 http://xhslink.com/R2Z0U，复制本条信息，打开【小红书】App查看精彩内容！</t>
  </si>
  <si>
    <t>2020-11-26 15:04</t>
  </si>
  <si>
    <t>71</t>
  </si>
  <si>
    <t>🌈（消息多 急事语音）</t>
  </si>
  <si>
    <t>pangmanyaMandy</t>
  </si>
  <si>
    <t>15138970956</t>
  </si>
  <si>
    <t>可可颂</t>
  </si>
  <si>
    <t>https://www.xiaohongshu.com/user/profile/5a9392754eacab091b577ce8?xhsshare=CopyLink&amp;appuid=5a9392754eacab091b577ce8&amp;apptime=1606295389</t>
  </si>
  <si>
    <t>2020-11-26 15:06</t>
  </si>
  <si>
    <t>193</t>
  </si>
  <si>
    <t>阿豹</t>
  </si>
  <si>
    <t>sushu19990424</t>
  </si>
  <si>
    <t>13960014335</t>
  </si>
  <si>
    <t>斯诺的每一天</t>
  </si>
  <si>
    <t>https://www.xiaohongshu.com/user/profile/5d085ba9000000001602f947?xhsshare=CopyLink&amp;appuid=5b44276111be1061afc25c8a&amp;apptime=1604157270</t>
  </si>
  <si>
    <t>18867</t>
  </si>
  <si>
    <t>福建</t>
  </si>
  <si>
    <t>2020-11-26 15:09</t>
  </si>
  <si>
    <t>126</t>
  </si>
  <si>
    <t>Kiki</t>
  </si>
  <si>
    <t>837913744</t>
  </si>
  <si>
    <t>沛淇</t>
  </si>
  <si>
    <t>https://www.xiaohongshu.com/user/profile/5f12cbfa00000000010004c2?xhsshare=CopyLink&amp;appuid=5f12cbfa00000000010004c2&amp;apptime=1604821294</t>
  </si>
  <si>
    <t>2020-11-26 15:25</t>
  </si>
  <si>
    <t>28</t>
  </si>
  <si>
    <t>ㅤㅤㅤㅤㅤㅤㅤㅤㅤㅤㅤ</t>
  </si>
  <si>
    <t>wg2674222</t>
  </si>
  <si>
    <t>15144494216</t>
  </si>
  <si>
    <t>草莓味的肉肉</t>
  </si>
  <si>
    <t>https://www.xiaohongshu.com/user/profile/5adc1d1711be103971d34c32?xhsshare=CopyLink&amp;appuid=5adc1d1711be103971d34c32&amp;apptime=1606235888</t>
  </si>
  <si>
    <t>2.0</t>
  </si>
  <si>
    <t>长春</t>
  </si>
  <si>
    <t>2020-11-26 16:10</t>
  </si>
  <si>
    <t>155</t>
  </si>
  <si>
    <t>15986303486</t>
  </si>
  <si>
    <t>17520423225</t>
  </si>
  <si>
    <t>汤汤喜欢AA</t>
  </si>
  <si>
    <t>https://www.xiaohongshu.com/user/profile/5f706503000000000100087e?xhsshare=CopyLink&amp;appuid=5f706503000000000100087e&amp;apptime=1606298399</t>
  </si>
  <si>
    <t>2020-11-26 17:02</t>
  </si>
  <si>
    <t>216</t>
  </si>
  <si>
    <t>Babyhappy54</t>
  </si>
  <si>
    <t>17361016550</t>
  </si>
  <si>
    <t>韩可儿</t>
  </si>
  <si>
    <t>https://www.xiaohongshu.com/user/profile/5be67678526e62000184a0ad?xhsshare=CopyLink&amp;appuid=5d6bd6de000000000101b050&amp;apptime=1606325672</t>
  </si>
  <si>
    <t>四川省成都市</t>
  </si>
  <si>
    <t>草莓味的肉肉发布了一篇小红书笔记，快来看吧！😆 afi3PjBpKkrYNz7 😆 http://xhslink.com/67M1U，复制本条信息，打开【小红书】App查看精彩内容！</t>
  </si>
  <si>
    <t>2020-11-26 17:38</t>
  </si>
  <si>
    <t>45</t>
  </si>
  <si>
    <t>soup</t>
  </si>
  <si>
    <t>15011950567</t>
  </si>
  <si>
    <t>Niya</t>
  </si>
  <si>
    <t>https://www.xiaohongshu.com/user/profile/5f4cc80900000000010048e7?xhsshare=CopyLink&amp;appuid=5f4cc80900000000010048e7&amp;apptime=1606294897</t>
  </si>
  <si>
    <t>24000</t>
  </si>
  <si>
    <t>汤汤喜欢AA发布了一篇小红书笔记，快来看吧！😆 uRlmtLrUkGJp9Tp 😆 http://xhslink.com/UtITU，复制本条信息，打开【小红书】App查看精彩内容！</t>
  </si>
  <si>
    <t>2020-11-26 18:39</t>
  </si>
  <si>
    <t>192</t>
  </si>
  <si>
    <t>15080488056</t>
  </si>
  <si>
    <t>雪代薰</t>
  </si>
  <si>
    <t>https://www.xiaohongshu.com/user/profile/5f6f04ae0000000001004eda?xhsshare=CopyLink&amp;appuid=5e9d86e30000000001007e79&amp;apptime=1605538634</t>
  </si>
  <si>
    <t>2020-11-26 18:43</t>
  </si>
  <si>
    <t>73</t>
  </si>
  <si>
    <t>皮皮欣</t>
  </si>
  <si>
    <t>https://www.xiaohongshu.com/user/profile/5bcc16238c138d0001f31079?xhsshare=CopyLink&amp;appuid=5bcc16238c138d0001f31079&amp;apptime=1563426503</t>
  </si>
  <si>
    <t>26800</t>
  </si>
  <si>
    <t>2020-11-26 19:05</t>
  </si>
  <si>
    <t>154</t>
  </si>
  <si>
    <t>15940325406</t>
  </si>
  <si>
    <t>https://www.xiaohongshu.com/user/profile/5f1fd18c0000000001004d48?xhsshare=CopyLink&amp;appuid=5f1fd18c0000000001004d48&amp;apptime=1603545569</t>
  </si>
  <si>
    <t>沈阳</t>
  </si>
  <si>
    <t>2020-11-26 19:14</t>
  </si>
  <si>
    <t>200</t>
  </si>
  <si>
    <t>https://www.xiaohongshu.com/user/profile/5c07906000000000060000bf?xhsshare=CopyLink&amp;appuid=59f0708b4eacab6df4c48ca5&amp;apptime=1606317281</t>
  </si>
  <si>
    <t>6824</t>
  </si>
  <si>
    <t>2020-11-26 19:26</t>
  </si>
  <si>
    <t>SEVEN</t>
  </si>
  <si>
    <t>https://www.xiaohongshu.com/user/profile/5c1c90e700000000050227cf?xhsshare=CopyLink&amp;appuid=5f071db00000000001001d67&amp;apptime=1606744933</t>
  </si>
  <si>
    <t>共计6400元</t>
  </si>
  <si>
    <t>共计600元</t>
  </si>
  <si>
    <t>https://www.xiaohongshu.com/discovery/item/5fd55758000000000101c873</t>
  </si>
  <si>
    <t>https://www.xiaohongshu.com/user/profile/5ece3f9c00000000010022a9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</si>
</sst>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0_);\(0\)"/>
    <numFmt numFmtId="165" formatCode="\¥#,##0;\¥\-#,##0"/>
    <numFmt numFmtId="166" formatCode="0_ "/>
    <numFmt numFmtId="167" formatCode="m/d/yy;@"/>
    <numFmt numFmtId="168" formatCode="[&lt;=9999999]###\-####;\(###\)\ ###\-####"/>
    <numFmt numFmtId="169" formatCode="0.0000_);[Red]\(0.0000\)"/>
    <numFmt numFmtId="170" formatCode="0;[Red]0"/>
    <numFmt numFmtId="171" formatCode="#,##0_ "/>
    <numFmt numFmtId="172" formatCode="yyyy/m/d;@"/>
    <numFmt numFmtId="173" formatCode="#,##0_);[Red]\(#,##0\)"/>
  </numFmts>
  <fonts count="33">
    <font>
      <sz val="11"/>
      <color theme="1"/>
      <name val="Microsoft YaHei UI"/>
      <charset val="134"/>
    </font>
    <font>
      <sz val="12"/>
      <color rgb="FFC00000"/>
      <name val="微软雅黑"/>
      <charset val="134"/>
    </font>
    <font>
      <sz val="12"/>
      <color theme="1"/>
      <name val="微软雅黑"/>
      <charset val="134"/>
    </font>
    <font>
      <sz val="11"/>
      <color theme="1"/>
      <name val="Baskerville Old Face"/>
      <family val="1"/>
      <scheme val="minor"/>
    </font>
    <font>
      <sz val="11"/>
      <color rgb="FFFF0000"/>
      <name val="Baskerville Old Face"/>
      <family val="1"/>
      <scheme val="minor"/>
    </font>
    <font>
      <u/>
      <sz val="11"/>
      <color theme="10"/>
      <name val="Baskerville Old Face"/>
      <family val="1"/>
      <scheme val="minor"/>
    </font>
    <font>
      <sz val="11"/>
      <color theme="0"/>
      <name val="Baskerville Old Face"/>
      <family val="1"/>
      <scheme val="minor"/>
    </font>
    <font>
      <sz val="11"/>
      <name val="Baskerville Old Face"/>
      <family val="1"/>
      <scheme val="minor"/>
    </font>
    <font>
      <b/>
      <sz val="14"/>
      <color theme="3"/>
      <name val="Microsoft YaHei UI"/>
      <family val="2"/>
    </font>
    <font>
      <sz val="9"/>
      <name val="Microsoft YaHei UI"/>
      <family val="2"/>
    </font>
    <font>
      <sz val="36"/>
      <color theme="6" tint="-0.249977111117893"/>
      <name val="Microsoft YaHei UI"/>
      <family val="2"/>
    </font>
    <font>
      <sz val="24"/>
      <color theme="3"/>
      <name val="Microsoft YaHei UI"/>
      <family val="2"/>
    </font>
    <font>
      <sz val="12"/>
      <color theme="3"/>
      <name val="Microsoft YaHei UI"/>
      <family val="2"/>
    </font>
    <font>
      <sz val="11"/>
      <color rgb="FF000000"/>
      <name val="Microsoft YaHei UI"/>
      <family val="2"/>
    </font>
    <font>
      <sz val="12"/>
      <name val="微软雅黑"/>
      <charset val="134"/>
    </font>
    <font>
      <sz val="12"/>
      <color theme="1"/>
      <name val="Baskerville Old Face"/>
      <family val="1"/>
    </font>
    <font>
      <sz val="12"/>
      <color theme="1"/>
      <name val="Microsoft YaHei UI"/>
      <family val="2"/>
    </font>
    <font>
      <sz val="12"/>
      <color rgb="FFFF0000"/>
      <name val="Microsoft YaHei UI"/>
      <family val="2"/>
    </font>
    <font>
      <sz val="12"/>
      <color theme="0"/>
      <name val="Microsoft YaHei UI"/>
      <family val="2"/>
    </font>
    <font>
      <sz val="12"/>
      <name val="Microsoft YaHei UI"/>
      <family val="2"/>
    </font>
    <font>
      <sz val="11"/>
      <name val="Microsoft YaHei UI"/>
      <family val="2"/>
    </font>
    <font>
      <b/>
      <sz val="16"/>
      <color theme="6" tint="-0.249977111117893"/>
      <name val="Microsoft YaHei UI"/>
      <family val="2"/>
    </font>
    <font>
      <sz val="24"/>
      <color theme="0"/>
      <name val="Microsoft YaHei UI"/>
      <family val="2"/>
    </font>
    <font>
      <b/>
      <sz val="14"/>
      <color theme="0"/>
      <name val="Microsoft YaHei UI"/>
      <family val="2"/>
    </font>
    <font>
      <sz val="36"/>
      <color theme="1"/>
      <name val="Microsoft YaHei UI"/>
      <family val="2"/>
    </font>
    <font>
      <sz val="11"/>
      <color theme="3"/>
      <name val="Microsoft YaHei UI"/>
      <family val="2"/>
    </font>
    <font>
      <sz val="11"/>
      <color theme="2" tint="0.39988402966399123"/>
      <name val="Microsoft YaHei UI"/>
      <family val="2"/>
    </font>
    <font>
      <sz val="12"/>
      <color rgb="FFC00000"/>
      <name val="Baskerville Old Face"/>
      <family val="1"/>
    </font>
    <font>
      <sz val="12"/>
      <name val="Baskerville Old Face"/>
      <family val="1"/>
    </font>
    <font>
      <sz val="12"/>
      <name val="Times New Roman"/>
      <family val="1"/>
    </font>
    <font>
      <sz val="9"/>
      <name val="Tahoma"/>
      <family val="2"/>
    </font>
    <font>
      <b/>
      <sz val="9"/>
      <name val="Tahoma"/>
      <family val="2"/>
    </font>
    <font>
      <sz val="11"/>
      <color theme="1"/>
      <name val="Microsoft YaHei UI"/>
      <family val="2"/>
    </font>
  </fonts>
  <fills count="19">
    <fill>
      <patternFill patternType="none"/>
    </fill>
    <fill>
      <patternFill patternType="gray125"/>
    </fill>
    <fill>
      <patternFill patternType="solid">
        <fgColor theme="2" tint="0.79995117038483843"/>
        <bgColor indexed="64"/>
      </patternFill>
    </fill>
    <fill>
      <patternFill patternType="solid">
        <fgColor rgb="FF92D050"/>
        <bgColor theme="0"/>
      </patternFill>
    </fill>
    <fill>
      <patternFill patternType="solid">
        <fgColor rgb="FFFFC000"/>
        <bgColor indexed="64"/>
      </patternFill>
    </fill>
    <fill>
      <patternFill patternType="solid">
        <fgColor theme="6" tint="-0.249977111117893"/>
        <bgColor indexed="64"/>
      </patternFill>
    </fill>
    <fill>
      <patternFill patternType="solid">
        <fgColor theme="4"/>
        <bgColor indexed="64"/>
      </patternFill>
    </fill>
    <fill>
      <patternFill patternType="solid">
        <fgColor theme="6"/>
        <bgColor indexed="64"/>
      </patternFill>
    </fill>
    <fill>
      <patternFill patternType="solid">
        <fgColor theme="6" tint="0.79995117038483843"/>
        <bgColor indexed="64"/>
      </patternFill>
    </fill>
    <fill>
      <patternFill patternType="solid">
        <fgColor theme="2" tint="0.79982909634693444"/>
        <bgColor theme="3" tint="0.79992065187536243"/>
      </patternFill>
    </fill>
    <fill>
      <patternFill patternType="solid">
        <fgColor rgb="FFFFFF00"/>
        <bgColor indexed="64"/>
      </patternFill>
    </fill>
    <fill>
      <patternFill patternType="solid">
        <fgColor theme="6" tint="-0.499984740745262"/>
        <bgColor indexed="64"/>
      </patternFill>
    </fill>
    <fill>
      <patternFill patternType="solid">
        <fgColor rgb="FF92D050"/>
        <bgColor indexed="64"/>
      </patternFill>
    </fill>
    <fill>
      <patternFill patternType="solid">
        <fgColor rgb="FF0070C0"/>
        <bgColor indexed="64"/>
      </patternFill>
    </fill>
    <fill>
      <patternFill patternType="solid">
        <fgColor rgb="FFF5F8FA"/>
        <bgColor indexed="64"/>
      </patternFill>
    </fill>
    <fill>
      <patternFill patternType="solid">
        <fgColor theme="0"/>
        <bgColor indexed="64"/>
      </patternFill>
    </fill>
    <fill>
      <patternFill patternType="solid">
        <fgColor theme="9" tint="-0.249977111117893"/>
        <bgColor indexed="64"/>
      </patternFill>
    </fill>
    <fill>
      <patternFill patternType="solid">
        <fgColor theme="9" tint="-0.24994659260841701"/>
        <bgColor indexed="64"/>
      </patternFill>
    </fill>
    <fill>
      <patternFill patternType="solid">
        <fgColor theme="9" tint="-0.499984740745262"/>
        <bgColor indexed="64"/>
      </patternFill>
    </fill>
  </fills>
  <borders count="7">
    <border>
      <left/>
      <right/>
      <top/>
      <bottom/>
      <diagonal/>
    </border>
    <border>
      <left/>
      <right style="thin">
        <color theme="4" tint="0.79992065187536243"/>
      </right>
      <top style="thin">
        <color theme="4" tint="0.79995117038483843"/>
      </top>
      <bottom style="thin">
        <color theme="4" tint="0.79995117038483843"/>
      </bottom>
      <diagonal/>
    </border>
    <border>
      <left style="thin">
        <color theme="4" tint="0.79992065187536243"/>
      </left>
      <right style="thin">
        <color theme="4" tint="0.79992065187536243"/>
      </right>
      <top style="thin">
        <color theme="4" tint="0.79995117038483843"/>
      </top>
      <bottom style="thin">
        <color theme="4" tint="0.79995117038483843"/>
      </bottom>
      <diagonal/>
    </border>
    <border>
      <left/>
      <right style="thin">
        <color theme="4" tint="0.79992065187536243"/>
      </right>
      <top style="thin">
        <color theme="0" tint="-0.34998626667073579"/>
      </top>
      <bottom style="thin">
        <color theme="4" tint="0.79995117038483843"/>
      </bottom>
      <diagonal/>
    </border>
    <border>
      <left style="thin">
        <color theme="4" tint="0.79992065187536243"/>
      </left>
      <right style="thin">
        <color theme="4" tint="0.79992065187536243"/>
      </right>
      <top style="thin">
        <color theme="0" tint="-0.34998626667073579"/>
      </top>
      <bottom style="thin">
        <color theme="4" tint="0.79995117038483843"/>
      </bottom>
      <diagonal/>
    </border>
    <border>
      <left/>
      <right/>
      <top/>
      <bottom style="double">
        <color theme="0" tint="-0.34998626667073579"/>
      </bottom>
      <diagonal/>
    </border>
    <border>
      <left/>
      <right/>
      <top style="thin">
        <color theme="0" tint="-0.34998626667073579"/>
      </top>
      <bottom style="thin">
        <color theme="0" tint="-0.34998626667073579"/>
      </bottom>
      <diagonal/>
    </border>
  </borders>
  <cellStyleXfs count="14">
    <xf numFmtId="0" fontId="0" fillId="2" borderId="0">
      <alignment vertical="center"/>
    </xf>
    <xf numFmtId="168" fontId="16" fillId="0" borderId="0" applyFill="0">
      <alignment horizontal="left" vertical="center" indent="1"/>
    </xf>
    <xf numFmtId="167" fontId="22" fillId="16" borderId="0">
      <alignment horizontal="center"/>
    </xf>
    <xf numFmtId="166" fontId="22" fillId="16" borderId="0">
      <alignment horizontal="center"/>
    </xf>
    <xf numFmtId="0" fontId="32" fillId="0" borderId="0" applyNumberFormat="0" applyFill="0" applyBorder="0" applyAlignment="0" applyProtection="0"/>
    <xf numFmtId="0" fontId="24" fillId="0" borderId="5" applyNumberFormat="0" applyFill="0" applyProtection="0">
      <alignment vertical="top"/>
    </xf>
    <xf numFmtId="0" fontId="25" fillId="0" borderId="0" applyNumberFormat="0" applyFill="0" applyBorder="0" applyProtection="0">
      <alignment vertical="center"/>
    </xf>
    <xf numFmtId="0" fontId="32" fillId="0" borderId="5" applyNumberFormat="0" applyFill="0" applyAlignment="0">
      <alignment vertical="center"/>
    </xf>
    <xf numFmtId="0" fontId="23" fillId="17" borderId="5" applyProtection="0">
      <alignment horizontal="center"/>
    </xf>
    <xf numFmtId="0" fontId="26" fillId="18" borderId="0" applyNumberFormat="0" applyBorder="0" applyAlignment="0">
      <alignment vertical="center"/>
    </xf>
    <xf numFmtId="0" fontId="32" fillId="0" borderId="6">
      <alignment vertical="center" wrapText="1"/>
    </xf>
    <xf numFmtId="0" fontId="23" fillId="17" borderId="0" applyProtection="0">
      <alignment horizontal="center"/>
    </xf>
    <xf numFmtId="0" fontId="32" fillId="0" borderId="0">
      <alignment horizontal="left" vertical="center" indent="1"/>
    </xf>
    <xf numFmtId="0" fontId="32" fillId="15" borderId="0">
      <alignment horizontal="left" vertical="center"/>
    </xf>
  </cellStyleXfs>
  <cellXfs count="144">
    <xf numFmtId="0" fontId="0" fillId="2" borderId="0" xfId="0">
      <alignment vertical="center"/>
    </xf>
    <xf numFmtId="0" fontId="1" fillId="3" borderId="1" xfId="0" applyFont="1" applyFill="1" applyBorder="1" applyAlignment="1"/>
    <xf numFmtId="0" fontId="2" fillId="3" borderId="2" xfId="0" applyFont="1" applyFill="1" applyBorder="1" applyAlignment="1">
      <alignment horizontal="center"/>
    </xf>
    <xf numFmtId="0" fontId="1" fillId="3" borderId="2" xfId="0" applyFont="1" applyFill="1" applyBorder="1" applyAlignment="1"/>
    <xf numFmtId="0" fontId="2" fillId="0" borderId="1" xfId="0" applyFont="1" applyFill="1" applyBorder="1" applyAlignment="1"/>
    <xf numFmtId="0" fontId="2" fillId="0" borderId="2" xfId="0" applyFont="1" applyFill="1" applyBorder="1" applyAlignment="1">
      <alignment horizontal="center"/>
    </xf>
    <xf numFmtId="0" fontId="2" fillId="0" borderId="2" xfId="0" applyFont="1" applyFill="1" applyBorder="1" applyAlignment="1"/>
    <xf numFmtId="0" fontId="1" fillId="3" borderId="3" xfId="0" applyFont="1" applyFill="1" applyBorder="1" applyAlignment="1"/>
    <xf numFmtId="0" fontId="2" fillId="3" borderId="4" xfId="0" applyFont="1" applyFill="1" applyBorder="1" applyAlignment="1">
      <alignment horizontal="center"/>
    </xf>
    <xf numFmtId="0" fontId="1" fillId="3" borderId="4" xfId="0" applyFont="1" applyFill="1" applyBorder="1" applyAlignment="1"/>
    <xf numFmtId="0" fontId="1" fillId="0" borderId="1" xfId="0" applyFont="1" applyFill="1" applyBorder="1" applyAlignment="1"/>
    <xf numFmtId="0" fontId="1" fillId="0" borderId="2" xfId="0" applyFont="1" applyFill="1" applyBorder="1" applyAlignment="1"/>
    <xf numFmtId="0" fontId="2" fillId="3" borderId="1" xfId="0" applyFont="1" applyFill="1" applyBorder="1" applyAlignment="1"/>
    <xf numFmtId="0" fontId="2" fillId="3" borderId="2" xfId="0" applyFont="1" applyFill="1" applyBorder="1" applyAlignment="1"/>
    <xf numFmtId="0" fontId="3" fillId="4" borderId="0" xfId="0" applyFont="1" applyFill="1" applyAlignment="1"/>
    <xf numFmtId="0" fontId="3" fillId="0" borderId="0" xfId="0" applyFont="1" applyFill="1" applyAlignment="1"/>
    <xf numFmtId="0" fontId="4" fillId="0" borderId="0" xfId="0" applyFont="1" applyFill="1" applyAlignment="1"/>
    <xf numFmtId="0" fontId="4" fillId="4" borderId="0" xfId="0" applyFont="1" applyFill="1" applyAlignment="1"/>
    <xf numFmtId="0" fontId="5" fillId="4" borderId="0" xfId="4" applyFont="1" applyFill="1"/>
    <xf numFmtId="0" fontId="6" fillId="5" borderId="0" xfId="0" applyFont="1" applyFill="1" applyAlignment="1">
      <alignment horizontal="center"/>
    </xf>
    <xf numFmtId="0" fontId="6" fillId="6" borderId="0" xfId="0" applyFont="1" applyFill="1" applyAlignment="1"/>
    <xf numFmtId="169" fontId="6" fillId="6" borderId="0" xfId="0" applyNumberFormat="1" applyFont="1" applyFill="1" applyAlignment="1"/>
    <xf numFmtId="0" fontId="3" fillId="0" borderId="0" xfId="0" applyFont="1" applyFill="1" applyAlignment="1">
      <alignment horizontal="center"/>
    </xf>
    <xf numFmtId="169" fontId="3" fillId="0" borderId="0" xfId="0" applyNumberFormat="1" applyFont="1" applyFill="1" applyAlignment="1"/>
    <xf numFmtId="0" fontId="3" fillId="7" borderId="0" xfId="0" applyFont="1" applyFill="1" applyAlignment="1"/>
    <xf numFmtId="0" fontId="3" fillId="4" borderId="0" xfId="0" applyFont="1" applyFill="1" applyAlignment="1">
      <alignment horizontal="center"/>
    </xf>
    <xf numFmtId="0" fontId="4" fillId="0" borderId="0" xfId="0" applyFont="1" applyFill="1" applyAlignment="1">
      <alignment horizontal="center"/>
    </xf>
    <xf numFmtId="169" fontId="3" fillId="4" borderId="0" xfId="0" applyNumberFormat="1" applyFont="1" applyFill="1" applyAlignment="1"/>
    <xf numFmtId="0" fontId="7" fillId="4" borderId="0" xfId="0" applyFont="1" applyFill="1" applyAlignment="1"/>
    <xf numFmtId="0" fontId="7" fillId="0" borderId="0" xfId="0" applyFont="1" applyFill="1" applyAlignment="1"/>
    <xf numFmtId="0" fontId="0" fillId="8" borderId="0" xfId="9" applyFont="1" applyFill="1">
      <alignment vertical="center"/>
    </xf>
    <xf numFmtId="0" fontId="8" fillId="7" borderId="0" xfId="11" applyFont="1" applyFill="1">
      <alignment horizontal="center"/>
    </xf>
    <xf numFmtId="0" fontId="9" fillId="8" borderId="0" xfId="9" applyFont="1" applyFill="1">
      <alignment vertical="center"/>
    </xf>
    <xf numFmtId="0" fontId="0" fillId="2" borderId="0" xfId="0" applyFont="1">
      <alignment vertical="center"/>
    </xf>
    <xf numFmtId="0" fontId="0" fillId="2" borderId="0" xfId="0" applyFont="1" applyAlignment="1">
      <alignment horizontal="center" vertical="center"/>
    </xf>
    <xf numFmtId="171" fontId="0" fillId="2" borderId="0" xfId="0" applyNumberFormat="1" applyFont="1" applyAlignment="1">
      <alignment horizontal="center" vertical="center"/>
    </xf>
    <xf numFmtId="172" fontId="0" fillId="2" borderId="0" xfId="0" applyNumberFormat="1" applyFont="1" applyAlignment="1">
      <alignment horizontal="center" vertical="center"/>
    </xf>
    <xf numFmtId="165" fontId="0" fillId="2" borderId="0" xfId="0" applyNumberFormat="1" applyFont="1">
      <alignment vertical="center"/>
    </xf>
    <xf numFmtId="0" fontId="0" fillId="2" borderId="0" xfId="0" applyAlignment="1">
      <alignment horizontal="center" vertical="center"/>
    </xf>
    <xf numFmtId="168" fontId="0" fillId="2" borderId="0" xfId="0" applyNumberFormat="1" applyFont="1" applyAlignment="1">
      <alignment horizontal="left" vertical="center" indent="1"/>
    </xf>
    <xf numFmtId="173" fontId="0" fillId="2" borderId="0" xfId="0" applyNumberFormat="1" applyFont="1" applyAlignment="1">
      <alignment horizontal="left" vertical="center" indent="1"/>
    </xf>
    <xf numFmtId="173" fontId="0" fillId="2" borderId="0" xfId="0" applyNumberFormat="1" applyFont="1" applyAlignment="1">
      <alignment horizontal="left" vertical="center"/>
    </xf>
    <xf numFmtId="173" fontId="0" fillId="2" borderId="0" xfId="0" applyNumberFormat="1" applyFont="1">
      <alignment vertical="center"/>
    </xf>
    <xf numFmtId="0" fontId="8" fillId="7" borderId="0" xfId="8" applyFont="1" applyFill="1" applyBorder="1" applyAlignment="1">
      <alignment horizontal="center" vertical="center"/>
    </xf>
    <xf numFmtId="0" fontId="10" fillId="9" borderId="5" xfId="5" applyFont="1" applyFill="1" applyAlignment="1">
      <alignment vertical="top"/>
    </xf>
    <xf numFmtId="171" fontId="10" fillId="9" borderId="5" xfId="5" applyNumberFormat="1" applyFont="1" applyFill="1" applyAlignment="1">
      <alignment horizontal="center" vertical="top"/>
    </xf>
    <xf numFmtId="167" fontId="11" fillId="7" borderId="0" xfId="2" applyNumberFormat="1" applyFont="1" applyFill="1" applyAlignment="1">
      <alignment horizontal="center" vertical="center"/>
    </xf>
    <xf numFmtId="0" fontId="12" fillId="7" borderId="0" xfId="6" applyFont="1" applyFill="1" applyBorder="1" applyAlignment="1">
      <alignment horizontal="center" vertical="center" wrapText="1"/>
    </xf>
    <xf numFmtId="171" fontId="12" fillId="7" borderId="0" xfId="6" applyNumberFormat="1" applyFont="1" applyFill="1" applyBorder="1" applyAlignment="1">
      <alignment horizontal="center" vertical="center" wrapText="1"/>
    </xf>
    <xf numFmtId="0" fontId="1" fillId="10" borderId="0" xfId="0" applyFont="1" applyFill="1" applyAlignment="1"/>
    <xf numFmtId="0" fontId="2" fillId="10" borderId="0" xfId="0" applyFont="1" applyFill="1" applyAlignment="1"/>
    <xf numFmtId="0" fontId="2" fillId="10" borderId="0" xfId="0" applyFont="1" applyFill="1" applyAlignment="1">
      <alignment horizontal="center"/>
    </xf>
    <xf numFmtId="166" fontId="11" fillId="7" borderId="0" xfId="3" applyFont="1" applyFill="1" applyAlignment="1">
      <alignment horizontal="center" vertical="center"/>
    </xf>
    <xf numFmtId="0" fontId="8" fillId="7" borderId="0" xfId="8" applyFont="1" applyFill="1" applyBorder="1">
      <alignment horizontal="center"/>
    </xf>
    <xf numFmtId="166" fontId="11" fillId="7" borderId="0" xfId="3" applyFont="1" applyFill="1" applyAlignment="1">
      <alignment horizontal="center" vertical="top"/>
    </xf>
    <xf numFmtId="0" fontId="13" fillId="10" borderId="0" xfId="4" applyFont="1" applyFill="1" applyAlignment="1"/>
    <xf numFmtId="165" fontId="11" fillId="7" borderId="0" xfId="3" applyNumberFormat="1" applyFont="1" applyFill="1" applyAlignment="1">
      <alignment horizontal="center" vertical="top"/>
    </xf>
    <xf numFmtId="14" fontId="8" fillId="7" borderId="0" xfId="11" applyNumberFormat="1" applyFont="1" applyFill="1">
      <alignment horizontal="center"/>
    </xf>
    <xf numFmtId="0" fontId="14" fillId="10" borderId="0" xfId="0" applyFont="1" applyFill="1" applyAlignment="1"/>
    <xf numFmtId="0" fontId="14" fillId="10" borderId="0" xfId="0" applyFont="1" applyFill="1" applyAlignment="1">
      <alignment horizontal="center"/>
    </xf>
    <xf numFmtId="0" fontId="15" fillId="10" borderId="0" xfId="0" applyFont="1" applyFill="1" applyAlignment="1"/>
    <xf numFmtId="0" fontId="16" fillId="2" borderId="0" xfId="0" applyFont="1" applyAlignment="1">
      <alignment horizontal="left" vertical="center"/>
    </xf>
    <xf numFmtId="171" fontId="16" fillId="2" borderId="0" xfId="0" applyNumberFormat="1" applyFont="1" applyAlignment="1">
      <alignment horizontal="center" vertical="center"/>
    </xf>
    <xf numFmtId="0" fontId="17" fillId="2" borderId="0" xfId="0" applyFont="1" applyAlignment="1">
      <alignment horizontal="left" vertical="center"/>
    </xf>
    <xf numFmtId="165" fontId="10" fillId="9" borderId="5" xfId="5" applyNumberFormat="1" applyFont="1" applyFill="1" applyAlignment="1">
      <alignment vertical="top"/>
    </xf>
    <xf numFmtId="172" fontId="18" fillId="11" borderId="0" xfId="6" applyNumberFormat="1" applyFont="1" applyFill="1" applyBorder="1" applyAlignment="1">
      <alignment horizontal="center" vertical="center" wrapText="1"/>
    </xf>
    <xf numFmtId="0" fontId="18" fillId="11" borderId="0" xfId="6" applyFont="1" applyFill="1" applyBorder="1" applyAlignment="1">
      <alignment horizontal="center" vertical="center" wrapText="1"/>
    </xf>
    <xf numFmtId="165" fontId="18" fillId="11" borderId="0" xfId="6" applyNumberFormat="1" applyFont="1" applyFill="1" applyBorder="1" applyAlignment="1">
      <alignment horizontal="center" vertical="center" wrapText="1"/>
    </xf>
    <xf numFmtId="165" fontId="12" fillId="7" borderId="0" xfId="6" applyNumberFormat="1" applyFont="1" applyFill="1" applyBorder="1" applyAlignment="1">
      <alignment horizontal="center" vertical="center" wrapText="1"/>
    </xf>
    <xf numFmtId="0" fontId="16" fillId="12" borderId="0" xfId="0" applyFont="1" applyFill="1" applyAlignment="1">
      <alignment horizontal="center" vertical="center"/>
    </xf>
    <xf numFmtId="172" fontId="16" fillId="12" borderId="0" xfId="0" applyNumberFormat="1" applyFont="1" applyFill="1" applyAlignment="1">
      <alignment horizontal="center" vertical="center"/>
    </xf>
    <xf numFmtId="0" fontId="16" fillId="12" borderId="0" xfId="0" applyFont="1" applyFill="1" applyAlignment="1">
      <alignment horizontal="left" vertical="center"/>
    </xf>
    <xf numFmtId="165" fontId="16" fillId="12" borderId="0" xfId="0" applyNumberFormat="1" applyFont="1" applyFill="1" applyAlignment="1">
      <alignment horizontal="left" vertical="center"/>
    </xf>
    <xf numFmtId="14" fontId="16" fillId="12" borderId="0" xfId="0" applyNumberFormat="1" applyFont="1" applyFill="1" applyAlignment="1">
      <alignment horizontal="left" vertical="center"/>
    </xf>
    <xf numFmtId="0" fontId="16" fillId="10" borderId="0" xfId="0" applyFont="1" applyFill="1" applyAlignment="1">
      <alignment horizontal="left" vertical="center"/>
    </xf>
    <xf numFmtId="0" fontId="0" fillId="12" borderId="0" xfId="0" applyFont="1" applyFill="1" applyAlignment="1">
      <alignment horizontal="center" vertical="center"/>
    </xf>
    <xf numFmtId="172" fontId="0" fillId="12" borderId="0" xfId="0" applyNumberFormat="1" applyFont="1" applyFill="1" applyAlignment="1">
      <alignment horizontal="center" vertical="center"/>
    </xf>
    <xf numFmtId="0" fontId="0" fillId="12" borderId="0" xfId="0" applyFont="1" applyFill="1">
      <alignment vertical="center"/>
    </xf>
    <xf numFmtId="165" fontId="0" fillId="12" borderId="0" xfId="0" applyNumberFormat="1" applyFont="1" applyFill="1">
      <alignment vertical="center"/>
    </xf>
    <xf numFmtId="0" fontId="16" fillId="10" borderId="0" xfId="0" applyFont="1" applyFill="1" applyAlignment="1">
      <alignment horizontal="center" vertical="center"/>
    </xf>
    <xf numFmtId="172" fontId="16" fillId="10" borderId="0" xfId="0" applyNumberFormat="1" applyFont="1" applyFill="1" applyAlignment="1">
      <alignment horizontal="center" vertical="center"/>
    </xf>
    <xf numFmtId="165" fontId="16" fillId="10" borderId="0" xfId="0" applyNumberFormat="1" applyFont="1" applyFill="1" applyAlignment="1">
      <alignment horizontal="left" vertical="center"/>
    </xf>
    <xf numFmtId="14" fontId="16" fillId="10" borderId="0" xfId="0" applyNumberFormat="1" applyFont="1" applyFill="1" applyAlignment="1">
      <alignment horizontal="left" vertical="center"/>
    </xf>
    <xf numFmtId="0" fontId="19" fillId="12" borderId="0" xfId="0" applyFont="1" applyFill="1" applyAlignment="1">
      <alignment horizontal="center" vertical="center"/>
    </xf>
    <xf numFmtId="172" fontId="19" fillId="12" borderId="0" xfId="0" applyNumberFormat="1" applyFont="1" applyFill="1" applyAlignment="1">
      <alignment horizontal="center" vertical="center"/>
    </xf>
    <xf numFmtId="0" fontId="19" fillId="12" borderId="0" xfId="0" applyFont="1" applyFill="1" applyAlignment="1">
      <alignment horizontal="left" vertical="center"/>
    </xf>
    <xf numFmtId="165" fontId="19" fillId="12" borderId="0" xfId="0" applyNumberFormat="1" applyFont="1" applyFill="1" applyAlignment="1">
      <alignment horizontal="left" vertical="center"/>
    </xf>
    <xf numFmtId="14" fontId="19" fillId="12" borderId="0" xfId="0" applyNumberFormat="1" applyFont="1" applyFill="1" applyAlignment="1">
      <alignment horizontal="left" vertical="center"/>
    </xf>
    <xf numFmtId="0" fontId="19" fillId="10" borderId="0" xfId="0" applyFont="1" applyFill="1" applyAlignment="1">
      <alignment horizontal="left" vertical="center"/>
    </xf>
    <xf numFmtId="0" fontId="16" fillId="2" borderId="0" xfId="0" applyFont="1" applyAlignment="1">
      <alignment horizontal="center" vertical="center"/>
    </xf>
    <xf numFmtId="172" fontId="16" fillId="2" borderId="0" xfId="0" applyNumberFormat="1" applyFont="1" applyAlignment="1">
      <alignment horizontal="center" vertical="center"/>
    </xf>
    <xf numFmtId="165" fontId="16" fillId="2" borderId="0" xfId="0" applyNumberFormat="1" applyFont="1" applyAlignment="1">
      <alignment horizontal="left" vertical="center"/>
    </xf>
    <xf numFmtId="14" fontId="16" fillId="2" borderId="0" xfId="0" applyNumberFormat="1" applyFont="1" applyAlignment="1">
      <alignment horizontal="left" vertical="center"/>
    </xf>
    <xf numFmtId="0" fontId="10" fillId="9" borderId="5" xfId="5" applyFont="1" applyFill="1" applyAlignment="1">
      <alignment horizontal="center" vertical="top"/>
    </xf>
    <xf numFmtId="0" fontId="12" fillId="10" borderId="0" xfId="6" applyFont="1" applyFill="1" applyBorder="1" applyAlignment="1">
      <alignment horizontal="center" vertical="center" wrapText="1"/>
    </xf>
    <xf numFmtId="0" fontId="12" fillId="7" borderId="0" xfId="6" applyNumberFormat="1" applyFont="1" applyFill="1" applyBorder="1" applyAlignment="1">
      <alignment horizontal="center" vertical="center" wrapText="1"/>
    </xf>
    <xf numFmtId="0" fontId="18" fillId="11" borderId="0" xfId="6" applyNumberFormat="1" applyFont="1" applyFill="1" applyBorder="1" applyAlignment="1">
      <alignment horizontal="center" vertical="center" wrapText="1"/>
    </xf>
    <xf numFmtId="0" fontId="18" fillId="13" borderId="0" xfId="6" applyNumberFormat="1" applyFont="1" applyFill="1" applyBorder="1" applyAlignment="1">
      <alignment horizontal="center" vertical="center" wrapText="1"/>
    </xf>
    <xf numFmtId="0" fontId="16" fillId="10" borderId="0" xfId="0" applyNumberFormat="1" applyFont="1" applyFill="1" applyAlignment="1">
      <alignment horizontal="center" vertical="center"/>
    </xf>
    <xf numFmtId="168" fontId="13" fillId="10" borderId="0" xfId="4" applyNumberFormat="1" applyFont="1" applyFill="1" applyAlignment="1">
      <alignment horizontal="left" vertical="center" indent="1"/>
    </xf>
    <xf numFmtId="168" fontId="32" fillId="12" borderId="0" xfId="4" applyNumberFormat="1" applyFill="1" applyBorder="1" applyAlignment="1" applyProtection="1">
      <alignment horizontal="left" vertical="center" indent="1"/>
    </xf>
    <xf numFmtId="168" fontId="16" fillId="12" borderId="0" xfId="1" applyFont="1" applyFill="1">
      <alignment horizontal="left" vertical="center" indent="1"/>
    </xf>
    <xf numFmtId="168" fontId="13" fillId="10" borderId="0" xfId="4" applyNumberFormat="1" applyFont="1" applyFill="1" applyBorder="1" applyAlignment="1" applyProtection="1">
      <alignment horizontal="left" vertical="center" indent="1"/>
    </xf>
    <xf numFmtId="168" fontId="13" fillId="10" borderId="0" xfId="4" applyNumberFormat="1" applyFont="1" applyFill="1" applyBorder="1" applyAlignment="1" applyProtection="1">
      <alignment horizontal="left" vertical="center" wrapText="1" indent="1"/>
    </xf>
    <xf numFmtId="164" fontId="0" fillId="10" borderId="0" xfId="0" applyNumberFormat="1" applyFont="1" applyFill="1" applyAlignment="1">
      <alignment horizontal="left" vertical="center" indent="1"/>
    </xf>
    <xf numFmtId="168" fontId="32" fillId="2" borderId="0" xfId="4" applyNumberFormat="1" applyFill="1" applyAlignment="1">
      <alignment horizontal="left" vertical="center" indent="1"/>
    </xf>
    <xf numFmtId="168" fontId="0" fillId="12" borderId="0" xfId="0" applyNumberFormat="1" applyFont="1" applyFill="1" applyAlignment="1">
      <alignment horizontal="left" vertical="center" indent="1"/>
    </xf>
    <xf numFmtId="0" fontId="0" fillId="10" borderId="0" xfId="0" applyNumberFormat="1" applyFont="1" applyFill="1" applyAlignment="1">
      <alignment horizontal="center" vertical="center"/>
    </xf>
    <xf numFmtId="168" fontId="32" fillId="12" borderId="0" xfId="4" applyNumberFormat="1" applyFill="1" applyAlignment="1">
      <alignment horizontal="left" vertical="center" indent="1"/>
    </xf>
    <xf numFmtId="168" fontId="16" fillId="10" borderId="0" xfId="1" applyFont="1" applyFill="1">
      <alignment horizontal="left" vertical="center" indent="1"/>
    </xf>
    <xf numFmtId="0" fontId="19" fillId="10" borderId="0" xfId="0" applyFont="1" applyFill="1" applyAlignment="1">
      <alignment horizontal="center" vertical="center"/>
    </xf>
    <xf numFmtId="0" fontId="19" fillId="10" borderId="0" xfId="0" applyNumberFormat="1" applyFont="1" applyFill="1" applyAlignment="1">
      <alignment horizontal="center" vertical="center"/>
    </xf>
    <xf numFmtId="168" fontId="19" fillId="12" borderId="0" xfId="1" applyFont="1" applyFill="1">
      <alignment horizontal="left" vertical="center" indent="1"/>
    </xf>
    <xf numFmtId="165" fontId="19" fillId="10" borderId="0" xfId="0" applyNumberFormat="1" applyFont="1" applyFill="1" applyAlignment="1">
      <alignment horizontal="left" vertical="center"/>
    </xf>
    <xf numFmtId="168" fontId="32" fillId="10" borderId="0" xfId="4" applyNumberFormat="1" applyFill="1" applyBorder="1" applyAlignment="1" applyProtection="1">
      <alignment horizontal="left" vertical="center" indent="1"/>
    </xf>
    <xf numFmtId="168" fontId="16" fillId="14" borderId="0" xfId="1" applyFont="1" applyFill="1">
      <alignment horizontal="left" vertical="center" indent="1"/>
    </xf>
    <xf numFmtId="173" fontId="10" fillId="9" borderId="5" xfId="5" applyNumberFormat="1" applyFont="1" applyFill="1" applyAlignment="1">
      <alignment vertical="top"/>
    </xf>
    <xf numFmtId="173" fontId="10" fillId="9" borderId="5" xfId="5" applyNumberFormat="1" applyFont="1" applyFill="1" applyAlignment="1">
      <alignment horizontal="left" vertical="top"/>
    </xf>
    <xf numFmtId="173" fontId="18" fillId="13" borderId="0" xfId="6" applyNumberFormat="1" applyFont="1" applyFill="1" applyBorder="1" applyAlignment="1">
      <alignment horizontal="center" vertical="center" wrapText="1"/>
    </xf>
    <xf numFmtId="173" fontId="18" fillId="13" borderId="0" xfId="6" applyNumberFormat="1" applyFont="1" applyFill="1" applyBorder="1" applyAlignment="1">
      <alignment horizontal="left" vertical="center" wrapText="1"/>
    </xf>
    <xf numFmtId="173" fontId="18" fillId="13" borderId="0" xfId="6" applyNumberFormat="1" applyFont="1" applyFill="1" applyAlignment="1">
      <alignment horizontal="center" vertical="center" wrapText="1"/>
    </xf>
    <xf numFmtId="0" fontId="16" fillId="7" borderId="0" xfId="0" applyFont="1" applyFill="1" applyAlignment="1">
      <alignment horizontal="center" vertical="center"/>
    </xf>
    <xf numFmtId="173" fontId="16" fillId="10" borderId="0" xfId="1" applyNumberFormat="1" applyFont="1" applyFill="1">
      <alignment horizontal="left" vertical="center" indent="1"/>
    </xf>
    <xf numFmtId="173" fontId="16" fillId="10" borderId="0" xfId="0" applyNumberFormat="1" applyFont="1" applyFill="1" applyAlignment="1">
      <alignment horizontal="left" vertical="center"/>
    </xf>
    <xf numFmtId="0" fontId="0" fillId="10" borderId="0" xfId="0" applyFont="1" applyFill="1">
      <alignment vertical="center"/>
    </xf>
    <xf numFmtId="170" fontId="0" fillId="10" borderId="0" xfId="0" applyNumberFormat="1" applyFont="1" applyFill="1" applyAlignment="1">
      <alignment horizontal="left" vertical="center" indent="1"/>
    </xf>
    <xf numFmtId="173" fontId="0" fillId="10" borderId="0" xfId="0" applyNumberFormat="1" applyFont="1" applyFill="1" applyAlignment="1">
      <alignment horizontal="left" vertical="center" indent="1"/>
    </xf>
    <xf numFmtId="173" fontId="0" fillId="10" borderId="0" xfId="0" applyNumberFormat="1" applyFont="1" applyFill="1" applyAlignment="1">
      <alignment horizontal="left" vertical="center"/>
    </xf>
    <xf numFmtId="173" fontId="0" fillId="10" borderId="0" xfId="0" applyNumberFormat="1" applyFont="1" applyFill="1">
      <alignment vertical="center"/>
    </xf>
    <xf numFmtId="173" fontId="19" fillId="10" borderId="0" xfId="1" applyNumberFormat="1" applyFont="1" applyFill="1">
      <alignment horizontal="left" vertical="center" indent="1"/>
    </xf>
    <xf numFmtId="173" fontId="19" fillId="10" borderId="0" xfId="0" applyNumberFormat="1" applyFont="1" applyFill="1" applyAlignment="1">
      <alignment horizontal="left" vertical="center"/>
    </xf>
    <xf numFmtId="0" fontId="20" fillId="10" borderId="0" xfId="0" applyFont="1" applyFill="1">
      <alignment vertical="center"/>
    </xf>
    <xf numFmtId="173" fontId="16" fillId="14" borderId="0" xfId="1" applyNumberFormat="1" applyFont="1" applyFill="1">
      <alignment horizontal="left" vertical="center" indent="1"/>
    </xf>
    <xf numFmtId="173" fontId="16" fillId="2" borderId="0" xfId="0" applyNumberFormat="1" applyFont="1" applyAlignment="1">
      <alignment horizontal="left" vertical="center"/>
    </xf>
    <xf numFmtId="0" fontId="21" fillId="15" borderId="0" xfId="0" applyFont="1" applyFill="1" applyAlignment="1">
      <alignment vertical="center"/>
    </xf>
    <xf numFmtId="0" fontId="21" fillId="15" borderId="0" xfId="0" applyFont="1" applyFill="1" applyAlignment="1">
      <alignment horizontal="center" vertical="center"/>
    </xf>
    <xf numFmtId="171" fontId="21" fillId="15" borderId="0" xfId="0" applyNumberFormat="1" applyFont="1" applyFill="1" applyBorder="1" applyAlignment="1">
      <alignment horizontal="center" vertical="center"/>
    </xf>
    <xf numFmtId="165" fontId="21" fillId="15" borderId="0" xfId="0" applyNumberFormat="1" applyFont="1" applyFill="1" applyAlignment="1">
      <alignment horizontal="center" vertical="center"/>
    </xf>
    <xf numFmtId="0" fontId="21" fillId="15" borderId="0" xfId="0" applyFont="1" applyFill="1" applyBorder="1" applyAlignment="1">
      <alignment horizontal="center" vertical="center"/>
    </xf>
    <xf numFmtId="0" fontId="21" fillId="15" borderId="0" xfId="0" applyFont="1" applyFill="1" applyBorder="1" applyAlignment="1">
      <alignment vertical="center"/>
    </xf>
    <xf numFmtId="0" fontId="21" fillId="15" borderId="0" xfId="0" applyFont="1" applyFill="1" applyBorder="1" applyAlignment="1">
      <alignment horizontal="left" vertical="center" indent="1"/>
    </xf>
    <xf numFmtId="173" fontId="21" fillId="15" borderId="0" xfId="0" applyNumberFormat="1" applyFont="1" applyFill="1" applyBorder="1" applyAlignment="1">
      <alignment horizontal="left" vertical="center" indent="1"/>
    </xf>
    <xf numFmtId="173" fontId="21" fillId="15" borderId="0" xfId="0" applyNumberFormat="1" applyFont="1" applyFill="1" applyBorder="1" applyAlignment="1">
      <alignment horizontal="left" vertical="center"/>
    </xf>
    <xf numFmtId="0" fontId="32" fillId="10" borderId="0" xfId="4" applyFill="1" applyAlignment="1"/>
  </cellXfs>
  <cellStyles count="14">
    <cellStyle name="Encabezado 1" xfId="6" builtinId="16"/>
    <cellStyle name="Hipervínculo" xfId="4" builtinId="8"/>
    <cellStyle name="Normal" xfId="0" builtinId="0"/>
    <cellStyle name="Título" xfId="5" builtinId="15"/>
    <cellStyle name="Título 2" xfId="8" builtinId="17"/>
    <cellStyle name="双分隔线" xfId="7" xr:uid="{00000000-0005-0000-0000-000017000000}"/>
    <cellStyle name="备注详细信息" xfId="10" xr:uid="{00000000-0005-0000-0000-000036000000}"/>
    <cellStyle name="日期" xfId="2" xr:uid="{00000000-0005-0000-0000-00000A000000}"/>
    <cellStyle name="电子邮件" xfId="12" xr:uid="{00000000-0005-0000-0000-000038000000}"/>
    <cellStyle name="电话" xfId="1" xr:uid="{00000000-0005-0000-0000-000005000000}"/>
    <cellStyle name="边栏值" xfId="3" xr:uid="{00000000-0005-0000-0000-00000B000000}"/>
    <cellStyle name="边栏填充" xfId="11" xr:uid="{00000000-0005-0000-0000-000037000000}"/>
    <cellStyle name="边栏边框" xfId="9" xr:uid="{00000000-0005-0000-0000-00002E000000}"/>
    <cellStyle name="邮政编码" xfId="13" xr:uid="{00000000-0005-0000-0000-000039000000}"/>
  </cellStyles>
  <dxfs count="59">
    <dxf>
      <font>
        <b val="0"/>
        <i val="0"/>
        <strike val="0"/>
        <condense val="0"/>
        <extend val="0"/>
        <outline val="0"/>
        <shadow val="0"/>
        <u val="none"/>
        <vertAlign val="baseline"/>
        <sz val="11"/>
        <color theme="1"/>
        <name val="Microsoft YaHei UI"/>
        <charset val="134"/>
        <scheme val="none"/>
      </font>
    </dxf>
    <dxf>
      <font>
        <b val="0"/>
        <i val="0"/>
        <strike val="0"/>
        <condense val="0"/>
        <extend val="0"/>
        <outline val="0"/>
        <shadow val="0"/>
        <u val="none"/>
        <vertAlign val="baseline"/>
        <sz val="11"/>
        <color theme="1"/>
        <name val="Microsoft YaHei UI"/>
        <charset val="134"/>
        <scheme val="none"/>
      </font>
    </dxf>
    <dxf>
      <font>
        <b val="0"/>
        <i val="0"/>
        <strike val="0"/>
        <condense val="0"/>
        <extend val="0"/>
        <outline val="0"/>
        <shadow val="0"/>
        <u val="none"/>
        <vertAlign val="baseline"/>
        <sz val="11"/>
        <color theme="1"/>
        <name val="Microsoft YaHei UI"/>
        <charset val="134"/>
        <scheme val="none"/>
      </font>
    </dxf>
    <dxf>
      <font>
        <b val="0"/>
        <i val="0"/>
        <strike val="0"/>
        <condense val="0"/>
        <extend val="0"/>
        <outline val="0"/>
        <shadow val="0"/>
        <u val="none"/>
        <vertAlign val="baseline"/>
        <sz val="11"/>
        <color theme="1"/>
        <name val="Microsoft YaHei UI"/>
        <charset val="134"/>
        <scheme val="none"/>
      </font>
    </dxf>
    <dxf>
      <font>
        <b/>
        <i val="0"/>
        <strike val="0"/>
        <condense val="0"/>
        <extend val="0"/>
        <outline val="0"/>
        <shadow val="0"/>
        <u val="none"/>
        <vertAlign val="baseline"/>
        <sz val="16"/>
        <color theme="6" tint="-0.249977111117893"/>
        <name val="Microsoft YaHei UI"/>
        <family val="2"/>
        <scheme val="none"/>
      </font>
      <numFmt numFmtId="173" formatCode="#,##0_);[Red]\(#,##0\)"/>
      <fill>
        <patternFill patternType="solid">
          <fgColor indexed="64"/>
          <bgColor theme="0"/>
        </patternFill>
      </fill>
      <alignment horizontal="left"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numFmt numFmtId="173" formatCode="#,##0_);[Red]\(#,##0\)"/>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numFmt numFmtId="173" formatCode="#,##0_);[Red]\(#,##0\)"/>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numFmt numFmtId="165" formatCode="\¥#,##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numFmt numFmtId="165" formatCode="\¥#,##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numFmt numFmtId="165" formatCode="\¥#,##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numFmt numFmtId="171" formatCode="#,##0_ "/>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Microsoft YaHei UI"/>
        <charset val="134"/>
        <scheme val="none"/>
      </font>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general" vertical="center" textRotation="0" wrapText="0" indent="0" justifyLastLine="0" shrinkToFit="0" readingOrder="0"/>
    </dxf>
    <dxf>
      <fill>
        <patternFill patternType="solid">
          <fgColor rgb="FFFFC000"/>
          <bgColor rgb="FFFFC000"/>
        </patternFill>
      </fill>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numFmt numFmtId="173" formatCode="#,##0_);[Red]\(#,##0\)"/>
      <alignment horizontal="left" vertical="center"/>
    </dxf>
    <dxf>
      <font>
        <b val="0"/>
        <i val="0"/>
        <strike val="0"/>
        <u val="none"/>
        <sz val="12"/>
        <color theme="1"/>
        <name val="Microsoft YaHei UI"/>
        <family val="2"/>
        <charset val="134"/>
        <scheme val="none"/>
      </font>
      <numFmt numFmtId="173" formatCode="#,##0_);[Red]\(#,##0\)"/>
    </dxf>
    <dxf>
      <font>
        <b val="0"/>
        <i val="0"/>
        <strike val="0"/>
        <u val="none"/>
        <sz val="12"/>
        <color theme="1"/>
        <name val="Microsoft YaHei UI"/>
        <family val="2"/>
        <charset val="134"/>
        <scheme val="none"/>
      </font>
      <numFmt numFmtId="173" formatCode="#,##0_);[Red]\(#,##0\)"/>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dxf>
    <dxf>
      <font>
        <b val="0"/>
        <i val="0"/>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numFmt numFmtId="174" formatCode="yyyy/m/d"/>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center" vertical="center"/>
    </dxf>
    <dxf>
      <font>
        <strike val="0"/>
        <u val="none"/>
        <sz val="12"/>
        <color theme="1"/>
        <name val="Microsoft YaHei UI"/>
        <family val="2"/>
        <charset val="134"/>
        <scheme val="none"/>
      </font>
      <alignment horizontal="center"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numFmt numFmtId="171" formatCode="#,##0_ "/>
      <alignment horizontal="center"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color theme="1" tint="0.34998626667073579"/>
      </font>
    </dxf>
    <dxf>
      <font>
        <b val="0"/>
        <i val="0"/>
        <color theme="7" tint="-0.24994659260841701"/>
      </font>
      <fill>
        <patternFill patternType="solid">
          <fgColor theme="0"/>
          <bgColor theme="0"/>
        </patternFill>
      </fill>
      <border>
        <left/>
        <right/>
        <top style="double">
          <color theme="0" tint="-0.34998626667073579"/>
        </top>
        <bottom/>
        <vertical/>
        <horizontal/>
      </border>
    </dxf>
    <dxf>
      <font>
        <b/>
        <i val="0"/>
        <color theme="3"/>
      </font>
      <fill>
        <patternFill patternType="solid">
          <bgColor theme="0"/>
        </patternFill>
      </fill>
      <border>
        <left/>
        <right/>
        <top style="double">
          <color theme="0" tint="-0.34998626667073579"/>
        </top>
        <bottom style="thin">
          <color theme="0" tint="-0.34998626667073579"/>
        </bottom>
        <vertical/>
        <horizontal/>
      </border>
    </dxf>
    <dxf>
      <font>
        <b val="0"/>
        <i val="0"/>
        <color theme="1"/>
      </font>
      <fill>
        <patternFill patternType="solid">
          <fgColor theme="0"/>
          <bgColor theme="0"/>
        </patternFill>
      </fill>
      <border>
        <left/>
        <right/>
        <top/>
        <bottom/>
        <vertical style="thin">
          <color theme="4" tint="0.79992065187536243"/>
        </vertical>
        <horizontal style="thin">
          <color theme="4" tint="0.79995117038483843"/>
        </horizontal>
      </border>
    </dxf>
  </dxfs>
  <tableStyles count="1" defaultTableStyle="Wedding Invite Tracker" defaultPivotStyle="PivotStyleMedium2">
    <tableStyle name="Wedding Invite Tracker" pivot="0" count="4" xr9:uid="{00000000-0011-0000-FFFF-FFFF00000000}">
      <tableStyleElement type="wholeTable" dxfId="58"/>
      <tableStyleElement type="headerRow" dxfId="57"/>
      <tableStyleElement type="totalRow" dxfId="56"/>
      <tableStyleElement type="firstTotalCell" dxfId="55"/>
    </tableStyle>
  </tableStyles>
  <colors>
    <mruColors>
      <color rgb="FFF5F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邀请" displayName="tbl邀请" ref="D2:AF82" totalsRowCount="1">
  <autoFilter ref="D2:AF81" xr:uid="{00000000-0009-0000-0100-000002000000}"/>
  <tableColumns count="29">
    <tableColumn id="1" xr3:uid="{00000000-0010-0000-0000-000001000000}" name="微信昵称" totalsRowLabel="汇总" dataDxfId="54" totalsRowDxfId="28"/>
    <tableColumn id="2" xr3:uid="{00000000-0010-0000-0000-000002000000}" name="微信号" dataDxfId="53" totalsRowDxfId="27"/>
    <tableColumn id="3" xr3:uid="{00000000-0010-0000-0000-000003000000}" name="小红书昵称" totalsRowFunction="custom" totalsRowDxfId="26">
      <totalsRowFormula>COUNTA(合作跟踪表!$F$3:$F$81)</totalsRowFormula>
    </tableColumn>
    <tableColumn id="4" xr3:uid="{00000000-0010-0000-0000-000004000000}" name="小红书链接" totalsRowFunction="sum" dataDxfId="52" totalsRowDxfId="25"/>
    <tableColumn id="5" xr3:uid="{00000000-0010-0000-0000-000005000000}" name="粉丝数量" dataDxfId="51" totalsRowDxfId="24"/>
    <tableColumn id="6" xr3:uid="{00000000-0010-0000-0000-000006000000}" name="笔记报价" totalsRowFunction="custom" dataDxfId="50" totalsRowDxfId="23">
      <totalsRowFormula>SUM(tbl邀请[笔记报价])</totalsRowFormula>
    </tableColumn>
    <tableColumn id="7" xr3:uid="{00000000-0010-0000-0000-000007000000}" name="手机号" dataDxfId="49" totalsRowDxfId="22"/>
    <tableColumn id="8" xr3:uid="{00000000-0010-0000-0000-000008000000}" name="收货后出稿时间" dataDxfId="48" totalsRowDxfId="21"/>
    <tableColumn id="9" xr3:uid="{00000000-0010-0000-0000-000009000000}" name="拍单日期" totalsRowFunction="custom" totalsRowDxfId="20">
      <totalsRowFormula>COUNTA(合作跟踪表!$L$3:$L$81)</totalsRowFormula>
    </tableColumn>
    <tableColumn id="10" xr3:uid="{00000000-0010-0000-0000-00000A000000}" name="订单号" dataDxfId="47" totalsRowDxfId="19"/>
    <tableColumn id="11" xr3:uid="{00000000-0010-0000-0000-00000B000000}" name="拍单金额" totalsRowFunction="custom" dataDxfId="46" totalsRowDxfId="18">
      <totalsRowFormula>SUM(tbl邀请[拍单金额])</totalsRowFormula>
    </tableColumn>
    <tableColumn id="12" xr3:uid="{00000000-0010-0000-0000-00000C000000}" name="催稿日期" dataDxfId="45" totalsRowDxfId="17">
      <calculatedColumnFormula>tbl邀请[[#This Row],[拍单日期]]+5+tbl邀请[[#This Row],[收货后出稿时间]]</calculatedColumnFormula>
    </tableColumn>
    <tableColumn id="13" xr3:uid="{00000000-0010-0000-0000-00000D000000}" name="是否交稿" totalsRowFunction="custom" totalsRowDxfId="16">
      <totalsRowFormula>COUNTIF(合作跟踪表!$P$3:$P$81,"是")</totalsRowFormula>
    </tableColumn>
    <tableColumn id="14" xr3:uid="{00000000-0010-0000-0000-00000E000000}" name="交稿速度评分" dataDxfId="44" totalsRowDxfId="15"/>
    <tableColumn id="15" xr3:uid="{00000000-0010-0000-0000-00000F000000}" name="图文质量评分" dataDxfId="43" totalsRowDxfId="14"/>
    <tableColumn id="16" xr3:uid="{00000000-0010-0000-0000-000010000000}" name="是否发布" totalsRowFunction="custom" totalsRowDxfId="13">
      <totalsRowFormula>COUNTIF(合作跟踪表!$S$3:$S$81,"是")</totalsRowFormula>
    </tableColumn>
    <tableColumn id="17" xr3:uid="{00000000-0010-0000-0000-000011000000}" name="结算金额" totalsRowFunction="custom" dataDxfId="42" totalsRowDxfId="12">
      <totalsRowFormula>SUM(tbl邀请[结算金额])</totalsRowFormula>
    </tableColumn>
    <tableColumn id="18" xr3:uid="{00000000-0010-0000-0000-000012000000}" name="链接" dataDxfId="41" totalsRowDxfId="11"/>
    <tableColumn id="19" xr3:uid="{00000000-0010-0000-0000-000013000000}" name="链接2" dataDxfId="40" totalsRowDxfId="10"/>
    <tableColumn id="20" xr3:uid="{00000000-0010-0000-0000-000014000000}" name="链接3" dataDxfId="39" totalsRowDxfId="9"/>
    <tableColumn id="21" xr3:uid="{00000000-0010-0000-0000-000015000000}" name="标题" dataDxfId="38" totalsRowDxfId="8"/>
    <tableColumn id="22" xr3:uid="{00000000-0010-0000-0000-000016000000}" name="发布日期" dataDxfId="37" totalsRowDxfId="7"/>
    <tableColumn id="23" xr3:uid="{00000000-0010-0000-0000-000017000000}" name="赞" dataDxfId="36" totalsRowDxfId="6"/>
    <tableColumn id="24" xr3:uid="{00000000-0010-0000-0000-000018000000}" name="藏" dataDxfId="35" totalsRowDxfId="5"/>
    <tableColumn id="25" xr3:uid="{00000000-0010-0000-0000-000019000000}" name="总评论" dataDxfId="34" totalsRowDxfId="4"/>
    <tableColumn id="26" xr3:uid="{00000000-0010-0000-0000-00001A000000}" name="博主回复" dataDxfId="33" totalsRowDxfId="3"/>
    <tableColumn id="27" xr3:uid="{00000000-0010-0000-0000-00001B000000}" name="原版视频" dataDxfId="32" totalsRowDxfId="2"/>
    <tableColumn id="28" xr3:uid="{00000000-0010-0000-0000-00001C000000}" name="是否收录" dataDxfId="31" totalsRowDxfId="1"/>
    <tableColumn id="29" xr3:uid="{00000000-0010-0000-0000-00001D000000}" name="合作形式" dataDxfId="30" totalsRowDxfId="0"/>
  </tableColumns>
  <tableStyleInfo name="Wedding Invite Tracker"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ustom 1">
      <a:majorFont>
        <a:latin typeface="Baskerville Old Face"/>
        <a:ea typeface=""/>
        <a:cs typeface=""/>
      </a:majorFont>
      <a:minorFont>
        <a:latin typeface="Baskerville Old Fac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weibo.cn/7457289871/4580194462204551" TargetMode="External"/><Relationship Id="rId13" Type="http://schemas.openxmlformats.org/officeDocument/2006/relationships/hyperlink" Target="https://www.xiaohongshu.com/discovery/item/5fcf5e0e0000000001001522?xhsshare=CopyLink&amp;appuid=5de60a4700000000010032e9&amp;apptime=1607676204" TargetMode="External"/><Relationship Id="rId18" Type="http://schemas.openxmlformats.org/officeDocument/2006/relationships/hyperlink" Target="https://www.xiaohongshu.com/discovery/item/5fd37554000000000100ba19?xhsshare=CopyLink&amp;appuid=5e5b1776000000000100769d&amp;apptime=1607846859" TargetMode="External"/><Relationship Id="rId26" Type="http://schemas.openxmlformats.org/officeDocument/2006/relationships/hyperlink" Target="https://m.weibo.cn/6142260160/4582113217096324" TargetMode="External"/><Relationship Id="rId39" Type="http://schemas.openxmlformats.org/officeDocument/2006/relationships/hyperlink" Target="https://www.xiaohongshu.com/discovery/item/5fd360ad0000000001006869?xhsshare=CopyLink&amp;appuid=5dde6be1000000000100246a&amp;apptime=1608302573" TargetMode="External"/><Relationship Id="rId3" Type="http://schemas.openxmlformats.org/officeDocument/2006/relationships/hyperlink" Target="https://m.weibo.cn/7476338118/4579582067876719" TargetMode="External"/><Relationship Id="rId21" Type="http://schemas.openxmlformats.org/officeDocument/2006/relationships/hyperlink" Target="https://show.meitu.com/detail?feed_id=6744158220950983838&amp;lang=cn&amp;stat_id=6744158220950983838&amp;stat_gid=2085983919&amp;stat_uid=1032700225" TargetMode="External"/><Relationship Id="rId34" Type="http://schemas.openxmlformats.org/officeDocument/2006/relationships/hyperlink" Target="https://www.xiaohongshu.com/discovery/item/5fdb53ec0000000001001603?xhsshare=CopyLink&amp;appuid=5dad912c0000000001002bb4&amp;apptime=1608209402" TargetMode="External"/><Relationship Id="rId42" Type="http://schemas.openxmlformats.org/officeDocument/2006/relationships/hyperlink" Target="https://m.weibo.cn/7348005422/4586031934341484" TargetMode="External"/><Relationship Id="rId7" Type="http://schemas.openxmlformats.org/officeDocument/2006/relationships/hyperlink" Target="https://www.xiaohongshu.com/discovery/item/5fd047640000000001002ba9?xhsshare=CopyLink&amp;appuid=5bd58e8a1012ed00015a0a10&amp;apptime=1607495726" TargetMode="External"/><Relationship Id="rId12" Type="http://schemas.openxmlformats.org/officeDocument/2006/relationships/hyperlink" Target="https://www.xiaohongshu.com/discovery/item/5fd17fc00000000001005d1e?xhsshare=CopyLink&amp;appuid=5927fb535e87e73932bd7066&amp;apptime=1607565498" TargetMode="External"/><Relationship Id="rId17" Type="http://schemas.openxmlformats.org/officeDocument/2006/relationships/hyperlink" Target="https://m.weibo.cn/7481775630/4581276030085714" TargetMode="External"/><Relationship Id="rId25" Type="http://schemas.openxmlformats.org/officeDocument/2006/relationships/hyperlink" Target="https://www.xiaohongshu.com/discovery/item/5fd748f5000000000101da9f?xhsshare=CopyLink&amp;appuid=56c6847d1c07df21022ba284&amp;apptime=1607944445" TargetMode="External"/><Relationship Id="rId33" Type="http://schemas.openxmlformats.org/officeDocument/2006/relationships/hyperlink" Target="https://www.xiaohongshu.com/discovery/item/5fdb2f6400000000010064e2?xhsshare=CopyLink&amp;appuid=5e5cad730000000001008c24&amp;apptime=1608207193" TargetMode="External"/><Relationship Id="rId38" Type="http://schemas.openxmlformats.org/officeDocument/2006/relationships/hyperlink" Target="https://www.xiaohongshu.com/discovery/item/5fde1ea0000000000100ba2a?xhsshare=CopyLink&amp;appuid=5d3966d200000000160166fc&amp;apptime=1608392390" TargetMode="External"/><Relationship Id="rId2" Type="http://schemas.openxmlformats.org/officeDocument/2006/relationships/hyperlink" Target="https://www.xiaohongshu.com/discovery/item/5fce11d0000000000101dc86?xhsshare=CopyLink&amp;appuid=5e5e34dd0000000001000310&amp;apptime=1607340968" TargetMode="External"/><Relationship Id="rId16" Type="http://schemas.openxmlformats.org/officeDocument/2006/relationships/hyperlink" Target="https://show.meitu.com/detail?feed_id=6743372463244078992&amp;lang=cn&amp;stat_id=6743372463244078992&amp;stat_gid=2297285608&amp;stat_uid=1780468326" TargetMode="External"/><Relationship Id="rId20" Type="http://schemas.openxmlformats.org/officeDocument/2006/relationships/hyperlink" Target="https://www.xiaohongshu.com/discovery/item/5fd712ff000000000101e9ec?xhsshare=SinaWeibo&amp;appuid=5b51a0d5e8ac2b35341ab7d3&amp;apptime=1607931064" TargetMode="External"/><Relationship Id="rId29" Type="http://schemas.openxmlformats.org/officeDocument/2006/relationships/hyperlink" Target="https://www.xiaohongshu.com/discovery/item/5fd55758000000000101c873" TargetMode="External"/><Relationship Id="rId41" Type="http://schemas.openxmlformats.org/officeDocument/2006/relationships/hyperlink" Target="https://www.xiaohongshu.com/discovery/item/5fe587530000000001002dbc?xhsshare=CopyLink&amp;appuid=5bade50567121e0001dd74df&amp;apptime=1608877915" TargetMode="External"/><Relationship Id="rId1" Type="http://schemas.openxmlformats.org/officeDocument/2006/relationships/hyperlink" Target="https://www.xiaohongshu.com/user/profile/5de60a4700000000010032e9?xhsshare=CopyLink&amp;appuid=5de60a4700000000010032e9&amp;apptime=1606474543" TargetMode="External"/><Relationship Id="rId6" Type="http://schemas.openxmlformats.org/officeDocument/2006/relationships/hyperlink" Target="https://www.xiaohongshu.com/discovery/item/5fcf4dca0000000001004070?xhsshare=CopyLink&amp;appuid=5bea794204bbf000012a5087&amp;apptime=1607421389" TargetMode="External"/><Relationship Id="rId11" Type="http://schemas.openxmlformats.org/officeDocument/2006/relationships/hyperlink" Target="https://www.xiaohongshu.com/discovery/item/5fd0ab2600000000010049e0?xhsshare=SinaWeibo&amp;appuid=5f5995d20000000001007323&amp;apptime=1607510854" TargetMode="External"/><Relationship Id="rId24" Type="http://schemas.openxmlformats.org/officeDocument/2006/relationships/hyperlink" Target="https://show.meitu.com/detail?feed_id=6744151339327055541&amp;root_id=1798476858&amp;stat_gid=2410482445&amp;stat_uid=1798476858" TargetMode="External"/><Relationship Id="rId32" Type="http://schemas.openxmlformats.org/officeDocument/2006/relationships/hyperlink" Target="https://www.xiaohongshu.com/user/profile/5dad912c0000000001002bb4?xhsshare=CopyLink&amp;appuid=5dad912c0000000001002bb4&amp;apptime=1606794146" TargetMode="External"/><Relationship Id="rId37" Type="http://schemas.openxmlformats.org/officeDocument/2006/relationships/hyperlink" Target="https://www.xiaohongshu.com/discovery/item/5fdb242b000000000100042a?xhsshare=CopyLink&amp;appuid=5e6c63b60000000001007765&amp;apptime=1608197174" TargetMode="External"/><Relationship Id="rId40" Type="http://schemas.openxmlformats.org/officeDocument/2006/relationships/hyperlink" Target="https://www.xiaohongshu.com/discovery/item/5fe2f1d2000000000101f480?xhsshare=SinaWeibo&amp;appuid=5ba34f3b2dfa220001ed0d39&amp;apptime=1608708570" TargetMode="External"/><Relationship Id="rId5" Type="http://schemas.openxmlformats.org/officeDocument/2006/relationships/hyperlink" Target="https://www.xiaohongshu.com/discovery/item/5fcf7611000000000101f53f?xhsshare=CopyLink&amp;appuid=5a2e0dc0e8ac2b43e86e4c20&amp;apptime=1607431997" TargetMode="External"/><Relationship Id="rId15" Type="http://schemas.openxmlformats.org/officeDocument/2006/relationships/hyperlink" Target="https://www.xiaohongshu.com/discovery/item/5fd43bac000000000101f22e?xhsshare=CopyLink&amp;appuid=5b6ec2152c1b7e0001fd3968&amp;apptime=1607745354" TargetMode="External"/><Relationship Id="rId23" Type="http://schemas.openxmlformats.org/officeDocument/2006/relationships/hyperlink" Target="https://www.xiaohongshu.com/discovery/item/5fd73b350000000001009853?xhsshare=CopyLink&amp;appuid=5ac8580a4eacab3847a89cf3&amp;apptime=1607941137" TargetMode="External"/><Relationship Id="rId28" Type="http://schemas.openxmlformats.org/officeDocument/2006/relationships/hyperlink" Target="https://m.weibo.cn/5180982335/4582777372812394" TargetMode="External"/><Relationship Id="rId36" Type="http://schemas.openxmlformats.org/officeDocument/2006/relationships/hyperlink" Target="https://m.weibo.cn/7243355402/4583236976250416" TargetMode="External"/><Relationship Id="rId10" Type="http://schemas.openxmlformats.org/officeDocument/2006/relationships/hyperlink" Target="https://m.weibo.cn/7513295763/4580254968718156" TargetMode="External"/><Relationship Id="rId19" Type="http://schemas.openxmlformats.org/officeDocument/2006/relationships/hyperlink" Target="https://www.xiaohongshu.com/discovery/item/5fd710dc0000000001007273?xhsshare=CopyLink&amp;appuid=5f6debfd000000000100789e&amp;apptime=1607930119" TargetMode="External"/><Relationship Id="rId31" Type="http://schemas.openxmlformats.org/officeDocument/2006/relationships/hyperlink" Target="https://www.xiaohongshu.com/discovery/item/5fd9dab20000000001008c01?xhsshare=CopyLink&amp;appuid=5bab95362d833c00015887a9&amp;apptime=1608112907" TargetMode="External"/><Relationship Id="rId44" Type="http://schemas.openxmlformats.org/officeDocument/2006/relationships/table" Target="../tables/table1.xml"/><Relationship Id="rId4" Type="http://schemas.openxmlformats.org/officeDocument/2006/relationships/hyperlink" Target="https://www.xiaohongshu.com/user/profile/5e5cad730000000001008c24?xhsshare=CopyLink&amp;appuid=5e5cad730000000001008c24&amp;apptime=1596731482" TargetMode="External"/><Relationship Id="rId9" Type="http://schemas.openxmlformats.org/officeDocument/2006/relationships/hyperlink" Target="https://www.xiaohongshu.com/discovery/item/5fd08566000000000101c314?xhsshare=CopyLink&amp;appuid=5bac5199cbfa530001228710&amp;apptime=1607501180" TargetMode="External"/><Relationship Id="rId14" Type="http://schemas.openxmlformats.org/officeDocument/2006/relationships/hyperlink" Target="https://m.weibo.cn/5081503586/4580541205317184" TargetMode="External"/><Relationship Id="rId22" Type="http://schemas.openxmlformats.org/officeDocument/2006/relationships/hyperlink" Target="https://show.meitu.com/detail?feed_id=6744247964615604809&amp;root_id=1591610695&amp;stat_gid=1498347425&amp;stat_uid=1591610695" TargetMode="External"/><Relationship Id="rId27" Type="http://schemas.openxmlformats.org/officeDocument/2006/relationships/hyperlink" Target="https://www.xiaohongshu.com/discovery/item/5fd8626e000000000100522c?xhsshare=CopyLink&amp;appuid=5e526f4d00000000010008e4&amp;apptime=1608016562" TargetMode="External"/><Relationship Id="rId30" Type="http://schemas.openxmlformats.org/officeDocument/2006/relationships/hyperlink" Target="https://www.xiaohongshu.com/discovery/item/5fd3571c000000000100af9f?xhsshare=CopyLink&amp;appuid=5ded0479000000000100633a&amp;apptime=1607685932" TargetMode="External"/><Relationship Id="rId35" Type="http://schemas.openxmlformats.org/officeDocument/2006/relationships/hyperlink" Target="https://www.xiaohongshu.com/discovery/item/5fdb5d93000000000101c99f?xhsshare=CopyLink&amp;appuid=5948befc50c4b41354cc7037&amp;apptime=1608212323" TargetMode="External"/><Relationship Id="rId43" Type="http://schemas.openxmlformats.org/officeDocument/2006/relationships/hyperlink" Target="https://www.xiaohongshu.com/user/profile/5ece3f9c00000000010022a9"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xiaohongshu.com/user/profile/5dad912c0000000001002bb4?xhsshare=CopyLink&amp;appuid=5dad912c0000000001002bb4&amp;apptime=16062989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79995117038483843"/>
    <pageSetUpPr fitToPage="1"/>
  </sheetPr>
  <dimension ref="A1:AF82"/>
  <sheetViews>
    <sheetView showGridLines="0" tabSelected="1" zoomScale="85" zoomScaleNormal="85" workbookViewId="0">
      <pane xSplit="15" ySplit="2" topLeftCell="P3" activePane="bottomRight" state="frozen"/>
      <selection pane="topRight"/>
      <selection pane="bottomLeft"/>
      <selection pane="bottomRight" activeCell="G19" sqref="G19"/>
    </sheetView>
  </sheetViews>
  <sheetFormatPr baseColWidth="10" defaultColWidth="9.33203125" defaultRowHeight="30.75" customHeight="1"/>
  <cols>
    <col min="1" max="1" width="1.77734375" style="30" customWidth="1"/>
    <col min="2" max="2" width="20.88671875" style="31" customWidth="1"/>
    <col min="3" max="3" width="1.77734375" style="32" customWidth="1"/>
    <col min="4" max="4" width="13.33203125" style="33" customWidth="1"/>
    <col min="5" max="7" width="13.33203125" style="34" customWidth="1"/>
    <col min="8" max="9" width="8.6640625" style="35" customWidth="1"/>
    <col min="10" max="10" width="13.33203125" style="34" customWidth="1"/>
    <col min="11" max="11" width="8.33203125" style="34" hidden="1" customWidth="1"/>
    <col min="12" max="12" width="13.33203125" style="36" hidden="1" customWidth="1"/>
    <col min="13" max="13" width="13.6640625" style="33" hidden="1" customWidth="1"/>
    <col min="14" max="14" width="8.6640625" style="37" hidden="1" customWidth="1"/>
    <col min="15" max="15" width="10.21875" style="37" hidden="1" customWidth="1"/>
    <col min="16" max="16" width="8.109375" style="33" customWidth="1"/>
    <col min="17" max="18" width="8.109375" style="34" customWidth="1"/>
    <col min="19" max="19" width="9.33203125" style="38"/>
    <col min="20" max="21" width="8.109375" style="39" customWidth="1"/>
    <col min="22" max="25" width="18.88671875" style="39" hidden="1" customWidth="1"/>
    <col min="26" max="26" width="7.33203125" style="39" customWidth="1"/>
    <col min="27" max="27" width="8.33203125" style="40" customWidth="1"/>
    <col min="28" max="28" width="8.33203125" style="41" customWidth="1"/>
    <col min="29" max="29" width="8.33203125" style="42" customWidth="1"/>
    <col min="30" max="16384" width="9.33203125" style="33"/>
  </cols>
  <sheetData>
    <row r="1" spans="2:32" ht="51" customHeight="1">
      <c r="B1" s="43" t="s">
        <v>0</v>
      </c>
      <c r="D1" s="44" t="s">
        <v>1</v>
      </c>
      <c r="E1" s="44"/>
      <c r="F1" s="44"/>
      <c r="G1" s="44"/>
      <c r="H1" s="45"/>
      <c r="I1" s="45"/>
      <c r="J1" s="44"/>
      <c r="K1" s="44"/>
      <c r="L1" s="44"/>
      <c r="M1" s="44"/>
      <c r="N1" s="64"/>
      <c r="O1" s="64"/>
      <c r="P1" s="44"/>
      <c r="Q1" s="93"/>
      <c r="R1" s="93"/>
      <c r="S1" s="93"/>
      <c r="T1" s="44"/>
      <c r="U1" s="44"/>
      <c r="V1" s="44"/>
      <c r="W1" s="44"/>
      <c r="X1" s="44"/>
      <c r="Y1" s="44"/>
      <c r="Z1" s="116"/>
      <c r="AA1" s="116"/>
      <c r="AB1" s="117"/>
      <c r="AC1" s="33"/>
    </row>
    <row r="2" spans="2:32" ht="30.75" customHeight="1">
      <c r="B2" s="46">
        <v>44179</v>
      </c>
      <c r="D2" s="47" t="s">
        <v>2</v>
      </c>
      <c r="E2" s="47" t="s">
        <v>3</v>
      </c>
      <c r="F2" s="47" t="s">
        <v>4</v>
      </c>
      <c r="G2" s="47" t="s">
        <v>5</v>
      </c>
      <c r="H2" s="48" t="s">
        <v>6</v>
      </c>
      <c r="I2" s="48" t="s">
        <v>7</v>
      </c>
      <c r="J2" s="47" t="s">
        <v>8</v>
      </c>
      <c r="K2" s="47" t="s">
        <v>9</v>
      </c>
      <c r="L2" s="65" t="s">
        <v>10</v>
      </c>
      <c r="M2" s="66" t="s">
        <v>11</v>
      </c>
      <c r="N2" s="67" t="s">
        <v>12</v>
      </c>
      <c r="O2" s="68" t="s">
        <v>13</v>
      </c>
      <c r="P2" s="47" t="s">
        <v>14</v>
      </c>
      <c r="Q2" s="94" t="s">
        <v>15</v>
      </c>
      <c r="R2" s="94" t="s">
        <v>16</v>
      </c>
      <c r="S2" s="95" t="s">
        <v>17</v>
      </c>
      <c r="T2" s="95" t="s">
        <v>18</v>
      </c>
      <c r="U2" s="96" t="s">
        <v>19</v>
      </c>
      <c r="V2" s="96" t="s">
        <v>20</v>
      </c>
      <c r="W2" s="96" t="s">
        <v>21</v>
      </c>
      <c r="X2" s="97" t="s">
        <v>22</v>
      </c>
      <c r="Y2" s="97" t="s">
        <v>23</v>
      </c>
      <c r="Z2" s="118" t="s">
        <v>24</v>
      </c>
      <c r="AA2" s="118" t="s">
        <v>25</v>
      </c>
      <c r="AB2" s="119" t="s">
        <v>26</v>
      </c>
      <c r="AC2" s="120" t="s">
        <v>27</v>
      </c>
      <c r="AD2" s="121" t="s">
        <v>28</v>
      </c>
      <c r="AE2" s="121" t="s">
        <v>29</v>
      </c>
      <c r="AF2" s="33" t="s">
        <v>30</v>
      </c>
    </row>
    <row r="3" spans="2:32" ht="30.75" customHeight="1">
      <c r="B3" s="43" t="s">
        <v>31</v>
      </c>
      <c r="D3" s="49" t="s">
        <v>32</v>
      </c>
      <c r="E3" s="49" t="s">
        <v>33</v>
      </c>
      <c r="F3" s="49" t="s">
        <v>32</v>
      </c>
      <c r="G3" s="50" t="s">
        <v>34</v>
      </c>
      <c r="H3" s="51" t="s">
        <v>35</v>
      </c>
      <c r="I3" s="51">
        <v>300</v>
      </c>
      <c r="J3" s="50" t="s">
        <v>36</v>
      </c>
      <c r="K3" s="69">
        <v>5</v>
      </c>
      <c r="L3" s="70">
        <v>43794</v>
      </c>
      <c r="M3" s="71"/>
      <c r="N3" s="72"/>
      <c r="O3" s="73">
        <f>tbl邀请[[#This Row],[拍单日期]]+5+tbl邀请[[#This Row],[收货后出稿时间]]</f>
        <v>43804</v>
      </c>
      <c r="P3" s="74" t="s">
        <v>37</v>
      </c>
      <c r="Q3" s="79">
        <v>10</v>
      </c>
      <c r="R3" s="79">
        <v>8</v>
      </c>
      <c r="S3" s="79" t="s">
        <v>37</v>
      </c>
      <c r="T3" s="98">
        <v>300</v>
      </c>
      <c r="U3" s="99" t="s">
        <v>38</v>
      </c>
      <c r="V3" s="100" t="s">
        <v>39</v>
      </c>
      <c r="W3" s="101"/>
      <c r="X3" s="101"/>
      <c r="Y3" s="101"/>
      <c r="Z3" s="122">
        <v>26</v>
      </c>
      <c r="AA3" s="122">
        <v>20</v>
      </c>
      <c r="AB3" s="123">
        <v>7</v>
      </c>
      <c r="AC3" s="124"/>
      <c r="AD3" s="124" t="s">
        <v>40</v>
      </c>
      <c r="AE3" s="124" t="s">
        <v>37</v>
      </c>
      <c r="AF3" s="124" t="s">
        <v>41</v>
      </c>
    </row>
    <row r="4" spans="2:32" ht="30.75" customHeight="1">
      <c r="B4" s="52">
        <f ca="1">婚礼日期-TODAY()</f>
        <v>-107</v>
      </c>
      <c r="D4" s="49" t="s">
        <v>42</v>
      </c>
      <c r="E4" s="49" t="s">
        <v>43</v>
      </c>
      <c r="F4" s="49" t="s">
        <v>42</v>
      </c>
      <c r="G4" s="50" t="s">
        <v>44</v>
      </c>
      <c r="H4" s="51" t="s">
        <v>45</v>
      </c>
      <c r="I4" s="51">
        <v>500</v>
      </c>
      <c r="J4" s="50" t="s">
        <v>43</v>
      </c>
      <c r="K4" s="69"/>
      <c r="L4" s="70"/>
      <c r="M4" s="71"/>
      <c r="N4" s="72"/>
      <c r="O4" s="73">
        <f>tbl邀请[[#This Row],[拍单日期]]+5+tbl邀请[[#This Row],[收货后出稿时间]]</f>
        <v>5</v>
      </c>
      <c r="P4" s="74" t="s">
        <v>37</v>
      </c>
      <c r="Q4" s="79">
        <v>10</v>
      </c>
      <c r="R4" s="79">
        <v>7</v>
      </c>
      <c r="S4" s="79" t="s">
        <v>37</v>
      </c>
      <c r="T4" s="98">
        <v>500</v>
      </c>
      <c r="U4" s="102" t="s">
        <v>46</v>
      </c>
      <c r="V4" s="100" t="s">
        <v>47</v>
      </c>
      <c r="W4" s="101"/>
      <c r="X4" s="101"/>
      <c r="Y4" s="101"/>
      <c r="Z4" s="122">
        <v>108</v>
      </c>
      <c r="AA4" s="122">
        <v>44</v>
      </c>
      <c r="AB4" s="123">
        <v>11</v>
      </c>
      <c r="AC4" s="124"/>
      <c r="AD4" s="124" t="s">
        <v>40</v>
      </c>
      <c r="AE4" s="124" t="s">
        <v>37</v>
      </c>
      <c r="AF4" s="124" t="s">
        <v>41</v>
      </c>
    </row>
    <row r="5" spans="2:32" ht="30.75" customHeight="1">
      <c r="B5" s="53" t="s">
        <v>48</v>
      </c>
      <c r="D5" s="49" t="s">
        <v>49</v>
      </c>
      <c r="E5" s="49" t="s">
        <v>50</v>
      </c>
      <c r="F5" s="49" t="s">
        <v>49</v>
      </c>
      <c r="G5" s="50" t="s">
        <v>51</v>
      </c>
      <c r="H5" s="51" t="s">
        <v>52</v>
      </c>
      <c r="I5" s="51">
        <v>500</v>
      </c>
      <c r="J5" s="50" t="s">
        <v>53</v>
      </c>
      <c r="K5" s="69"/>
      <c r="L5" s="70"/>
      <c r="M5" s="71"/>
      <c r="N5" s="72"/>
      <c r="O5" s="73">
        <f>tbl邀请[[#This Row],[拍单日期]]+5+tbl邀请[[#This Row],[收货后出稿时间]]</f>
        <v>5</v>
      </c>
      <c r="P5" s="74" t="s">
        <v>37</v>
      </c>
      <c r="Q5" s="79">
        <v>10</v>
      </c>
      <c r="R5" s="79">
        <v>8</v>
      </c>
      <c r="S5" s="79" t="s">
        <v>37</v>
      </c>
      <c r="T5" s="98">
        <v>500</v>
      </c>
      <c r="U5" s="103" t="s">
        <v>54</v>
      </c>
      <c r="V5" s="101"/>
      <c r="W5" s="101"/>
      <c r="X5" s="101"/>
      <c r="Y5" s="101"/>
      <c r="Z5" s="122">
        <v>106</v>
      </c>
      <c r="AA5" s="122">
        <v>6</v>
      </c>
      <c r="AB5" s="123">
        <v>1</v>
      </c>
      <c r="AC5" s="124"/>
      <c r="AD5" s="124" t="s">
        <v>40</v>
      </c>
      <c r="AE5" s="124" t="s">
        <v>37</v>
      </c>
      <c r="AF5" s="124" t="s">
        <v>41</v>
      </c>
    </row>
    <row r="6" spans="2:32" ht="30.75" customHeight="1">
      <c r="B6" s="54">
        <f>tbl邀请[[#Totals],[小红书昵称]]</f>
        <v>26</v>
      </c>
      <c r="D6" s="49" t="s">
        <v>55</v>
      </c>
      <c r="E6" s="49" t="s">
        <v>56</v>
      </c>
      <c r="F6" s="49" t="s">
        <v>57</v>
      </c>
      <c r="G6" s="50" t="s">
        <v>58</v>
      </c>
      <c r="H6" s="51">
        <v>32000</v>
      </c>
      <c r="I6" s="51">
        <v>500</v>
      </c>
      <c r="J6" s="50" t="s">
        <v>56</v>
      </c>
      <c r="P6" s="74" t="s">
        <v>37</v>
      </c>
      <c r="Q6" s="79">
        <v>1</v>
      </c>
      <c r="R6" s="79">
        <v>8</v>
      </c>
      <c r="S6" s="79" t="s">
        <v>37</v>
      </c>
      <c r="T6" s="104">
        <v>500</v>
      </c>
      <c r="U6" s="99" t="s">
        <v>59</v>
      </c>
      <c r="V6" s="105" t="s">
        <v>60</v>
      </c>
      <c r="Z6" s="125">
        <v>165</v>
      </c>
      <c r="AA6" s="126">
        <v>68</v>
      </c>
      <c r="AB6" s="127">
        <v>0</v>
      </c>
      <c r="AC6" s="128"/>
      <c r="AD6" s="124" t="s">
        <v>40</v>
      </c>
      <c r="AE6" s="124" t="s">
        <v>37</v>
      </c>
      <c r="AF6" s="124" t="s">
        <v>41</v>
      </c>
    </row>
    <row r="7" spans="2:32" ht="30.75" customHeight="1">
      <c r="B7" s="53" t="s">
        <v>61</v>
      </c>
      <c r="D7" s="49" t="s">
        <v>62</v>
      </c>
      <c r="E7" s="49" t="s">
        <v>63</v>
      </c>
      <c r="F7" s="49" t="s">
        <v>64</v>
      </c>
      <c r="G7" s="50" t="s">
        <v>65</v>
      </c>
      <c r="H7" s="51">
        <v>69000</v>
      </c>
      <c r="I7" s="51">
        <v>500</v>
      </c>
      <c r="J7" s="50" t="s">
        <v>63</v>
      </c>
      <c r="K7" s="75"/>
      <c r="L7" s="76"/>
      <c r="M7" s="77"/>
      <c r="N7" s="78"/>
      <c r="O7" s="78"/>
      <c r="P7" s="74" t="s">
        <v>37</v>
      </c>
      <c r="Q7" s="79">
        <v>1</v>
      </c>
      <c r="R7" s="79">
        <v>7</v>
      </c>
      <c r="S7" s="79" t="s">
        <v>37</v>
      </c>
      <c r="T7" s="98">
        <v>500</v>
      </c>
      <c r="U7" s="99" t="s">
        <v>66</v>
      </c>
      <c r="V7" s="106"/>
      <c r="W7" s="106"/>
      <c r="X7" s="106"/>
      <c r="Y7" s="106"/>
      <c r="Z7" s="125">
        <v>112</v>
      </c>
      <c r="AA7" s="126">
        <v>12</v>
      </c>
      <c r="AB7" s="127">
        <v>50</v>
      </c>
      <c r="AC7" s="128"/>
      <c r="AD7" s="124" t="s">
        <v>40</v>
      </c>
      <c r="AE7" s="124" t="s">
        <v>37</v>
      </c>
      <c r="AF7" s="124" t="s">
        <v>41</v>
      </c>
    </row>
    <row r="8" spans="2:32" ht="31.5" customHeight="1">
      <c r="B8" s="54">
        <f>tbl邀请[[#Totals],[拍单日期]]</f>
        <v>1</v>
      </c>
      <c r="D8" s="49" t="s">
        <v>67</v>
      </c>
      <c r="E8" s="49" t="s">
        <v>68</v>
      </c>
      <c r="F8" s="49" t="s">
        <v>69</v>
      </c>
      <c r="G8" s="50" t="s">
        <v>70</v>
      </c>
      <c r="H8" s="51">
        <v>22000</v>
      </c>
      <c r="I8" s="51">
        <v>300</v>
      </c>
      <c r="J8" s="50" t="s">
        <v>68</v>
      </c>
      <c r="K8" s="75"/>
      <c r="L8" s="76"/>
      <c r="M8" s="77"/>
      <c r="N8" s="78"/>
      <c r="O8" s="78"/>
      <c r="P8" s="74" t="s">
        <v>37</v>
      </c>
      <c r="Q8" s="79">
        <v>10</v>
      </c>
      <c r="R8" s="79">
        <v>9</v>
      </c>
      <c r="S8" s="79" t="s">
        <v>37</v>
      </c>
      <c r="T8" s="107">
        <v>300</v>
      </c>
      <c r="U8" s="99" t="s">
        <v>71</v>
      </c>
      <c r="V8" s="108" t="s">
        <v>72</v>
      </c>
      <c r="W8" s="106"/>
      <c r="X8" s="106"/>
      <c r="Y8" s="106"/>
      <c r="Z8" s="104">
        <v>135</v>
      </c>
      <c r="AA8" s="126">
        <v>46</v>
      </c>
      <c r="AB8" s="127">
        <v>14</v>
      </c>
      <c r="AC8" s="128"/>
      <c r="AD8" s="124" t="s">
        <v>40</v>
      </c>
      <c r="AE8" s="124" t="s">
        <v>37</v>
      </c>
      <c r="AF8" s="124" t="s">
        <v>41</v>
      </c>
    </row>
    <row r="9" spans="2:32" ht="30.75" customHeight="1">
      <c r="B9" s="53" t="s">
        <v>73</v>
      </c>
      <c r="D9" s="49" t="s">
        <v>74</v>
      </c>
      <c r="E9" s="49" t="s">
        <v>75</v>
      </c>
      <c r="F9" s="49" t="s">
        <v>76</v>
      </c>
      <c r="G9" s="50" t="s">
        <v>77</v>
      </c>
      <c r="H9" s="51">
        <v>24000</v>
      </c>
      <c r="I9" s="51">
        <v>300</v>
      </c>
      <c r="J9" s="50" t="s">
        <v>75</v>
      </c>
      <c r="K9" s="75"/>
      <c r="L9" s="76"/>
      <c r="M9" s="77"/>
      <c r="N9" s="78"/>
      <c r="O9" s="78"/>
      <c r="P9" s="74" t="s">
        <v>37</v>
      </c>
      <c r="Q9" s="79">
        <v>1</v>
      </c>
      <c r="R9" s="79">
        <v>1</v>
      </c>
      <c r="S9" s="79" t="s">
        <v>37</v>
      </c>
      <c r="T9" s="81">
        <v>300</v>
      </c>
      <c r="U9" s="99" t="s">
        <v>78</v>
      </c>
      <c r="V9" s="106"/>
      <c r="W9" s="106"/>
      <c r="X9" s="106"/>
      <c r="Y9" s="106"/>
      <c r="Z9" s="125">
        <v>0</v>
      </c>
      <c r="AA9" s="126">
        <v>0</v>
      </c>
      <c r="AB9" s="127">
        <v>11</v>
      </c>
      <c r="AC9" s="128"/>
      <c r="AD9" s="124"/>
      <c r="AE9" s="124" t="s">
        <v>37</v>
      </c>
      <c r="AF9" s="124" t="s">
        <v>41</v>
      </c>
    </row>
    <row r="10" spans="2:32" ht="30.75" customHeight="1">
      <c r="B10" s="54">
        <f>tbl邀请[[#Totals],[是否交稿]]</f>
        <v>26</v>
      </c>
      <c r="D10" s="50" t="s">
        <v>79</v>
      </c>
      <c r="E10" s="50" t="s">
        <v>80</v>
      </c>
      <c r="F10" s="50" t="s">
        <v>81</v>
      </c>
      <c r="G10" s="55" t="s">
        <v>82</v>
      </c>
      <c r="H10" s="51" t="s">
        <v>83</v>
      </c>
      <c r="I10" s="51">
        <v>300</v>
      </c>
      <c r="J10" s="50" t="s">
        <v>84</v>
      </c>
      <c r="K10" s="69"/>
      <c r="L10" s="70"/>
      <c r="M10" s="71"/>
      <c r="N10" s="72"/>
      <c r="O10" s="73">
        <f>tbl邀请[[#This Row],[拍单日期]]+5+tbl邀请[[#This Row],[收货后出稿时间]]</f>
        <v>5</v>
      </c>
      <c r="P10" s="74" t="s">
        <v>37</v>
      </c>
      <c r="Q10" s="79">
        <v>10</v>
      </c>
      <c r="R10" s="79">
        <v>7</v>
      </c>
      <c r="S10" s="79" t="s">
        <v>37</v>
      </c>
      <c r="T10" s="98">
        <v>300</v>
      </c>
      <c r="U10" s="102" t="s">
        <v>85</v>
      </c>
      <c r="V10" s="101"/>
      <c r="W10" s="101"/>
      <c r="X10" s="101"/>
      <c r="Y10" s="101"/>
      <c r="Z10" s="122">
        <v>50</v>
      </c>
      <c r="AA10" s="122">
        <v>29</v>
      </c>
      <c r="AB10" s="123">
        <v>96</v>
      </c>
      <c r="AC10" s="124"/>
      <c r="AD10" s="124"/>
      <c r="AE10" s="124" t="s">
        <v>37</v>
      </c>
      <c r="AF10" s="124" t="s">
        <v>86</v>
      </c>
    </row>
    <row r="11" spans="2:32" ht="30.75" customHeight="1">
      <c r="B11" s="53" t="s">
        <v>87</v>
      </c>
      <c r="D11" s="50" t="s">
        <v>88</v>
      </c>
      <c r="E11" s="50" t="s">
        <v>89</v>
      </c>
      <c r="F11" s="50" t="s">
        <v>90</v>
      </c>
      <c r="G11" s="50" t="s">
        <v>91</v>
      </c>
      <c r="H11" s="51" t="s">
        <v>92</v>
      </c>
      <c r="I11" s="51">
        <v>300</v>
      </c>
      <c r="J11" s="50" t="s">
        <v>89</v>
      </c>
      <c r="K11" s="69"/>
      <c r="L11" s="70"/>
      <c r="M11" s="71"/>
      <c r="N11" s="72"/>
      <c r="O11" s="73">
        <f>tbl邀请[[#This Row],[拍单日期]]+5+tbl邀请[[#This Row],[收货后出稿时间]]</f>
        <v>5</v>
      </c>
      <c r="P11" s="74" t="s">
        <v>37</v>
      </c>
      <c r="Q11" s="79">
        <v>10</v>
      </c>
      <c r="R11" s="79">
        <v>7</v>
      </c>
      <c r="S11" s="79" t="s">
        <v>37</v>
      </c>
      <c r="T11" s="81">
        <v>300</v>
      </c>
      <c r="U11" s="102" t="s">
        <v>93</v>
      </c>
      <c r="V11" s="100" t="s">
        <v>94</v>
      </c>
      <c r="W11" s="101"/>
      <c r="X11" s="101"/>
      <c r="Y11" s="101"/>
      <c r="Z11" s="122">
        <v>17</v>
      </c>
      <c r="AA11" s="122">
        <v>14</v>
      </c>
      <c r="AB11" s="123">
        <v>11</v>
      </c>
      <c r="AC11" s="124"/>
      <c r="AD11" s="124"/>
      <c r="AE11" s="124" t="s">
        <v>37</v>
      </c>
      <c r="AF11" s="124" t="s">
        <v>86</v>
      </c>
    </row>
    <row r="12" spans="2:32" ht="30.75" customHeight="1">
      <c r="B12" s="54">
        <f>tbl邀请[[#Totals],[是否发布]]</f>
        <v>26</v>
      </c>
      <c r="D12" s="50" t="s">
        <v>95</v>
      </c>
      <c r="E12" s="50" t="s">
        <v>96</v>
      </c>
      <c r="F12" s="50" t="s">
        <v>97</v>
      </c>
      <c r="G12" s="50" t="s">
        <v>98</v>
      </c>
      <c r="H12" s="51" t="s">
        <v>99</v>
      </c>
      <c r="I12" s="51">
        <v>200</v>
      </c>
      <c r="J12" s="50" t="s">
        <v>100</v>
      </c>
      <c r="K12" s="79"/>
      <c r="L12" s="80"/>
      <c r="M12" s="74"/>
      <c r="N12" s="81"/>
      <c r="O12" s="82">
        <f>tbl邀请[[#This Row],[拍单日期]]+5+tbl邀请[[#This Row],[收货后出稿时间]]</f>
        <v>5</v>
      </c>
      <c r="P12" s="74" t="s">
        <v>37</v>
      </c>
      <c r="Q12" s="79">
        <v>1</v>
      </c>
      <c r="R12" s="79">
        <v>8</v>
      </c>
      <c r="S12" s="79" t="s">
        <v>37</v>
      </c>
      <c r="T12" s="81">
        <v>200</v>
      </c>
      <c r="U12" s="102" t="s">
        <v>101</v>
      </c>
      <c r="V12" s="109"/>
      <c r="W12" s="109"/>
      <c r="X12" s="109"/>
      <c r="Y12" s="109"/>
      <c r="Z12" s="122">
        <v>28</v>
      </c>
      <c r="AA12" s="122">
        <v>10</v>
      </c>
      <c r="AB12" s="123">
        <v>7</v>
      </c>
      <c r="AC12" s="124"/>
      <c r="AD12" s="124"/>
      <c r="AE12" s="124"/>
      <c r="AF12" s="124" t="s">
        <v>86</v>
      </c>
    </row>
    <row r="13" spans="2:32" ht="30.75" customHeight="1">
      <c r="B13" s="53" t="s">
        <v>102</v>
      </c>
      <c r="D13" s="50" t="s">
        <v>103</v>
      </c>
      <c r="E13" s="50" t="s">
        <v>104</v>
      </c>
      <c r="F13" s="50" t="s">
        <v>105</v>
      </c>
      <c r="G13" s="50" t="s">
        <v>106</v>
      </c>
      <c r="H13" s="51" t="s">
        <v>107</v>
      </c>
      <c r="I13" s="51">
        <v>200</v>
      </c>
      <c r="J13" s="50" t="s">
        <v>108</v>
      </c>
      <c r="K13" s="69"/>
      <c r="L13" s="70"/>
      <c r="M13" s="71"/>
      <c r="N13" s="72"/>
      <c r="O13" s="73">
        <f>tbl邀请[[#This Row],[拍单日期]]+5+tbl邀请[[#This Row],[收货后出稿时间]]</f>
        <v>5</v>
      </c>
      <c r="P13" s="74" t="s">
        <v>37</v>
      </c>
      <c r="Q13" s="79">
        <v>10</v>
      </c>
      <c r="R13" s="79">
        <v>9</v>
      </c>
      <c r="S13" s="79" t="s">
        <v>37</v>
      </c>
      <c r="T13" s="98">
        <v>200</v>
      </c>
      <c r="U13" s="102" t="s">
        <v>109</v>
      </c>
      <c r="V13" s="100" t="s">
        <v>110</v>
      </c>
      <c r="W13" s="101"/>
      <c r="X13" s="101"/>
      <c r="Y13" s="101"/>
      <c r="Z13" s="122">
        <v>30</v>
      </c>
      <c r="AA13" s="122">
        <v>26</v>
      </c>
      <c r="AB13" s="123">
        <v>26</v>
      </c>
      <c r="AC13" s="124"/>
      <c r="AD13" s="124"/>
      <c r="AE13" s="124" t="s">
        <v>37</v>
      </c>
      <c r="AF13" s="124" t="s">
        <v>86</v>
      </c>
    </row>
    <row r="14" spans="2:32" ht="30.75" customHeight="1">
      <c r="B14" s="56">
        <f>tbl邀请[[#Totals],[拍单金额]]</f>
        <v>0</v>
      </c>
      <c r="D14" s="50" t="s">
        <v>111</v>
      </c>
      <c r="E14" s="50" t="s">
        <v>112</v>
      </c>
      <c r="F14" s="50" t="s">
        <v>111</v>
      </c>
      <c r="G14" s="50" t="s">
        <v>113</v>
      </c>
      <c r="H14" s="51" t="s">
        <v>114</v>
      </c>
      <c r="I14" s="51">
        <v>300</v>
      </c>
      <c r="J14" s="50" t="s">
        <v>115</v>
      </c>
      <c r="K14" s="69"/>
      <c r="L14" s="70"/>
      <c r="M14" s="71"/>
      <c r="N14" s="72"/>
      <c r="O14" s="73">
        <f>tbl邀请[[#This Row],[拍单日期]]+5+tbl邀请[[#This Row],[收货后出稿时间]]</f>
        <v>5</v>
      </c>
      <c r="P14" s="74" t="s">
        <v>37</v>
      </c>
      <c r="Q14" s="79">
        <v>10</v>
      </c>
      <c r="R14" s="79">
        <v>9</v>
      </c>
      <c r="S14" s="79" t="s">
        <v>37</v>
      </c>
      <c r="T14" s="98">
        <v>300</v>
      </c>
      <c r="U14" s="102" t="s">
        <v>116</v>
      </c>
      <c r="V14" s="100" t="s">
        <v>117</v>
      </c>
      <c r="W14" s="101"/>
      <c r="X14" s="101"/>
      <c r="Y14" s="101"/>
      <c r="Z14" s="122">
        <v>88</v>
      </c>
      <c r="AA14" s="122">
        <v>81</v>
      </c>
      <c r="AB14" s="123">
        <v>11</v>
      </c>
      <c r="AC14" s="124"/>
      <c r="AD14" s="124"/>
      <c r="AE14" s="124" t="s">
        <v>37</v>
      </c>
      <c r="AF14" s="124" t="s">
        <v>86</v>
      </c>
    </row>
    <row r="15" spans="2:32" ht="30.75" customHeight="1">
      <c r="B15" s="53" t="s">
        <v>118</v>
      </c>
      <c r="D15" s="50" t="s">
        <v>119</v>
      </c>
      <c r="E15" s="50" t="s">
        <v>120</v>
      </c>
      <c r="F15" s="50" t="s">
        <v>121</v>
      </c>
      <c r="G15" s="50" t="s">
        <v>122</v>
      </c>
      <c r="H15" s="51" t="s">
        <v>123</v>
      </c>
      <c r="I15" s="51">
        <v>200</v>
      </c>
      <c r="J15" s="50" t="s">
        <v>124</v>
      </c>
      <c r="K15" s="69"/>
      <c r="L15" s="70"/>
      <c r="M15" s="71"/>
      <c r="N15" s="72"/>
      <c r="O15" s="73">
        <f>tbl邀请[[#This Row],[拍单日期]]+5+tbl邀请[[#This Row],[收货后出稿时间]]</f>
        <v>5</v>
      </c>
      <c r="P15" s="74" t="s">
        <v>37</v>
      </c>
      <c r="Q15" s="79">
        <v>10</v>
      </c>
      <c r="R15" s="79">
        <v>9</v>
      </c>
      <c r="S15" s="79" t="s">
        <v>37</v>
      </c>
      <c r="T15" s="98">
        <v>200</v>
      </c>
      <c r="U15" s="102" t="s">
        <v>125</v>
      </c>
      <c r="V15" s="101"/>
      <c r="W15" s="101"/>
      <c r="X15" s="101"/>
      <c r="Y15" s="101"/>
      <c r="Z15" s="122">
        <v>62</v>
      </c>
      <c r="AA15" s="122">
        <v>40</v>
      </c>
      <c r="AB15" s="123">
        <v>16</v>
      </c>
      <c r="AC15" s="124"/>
      <c r="AD15" s="124"/>
      <c r="AE15" s="124" t="s">
        <v>37</v>
      </c>
      <c r="AF15" s="124" t="s">
        <v>86</v>
      </c>
    </row>
    <row r="16" spans="2:32" ht="30.75" customHeight="1">
      <c r="B16" s="56">
        <f>tbl邀请[[#Totals],[结算金额]]</f>
        <v>7500</v>
      </c>
      <c r="D16" s="50" t="s">
        <v>126</v>
      </c>
      <c r="E16" s="50" t="s">
        <v>127</v>
      </c>
      <c r="F16" s="50" t="s">
        <v>126</v>
      </c>
      <c r="G16" s="50" t="s">
        <v>128</v>
      </c>
      <c r="H16" s="51" t="s">
        <v>129</v>
      </c>
      <c r="I16" s="51">
        <v>300</v>
      </c>
      <c r="J16" s="50" t="s">
        <v>130</v>
      </c>
      <c r="K16" s="69"/>
      <c r="L16" s="70"/>
      <c r="M16" s="71"/>
      <c r="N16" s="72"/>
      <c r="O16" s="73">
        <f>tbl邀请[[#This Row],[拍单日期]]+5+tbl邀请[[#This Row],[收货后出稿时间]]</f>
        <v>5</v>
      </c>
      <c r="P16" s="74" t="s">
        <v>37</v>
      </c>
      <c r="Q16" s="79">
        <v>1</v>
      </c>
      <c r="R16" s="79">
        <v>1</v>
      </c>
      <c r="S16" s="79" t="s">
        <v>37</v>
      </c>
      <c r="T16" s="98">
        <v>300</v>
      </c>
      <c r="U16" s="102" t="s">
        <v>131</v>
      </c>
      <c r="V16" s="100" t="s">
        <v>132</v>
      </c>
      <c r="W16" s="100" t="s">
        <v>133</v>
      </c>
      <c r="X16" s="101"/>
      <c r="Y16" s="101"/>
      <c r="Z16" s="122">
        <v>119</v>
      </c>
      <c r="AA16" s="122">
        <v>110</v>
      </c>
      <c r="AB16" s="123">
        <v>43</v>
      </c>
      <c r="AC16" s="124"/>
      <c r="AD16" s="124"/>
      <c r="AE16" s="124" t="s">
        <v>37</v>
      </c>
      <c r="AF16" s="124" t="s">
        <v>86</v>
      </c>
    </row>
    <row r="17" spans="2:32" ht="30.75" customHeight="1">
      <c r="B17" s="53" t="s">
        <v>134</v>
      </c>
      <c r="D17" s="50" t="s">
        <v>135</v>
      </c>
      <c r="E17" s="50" t="s">
        <v>136</v>
      </c>
      <c r="F17" s="50" t="s">
        <v>137</v>
      </c>
      <c r="G17" s="143" t="s">
        <v>138</v>
      </c>
      <c r="H17" s="51" t="s">
        <v>139</v>
      </c>
      <c r="I17" s="51">
        <v>200</v>
      </c>
      <c r="J17" s="50" t="s">
        <v>140</v>
      </c>
      <c r="K17" s="69"/>
      <c r="L17" s="70"/>
      <c r="M17" s="71"/>
      <c r="N17" s="72"/>
      <c r="O17" s="73">
        <f>tbl邀请[[#This Row],[拍单日期]]+5+tbl邀请[[#This Row],[收货后出稿时间]]</f>
        <v>5</v>
      </c>
      <c r="P17" s="74" t="s">
        <v>37</v>
      </c>
      <c r="Q17" s="79">
        <v>10</v>
      </c>
      <c r="R17" s="79">
        <v>9</v>
      </c>
      <c r="S17" s="79" t="s">
        <v>37</v>
      </c>
      <c r="T17" s="98">
        <v>200</v>
      </c>
      <c r="U17" s="102" t="s">
        <v>141</v>
      </c>
      <c r="V17" s="101"/>
      <c r="W17" s="101"/>
      <c r="X17" s="101"/>
      <c r="Y17" s="101"/>
      <c r="Z17" s="122">
        <v>66</v>
      </c>
      <c r="AA17" s="122">
        <v>45</v>
      </c>
      <c r="AB17" s="123">
        <v>45</v>
      </c>
      <c r="AC17" s="124"/>
      <c r="AD17" s="124"/>
      <c r="AE17" s="124" t="s">
        <v>37</v>
      </c>
      <c r="AF17" s="124" t="s">
        <v>86</v>
      </c>
    </row>
    <row r="18" spans="2:32" ht="30.75" customHeight="1">
      <c r="B18" s="56">
        <f>tbl邀请[[#Totals],[笔记报价]]-B16</f>
        <v>0</v>
      </c>
      <c r="D18" s="50" t="s">
        <v>142</v>
      </c>
      <c r="E18" s="50">
        <v>15811275438</v>
      </c>
      <c r="F18" s="50" t="s">
        <v>143</v>
      </c>
      <c r="G18" s="143" t="s">
        <v>2171</v>
      </c>
      <c r="H18" s="51" t="s">
        <v>144</v>
      </c>
      <c r="I18" s="51">
        <v>200</v>
      </c>
      <c r="J18" s="50" t="s">
        <v>145</v>
      </c>
      <c r="K18" s="69"/>
      <c r="L18" s="70"/>
      <c r="M18" s="71"/>
      <c r="N18" s="72"/>
      <c r="O18" s="73">
        <f>tbl邀请[[#This Row],[拍单日期]]+5+tbl邀请[[#This Row],[收货后出稿时间]]</f>
        <v>5</v>
      </c>
      <c r="P18" s="74" t="s">
        <v>37</v>
      </c>
      <c r="Q18" s="79">
        <v>10</v>
      </c>
      <c r="R18" s="79">
        <v>8</v>
      </c>
      <c r="S18" s="79" t="s">
        <v>37</v>
      </c>
      <c r="T18" s="98">
        <v>200</v>
      </c>
      <c r="U18" s="114" t="s">
        <v>2170</v>
      </c>
      <c r="V18" s="101"/>
      <c r="W18" s="101"/>
      <c r="X18" s="101"/>
      <c r="Y18" s="101"/>
      <c r="Z18" s="122">
        <v>30</v>
      </c>
      <c r="AA18" s="122">
        <v>17</v>
      </c>
      <c r="AB18" s="123">
        <v>13</v>
      </c>
      <c r="AC18" s="124"/>
      <c r="AD18" s="124"/>
      <c r="AE18" s="124" t="s">
        <v>37</v>
      </c>
      <c r="AF18" s="124" t="s">
        <v>86</v>
      </c>
    </row>
    <row r="19" spans="2:32" ht="30.75" customHeight="1">
      <c r="D19" s="50" t="s">
        <v>146</v>
      </c>
      <c r="E19" s="50" t="s">
        <v>147</v>
      </c>
      <c r="F19" s="50" t="s">
        <v>148</v>
      </c>
      <c r="G19" s="50" t="s">
        <v>149</v>
      </c>
      <c r="H19" s="51" t="s">
        <v>150</v>
      </c>
      <c r="I19" s="51">
        <v>200</v>
      </c>
      <c r="J19" s="50" t="s">
        <v>151</v>
      </c>
      <c r="K19" s="69"/>
      <c r="L19" s="70"/>
      <c r="M19" s="71"/>
      <c r="N19" s="72"/>
      <c r="O19" s="73">
        <f>tbl邀请[[#This Row],[拍单日期]]+5+tbl邀请[[#This Row],[收货后出稿时间]]</f>
        <v>5</v>
      </c>
      <c r="P19" s="74" t="s">
        <v>37</v>
      </c>
      <c r="Q19" s="79">
        <v>10</v>
      </c>
      <c r="R19" s="79">
        <v>9</v>
      </c>
      <c r="S19" s="79" t="s">
        <v>37</v>
      </c>
      <c r="T19" s="98">
        <v>200</v>
      </c>
      <c r="U19" s="102" t="s">
        <v>152</v>
      </c>
      <c r="V19" s="101"/>
      <c r="W19" s="101"/>
      <c r="X19" s="101"/>
      <c r="Y19" s="101"/>
      <c r="Z19" s="122">
        <v>20</v>
      </c>
      <c r="AA19" s="122">
        <v>14</v>
      </c>
      <c r="AB19" s="123">
        <v>9</v>
      </c>
      <c r="AC19" s="124"/>
      <c r="AD19" s="124"/>
      <c r="AE19" s="124" t="s">
        <v>37</v>
      </c>
      <c r="AF19" s="124" t="s">
        <v>86</v>
      </c>
    </row>
    <row r="20" spans="2:32" ht="30.75" customHeight="1">
      <c r="B20" s="31" t="s">
        <v>153</v>
      </c>
      <c r="D20" s="50" t="s">
        <v>154</v>
      </c>
      <c r="E20" s="50" t="s">
        <v>155</v>
      </c>
      <c r="F20" s="50" t="s">
        <v>154</v>
      </c>
      <c r="G20" s="50" t="s">
        <v>156</v>
      </c>
      <c r="H20" s="51" t="s">
        <v>157</v>
      </c>
      <c r="I20" s="51">
        <v>300</v>
      </c>
      <c r="J20" s="50" t="s">
        <v>158</v>
      </c>
      <c r="K20" s="69"/>
      <c r="L20" s="70"/>
      <c r="M20" s="71"/>
      <c r="N20" s="72"/>
      <c r="O20" s="73">
        <f>tbl邀请[[#This Row],[拍单日期]]+5+tbl邀请[[#This Row],[收货后出稿时间]]</f>
        <v>5</v>
      </c>
      <c r="P20" s="74" t="s">
        <v>37</v>
      </c>
      <c r="Q20" s="79">
        <v>10</v>
      </c>
      <c r="R20" s="79">
        <v>9</v>
      </c>
      <c r="S20" s="79" t="s">
        <v>37</v>
      </c>
      <c r="T20" s="98">
        <v>300</v>
      </c>
      <c r="U20" s="102" t="s">
        <v>159</v>
      </c>
      <c r="V20" s="101"/>
      <c r="W20" s="101"/>
      <c r="X20" s="101"/>
      <c r="Y20" s="101"/>
      <c r="Z20" s="122">
        <v>30</v>
      </c>
      <c r="AA20" s="122">
        <v>20</v>
      </c>
      <c r="AB20" s="123">
        <v>15</v>
      </c>
      <c r="AC20" s="124"/>
      <c r="AD20" s="124"/>
      <c r="AE20" s="124" t="s">
        <v>37</v>
      </c>
      <c r="AF20" s="124" t="s">
        <v>86</v>
      </c>
    </row>
    <row r="21" spans="2:32" ht="30.75" customHeight="1">
      <c r="B21" s="57">
        <f ca="1">TODAY()</f>
        <v>44286</v>
      </c>
      <c r="D21" s="50" t="s">
        <v>160</v>
      </c>
      <c r="E21" s="50" t="s">
        <v>161</v>
      </c>
      <c r="F21" s="50" t="s">
        <v>162</v>
      </c>
      <c r="G21" s="50" t="s">
        <v>163</v>
      </c>
      <c r="H21" s="51" t="s">
        <v>164</v>
      </c>
      <c r="I21" s="51">
        <v>200</v>
      </c>
      <c r="J21" s="50" t="s">
        <v>165</v>
      </c>
      <c r="K21" s="69"/>
      <c r="L21" s="70"/>
      <c r="M21" s="71"/>
      <c r="N21" s="72"/>
      <c r="O21" s="73">
        <f>tbl邀请[[#This Row],[拍单日期]]+5+tbl邀请[[#This Row],[收货后出稿时间]]</f>
        <v>5</v>
      </c>
      <c r="P21" s="74" t="s">
        <v>37</v>
      </c>
      <c r="Q21" s="79">
        <v>10</v>
      </c>
      <c r="R21" s="79">
        <v>8</v>
      </c>
      <c r="S21" s="79" t="s">
        <v>37</v>
      </c>
      <c r="T21" s="98">
        <v>200</v>
      </c>
      <c r="U21" s="102" t="s">
        <v>166</v>
      </c>
      <c r="V21" s="101"/>
      <c r="W21" s="101"/>
      <c r="X21" s="101"/>
      <c r="Y21" s="101"/>
      <c r="Z21" s="122">
        <v>53</v>
      </c>
      <c r="AA21" s="122">
        <v>45</v>
      </c>
      <c r="AB21" s="123">
        <v>25</v>
      </c>
      <c r="AC21" s="124"/>
      <c r="AD21" s="124"/>
      <c r="AE21" s="124" t="s">
        <v>37</v>
      </c>
      <c r="AF21" s="124" t="s">
        <v>86</v>
      </c>
    </row>
    <row r="22" spans="2:32" ht="30.75" customHeight="1">
      <c r="D22" s="50" t="s">
        <v>167</v>
      </c>
      <c r="E22" s="50" t="s">
        <v>168</v>
      </c>
      <c r="F22" s="50" t="s">
        <v>169</v>
      </c>
      <c r="G22" s="50" t="s">
        <v>170</v>
      </c>
      <c r="H22" s="51" t="s">
        <v>171</v>
      </c>
      <c r="I22" s="51">
        <v>300</v>
      </c>
      <c r="J22" s="50" t="s">
        <v>172</v>
      </c>
      <c r="K22" s="69"/>
      <c r="L22" s="70"/>
      <c r="M22" s="71"/>
      <c r="N22" s="72"/>
      <c r="O22" s="73">
        <f>tbl邀请[[#This Row],[拍单日期]]+5+tbl邀请[[#This Row],[收货后出稿时间]]</f>
        <v>5</v>
      </c>
      <c r="P22" s="74" t="s">
        <v>37</v>
      </c>
      <c r="Q22" s="79">
        <v>10</v>
      </c>
      <c r="R22" s="79">
        <v>9</v>
      </c>
      <c r="S22" s="79" t="s">
        <v>37</v>
      </c>
      <c r="T22" s="98">
        <v>300</v>
      </c>
      <c r="U22" s="102" t="s">
        <v>173</v>
      </c>
      <c r="V22" s="101"/>
      <c r="W22" s="101"/>
      <c r="X22" s="101"/>
      <c r="Y22" s="101"/>
      <c r="Z22" s="122">
        <v>47</v>
      </c>
      <c r="AA22" s="122">
        <v>48</v>
      </c>
      <c r="AB22" s="123">
        <v>19</v>
      </c>
      <c r="AC22" s="124"/>
      <c r="AD22" s="124"/>
      <c r="AE22" s="124" t="s">
        <v>37</v>
      </c>
      <c r="AF22" s="124" t="s">
        <v>86</v>
      </c>
    </row>
    <row r="23" spans="2:32" ht="30.75" customHeight="1">
      <c r="D23" s="50" t="s">
        <v>174</v>
      </c>
      <c r="E23" s="50" t="s">
        <v>175</v>
      </c>
      <c r="F23" s="50" t="s">
        <v>176</v>
      </c>
      <c r="G23" s="50" t="s">
        <v>177</v>
      </c>
      <c r="H23" s="51" t="s">
        <v>178</v>
      </c>
      <c r="I23" s="51">
        <v>200</v>
      </c>
      <c r="J23" s="50" t="s">
        <v>179</v>
      </c>
      <c r="K23" s="69"/>
      <c r="L23" s="70"/>
      <c r="M23" s="71"/>
      <c r="N23" s="72"/>
      <c r="O23" s="73">
        <f>tbl邀请[[#This Row],[拍单日期]]+5+tbl邀请[[#This Row],[收货后出稿时间]]</f>
        <v>5</v>
      </c>
      <c r="P23" s="74" t="s">
        <v>37</v>
      </c>
      <c r="Q23" s="79">
        <v>10</v>
      </c>
      <c r="R23" s="79">
        <v>9</v>
      </c>
      <c r="S23" s="79" t="s">
        <v>37</v>
      </c>
      <c r="T23" s="98">
        <v>200</v>
      </c>
      <c r="U23" s="102" t="s">
        <v>180</v>
      </c>
      <c r="V23" s="100" t="s">
        <v>181</v>
      </c>
      <c r="W23" s="101"/>
      <c r="X23" s="101"/>
      <c r="Y23" s="101"/>
      <c r="Z23" s="122">
        <v>41</v>
      </c>
      <c r="AA23" s="122">
        <v>10</v>
      </c>
      <c r="AB23" s="123">
        <v>13</v>
      </c>
      <c r="AC23" s="124"/>
      <c r="AD23" s="124"/>
      <c r="AE23" s="124" t="s">
        <v>37</v>
      </c>
      <c r="AF23" s="124" t="s">
        <v>86</v>
      </c>
    </row>
    <row r="24" spans="2:32" ht="30.75" customHeight="1">
      <c r="D24" s="58" t="s">
        <v>182</v>
      </c>
      <c r="E24" s="58" t="s">
        <v>183</v>
      </c>
      <c r="F24" s="58" t="s">
        <v>184</v>
      </c>
      <c r="G24" s="58" t="s">
        <v>185</v>
      </c>
      <c r="H24" s="59" t="s">
        <v>186</v>
      </c>
      <c r="I24" s="59">
        <v>200</v>
      </c>
      <c r="J24" s="58" t="s">
        <v>187</v>
      </c>
      <c r="K24" s="83"/>
      <c r="L24" s="84"/>
      <c r="M24" s="85"/>
      <c r="N24" s="86"/>
      <c r="O24" s="87">
        <f>tbl邀请[[#This Row],[拍单日期]]+5+tbl邀请[[#This Row],[收货后出稿时间]]</f>
        <v>5</v>
      </c>
      <c r="P24" s="88" t="s">
        <v>37</v>
      </c>
      <c r="Q24" s="110">
        <v>10</v>
      </c>
      <c r="R24" s="110">
        <v>8</v>
      </c>
      <c r="S24" s="110" t="s">
        <v>37</v>
      </c>
      <c r="T24" s="111">
        <v>200</v>
      </c>
      <c r="U24" s="102" t="s">
        <v>188</v>
      </c>
      <c r="V24" s="112"/>
      <c r="W24" s="112"/>
      <c r="X24" s="112"/>
      <c r="Y24" s="112"/>
      <c r="Z24" s="129">
        <v>54</v>
      </c>
      <c r="AA24" s="129">
        <v>38</v>
      </c>
      <c r="AB24" s="130">
        <v>21</v>
      </c>
      <c r="AC24" s="131"/>
      <c r="AD24" s="131"/>
      <c r="AE24" s="131" t="s">
        <v>37</v>
      </c>
      <c r="AF24" s="124" t="s">
        <v>86</v>
      </c>
    </row>
    <row r="25" spans="2:32" ht="30.75" customHeight="1">
      <c r="D25" s="58" t="s">
        <v>189</v>
      </c>
      <c r="E25" s="58" t="s">
        <v>190</v>
      </c>
      <c r="F25" s="58" t="s">
        <v>191</v>
      </c>
      <c r="G25" s="55" t="s">
        <v>192</v>
      </c>
      <c r="H25" s="59" t="s">
        <v>193</v>
      </c>
      <c r="I25" s="59">
        <v>300</v>
      </c>
      <c r="J25" s="58" t="s">
        <v>194</v>
      </c>
      <c r="K25" s="83"/>
      <c r="L25" s="84"/>
      <c r="M25" s="85"/>
      <c r="N25" s="86"/>
      <c r="O25" s="87">
        <f>tbl邀请[[#This Row],[拍单日期]]+5+tbl邀请[[#This Row],[收货后出稿时间]]</f>
        <v>5</v>
      </c>
      <c r="P25" s="88" t="s">
        <v>37</v>
      </c>
      <c r="Q25" s="110">
        <v>1</v>
      </c>
      <c r="R25" s="110">
        <v>8</v>
      </c>
      <c r="S25" s="110" t="s">
        <v>37</v>
      </c>
      <c r="T25" s="113">
        <v>300</v>
      </c>
      <c r="U25" s="102" t="s">
        <v>195</v>
      </c>
      <c r="V25" s="112"/>
      <c r="W25" s="112"/>
      <c r="X25" s="112"/>
      <c r="Y25" s="112"/>
      <c r="Z25" s="129">
        <v>21</v>
      </c>
      <c r="AA25" s="129">
        <v>13</v>
      </c>
      <c r="AB25" s="130">
        <v>19</v>
      </c>
      <c r="AC25" s="131"/>
      <c r="AD25" s="131"/>
      <c r="AE25" s="131" t="s">
        <v>37</v>
      </c>
      <c r="AF25" s="131" t="s">
        <v>86</v>
      </c>
    </row>
    <row r="26" spans="2:32" ht="30.75" customHeight="1">
      <c r="D26" s="50" t="s">
        <v>196</v>
      </c>
      <c r="E26" s="50" t="s">
        <v>197</v>
      </c>
      <c r="F26" s="50" t="s">
        <v>198</v>
      </c>
      <c r="G26" s="50" t="s">
        <v>199</v>
      </c>
      <c r="H26" s="51">
        <v>12000</v>
      </c>
      <c r="I26" s="51">
        <v>200</v>
      </c>
      <c r="J26" s="50" t="s">
        <v>200</v>
      </c>
      <c r="K26" s="69"/>
      <c r="L26" s="70"/>
      <c r="M26" s="71"/>
      <c r="N26" s="72"/>
      <c r="O26" s="73">
        <f>tbl邀请[[#This Row],[拍单日期]]+5+tbl邀请[[#This Row],[收货后出稿时间]]</f>
        <v>5</v>
      </c>
      <c r="P26" s="74" t="s">
        <v>37</v>
      </c>
      <c r="Q26" s="79">
        <v>1</v>
      </c>
      <c r="R26" s="79">
        <v>6</v>
      </c>
      <c r="S26" s="79" t="s">
        <v>37</v>
      </c>
      <c r="T26" s="98">
        <v>200</v>
      </c>
      <c r="U26" s="102" t="s">
        <v>201</v>
      </c>
      <c r="V26" s="100" t="s">
        <v>202</v>
      </c>
      <c r="W26" s="101"/>
      <c r="X26" s="101"/>
      <c r="Y26" s="101"/>
      <c r="Z26" s="122">
        <v>131</v>
      </c>
      <c r="AA26" s="122">
        <v>130</v>
      </c>
      <c r="AB26" s="123">
        <v>38</v>
      </c>
      <c r="AC26" s="124"/>
      <c r="AD26" s="124"/>
      <c r="AE26" s="124" t="s">
        <v>37</v>
      </c>
      <c r="AF26" s="131" t="s">
        <v>86</v>
      </c>
    </row>
    <row r="27" spans="2:32" ht="30.75" customHeight="1">
      <c r="D27" s="50" t="s">
        <v>203</v>
      </c>
      <c r="E27" s="50" t="s">
        <v>204</v>
      </c>
      <c r="F27" s="50" t="s">
        <v>205</v>
      </c>
      <c r="G27" s="50" t="s">
        <v>206</v>
      </c>
      <c r="H27" s="51">
        <v>11000</v>
      </c>
      <c r="I27" s="51">
        <v>200</v>
      </c>
      <c r="J27" s="50" t="s">
        <v>207</v>
      </c>
      <c r="K27" s="79"/>
      <c r="L27" s="80"/>
      <c r="M27" s="74"/>
      <c r="N27" s="81"/>
      <c r="O27" s="82">
        <f>tbl邀请[[#This Row],[拍单日期]]+5+tbl邀请[[#This Row],[收货后出稿时间]]</f>
        <v>5</v>
      </c>
      <c r="P27" s="74" t="s">
        <v>37</v>
      </c>
      <c r="Q27" s="79">
        <v>1</v>
      </c>
      <c r="R27" s="79">
        <v>7</v>
      </c>
      <c r="S27" s="79" t="s">
        <v>37</v>
      </c>
      <c r="T27" s="81">
        <v>200</v>
      </c>
      <c r="U27" s="102" t="s">
        <v>208</v>
      </c>
      <c r="V27" s="114" t="s">
        <v>209</v>
      </c>
      <c r="W27" s="109"/>
      <c r="X27" s="109"/>
      <c r="Y27" s="109"/>
      <c r="Z27" s="122">
        <v>115</v>
      </c>
      <c r="AA27" s="122">
        <v>51</v>
      </c>
      <c r="AB27" s="123">
        <v>15</v>
      </c>
      <c r="AC27" s="124"/>
      <c r="AD27" s="124"/>
      <c r="AE27" s="124"/>
      <c r="AF27" s="131" t="s">
        <v>86</v>
      </c>
    </row>
    <row r="28" spans="2:32" ht="30.75" customHeight="1">
      <c r="D28" s="60" t="s">
        <v>210</v>
      </c>
      <c r="E28" s="50" t="s">
        <v>211</v>
      </c>
      <c r="F28" s="50" t="s">
        <v>212</v>
      </c>
      <c r="G28" s="50" t="s">
        <v>213</v>
      </c>
      <c r="H28" s="51">
        <v>45000</v>
      </c>
      <c r="I28" s="51">
        <v>300</v>
      </c>
      <c r="J28" s="50" t="s">
        <v>214</v>
      </c>
      <c r="K28" s="69"/>
      <c r="L28" s="70"/>
      <c r="M28" s="71"/>
      <c r="N28" s="72"/>
      <c r="O28" s="73">
        <f>tbl邀请[[#This Row],[拍单日期]]+5+tbl邀请[[#This Row],[收货后出稿时间]]</f>
        <v>5</v>
      </c>
      <c r="P28" s="74" t="s">
        <v>37</v>
      </c>
      <c r="Q28" s="79">
        <v>10</v>
      </c>
      <c r="R28" s="79">
        <v>9</v>
      </c>
      <c r="S28" s="79" t="s">
        <v>37</v>
      </c>
      <c r="T28" s="98">
        <v>300</v>
      </c>
      <c r="U28" s="102" t="s">
        <v>215</v>
      </c>
      <c r="V28" s="100" t="s">
        <v>216</v>
      </c>
      <c r="W28" s="101"/>
      <c r="X28" s="101"/>
      <c r="Y28" s="101"/>
      <c r="Z28" s="122">
        <v>192</v>
      </c>
      <c r="AA28" s="122">
        <v>105</v>
      </c>
      <c r="AB28" s="123">
        <v>30</v>
      </c>
      <c r="AC28" s="124"/>
      <c r="AD28" s="124"/>
      <c r="AE28" s="124" t="s">
        <v>37</v>
      </c>
      <c r="AF28" s="131" t="s">
        <v>86</v>
      </c>
    </row>
    <row r="29" spans="2:32" ht="30.75" customHeight="1">
      <c r="D29" s="61"/>
      <c r="E29" s="61"/>
      <c r="F29" s="61"/>
      <c r="G29" s="61"/>
      <c r="H29" s="62"/>
      <c r="I29" s="62"/>
      <c r="J29" s="89"/>
      <c r="K29" s="89"/>
      <c r="L29" s="90"/>
      <c r="M29" s="61"/>
      <c r="N29" s="91"/>
      <c r="O29" s="92">
        <f>tbl邀请[[#This Row],[拍单日期]]+5+tbl邀请[[#This Row],[收货后出稿时间]]</f>
        <v>5</v>
      </c>
      <c r="P29" s="61"/>
      <c r="Q29" s="89"/>
      <c r="R29" s="89"/>
      <c r="S29" s="89"/>
      <c r="T29" s="91"/>
      <c r="U29" s="115"/>
      <c r="V29" s="115"/>
      <c r="W29" s="115"/>
      <c r="X29" s="115"/>
      <c r="Y29" s="115"/>
      <c r="Z29" s="132"/>
      <c r="AA29" s="132"/>
      <c r="AB29" s="133"/>
      <c r="AC29" s="33"/>
    </row>
    <row r="30" spans="2:32" ht="30.75" customHeight="1">
      <c r="D30" s="61"/>
      <c r="E30" s="61"/>
      <c r="F30" s="61"/>
      <c r="G30" s="61"/>
      <c r="H30" s="62"/>
      <c r="I30" s="62"/>
      <c r="J30" s="89"/>
      <c r="K30" s="89"/>
      <c r="L30" s="90"/>
      <c r="M30" s="61"/>
      <c r="N30" s="91"/>
      <c r="O30" s="92">
        <f>tbl邀请[[#This Row],[拍单日期]]+5+tbl邀请[[#This Row],[收货后出稿时间]]</f>
        <v>5</v>
      </c>
      <c r="P30" s="61"/>
      <c r="Q30" s="89"/>
      <c r="R30" s="89"/>
      <c r="S30" s="89"/>
      <c r="T30" s="91"/>
      <c r="U30" s="115"/>
      <c r="V30" s="115"/>
      <c r="W30" s="115"/>
      <c r="X30" s="115"/>
      <c r="Y30" s="115"/>
      <c r="Z30" s="132"/>
      <c r="AA30" s="132"/>
      <c r="AB30" s="133"/>
      <c r="AC30" s="33"/>
    </row>
    <row r="31" spans="2:32" ht="30.75" customHeight="1">
      <c r="D31" s="61"/>
      <c r="E31" s="61"/>
      <c r="F31" s="63"/>
      <c r="G31" s="61"/>
      <c r="H31" s="62"/>
      <c r="I31" s="62"/>
      <c r="J31" s="89"/>
      <c r="K31" s="89"/>
      <c r="L31" s="90"/>
      <c r="M31" s="61"/>
      <c r="N31" s="91"/>
      <c r="O31" s="92">
        <f>tbl邀请[[#This Row],[拍单日期]]+5+tbl邀请[[#This Row],[收货后出稿时间]]</f>
        <v>5</v>
      </c>
      <c r="P31" s="61"/>
      <c r="Q31" s="89"/>
      <c r="R31" s="89"/>
      <c r="S31" s="89"/>
      <c r="T31" s="91"/>
      <c r="U31" s="115"/>
      <c r="V31" s="115"/>
      <c r="W31" s="115"/>
      <c r="X31" s="115"/>
      <c r="Y31" s="115"/>
      <c r="Z31" s="132"/>
      <c r="AA31" s="132"/>
      <c r="AB31" s="133"/>
      <c r="AC31" s="33"/>
    </row>
    <row r="32" spans="2:32" ht="30.75" customHeight="1">
      <c r="D32" s="61"/>
      <c r="E32" s="61"/>
      <c r="F32" s="61"/>
      <c r="G32" s="61"/>
      <c r="H32" s="62"/>
      <c r="I32" s="62"/>
      <c r="J32" s="89"/>
      <c r="K32" s="89"/>
      <c r="L32" s="90"/>
      <c r="M32" s="61"/>
      <c r="N32" s="91"/>
      <c r="O32" s="92">
        <f>tbl邀请[[#This Row],[拍单日期]]+5+tbl邀请[[#This Row],[收货后出稿时间]]</f>
        <v>5</v>
      </c>
      <c r="P32" s="61"/>
      <c r="Q32" s="89"/>
      <c r="R32" s="89"/>
      <c r="S32" s="89"/>
      <c r="T32" s="91"/>
      <c r="U32" s="115"/>
      <c r="V32" s="115"/>
      <c r="W32" s="115"/>
      <c r="X32" s="115"/>
      <c r="Y32" s="115"/>
      <c r="Z32" s="132"/>
      <c r="AA32" s="132"/>
      <c r="AB32" s="133"/>
      <c r="AC32" s="33"/>
    </row>
    <row r="33" spans="4:29" ht="30.75" customHeight="1">
      <c r="D33" s="61"/>
      <c r="E33" s="61"/>
      <c r="F33" s="61"/>
      <c r="G33" s="61"/>
      <c r="H33" s="62"/>
      <c r="I33" s="62"/>
      <c r="J33" s="89"/>
      <c r="K33" s="89"/>
      <c r="L33" s="90"/>
      <c r="M33" s="61"/>
      <c r="N33" s="91"/>
      <c r="O33" s="92">
        <f>tbl邀请[[#This Row],[拍单日期]]+5+tbl邀请[[#This Row],[收货后出稿时间]]</f>
        <v>5</v>
      </c>
      <c r="P33" s="61"/>
      <c r="Q33" s="89"/>
      <c r="R33" s="89"/>
      <c r="S33" s="89"/>
      <c r="T33" s="91"/>
      <c r="U33" s="115"/>
      <c r="V33" s="115"/>
      <c r="W33" s="115"/>
      <c r="X33" s="115"/>
      <c r="Y33" s="115"/>
      <c r="Z33" s="132"/>
      <c r="AA33" s="132"/>
      <c r="AB33" s="133"/>
      <c r="AC33" s="33"/>
    </row>
    <row r="34" spans="4:29" ht="30.75" customHeight="1">
      <c r="D34" s="61"/>
      <c r="E34" s="61"/>
      <c r="F34" s="61"/>
      <c r="G34" s="61"/>
      <c r="H34" s="62"/>
      <c r="I34" s="62"/>
      <c r="J34" s="89"/>
      <c r="K34" s="89"/>
      <c r="L34" s="90"/>
      <c r="M34" s="61"/>
      <c r="N34" s="91"/>
      <c r="O34" s="92">
        <f>tbl邀请[[#This Row],[拍单日期]]+5+tbl邀请[[#This Row],[收货后出稿时间]]</f>
        <v>5</v>
      </c>
      <c r="P34" s="61"/>
      <c r="Q34" s="89"/>
      <c r="R34" s="89"/>
      <c r="S34" s="89"/>
      <c r="T34" s="91"/>
      <c r="U34" s="115"/>
      <c r="V34" s="115"/>
      <c r="W34" s="115"/>
      <c r="X34" s="115"/>
      <c r="Y34" s="115"/>
      <c r="Z34" s="132"/>
      <c r="AA34" s="132"/>
      <c r="AB34" s="133"/>
      <c r="AC34" s="33"/>
    </row>
    <row r="35" spans="4:29" ht="30.75" customHeight="1">
      <c r="D35" s="61"/>
      <c r="E35" s="61"/>
      <c r="F35" s="61"/>
      <c r="G35" s="61"/>
      <c r="H35" s="62"/>
      <c r="I35" s="62"/>
      <c r="J35" s="89"/>
      <c r="K35" s="89"/>
      <c r="L35" s="90"/>
      <c r="M35" s="61"/>
      <c r="N35" s="91"/>
      <c r="O35" s="92">
        <f>tbl邀请[[#This Row],[拍单日期]]+5+tbl邀请[[#This Row],[收货后出稿时间]]</f>
        <v>5</v>
      </c>
      <c r="P35" s="61"/>
      <c r="Q35" s="89"/>
      <c r="R35" s="89"/>
      <c r="S35" s="89"/>
      <c r="T35" s="91"/>
      <c r="U35" s="115"/>
      <c r="V35" s="115"/>
      <c r="W35" s="115"/>
      <c r="X35" s="115"/>
      <c r="Y35" s="115"/>
      <c r="Z35" s="132"/>
      <c r="AA35" s="132"/>
      <c r="AB35" s="133"/>
      <c r="AC35" s="33"/>
    </row>
    <row r="36" spans="4:29" ht="30.75" customHeight="1">
      <c r="D36" s="61"/>
      <c r="E36" s="61"/>
      <c r="F36" s="61"/>
      <c r="G36" s="61"/>
      <c r="H36" s="62"/>
      <c r="I36" s="62"/>
      <c r="J36" s="89"/>
      <c r="K36" s="89"/>
      <c r="L36" s="90"/>
      <c r="M36" s="61"/>
      <c r="N36" s="91"/>
      <c r="O36" s="92">
        <f>tbl邀请[[#This Row],[拍单日期]]+5+tbl邀请[[#This Row],[收货后出稿时间]]</f>
        <v>5</v>
      </c>
      <c r="P36" s="61"/>
      <c r="Q36" s="89"/>
      <c r="R36" s="89"/>
      <c r="S36" s="89"/>
      <c r="T36" s="91"/>
      <c r="U36" s="115"/>
      <c r="V36" s="115"/>
      <c r="W36" s="115"/>
      <c r="X36" s="115"/>
      <c r="Y36" s="115"/>
      <c r="Z36" s="132"/>
      <c r="AA36" s="132"/>
      <c r="AB36" s="133"/>
      <c r="AC36" s="33"/>
    </row>
    <row r="37" spans="4:29" ht="30.75" customHeight="1">
      <c r="D37" s="61"/>
      <c r="E37" s="61"/>
      <c r="F37" s="61"/>
      <c r="G37" s="61"/>
      <c r="H37" s="62"/>
      <c r="I37" s="62"/>
      <c r="J37" s="89"/>
      <c r="K37" s="89"/>
      <c r="L37" s="90"/>
      <c r="M37" s="61"/>
      <c r="N37" s="91"/>
      <c r="O37" s="92">
        <f>tbl邀请[[#This Row],[拍单日期]]+5+tbl邀请[[#This Row],[收货后出稿时间]]</f>
        <v>5</v>
      </c>
      <c r="P37" s="61"/>
      <c r="Q37" s="89"/>
      <c r="R37" s="89"/>
      <c r="S37" s="89"/>
      <c r="T37" s="91"/>
      <c r="U37" s="115"/>
      <c r="V37" s="115"/>
      <c r="W37" s="115"/>
      <c r="X37" s="115"/>
      <c r="Y37" s="115"/>
      <c r="Z37" s="132"/>
      <c r="AA37" s="132"/>
      <c r="AB37" s="133"/>
      <c r="AC37" s="33"/>
    </row>
    <row r="38" spans="4:29" ht="30.75" customHeight="1">
      <c r="D38" s="61"/>
      <c r="E38" s="61"/>
      <c r="F38" s="61"/>
      <c r="G38" s="61"/>
      <c r="H38" s="62"/>
      <c r="I38" s="62"/>
      <c r="J38" s="89"/>
      <c r="K38" s="89"/>
      <c r="L38" s="90"/>
      <c r="M38" s="61"/>
      <c r="N38" s="91"/>
      <c r="O38" s="92">
        <f>tbl邀请[[#This Row],[拍单日期]]+5+tbl邀请[[#This Row],[收货后出稿时间]]</f>
        <v>5</v>
      </c>
      <c r="P38" s="61"/>
      <c r="Q38" s="89"/>
      <c r="R38" s="89"/>
      <c r="S38" s="89"/>
      <c r="T38" s="91"/>
      <c r="U38" s="115"/>
      <c r="V38" s="115"/>
      <c r="W38" s="115"/>
      <c r="X38" s="115"/>
      <c r="Y38" s="115"/>
      <c r="Z38" s="132"/>
      <c r="AA38" s="132"/>
      <c r="AB38" s="133"/>
      <c r="AC38" s="33"/>
    </row>
    <row r="39" spans="4:29" ht="30.75" customHeight="1">
      <c r="D39" s="61"/>
      <c r="E39" s="61"/>
      <c r="F39" s="61"/>
      <c r="G39" s="61"/>
      <c r="H39" s="62"/>
      <c r="I39" s="62"/>
      <c r="J39" s="89"/>
      <c r="K39" s="89"/>
      <c r="L39" s="90"/>
      <c r="M39" s="61"/>
      <c r="N39" s="91"/>
      <c r="O39" s="92">
        <f>tbl邀请[[#This Row],[拍单日期]]+5+tbl邀请[[#This Row],[收货后出稿时间]]</f>
        <v>5</v>
      </c>
      <c r="P39" s="61"/>
      <c r="Q39" s="89"/>
      <c r="R39" s="89"/>
      <c r="S39" s="89"/>
      <c r="T39" s="91"/>
      <c r="U39" s="115"/>
      <c r="V39" s="115"/>
      <c r="W39" s="115"/>
      <c r="X39" s="115"/>
      <c r="Y39" s="115"/>
      <c r="Z39" s="132"/>
      <c r="AA39" s="132"/>
      <c r="AB39" s="133"/>
      <c r="AC39" s="33"/>
    </row>
    <row r="40" spans="4:29" ht="30.75" customHeight="1">
      <c r="D40" s="61"/>
      <c r="E40" s="61"/>
      <c r="F40" s="63"/>
      <c r="G40" s="61"/>
      <c r="H40" s="62"/>
      <c r="I40" s="62"/>
      <c r="J40" s="89"/>
      <c r="K40" s="89"/>
      <c r="L40" s="90"/>
      <c r="M40" s="61"/>
      <c r="N40" s="91"/>
      <c r="O40" s="92">
        <f>tbl邀请[[#This Row],[拍单日期]]+5+tbl邀请[[#This Row],[收货后出稿时间]]</f>
        <v>5</v>
      </c>
      <c r="P40" s="61"/>
      <c r="Q40" s="89"/>
      <c r="R40" s="89"/>
      <c r="S40" s="89"/>
      <c r="T40" s="91"/>
      <c r="U40" s="115"/>
      <c r="V40" s="115"/>
      <c r="W40" s="115"/>
      <c r="X40" s="115"/>
      <c r="Y40" s="115"/>
      <c r="Z40" s="132"/>
      <c r="AA40" s="132"/>
      <c r="AB40" s="133"/>
      <c r="AC40" s="33"/>
    </row>
    <row r="41" spans="4:29" ht="30.75" customHeight="1">
      <c r="D41" s="61"/>
      <c r="E41" s="61"/>
      <c r="F41" s="61"/>
      <c r="G41" s="61"/>
      <c r="H41" s="62"/>
      <c r="I41" s="62"/>
      <c r="J41" s="89"/>
      <c r="K41" s="89"/>
      <c r="L41" s="90"/>
      <c r="M41" s="61"/>
      <c r="N41" s="91"/>
      <c r="O41" s="92">
        <f>tbl邀请[[#This Row],[拍单日期]]+5+tbl邀请[[#This Row],[收货后出稿时间]]</f>
        <v>5</v>
      </c>
      <c r="P41" s="61"/>
      <c r="Q41" s="89"/>
      <c r="R41" s="89"/>
      <c r="S41" s="89"/>
      <c r="T41" s="91"/>
      <c r="U41" s="115"/>
      <c r="V41" s="115"/>
      <c r="W41" s="115"/>
      <c r="X41" s="115"/>
      <c r="Y41" s="115"/>
      <c r="Z41" s="132"/>
      <c r="AA41" s="132"/>
      <c r="AB41" s="133"/>
      <c r="AC41" s="33"/>
    </row>
    <row r="42" spans="4:29" ht="30.75" customHeight="1">
      <c r="D42" s="61"/>
      <c r="E42" s="61"/>
      <c r="F42" s="61"/>
      <c r="G42" s="61"/>
      <c r="H42" s="62"/>
      <c r="I42" s="62"/>
      <c r="J42" s="89"/>
      <c r="K42" s="89"/>
      <c r="L42" s="90"/>
      <c r="M42" s="61"/>
      <c r="N42" s="91"/>
      <c r="O42" s="92">
        <f>tbl邀请[[#This Row],[拍单日期]]+5+tbl邀请[[#This Row],[收货后出稿时间]]</f>
        <v>5</v>
      </c>
      <c r="P42" s="61"/>
      <c r="Q42" s="89"/>
      <c r="R42" s="89"/>
      <c r="S42" s="89"/>
      <c r="T42" s="91"/>
      <c r="U42" s="115"/>
      <c r="V42" s="115"/>
      <c r="W42" s="115"/>
      <c r="X42" s="115"/>
      <c r="Y42" s="115"/>
      <c r="Z42" s="132"/>
      <c r="AA42" s="132"/>
      <c r="AB42" s="133"/>
      <c r="AC42" s="33"/>
    </row>
    <row r="43" spans="4:29" ht="30.75" customHeight="1">
      <c r="D43" s="61"/>
      <c r="E43" s="61"/>
      <c r="F43" s="61"/>
      <c r="G43" s="61"/>
      <c r="H43" s="62"/>
      <c r="I43" s="62"/>
      <c r="J43" s="89"/>
      <c r="K43" s="89"/>
      <c r="L43" s="90"/>
      <c r="M43" s="61"/>
      <c r="N43" s="91"/>
      <c r="O43" s="92">
        <f>tbl邀请[[#This Row],[拍单日期]]+5+tbl邀请[[#This Row],[收货后出稿时间]]</f>
        <v>5</v>
      </c>
      <c r="P43" s="61"/>
      <c r="Q43" s="89"/>
      <c r="R43" s="89"/>
      <c r="S43" s="89"/>
      <c r="T43" s="91"/>
      <c r="U43" s="115"/>
      <c r="V43" s="115"/>
      <c r="W43" s="115"/>
      <c r="X43" s="115"/>
      <c r="Y43" s="115"/>
      <c r="Z43" s="132"/>
      <c r="AA43" s="132"/>
      <c r="AB43" s="133"/>
      <c r="AC43" s="33"/>
    </row>
    <row r="44" spans="4:29" ht="30.75" customHeight="1">
      <c r="D44" s="61"/>
      <c r="E44" s="61"/>
      <c r="F44" s="61"/>
      <c r="G44" s="61"/>
      <c r="H44" s="62"/>
      <c r="I44" s="62"/>
      <c r="J44" s="89"/>
      <c r="K44" s="89"/>
      <c r="L44" s="90"/>
      <c r="M44" s="61"/>
      <c r="N44" s="91"/>
      <c r="O44" s="92">
        <f>tbl邀请[[#This Row],[拍单日期]]+5+tbl邀请[[#This Row],[收货后出稿时间]]</f>
        <v>5</v>
      </c>
      <c r="P44" s="61"/>
      <c r="Q44" s="89"/>
      <c r="R44" s="89"/>
      <c r="S44" s="89"/>
      <c r="T44" s="91"/>
      <c r="U44" s="115"/>
      <c r="V44" s="115"/>
      <c r="W44" s="115"/>
      <c r="X44" s="115"/>
      <c r="Y44" s="115"/>
      <c r="Z44" s="132"/>
      <c r="AA44" s="132"/>
      <c r="AB44" s="133"/>
      <c r="AC44" s="33"/>
    </row>
    <row r="45" spans="4:29" ht="30.75" customHeight="1">
      <c r="D45" s="61"/>
      <c r="E45" s="61"/>
      <c r="F45" s="61"/>
      <c r="G45" s="61"/>
      <c r="H45" s="62"/>
      <c r="I45" s="62"/>
      <c r="J45" s="89"/>
      <c r="K45" s="89"/>
      <c r="L45" s="90"/>
      <c r="M45" s="61"/>
      <c r="N45" s="91"/>
      <c r="O45" s="92">
        <f>tbl邀请[[#This Row],[拍单日期]]+5+tbl邀请[[#This Row],[收货后出稿时间]]</f>
        <v>5</v>
      </c>
      <c r="P45" s="61"/>
      <c r="Q45" s="89"/>
      <c r="R45" s="89"/>
      <c r="S45" s="89"/>
      <c r="T45" s="91"/>
      <c r="U45" s="115"/>
      <c r="V45" s="115"/>
      <c r="W45" s="115"/>
      <c r="X45" s="115"/>
      <c r="Y45" s="115"/>
      <c r="Z45" s="132"/>
      <c r="AA45" s="132"/>
      <c r="AB45" s="133"/>
      <c r="AC45" s="33"/>
    </row>
    <row r="46" spans="4:29" ht="30.75" customHeight="1">
      <c r="D46" s="61"/>
      <c r="E46" s="61"/>
      <c r="F46" s="61"/>
      <c r="G46" s="61"/>
      <c r="H46" s="62"/>
      <c r="I46" s="62"/>
      <c r="J46" s="89"/>
      <c r="K46" s="89"/>
      <c r="L46" s="90"/>
      <c r="M46" s="61"/>
      <c r="N46" s="91"/>
      <c r="O46" s="92">
        <f>tbl邀请[[#This Row],[拍单日期]]+5+tbl邀请[[#This Row],[收货后出稿时间]]</f>
        <v>5</v>
      </c>
      <c r="P46" s="61"/>
      <c r="Q46" s="89"/>
      <c r="R46" s="89"/>
      <c r="S46" s="89"/>
      <c r="T46" s="91"/>
      <c r="U46" s="115"/>
      <c r="V46" s="115"/>
      <c r="W46" s="115"/>
      <c r="X46" s="115"/>
      <c r="Y46" s="115"/>
      <c r="Z46" s="132"/>
      <c r="AA46" s="132"/>
      <c r="AB46" s="133"/>
      <c r="AC46" s="33"/>
    </row>
    <row r="47" spans="4:29" ht="30.75" customHeight="1">
      <c r="D47" s="61"/>
      <c r="E47" s="61"/>
      <c r="F47" s="61"/>
      <c r="G47" s="61"/>
      <c r="H47" s="62"/>
      <c r="I47" s="62"/>
      <c r="J47" s="89"/>
      <c r="K47" s="89"/>
      <c r="L47" s="90"/>
      <c r="M47" s="61"/>
      <c r="N47" s="91"/>
      <c r="O47" s="92">
        <f>tbl邀请[[#This Row],[拍单日期]]+5+tbl邀请[[#This Row],[收货后出稿时间]]</f>
        <v>5</v>
      </c>
      <c r="P47" s="61"/>
      <c r="Q47" s="89"/>
      <c r="R47" s="89"/>
      <c r="S47" s="89"/>
      <c r="T47" s="91"/>
      <c r="U47" s="115"/>
      <c r="V47" s="115"/>
      <c r="W47" s="115"/>
      <c r="X47" s="115"/>
      <c r="Y47" s="115"/>
      <c r="Z47" s="132"/>
      <c r="AA47" s="132"/>
      <c r="AB47" s="133"/>
      <c r="AC47" s="33"/>
    </row>
    <row r="48" spans="4:29" ht="30.75" customHeight="1">
      <c r="D48" s="61"/>
      <c r="E48" s="61"/>
      <c r="F48" s="61"/>
      <c r="G48" s="61"/>
      <c r="H48" s="62"/>
      <c r="I48" s="62"/>
      <c r="J48" s="89"/>
      <c r="K48" s="89"/>
      <c r="L48" s="90"/>
      <c r="M48" s="61"/>
      <c r="N48" s="91"/>
      <c r="O48" s="92">
        <f>tbl邀请[[#This Row],[拍单日期]]+5+tbl邀请[[#This Row],[收货后出稿时间]]</f>
        <v>5</v>
      </c>
      <c r="P48" s="61"/>
      <c r="Q48" s="89"/>
      <c r="R48" s="89"/>
      <c r="S48" s="89"/>
      <c r="T48" s="91"/>
      <c r="U48" s="115"/>
      <c r="V48" s="115"/>
      <c r="W48" s="115"/>
      <c r="X48" s="115"/>
      <c r="Y48" s="115"/>
      <c r="Z48" s="132"/>
      <c r="AA48" s="132"/>
      <c r="AB48" s="133"/>
      <c r="AC48" s="33"/>
    </row>
    <row r="49" spans="4:29" ht="30.75" customHeight="1">
      <c r="D49" s="61"/>
      <c r="E49" s="61"/>
      <c r="F49" s="61"/>
      <c r="G49" s="61"/>
      <c r="H49" s="62"/>
      <c r="I49" s="62"/>
      <c r="J49" s="89"/>
      <c r="K49" s="89"/>
      <c r="L49" s="90"/>
      <c r="M49" s="61"/>
      <c r="N49" s="91"/>
      <c r="O49" s="92">
        <f>tbl邀请[[#This Row],[拍单日期]]+5+tbl邀请[[#This Row],[收货后出稿时间]]</f>
        <v>5</v>
      </c>
      <c r="P49" s="61"/>
      <c r="Q49" s="89"/>
      <c r="R49" s="89"/>
      <c r="S49" s="89"/>
      <c r="T49" s="91"/>
      <c r="U49" s="115"/>
      <c r="V49" s="115"/>
      <c r="W49" s="115"/>
      <c r="X49" s="115"/>
      <c r="Y49" s="115"/>
      <c r="Z49" s="132"/>
      <c r="AA49" s="132"/>
      <c r="AB49" s="133"/>
      <c r="AC49" s="33"/>
    </row>
    <row r="50" spans="4:29" ht="30.75" customHeight="1">
      <c r="D50" s="61"/>
      <c r="E50" s="61"/>
      <c r="F50" s="61"/>
      <c r="G50" s="61"/>
      <c r="H50" s="62"/>
      <c r="I50" s="62"/>
      <c r="J50" s="89"/>
      <c r="K50" s="89"/>
      <c r="L50" s="90"/>
      <c r="M50" s="61"/>
      <c r="N50" s="91"/>
      <c r="O50" s="92">
        <f>tbl邀请[[#This Row],[拍单日期]]+5+tbl邀请[[#This Row],[收货后出稿时间]]</f>
        <v>5</v>
      </c>
      <c r="P50" s="61"/>
      <c r="Q50" s="89"/>
      <c r="R50" s="89"/>
      <c r="S50" s="89"/>
      <c r="T50" s="91"/>
      <c r="U50" s="115"/>
      <c r="V50" s="115"/>
      <c r="W50" s="115"/>
      <c r="X50" s="115"/>
      <c r="Y50" s="115"/>
      <c r="Z50" s="132"/>
      <c r="AA50" s="132"/>
      <c r="AB50" s="133"/>
      <c r="AC50" s="33"/>
    </row>
    <row r="51" spans="4:29" ht="30.75" customHeight="1">
      <c r="D51" s="61"/>
      <c r="E51" s="61"/>
      <c r="F51" s="61"/>
      <c r="G51" s="61"/>
      <c r="H51" s="62"/>
      <c r="I51" s="62"/>
      <c r="J51" s="89"/>
      <c r="K51" s="89"/>
      <c r="L51" s="90"/>
      <c r="M51" s="61"/>
      <c r="N51" s="91"/>
      <c r="O51" s="92">
        <f>tbl邀请[[#This Row],[拍单日期]]+5+tbl邀请[[#This Row],[收货后出稿时间]]</f>
        <v>5</v>
      </c>
      <c r="P51" s="61"/>
      <c r="Q51" s="89"/>
      <c r="R51" s="89"/>
      <c r="S51" s="89"/>
      <c r="T51" s="91"/>
      <c r="U51" s="115"/>
      <c r="V51" s="115"/>
      <c r="W51" s="115"/>
      <c r="X51" s="115"/>
      <c r="Y51" s="115"/>
      <c r="Z51" s="132"/>
      <c r="AA51" s="132"/>
      <c r="AB51" s="133"/>
      <c r="AC51" s="33"/>
    </row>
    <row r="52" spans="4:29" ht="30.75" customHeight="1">
      <c r="D52" s="61"/>
      <c r="E52" s="61"/>
      <c r="F52" s="61"/>
      <c r="G52" s="61"/>
      <c r="H52" s="62"/>
      <c r="I52" s="62"/>
      <c r="J52" s="89"/>
      <c r="K52" s="89"/>
      <c r="L52" s="90"/>
      <c r="M52" s="61"/>
      <c r="N52" s="91"/>
      <c r="O52" s="92">
        <f>tbl邀请[[#This Row],[拍单日期]]+5+tbl邀请[[#This Row],[收货后出稿时间]]</f>
        <v>5</v>
      </c>
      <c r="P52" s="61"/>
      <c r="Q52" s="89"/>
      <c r="R52" s="89"/>
      <c r="S52" s="89"/>
      <c r="T52" s="91"/>
      <c r="U52" s="115"/>
      <c r="V52" s="115"/>
      <c r="W52" s="115"/>
      <c r="X52" s="115"/>
      <c r="Y52" s="115"/>
      <c r="Z52" s="132"/>
      <c r="AA52" s="132"/>
      <c r="AB52" s="133"/>
      <c r="AC52" s="33"/>
    </row>
    <row r="53" spans="4:29" ht="30.75" customHeight="1">
      <c r="D53" s="61"/>
      <c r="E53" s="61"/>
      <c r="F53" s="61"/>
      <c r="G53" s="61"/>
      <c r="H53" s="62"/>
      <c r="I53" s="62"/>
      <c r="J53" s="89"/>
      <c r="K53" s="89"/>
      <c r="L53" s="90"/>
      <c r="M53" s="61"/>
      <c r="N53" s="91"/>
      <c r="O53" s="92">
        <f>tbl邀请[[#This Row],[拍单日期]]+5+tbl邀请[[#This Row],[收货后出稿时间]]</f>
        <v>5</v>
      </c>
      <c r="P53" s="61"/>
      <c r="Q53" s="89"/>
      <c r="R53" s="89"/>
      <c r="S53" s="89"/>
      <c r="T53" s="91"/>
      <c r="U53" s="115"/>
      <c r="V53" s="115"/>
      <c r="W53" s="115"/>
      <c r="X53" s="115"/>
      <c r="Y53" s="115"/>
      <c r="Z53" s="132"/>
      <c r="AA53" s="132"/>
      <c r="AB53" s="133"/>
      <c r="AC53" s="33"/>
    </row>
    <row r="54" spans="4:29" ht="30.75" customHeight="1">
      <c r="D54" s="61"/>
      <c r="E54" s="61"/>
      <c r="F54" s="61"/>
      <c r="G54" s="61"/>
      <c r="H54" s="62"/>
      <c r="I54" s="62"/>
      <c r="J54" s="89"/>
      <c r="K54" s="89"/>
      <c r="L54" s="90"/>
      <c r="M54" s="61"/>
      <c r="N54" s="91"/>
      <c r="O54" s="92">
        <f>tbl邀请[[#This Row],[拍单日期]]+5+tbl邀请[[#This Row],[收货后出稿时间]]</f>
        <v>5</v>
      </c>
      <c r="P54" s="61"/>
      <c r="Q54" s="89"/>
      <c r="R54" s="89"/>
      <c r="S54" s="89"/>
      <c r="T54" s="91"/>
      <c r="U54" s="115"/>
      <c r="V54" s="115"/>
      <c r="W54" s="115"/>
      <c r="X54" s="115"/>
      <c r="Y54" s="115"/>
      <c r="Z54" s="132"/>
      <c r="AA54" s="132"/>
      <c r="AB54" s="133"/>
      <c r="AC54" s="33"/>
    </row>
    <row r="55" spans="4:29" ht="30.75" customHeight="1">
      <c r="D55" s="61"/>
      <c r="E55" s="61"/>
      <c r="F55" s="61"/>
      <c r="G55" s="61"/>
      <c r="H55" s="62"/>
      <c r="I55" s="62"/>
      <c r="J55" s="89"/>
      <c r="K55" s="89"/>
      <c r="L55" s="90"/>
      <c r="M55" s="61"/>
      <c r="N55" s="91"/>
      <c r="O55" s="92">
        <f>tbl邀请[[#This Row],[拍单日期]]+5+tbl邀请[[#This Row],[收货后出稿时间]]</f>
        <v>5</v>
      </c>
      <c r="P55" s="61"/>
      <c r="Q55" s="89"/>
      <c r="R55" s="89"/>
      <c r="S55" s="89"/>
      <c r="T55" s="91"/>
      <c r="U55" s="115"/>
      <c r="V55" s="115"/>
      <c r="W55" s="115"/>
      <c r="X55" s="115"/>
      <c r="Y55" s="115"/>
      <c r="Z55" s="132"/>
      <c r="AA55" s="132"/>
      <c r="AB55" s="133"/>
      <c r="AC55" s="33"/>
    </row>
    <row r="56" spans="4:29" ht="30.75" customHeight="1">
      <c r="D56" s="61"/>
      <c r="E56" s="61"/>
      <c r="F56" s="61"/>
      <c r="G56" s="61"/>
      <c r="H56" s="62"/>
      <c r="I56" s="62"/>
      <c r="J56" s="89"/>
      <c r="K56" s="89"/>
      <c r="L56" s="90"/>
      <c r="M56" s="61"/>
      <c r="N56" s="91"/>
      <c r="O56" s="92">
        <f>tbl邀请[[#This Row],[拍单日期]]+5+tbl邀请[[#This Row],[收货后出稿时间]]</f>
        <v>5</v>
      </c>
      <c r="P56" s="61"/>
      <c r="Q56" s="89"/>
      <c r="R56" s="89"/>
      <c r="S56" s="89"/>
      <c r="T56" s="91"/>
      <c r="U56" s="115"/>
      <c r="V56" s="115"/>
      <c r="W56" s="115"/>
      <c r="X56" s="115"/>
      <c r="Y56" s="115"/>
      <c r="Z56" s="132"/>
      <c r="AA56" s="132"/>
      <c r="AB56" s="133"/>
      <c r="AC56" s="33"/>
    </row>
    <row r="57" spans="4:29" ht="30.75" customHeight="1">
      <c r="D57" s="61"/>
      <c r="E57" s="61"/>
      <c r="F57" s="61"/>
      <c r="G57" s="61"/>
      <c r="H57" s="62"/>
      <c r="I57" s="62"/>
      <c r="J57" s="89"/>
      <c r="K57" s="89"/>
      <c r="L57" s="90"/>
      <c r="M57" s="61"/>
      <c r="N57" s="91"/>
      <c r="O57" s="92">
        <f>tbl邀请[[#This Row],[拍单日期]]+5+tbl邀请[[#This Row],[收货后出稿时间]]</f>
        <v>5</v>
      </c>
      <c r="P57" s="61"/>
      <c r="Q57" s="89"/>
      <c r="R57" s="89"/>
      <c r="S57" s="89"/>
      <c r="T57" s="91"/>
      <c r="U57" s="115"/>
      <c r="V57" s="115"/>
      <c r="W57" s="115"/>
      <c r="X57" s="115"/>
      <c r="Y57" s="115"/>
      <c r="Z57" s="132"/>
      <c r="AA57" s="132"/>
      <c r="AB57" s="133"/>
      <c r="AC57" s="33"/>
    </row>
    <row r="58" spans="4:29" ht="30.75" customHeight="1">
      <c r="D58" s="61"/>
      <c r="E58" s="61"/>
      <c r="F58" s="61"/>
      <c r="G58" s="61"/>
      <c r="H58" s="62"/>
      <c r="I58" s="62"/>
      <c r="J58" s="89"/>
      <c r="K58" s="89"/>
      <c r="L58" s="90"/>
      <c r="M58" s="61"/>
      <c r="N58" s="91"/>
      <c r="O58" s="92">
        <f>tbl邀请[[#This Row],[拍单日期]]+5+tbl邀请[[#This Row],[收货后出稿时间]]</f>
        <v>5</v>
      </c>
      <c r="P58" s="61"/>
      <c r="Q58" s="89"/>
      <c r="R58" s="89"/>
      <c r="S58" s="89"/>
      <c r="T58" s="91"/>
      <c r="U58" s="115"/>
      <c r="V58" s="115"/>
      <c r="W58" s="115"/>
      <c r="X58" s="115"/>
      <c r="Y58" s="115"/>
      <c r="Z58" s="132"/>
      <c r="AA58" s="132"/>
      <c r="AB58" s="133"/>
      <c r="AC58" s="33"/>
    </row>
    <row r="59" spans="4:29" ht="30.75" customHeight="1">
      <c r="D59" s="61"/>
      <c r="E59" s="61"/>
      <c r="F59" s="61"/>
      <c r="G59" s="61"/>
      <c r="H59" s="62"/>
      <c r="I59" s="62"/>
      <c r="J59" s="89"/>
      <c r="K59" s="89"/>
      <c r="L59" s="90"/>
      <c r="M59" s="61"/>
      <c r="N59" s="91"/>
      <c r="O59" s="92">
        <f>tbl邀请[[#This Row],[拍单日期]]+5+tbl邀请[[#This Row],[收货后出稿时间]]</f>
        <v>5</v>
      </c>
      <c r="P59" s="61"/>
      <c r="Q59" s="89"/>
      <c r="R59" s="89"/>
      <c r="S59" s="89"/>
      <c r="T59" s="91"/>
      <c r="U59" s="115"/>
      <c r="V59" s="115"/>
      <c r="W59" s="115"/>
      <c r="X59" s="115"/>
      <c r="Y59" s="115"/>
      <c r="Z59" s="132"/>
      <c r="AA59" s="132"/>
      <c r="AB59" s="133"/>
      <c r="AC59" s="33"/>
    </row>
    <row r="60" spans="4:29" ht="30.75" customHeight="1">
      <c r="D60" s="61"/>
      <c r="E60" s="61"/>
      <c r="F60" s="61"/>
      <c r="G60" s="61"/>
      <c r="H60" s="62"/>
      <c r="I60" s="62"/>
      <c r="J60" s="89"/>
      <c r="K60" s="89"/>
      <c r="L60" s="90"/>
      <c r="M60" s="61"/>
      <c r="N60" s="91"/>
      <c r="O60" s="92">
        <f>tbl邀请[[#This Row],[拍单日期]]+5+tbl邀请[[#This Row],[收货后出稿时间]]</f>
        <v>5</v>
      </c>
      <c r="P60" s="61"/>
      <c r="Q60" s="89"/>
      <c r="R60" s="89"/>
      <c r="S60" s="89"/>
      <c r="T60" s="91"/>
      <c r="U60" s="115"/>
      <c r="V60" s="115"/>
      <c r="W60" s="115"/>
      <c r="X60" s="115"/>
      <c r="Y60" s="115"/>
      <c r="Z60" s="132"/>
      <c r="AA60" s="132"/>
      <c r="AB60" s="133"/>
      <c r="AC60" s="33"/>
    </row>
    <row r="61" spans="4:29" ht="30.75" customHeight="1">
      <c r="D61" s="61"/>
      <c r="E61" s="61"/>
      <c r="F61" s="61"/>
      <c r="G61" s="61"/>
      <c r="H61" s="62"/>
      <c r="I61" s="62"/>
      <c r="J61" s="89"/>
      <c r="K61" s="89"/>
      <c r="L61" s="90"/>
      <c r="M61" s="61"/>
      <c r="N61" s="91"/>
      <c r="O61" s="92">
        <f>tbl邀请[[#This Row],[拍单日期]]+5+tbl邀请[[#This Row],[收货后出稿时间]]</f>
        <v>5</v>
      </c>
      <c r="P61" s="61"/>
      <c r="Q61" s="89"/>
      <c r="R61" s="89"/>
      <c r="S61" s="89"/>
      <c r="T61" s="91"/>
      <c r="U61" s="115"/>
      <c r="V61" s="115"/>
      <c r="W61" s="115"/>
      <c r="X61" s="115"/>
      <c r="Y61" s="115"/>
      <c r="Z61" s="132"/>
      <c r="AA61" s="132"/>
      <c r="AB61" s="133"/>
      <c r="AC61" s="33"/>
    </row>
    <row r="62" spans="4:29" ht="30.75" customHeight="1">
      <c r="D62" s="61"/>
      <c r="E62" s="61"/>
      <c r="F62" s="61"/>
      <c r="G62" s="61"/>
      <c r="H62" s="62"/>
      <c r="I62" s="62"/>
      <c r="J62" s="89"/>
      <c r="K62" s="89"/>
      <c r="L62" s="90"/>
      <c r="M62" s="61"/>
      <c r="N62" s="91"/>
      <c r="O62" s="92">
        <f>tbl邀请[[#This Row],[拍单日期]]+5+tbl邀请[[#This Row],[收货后出稿时间]]</f>
        <v>5</v>
      </c>
      <c r="P62" s="61"/>
      <c r="Q62" s="89"/>
      <c r="R62" s="89"/>
      <c r="S62" s="89"/>
      <c r="T62" s="91"/>
      <c r="U62" s="115"/>
      <c r="V62" s="115"/>
      <c r="W62" s="115"/>
      <c r="X62" s="115"/>
      <c r="Y62" s="115"/>
      <c r="Z62" s="132"/>
      <c r="AA62" s="132"/>
      <c r="AB62" s="133"/>
      <c r="AC62" s="33"/>
    </row>
    <row r="63" spans="4:29" ht="30.75" customHeight="1">
      <c r="D63" s="61"/>
      <c r="E63" s="61"/>
      <c r="F63" s="61"/>
      <c r="G63" s="61"/>
      <c r="H63" s="62"/>
      <c r="I63" s="62"/>
      <c r="J63" s="89"/>
      <c r="K63" s="89"/>
      <c r="L63" s="90"/>
      <c r="M63" s="61"/>
      <c r="N63" s="91"/>
      <c r="O63" s="92">
        <f>tbl邀请[[#This Row],[拍单日期]]+5+tbl邀请[[#This Row],[收货后出稿时间]]</f>
        <v>5</v>
      </c>
      <c r="P63" s="61"/>
      <c r="Q63" s="89"/>
      <c r="R63" s="89"/>
      <c r="S63" s="89"/>
      <c r="T63" s="91"/>
      <c r="U63" s="115"/>
      <c r="V63" s="115"/>
      <c r="W63" s="115"/>
      <c r="X63" s="115"/>
      <c r="Y63" s="115"/>
      <c r="Z63" s="132"/>
      <c r="AA63" s="132"/>
      <c r="AB63" s="133"/>
      <c r="AC63" s="33"/>
    </row>
    <row r="64" spans="4:29" ht="30.75" customHeight="1">
      <c r="D64" s="61"/>
      <c r="E64" s="61"/>
      <c r="F64" s="61"/>
      <c r="G64" s="61"/>
      <c r="H64" s="62"/>
      <c r="I64" s="62"/>
      <c r="J64" s="89"/>
      <c r="K64" s="89"/>
      <c r="L64" s="90"/>
      <c r="M64" s="61"/>
      <c r="N64" s="91"/>
      <c r="O64" s="92">
        <f>tbl邀请[[#This Row],[拍单日期]]+5+tbl邀请[[#This Row],[收货后出稿时间]]</f>
        <v>5</v>
      </c>
      <c r="P64" s="61"/>
      <c r="Q64" s="89"/>
      <c r="R64" s="89"/>
      <c r="S64" s="89"/>
      <c r="T64" s="91"/>
      <c r="U64" s="115"/>
      <c r="V64" s="115"/>
      <c r="W64" s="115"/>
      <c r="X64" s="115"/>
      <c r="Y64" s="115"/>
      <c r="Z64" s="132"/>
      <c r="AA64" s="132"/>
      <c r="AB64" s="133"/>
      <c r="AC64" s="33"/>
    </row>
    <row r="65" spans="4:29" ht="30.75" customHeight="1">
      <c r="D65" s="61"/>
      <c r="E65" s="61"/>
      <c r="F65" s="61"/>
      <c r="G65" s="61"/>
      <c r="H65" s="62"/>
      <c r="I65" s="62"/>
      <c r="J65" s="89"/>
      <c r="K65" s="89"/>
      <c r="L65" s="90"/>
      <c r="M65" s="61"/>
      <c r="N65" s="91"/>
      <c r="O65" s="92">
        <f>tbl邀请[[#This Row],[拍单日期]]+5+tbl邀请[[#This Row],[收货后出稿时间]]</f>
        <v>5</v>
      </c>
      <c r="P65" s="61"/>
      <c r="Q65" s="89"/>
      <c r="R65" s="89"/>
      <c r="S65" s="89"/>
      <c r="T65" s="91"/>
      <c r="U65" s="115"/>
      <c r="V65" s="115"/>
      <c r="W65" s="115"/>
      <c r="X65" s="115"/>
      <c r="Y65" s="115"/>
      <c r="Z65" s="132"/>
      <c r="AA65" s="132"/>
      <c r="AB65" s="133"/>
      <c r="AC65" s="33"/>
    </row>
    <row r="66" spans="4:29" ht="30.75" customHeight="1">
      <c r="D66" s="61"/>
      <c r="E66" s="61"/>
      <c r="F66" s="61"/>
      <c r="G66" s="61"/>
      <c r="H66" s="62"/>
      <c r="I66" s="62"/>
      <c r="J66" s="89"/>
      <c r="K66" s="89"/>
      <c r="L66" s="90"/>
      <c r="M66" s="61"/>
      <c r="N66" s="91"/>
      <c r="O66" s="92">
        <f>tbl邀请[[#This Row],[拍单日期]]+5+tbl邀请[[#This Row],[收货后出稿时间]]</f>
        <v>5</v>
      </c>
      <c r="P66" s="61"/>
      <c r="Q66" s="89"/>
      <c r="R66" s="89"/>
      <c r="S66" s="89"/>
      <c r="T66" s="91"/>
      <c r="U66" s="115"/>
      <c r="V66" s="115"/>
      <c r="W66" s="115"/>
      <c r="X66" s="115"/>
      <c r="Y66" s="115"/>
      <c r="Z66" s="132"/>
      <c r="AA66" s="132"/>
      <c r="AB66" s="133"/>
      <c r="AC66" s="33"/>
    </row>
    <row r="67" spans="4:29" ht="30.75" customHeight="1">
      <c r="D67" s="61"/>
      <c r="E67" s="61"/>
      <c r="F67" s="61"/>
      <c r="G67" s="61"/>
      <c r="H67" s="62"/>
      <c r="I67" s="62"/>
      <c r="J67" s="89"/>
      <c r="K67" s="89"/>
      <c r="L67" s="90"/>
      <c r="M67" s="61"/>
      <c r="N67" s="91"/>
      <c r="O67" s="92">
        <f>tbl邀请[[#This Row],[拍单日期]]+5+tbl邀请[[#This Row],[收货后出稿时间]]</f>
        <v>5</v>
      </c>
      <c r="P67" s="61"/>
      <c r="Q67" s="89"/>
      <c r="R67" s="89"/>
      <c r="S67" s="89"/>
      <c r="T67" s="91"/>
      <c r="U67" s="115"/>
      <c r="V67" s="115"/>
      <c r="W67" s="115"/>
      <c r="X67" s="115"/>
      <c r="Y67" s="115"/>
      <c r="Z67" s="132"/>
      <c r="AA67" s="132"/>
      <c r="AB67" s="133"/>
      <c r="AC67" s="33"/>
    </row>
    <row r="68" spans="4:29" ht="30.75" customHeight="1">
      <c r="D68" s="61"/>
      <c r="E68" s="61"/>
      <c r="F68" s="61"/>
      <c r="G68" s="61"/>
      <c r="H68" s="62"/>
      <c r="I68" s="62"/>
      <c r="J68" s="89"/>
      <c r="K68" s="89"/>
      <c r="L68" s="90"/>
      <c r="M68" s="61"/>
      <c r="N68" s="91"/>
      <c r="O68" s="92">
        <f>tbl邀请[[#This Row],[拍单日期]]+5+tbl邀请[[#This Row],[收货后出稿时间]]</f>
        <v>5</v>
      </c>
      <c r="P68" s="61"/>
      <c r="Q68" s="89"/>
      <c r="R68" s="89"/>
      <c r="S68" s="89"/>
      <c r="T68" s="91"/>
      <c r="U68" s="115"/>
      <c r="V68" s="115"/>
      <c r="W68" s="115"/>
      <c r="X68" s="115"/>
      <c r="Y68" s="115"/>
      <c r="Z68" s="132"/>
      <c r="AA68" s="132"/>
      <c r="AB68" s="133"/>
      <c r="AC68" s="33"/>
    </row>
    <row r="69" spans="4:29" ht="30.75" customHeight="1">
      <c r="D69" s="61"/>
      <c r="E69" s="61"/>
      <c r="F69" s="61"/>
      <c r="G69" s="61"/>
      <c r="H69" s="62"/>
      <c r="I69" s="62"/>
      <c r="J69" s="89"/>
      <c r="K69" s="89"/>
      <c r="L69" s="90"/>
      <c r="M69" s="61"/>
      <c r="N69" s="91"/>
      <c r="O69" s="92">
        <f>tbl邀请[[#This Row],[拍单日期]]+5+tbl邀请[[#This Row],[收货后出稿时间]]</f>
        <v>5</v>
      </c>
      <c r="P69" s="61"/>
      <c r="Q69" s="89"/>
      <c r="R69" s="89"/>
      <c r="S69" s="89"/>
      <c r="T69" s="91"/>
      <c r="U69" s="115"/>
      <c r="V69" s="115"/>
      <c r="W69" s="115"/>
      <c r="X69" s="115"/>
      <c r="Y69" s="115"/>
      <c r="Z69" s="132"/>
      <c r="AA69" s="132"/>
      <c r="AB69" s="133"/>
      <c r="AC69" s="33"/>
    </row>
    <row r="70" spans="4:29" ht="30.75" customHeight="1">
      <c r="D70" s="61"/>
      <c r="E70" s="61"/>
      <c r="F70" s="61"/>
      <c r="G70" s="61"/>
      <c r="H70" s="62"/>
      <c r="I70" s="62"/>
      <c r="J70" s="89"/>
      <c r="K70" s="89"/>
      <c r="L70" s="90"/>
      <c r="M70" s="61"/>
      <c r="N70" s="91"/>
      <c r="O70" s="92">
        <f>tbl邀请[[#This Row],[拍单日期]]+5+tbl邀请[[#This Row],[收货后出稿时间]]</f>
        <v>5</v>
      </c>
      <c r="P70" s="61"/>
      <c r="Q70" s="89"/>
      <c r="R70" s="89"/>
      <c r="S70" s="89"/>
      <c r="T70" s="91"/>
      <c r="U70" s="115"/>
      <c r="V70" s="115"/>
      <c r="W70" s="115"/>
      <c r="X70" s="115"/>
      <c r="Y70" s="115"/>
      <c r="Z70" s="132"/>
      <c r="AA70" s="132"/>
      <c r="AB70" s="133"/>
      <c r="AC70" s="33"/>
    </row>
    <row r="71" spans="4:29" ht="30.75" customHeight="1">
      <c r="D71" s="61"/>
      <c r="E71" s="61"/>
      <c r="F71" s="61"/>
      <c r="G71" s="61"/>
      <c r="H71" s="62"/>
      <c r="I71" s="62"/>
      <c r="J71" s="89"/>
      <c r="K71" s="89"/>
      <c r="L71" s="90"/>
      <c r="M71" s="61"/>
      <c r="N71" s="91"/>
      <c r="O71" s="92">
        <f>tbl邀请[[#This Row],[拍单日期]]+5+tbl邀请[[#This Row],[收货后出稿时间]]</f>
        <v>5</v>
      </c>
      <c r="P71" s="61"/>
      <c r="Q71" s="89"/>
      <c r="R71" s="89"/>
      <c r="S71" s="89"/>
      <c r="T71" s="91"/>
      <c r="U71" s="115"/>
      <c r="V71" s="115"/>
      <c r="W71" s="115"/>
      <c r="X71" s="115"/>
      <c r="Y71" s="115"/>
      <c r="Z71" s="132"/>
      <c r="AA71" s="132"/>
      <c r="AB71" s="133"/>
      <c r="AC71" s="33"/>
    </row>
    <row r="72" spans="4:29" ht="30.75" customHeight="1">
      <c r="D72" s="61"/>
      <c r="E72" s="61"/>
      <c r="F72" s="61"/>
      <c r="G72" s="61"/>
      <c r="H72" s="62"/>
      <c r="I72" s="62"/>
      <c r="J72" s="89"/>
      <c r="K72" s="89"/>
      <c r="L72" s="90"/>
      <c r="M72" s="61"/>
      <c r="N72" s="91"/>
      <c r="O72" s="92">
        <f>tbl邀请[[#This Row],[拍单日期]]+5+tbl邀请[[#This Row],[收货后出稿时间]]</f>
        <v>5</v>
      </c>
      <c r="P72" s="61"/>
      <c r="Q72" s="89"/>
      <c r="R72" s="89"/>
      <c r="S72" s="89"/>
      <c r="T72" s="91"/>
      <c r="U72" s="115"/>
      <c r="V72" s="115"/>
      <c r="W72" s="115"/>
      <c r="X72" s="115"/>
      <c r="Y72" s="115"/>
      <c r="Z72" s="132"/>
      <c r="AA72" s="132"/>
      <c r="AB72" s="133"/>
      <c r="AC72" s="33"/>
    </row>
    <row r="73" spans="4:29" ht="30.75" customHeight="1">
      <c r="D73" s="61"/>
      <c r="E73" s="61"/>
      <c r="F73" s="61"/>
      <c r="G73" s="61"/>
      <c r="H73" s="62"/>
      <c r="I73" s="62"/>
      <c r="J73" s="89"/>
      <c r="K73" s="89"/>
      <c r="L73" s="90"/>
      <c r="M73" s="61"/>
      <c r="N73" s="91"/>
      <c r="O73" s="92">
        <f>tbl邀请[[#This Row],[拍单日期]]+5+tbl邀请[[#This Row],[收货后出稿时间]]</f>
        <v>5</v>
      </c>
      <c r="P73" s="61"/>
      <c r="Q73" s="89"/>
      <c r="R73" s="89"/>
      <c r="S73" s="89"/>
      <c r="T73" s="91"/>
      <c r="U73" s="115"/>
      <c r="V73" s="115"/>
      <c r="W73" s="115"/>
      <c r="X73" s="115"/>
      <c r="Y73" s="115"/>
      <c r="Z73" s="132"/>
      <c r="AA73" s="132"/>
      <c r="AB73" s="133"/>
      <c r="AC73" s="33"/>
    </row>
    <row r="74" spans="4:29" ht="30.75" customHeight="1">
      <c r="D74" s="61"/>
      <c r="E74" s="61"/>
      <c r="F74" s="61"/>
      <c r="G74" s="61"/>
      <c r="H74" s="62"/>
      <c r="I74" s="62"/>
      <c r="J74" s="89"/>
      <c r="K74" s="89"/>
      <c r="L74" s="90"/>
      <c r="M74" s="61"/>
      <c r="N74" s="91"/>
      <c r="O74" s="92">
        <f>tbl邀请[[#This Row],[拍单日期]]+5+tbl邀请[[#This Row],[收货后出稿时间]]</f>
        <v>5</v>
      </c>
      <c r="P74" s="61"/>
      <c r="Q74" s="89"/>
      <c r="R74" s="89"/>
      <c r="S74" s="89"/>
      <c r="T74" s="91"/>
      <c r="U74" s="115"/>
      <c r="V74" s="115"/>
      <c r="W74" s="115"/>
      <c r="X74" s="115"/>
      <c r="Y74" s="115"/>
      <c r="Z74" s="132"/>
      <c r="AA74" s="132"/>
      <c r="AB74" s="133"/>
      <c r="AC74" s="33"/>
    </row>
    <row r="75" spans="4:29" ht="30.75" customHeight="1">
      <c r="D75" s="61"/>
      <c r="E75" s="61"/>
      <c r="F75" s="61"/>
      <c r="G75" s="61"/>
      <c r="H75" s="62"/>
      <c r="I75" s="62"/>
      <c r="J75" s="89"/>
      <c r="K75" s="89"/>
      <c r="L75" s="90"/>
      <c r="M75" s="61"/>
      <c r="N75" s="91"/>
      <c r="O75" s="92">
        <f>tbl邀请[[#This Row],[拍单日期]]+5+tbl邀请[[#This Row],[收货后出稿时间]]</f>
        <v>5</v>
      </c>
      <c r="P75" s="61"/>
      <c r="Q75" s="89"/>
      <c r="R75" s="89"/>
      <c r="S75" s="89"/>
      <c r="T75" s="91"/>
      <c r="U75" s="115"/>
      <c r="V75" s="115"/>
      <c r="W75" s="115"/>
      <c r="X75" s="115"/>
      <c r="Y75" s="115"/>
      <c r="Z75" s="132"/>
      <c r="AA75" s="132"/>
      <c r="AB75" s="133"/>
      <c r="AC75" s="33"/>
    </row>
    <row r="76" spans="4:29" ht="30.75" customHeight="1">
      <c r="D76" s="61"/>
      <c r="E76" s="61"/>
      <c r="F76" s="61"/>
      <c r="G76" s="61"/>
      <c r="H76" s="62"/>
      <c r="I76" s="62"/>
      <c r="J76" s="89"/>
      <c r="K76" s="89"/>
      <c r="L76" s="90"/>
      <c r="M76" s="61"/>
      <c r="N76" s="91"/>
      <c r="O76" s="92">
        <f>tbl邀请[[#This Row],[拍单日期]]+5+tbl邀请[[#This Row],[收货后出稿时间]]</f>
        <v>5</v>
      </c>
      <c r="P76" s="61"/>
      <c r="Q76" s="89"/>
      <c r="R76" s="89"/>
      <c r="S76" s="89"/>
      <c r="T76" s="91"/>
      <c r="U76" s="115"/>
      <c r="V76" s="115"/>
      <c r="W76" s="115"/>
      <c r="X76" s="115"/>
      <c r="Y76" s="115"/>
      <c r="Z76" s="132"/>
      <c r="AA76" s="132"/>
      <c r="AB76" s="133"/>
      <c r="AC76" s="33"/>
    </row>
    <row r="77" spans="4:29" ht="30.75" customHeight="1">
      <c r="D77" s="61"/>
      <c r="E77" s="61"/>
      <c r="F77" s="61"/>
      <c r="G77" s="61"/>
      <c r="H77" s="62"/>
      <c r="I77" s="62"/>
      <c r="J77" s="89"/>
      <c r="K77" s="89"/>
      <c r="L77" s="90"/>
      <c r="M77" s="61"/>
      <c r="N77" s="91"/>
      <c r="O77" s="92">
        <f>tbl邀请[[#This Row],[拍单日期]]+5+tbl邀请[[#This Row],[收货后出稿时间]]</f>
        <v>5</v>
      </c>
      <c r="P77" s="61"/>
      <c r="Q77" s="89"/>
      <c r="R77" s="89"/>
      <c r="S77" s="89"/>
      <c r="T77" s="91"/>
      <c r="U77" s="115"/>
      <c r="V77" s="115"/>
      <c r="W77" s="115"/>
      <c r="X77" s="115"/>
      <c r="Y77" s="115"/>
      <c r="Z77" s="132"/>
      <c r="AA77" s="132"/>
      <c r="AB77" s="133"/>
      <c r="AC77" s="33"/>
    </row>
    <row r="78" spans="4:29" ht="30.75" customHeight="1">
      <c r="D78" s="61"/>
      <c r="E78" s="61"/>
      <c r="F78" s="61"/>
      <c r="G78" s="61"/>
      <c r="H78" s="62"/>
      <c r="I78" s="62"/>
      <c r="J78" s="89"/>
      <c r="K78" s="89"/>
      <c r="L78" s="90"/>
      <c r="M78" s="61"/>
      <c r="N78" s="91"/>
      <c r="O78" s="92">
        <f>tbl邀请[[#This Row],[拍单日期]]+5+tbl邀请[[#This Row],[收货后出稿时间]]</f>
        <v>5</v>
      </c>
      <c r="P78" s="61"/>
      <c r="Q78" s="89"/>
      <c r="R78" s="89"/>
      <c r="S78" s="89"/>
      <c r="T78" s="91"/>
      <c r="U78" s="115"/>
      <c r="V78" s="115"/>
      <c r="W78" s="115"/>
      <c r="X78" s="115"/>
      <c r="Y78" s="115"/>
      <c r="Z78" s="132"/>
      <c r="AA78" s="132"/>
      <c r="AB78" s="133"/>
      <c r="AC78" s="33"/>
    </row>
    <row r="79" spans="4:29" ht="30.75" customHeight="1">
      <c r="D79" s="61"/>
      <c r="E79" s="61"/>
      <c r="F79" s="61"/>
      <c r="G79" s="61"/>
      <c r="H79" s="62"/>
      <c r="I79" s="62"/>
      <c r="J79" s="89"/>
      <c r="K79" s="89"/>
      <c r="L79" s="90"/>
      <c r="M79" s="61"/>
      <c r="N79" s="91"/>
      <c r="O79" s="92">
        <f>tbl邀请[[#This Row],[拍单日期]]+5+tbl邀请[[#This Row],[收货后出稿时间]]</f>
        <v>5</v>
      </c>
      <c r="P79" s="61"/>
      <c r="Q79" s="89"/>
      <c r="R79" s="89"/>
      <c r="S79" s="89"/>
      <c r="T79" s="91"/>
      <c r="U79" s="115"/>
      <c r="V79" s="115"/>
      <c r="W79" s="115"/>
      <c r="X79" s="115"/>
      <c r="Y79" s="115"/>
      <c r="Z79" s="132"/>
      <c r="AA79" s="132"/>
      <c r="AB79" s="133"/>
      <c r="AC79" s="33"/>
    </row>
    <row r="80" spans="4:29" ht="30.75" customHeight="1">
      <c r="D80" s="61"/>
      <c r="E80" s="61"/>
      <c r="F80" s="61"/>
      <c r="G80" s="61"/>
      <c r="H80" s="62"/>
      <c r="I80" s="62"/>
      <c r="J80" s="89"/>
      <c r="K80" s="89"/>
      <c r="L80" s="90"/>
      <c r="M80" s="61"/>
      <c r="N80" s="91"/>
      <c r="O80" s="92">
        <f>tbl邀请[[#This Row],[拍单日期]]+5+tbl邀请[[#This Row],[收货后出稿时间]]</f>
        <v>5</v>
      </c>
      <c r="P80" s="61"/>
      <c r="Q80" s="89"/>
      <c r="R80" s="89"/>
      <c r="S80" s="89"/>
      <c r="T80" s="91"/>
      <c r="U80" s="115"/>
      <c r="V80" s="115"/>
      <c r="W80" s="115"/>
      <c r="X80" s="115"/>
      <c r="Y80" s="115"/>
      <c r="Z80" s="132"/>
      <c r="AA80" s="132"/>
      <c r="AB80" s="133"/>
      <c r="AC80" s="33"/>
    </row>
    <row r="81" spans="4:29" ht="30.75" customHeight="1">
      <c r="D81" s="61"/>
      <c r="E81" s="61"/>
      <c r="F81" s="61"/>
      <c r="G81" s="61"/>
      <c r="H81" s="62"/>
      <c r="I81" s="62"/>
      <c r="J81" s="89"/>
      <c r="K81" s="89"/>
      <c r="L81" s="90"/>
      <c r="M81" s="61"/>
      <c r="N81" s="91"/>
      <c r="O81" s="92">
        <f>tbl邀请[[#This Row],[拍单日期]]+5+tbl邀请[[#This Row],[收货后出稿时间]]</f>
        <v>5</v>
      </c>
      <c r="P81" s="61"/>
      <c r="Q81" s="89"/>
      <c r="R81" s="89"/>
      <c r="S81" s="89"/>
      <c r="T81" s="61"/>
      <c r="U81" s="61"/>
      <c r="V81" s="61"/>
      <c r="W81" s="115"/>
      <c r="X81" s="115"/>
      <c r="Y81" s="115"/>
      <c r="Z81" s="132"/>
      <c r="AA81" s="132"/>
      <c r="AB81" s="133"/>
      <c r="AC81" s="33"/>
    </row>
    <row r="82" spans="4:29" ht="30.75" customHeight="1">
      <c r="D82" s="134" t="s">
        <v>217</v>
      </c>
      <c r="F82" s="135">
        <f>COUNTA(合作跟踪表!$F$3:$F$81)</f>
        <v>26</v>
      </c>
      <c r="G82" s="135">
        <f>SUBTOTAL(109,tbl邀请[小红书链接])</f>
        <v>0</v>
      </c>
      <c r="H82" s="136"/>
      <c r="I82" s="137">
        <f>SUM(tbl邀请[笔记报价])</f>
        <v>7500</v>
      </c>
      <c r="J82" s="138"/>
      <c r="K82" s="138"/>
      <c r="L82" s="135">
        <f>COUNTA(合作跟踪表!$L$3:$L$81)</f>
        <v>1</v>
      </c>
      <c r="M82" s="139"/>
      <c r="N82" s="137">
        <f>SUM(tbl邀请[拍单金额])</f>
        <v>0</v>
      </c>
      <c r="O82" s="135"/>
      <c r="P82" s="135">
        <f>COUNTIF(合作跟踪表!$P$3:$P$81,"是")</f>
        <v>26</v>
      </c>
      <c r="Q82" s="135"/>
      <c r="R82" s="135"/>
      <c r="S82" s="135">
        <f>COUNTIF(合作跟踪表!$S$3:$S$81,"是")</f>
        <v>26</v>
      </c>
      <c r="T82" s="137">
        <f>SUM(tbl邀请[结算金额])</f>
        <v>7500</v>
      </c>
      <c r="U82" s="140"/>
      <c r="V82" s="140"/>
      <c r="W82" s="140"/>
      <c r="X82" s="140"/>
      <c r="Y82" s="140"/>
      <c r="Z82" s="141"/>
      <c r="AA82" s="141"/>
      <c r="AB82" s="142"/>
      <c r="AC82" s="33"/>
    </row>
  </sheetData>
  <dataValidations count="13">
    <dataValidation allowBlank="1" showErrorMessage="1" sqref="D1" xr:uid="{00000000-0002-0000-0000-000000000000}"/>
    <dataValidation type="list" allowBlank="1" showInputMessage="1" showErrorMessage="1" sqref="AE3 AE4 AE10 AE11 AE12 AE13 AE14 AE15 AE16 AE17 AE18 AE19 AE20 AE21 AE22 AE23 AE24 AE25 AE26 AE27 AE28 AE29 AE30 AE31 AE32 AE33 AE34 AE35 AE36 AE37 AE38 AE39 AE40 AE41 AE42 AE43 AE44 AE45 AE46 AE47 AE48 AE49 AE50 AE51 AE52 AE53 AE54 AE55 AE56 AE57 AE58 AE59 AE60 AE61 AE62 AE63 AE64 AE65 AE66 AE67 AE68 AE69 AE70 AE71 AE72 AE73 AE74 AE75 AE76 AE77 AE78 AE79 AE80 AE81 AE5:AE9" xr:uid="{00000000-0002-0000-0000-000001000000}">
      <formula1>"是"</formula1>
    </dataValidation>
    <dataValidation allowBlank="1" showInputMessage="1" showErrorMessage="1" prompt="直接输入拍单日期" sqref="L3 L4:L5 L10:L23 L24:L25 L26:L81" xr:uid="{00000000-0002-0000-0000-000002000000}"/>
    <dataValidation allowBlank="1" showInputMessage="1" showErrorMessage="1" prompt="公式自动计算" sqref="O3 O4:O5 O10:O23 O24:O25 O26:O81" xr:uid="{00000000-0002-0000-0000-000003000000}"/>
    <dataValidation type="whole" errorStyle="information" allowBlank="1" showInputMessage="1" showErrorMessage="1" errorTitle="请填0-10整数" error="请填0-10整数" sqref="Q3:R3 Q4:R4 Q5:Q9 R5:R9 Q24:R25 Q26:R81 Q10:R23" xr:uid="{00000000-0002-0000-0000-000004000000}">
      <formula1>0</formula1>
      <formula2>10</formula2>
    </dataValidation>
    <dataValidation type="list" errorStyle="information" allowBlank="1" showInputMessage="1" showErrorMessage="1" errorTitle="请下拉选择" error="请下拉选择" prompt="请下拉选择" sqref="P3 S3 P4 S4 P5:P9 P10:P23 P24:P25 P26:P81 S5:S9 S10:S23 S24:S25 S26:S81" xr:uid="{00000000-0002-0000-0000-000005000000}">
      <formula1>"是,否"</formula1>
    </dataValidation>
    <dataValidation type="list" allowBlank="1" showInputMessage="1" showErrorMessage="1" sqref="AF29 AF30 AF31 AF32 AF33 AF34 AF35 AF36 AF37 AF38 AF39 AF40 AF41 AF42 AF43 AF44 AF45 AF46 AF47 AF48 AF49 AF50 AF51 AF52 AF53 AF54 AF55 AF56 AF57 AF58 AF59 AF60 AF61 AF62 AF63 AF64 AF65 AF66 AF67 AF68 AF69 AF70 AF71 AF72 AF73 AF74 AF75 AF76 AF77 AF78 AF79 AF80 AF81 AF3:AF4 AF5:AF9 AF10:AF24 AF25:AF28" xr:uid="{00000000-0002-0000-0000-000006000000}">
      <formula1>"视频,图文"</formula1>
    </dataValidation>
    <dataValidation errorStyle="information" allowBlank="1" showInputMessage="1" showErrorMessage="1" errorTitle="请下拉选择" error="请下拉选择" prompt="输入支付金额" sqref="T3 T4:T5 T10:T23 T24:T25 T26:T81" xr:uid="{00000000-0002-0000-0000-000007000000}"/>
    <dataValidation type="list" allowBlank="1" showInputMessage="1" showErrorMessage="1" sqref="AD3 AD4 AD5:AD6 AD7:AD8 AD10:AD23 AD24:AD25 AD26:AD80" xr:uid="{00000000-0002-0000-0000-000008000000}">
      <formula1>"已发"</formula1>
    </dataValidation>
    <dataValidation errorStyle="information" allowBlank="1" showInputMessage="1" showErrorMessage="1" errorTitle="请下拉选择" error="请下拉选择" sqref="U81:V81" xr:uid="{00000000-0002-0000-0000-000009000000}"/>
    <dataValidation type="list" errorStyle="warning" allowBlank="1" showInputMessage="1" showErrorMessage="1" error="从此列表中选择“是”或“否”。选择“取消”，按 Alt+向下键可显现选项，然后按向下键和 Enter 做出选择" sqref="E29:E81" xr:uid="{00000000-0002-0000-0000-00000A000000}">
      <formula1>"是,否"</formula1>
    </dataValidation>
    <dataValidation type="list" errorStyle="warning" allowBlank="1" showInputMessage="1" showErrorMessage="1" error="从此列表中进行选择。选择“取消”，按 Alt+向下键可显现选项，然后按向下键和 Enter 做出选择" sqref="F29:F81" xr:uid="{00000000-0002-0000-0000-00000B000000}">
      <formula1>"是,否,待定"</formula1>
    </dataValidation>
    <dataValidation errorStyle="warning" allowBlank="1" showInputMessage="1" showErrorMessage="1" error="从此列表中选择宾客。选择“取消”，按 Alt+向下键可显现选项，然后按向下键和 Enter 做出选择" sqref="H29:I81" xr:uid="{00000000-0002-0000-0000-00000C000000}"/>
  </dataValidations>
  <hyperlinks>
    <hyperlink ref="G10" r:id="rId1" xr:uid="{00000000-0004-0000-0000-000000000000}"/>
    <hyperlink ref="U14" r:id="rId2" xr:uid="{00000000-0004-0000-0000-000001000000}"/>
    <hyperlink ref="V14" r:id="rId3" xr:uid="{00000000-0004-0000-0000-000002000000}"/>
    <hyperlink ref="G17" r:id="rId4" xr:uid="{00000000-0004-0000-0000-000003000000}"/>
    <hyperlink ref="U15" r:id="rId5" xr:uid="{00000000-0004-0000-0000-000004000000}"/>
    <hyperlink ref="U19" r:id="rId6" xr:uid="{00000000-0004-0000-0000-000005000000}"/>
    <hyperlink ref="U11" r:id="rId7" xr:uid="{00000000-0004-0000-0000-000006000000}"/>
    <hyperlink ref="V11" r:id="rId8" xr:uid="{00000000-0004-0000-0000-000007000000}"/>
    <hyperlink ref="U23" r:id="rId9" xr:uid="{00000000-0004-0000-0000-000008000000}"/>
    <hyperlink ref="V23" r:id="rId10" xr:uid="{00000000-0004-0000-0000-000009000000}"/>
    <hyperlink ref="U21" r:id="rId11" xr:uid="{00000000-0004-0000-0000-00000A000000}"/>
    <hyperlink ref="U4" r:id="rId12" xr:uid="{00000000-0004-0000-0000-00000B000000}"/>
    <hyperlink ref="U10" r:id="rId13" xr:uid="{00000000-0004-0000-0000-00000C000000}"/>
    <hyperlink ref="V4" r:id="rId14" xr:uid="{00000000-0004-0000-0000-00000D000000}"/>
    <hyperlink ref="U16" r:id="rId15" xr:uid="{00000000-0004-0000-0000-00000E000000}"/>
    <hyperlink ref="V16" r:id="rId16" xr:uid="{00000000-0004-0000-0000-00000F000000}"/>
    <hyperlink ref="W16" r:id="rId17" xr:uid="{00000000-0004-0000-0000-000010000000}"/>
    <hyperlink ref="U5" r:id="rId18" xr:uid="{00000000-0004-0000-0000-000011000000}"/>
    <hyperlink ref="U13" r:id="rId19" xr:uid="{00000000-0004-0000-0000-000012000000}"/>
    <hyperlink ref="U26" r:id="rId20" xr:uid="{00000000-0004-0000-0000-000013000000}"/>
    <hyperlink ref="V26" r:id="rId21" xr:uid="{00000000-0004-0000-0000-000014000000}"/>
    <hyperlink ref="V3" r:id="rId22" xr:uid="{00000000-0004-0000-0000-000015000000}"/>
    <hyperlink ref="U3" r:id="rId23" tooltip="https://www.xiaohongshu.com/discovery/item/5fd73b350000000001009853?xhsshare=CopyLink&amp;appuid=5ac8580a4eacab3847a89cf3&amp;apptime=1607941137" xr:uid="{00000000-0004-0000-0000-000016000000}"/>
    <hyperlink ref="V13" r:id="rId24" xr:uid="{00000000-0004-0000-0000-000017000000}"/>
    <hyperlink ref="U8" r:id="rId25" xr:uid="{00000000-0004-0000-0000-000018000000}"/>
    <hyperlink ref="V8" r:id="rId26" xr:uid="{00000000-0004-0000-0000-000019000000}"/>
    <hyperlink ref="U28" r:id="rId27" xr:uid="{00000000-0004-0000-0000-00001A000000}"/>
    <hyperlink ref="V28" r:id="rId28" xr:uid="{00000000-0004-0000-0000-00001B000000}"/>
    <hyperlink ref="U18" r:id="rId29" xr:uid="{00000000-0004-0000-0000-00001C000000}"/>
    <hyperlink ref="U24" r:id="rId30" xr:uid="{00000000-0004-0000-0000-00001D000000}"/>
    <hyperlink ref="U7" r:id="rId31" xr:uid="{00000000-0004-0000-0000-00001E000000}"/>
    <hyperlink ref="G25" r:id="rId32" xr:uid="{00000000-0004-0000-0000-00001F000000}"/>
    <hyperlink ref="U17" r:id="rId33" xr:uid="{00000000-0004-0000-0000-000020000000}"/>
    <hyperlink ref="U25" r:id="rId34" xr:uid="{00000000-0004-0000-0000-000021000000}"/>
    <hyperlink ref="U27" r:id="rId35" xr:uid="{00000000-0004-0000-0000-000022000000}"/>
    <hyperlink ref="V27" r:id="rId36" xr:uid="{00000000-0004-0000-0000-000023000000}"/>
    <hyperlink ref="U12" r:id="rId37" xr:uid="{00000000-0004-0000-0000-000024000000}"/>
    <hyperlink ref="U22" r:id="rId38" xr:uid="{00000000-0004-0000-0000-000025000000}"/>
    <hyperlink ref="U20" r:id="rId39" xr:uid="{00000000-0004-0000-0000-000026000000}"/>
    <hyperlink ref="U9" r:id="rId40" xr:uid="{00000000-0004-0000-0000-000027000000}"/>
    <hyperlink ref="U6" r:id="rId41" xr:uid="{00000000-0004-0000-0000-000028000000}"/>
    <hyperlink ref="V6" r:id="rId42" xr:uid="{00000000-0004-0000-0000-000029000000}"/>
    <hyperlink ref="G18" r:id="rId43" xr:uid="{ACE9996B-3FCA-4063-9431-DDF08E844AEC}"/>
  </hyperlinks>
  <printOptions horizontalCentered="1"/>
  <pageMargins left="0.25" right="0.25" top="1" bottom="0.75" header="0.3" footer="0.3"/>
  <pageSetup paperSize="9" fitToHeight="0" orientation="landscape"/>
  <headerFooter differentFirst="1">
    <oddFooter>&amp;CPage &amp;P of &amp;N</oddFooter>
  </headerFooter>
  <tableParts count="1">
    <tablePart r:id="rId4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D254"/>
  <sheetViews>
    <sheetView workbookViewId="0">
      <selection activeCell="E258" sqref="E258"/>
    </sheetView>
  </sheetViews>
  <sheetFormatPr baseColWidth="10" defaultColWidth="8" defaultRowHeight="15"/>
  <cols>
    <col min="1" max="8" width="8" style="15"/>
    <col min="9" max="9" width="7.6640625" style="15" customWidth="1"/>
    <col min="10" max="16384" width="8" style="15"/>
  </cols>
  <sheetData>
    <row r="1" spans="1:30">
      <c r="A1" s="15" t="s">
        <v>218</v>
      </c>
      <c r="B1" s="15" t="s">
        <v>219</v>
      </c>
      <c r="C1" s="15" t="s">
        <v>2</v>
      </c>
      <c r="D1" s="15" t="s">
        <v>3</v>
      </c>
      <c r="E1" s="15" t="s">
        <v>8</v>
      </c>
      <c r="F1" s="15" t="s">
        <v>220</v>
      </c>
      <c r="G1" s="15" t="s">
        <v>4</v>
      </c>
      <c r="H1" s="15" t="s">
        <v>5</v>
      </c>
      <c r="I1" s="19" t="s">
        <v>221</v>
      </c>
      <c r="J1" s="15" t="s">
        <v>6</v>
      </c>
      <c r="K1" s="15" t="s">
        <v>222</v>
      </c>
      <c r="L1" s="20" t="s">
        <v>223</v>
      </c>
      <c r="M1" s="20" t="s">
        <v>224</v>
      </c>
      <c r="N1" s="21" t="s">
        <v>225</v>
      </c>
      <c r="O1" s="21" t="s">
        <v>226</v>
      </c>
      <c r="P1" s="21" t="s">
        <v>227</v>
      </c>
      <c r="Q1" s="15" t="s">
        <v>228</v>
      </c>
      <c r="R1" s="15" t="s">
        <v>229</v>
      </c>
      <c r="S1" s="15" t="s">
        <v>219</v>
      </c>
      <c r="T1" s="15" t="s">
        <v>230</v>
      </c>
      <c r="U1" s="15" t="s">
        <v>231</v>
      </c>
      <c r="V1" s="15" t="s">
        <v>232</v>
      </c>
      <c r="W1" s="15" t="s">
        <v>233</v>
      </c>
      <c r="X1" s="15" t="s">
        <v>234</v>
      </c>
      <c r="Y1" s="15" t="s">
        <v>235</v>
      </c>
      <c r="Z1" s="15" t="s">
        <v>236</v>
      </c>
      <c r="AA1" s="15" t="s">
        <v>237</v>
      </c>
      <c r="AB1" s="15" t="s">
        <v>238</v>
      </c>
      <c r="AC1" s="15" t="s">
        <v>239</v>
      </c>
      <c r="AD1" s="15" t="s">
        <v>240</v>
      </c>
    </row>
    <row r="2" spans="1:30" hidden="1">
      <c r="A2" s="15" t="s">
        <v>241</v>
      </c>
      <c r="C2" s="15" t="s">
        <v>242</v>
      </c>
      <c r="D2" s="15" t="s">
        <v>243</v>
      </c>
      <c r="E2" s="15" t="s">
        <v>244</v>
      </c>
      <c r="F2" s="15" t="s">
        <v>245</v>
      </c>
      <c r="G2" s="15" t="s">
        <v>246</v>
      </c>
      <c r="H2" s="15" t="s">
        <v>247</v>
      </c>
      <c r="I2" s="22"/>
      <c r="J2" s="15">
        <v>2000</v>
      </c>
      <c r="K2" s="15" t="s">
        <v>248</v>
      </c>
      <c r="N2" s="23">
        <f t="shared" ref="N2:N65" si="0">K2/J2</f>
        <v>10</v>
      </c>
      <c r="O2" s="23">
        <f t="shared" ref="O2:O65" si="1">S2/J2</f>
        <v>0.1</v>
      </c>
      <c r="P2" s="23">
        <f t="shared" ref="P2:P65" si="2">S2/K2</f>
        <v>0.01</v>
      </c>
      <c r="Q2" s="15" t="s">
        <v>249</v>
      </c>
      <c r="R2" s="15" t="s">
        <v>250</v>
      </c>
      <c r="S2" s="15">
        <v>200</v>
      </c>
      <c r="T2" s="15" t="s">
        <v>251</v>
      </c>
      <c r="U2" s="15" t="s">
        <v>252</v>
      </c>
      <c r="V2" s="15" t="s">
        <v>253</v>
      </c>
      <c r="X2" s="15" t="s">
        <v>254</v>
      </c>
      <c r="Y2" s="15" t="s">
        <v>255</v>
      </c>
      <c r="AC2" s="15" t="s">
        <v>256</v>
      </c>
      <c r="AD2" s="15" t="s">
        <v>256</v>
      </c>
    </row>
    <row r="3" spans="1:30">
      <c r="A3" s="15" t="s">
        <v>257</v>
      </c>
      <c r="B3" s="15">
        <v>200</v>
      </c>
      <c r="C3" s="15" t="s">
        <v>258</v>
      </c>
      <c r="D3" s="15" t="s">
        <v>259</v>
      </c>
      <c r="E3" s="15" t="s">
        <v>108</v>
      </c>
      <c r="F3" s="15" t="s">
        <v>245</v>
      </c>
      <c r="G3" s="15" t="s">
        <v>260</v>
      </c>
      <c r="H3" s="15" t="s">
        <v>261</v>
      </c>
      <c r="I3" s="24" t="s">
        <v>262</v>
      </c>
      <c r="J3" s="15">
        <v>17000</v>
      </c>
      <c r="K3" s="15" t="s">
        <v>263</v>
      </c>
      <c r="N3" s="23">
        <f t="shared" si="0"/>
        <v>27.058823529411764</v>
      </c>
      <c r="O3" s="23">
        <f t="shared" si="1"/>
        <v>1.1764705882352941E-2</v>
      </c>
      <c r="P3" s="23">
        <f t="shared" si="2"/>
        <v>4.3478260869565219E-4</v>
      </c>
      <c r="Q3" s="15" t="s">
        <v>249</v>
      </c>
      <c r="R3" s="15" t="s">
        <v>264</v>
      </c>
      <c r="S3" s="15">
        <v>200</v>
      </c>
      <c r="T3" s="15" t="s">
        <v>265</v>
      </c>
      <c r="U3" s="15" t="s">
        <v>266</v>
      </c>
      <c r="V3" s="15" t="s">
        <v>253</v>
      </c>
      <c r="X3" s="15" t="s">
        <v>254</v>
      </c>
      <c r="Y3" s="15" t="s">
        <v>255</v>
      </c>
      <c r="AC3" s="15" t="s">
        <v>267</v>
      </c>
      <c r="AD3" s="15" t="s">
        <v>267</v>
      </c>
    </row>
    <row r="4" spans="1:30">
      <c r="A4" s="15" t="s">
        <v>268</v>
      </c>
      <c r="B4" s="15">
        <v>200</v>
      </c>
      <c r="C4" s="15" t="s">
        <v>269</v>
      </c>
      <c r="D4" s="15" t="s">
        <v>270</v>
      </c>
      <c r="E4" s="15" t="s">
        <v>271</v>
      </c>
      <c r="F4" s="15" t="s">
        <v>272</v>
      </c>
      <c r="G4" s="15" t="s">
        <v>273</v>
      </c>
      <c r="H4" s="15" t="s">
        <v>274</v>
      </c>
      <c r="I4" s="24" t="s">
        <v>262</v>
      </c>
      <c r="J4" s="15">
        <v>12980</v>
      </c>
      <c r="K4" s="15" t="s">
        <v>275</v>
      </c>
      <c r="N4" s="23">
        <f t="shared" si="0"/>
        <v>26.126348228043142</v>
      </c>
      <c r="O4" s="23">
        <f t="shared" si="1"/>
        <v>1.5408320493066256E-2</v>
      </c>
      <c r="P4" s="23">
        <f t="shared" si="2"/>
        <v>5.8976173625855158E-4</v>
      </c>
      <c r="Q4" s="15" t="s">
        <v>249</v>
      </c>
      <c r="R4" s="15" t="s">
        <v>276</v>
      </c>
      <c r="S4" s="15">
        <v>200</v>
      </c>
      <c r="T4" s="15" t="s">
        <v>277</v>
      </c>
      <c r="U4" s="15" t="s">
        <v>278</v>
      </c>
      <c r="V4" s="15" t="s">
        <v>37</v>
      </c>
      <c r="W4" s="15">
        <v>300</v>
      </c>
      <c r="X4" s="15" t="s">
        <v>279</v>
      </c>
      <c r="Y4" s="15" t="s">
        <v>255</v>
      </c>
      <c r="AC4" s="15" t="s">
        <v>267</v>
      </c>
      <c r="AD4" s="15" t="s">
        <v>267</v>
      </c>
    </row>
    <row r="5" spans="1:30">
      <c r="A5" s="15" t="s">
        <v>280</v>
      </c>
      <c r="B5" s="15">
        <v>200</v>
      </c>
      <c r="C5" s="15" t="s">
        <v>174</v>
      </c>
      <c r="D5" s="15" t="s">
        <v>175</v>
      </c>
      <c r="E5" s="15" t="s">
        <v>179</v>
      </c>
      <c r="F5" s="15" t="s">
        <v>245</v>
      </c>
      <c r="G5" s="15" t="s">
        <v>176</v>
      </c>
      <c r="H5" s="15" t="s">
        <v>177</v>
      </c>
      <c r="I5" s="24" t="s">
        <v>262</v>
      </c>
      <c r="J5" s="15">
        <v>10400</v>
      </c>
      <c r="K5" s="15" t="s">
        <v>281</v>
      </c>
      <c r="N5" s="23">
        <f t="shared" si="0"/>
        <v>22.115384615384617</v>
      </c>
      <c r="O5" s="23">
        <f t="shared" si="1"/>
        <v>1.9230769230769232E-2</v>
      </c>
      <c r="P5" s="23">
        <f t="shared" si="2"/>
        <v>8.6956521739130438E-4</v>
      </c>
      <c r="Q5" s="15" t="s">
        <v>249</v>
      </c>
      <c r="R5" s="15" t="s">
        <v>282</v>
      </c>
      <c r="S5" s="15">
        <v>200</v>
      </c>
      <c r="T5" s="15" t="s">
        <v>283</v>
      </c>
      <c r="U5" s="15" t="s">
        <v>266</v>
      </c>
      <c r="V5" s="15" t="s">
        <v>253</v>
      </c>
      <c r="X5" s="15" t="s">
        <v>254</v>
      </c>
      <c r="Y5" s="15" t="s">
        <v>255</v>
      </c>
      <c r="AC5" s="15" t="s">
        <v>284</v>
      </c>
      <c r="AD5" s="15" t="s">
        <v>284</v>
      </c>
    </row>
    <row r="6" spans="1:30">
      <c r="A6" s="15" t="s">
        <v>285</v>
      </c>
      <c r="B6" s="15">
        <v>200</v>
      </c>
      <c r="C6" s="15" t="s">
        <v>286</v>
      </c>
      <c r="D6" s="15" t="s">
        <v>287</v>
      </c>
      <c r="E6" s="15" t="s">
        <v>287</v>
      </c>
      <c r="F6" s="15" t="s">
        <v>245</v>
      </c>
      <c r="G6" s="15" t="s">
        <v>191</v>
      </c>
      <c r="H6" s="15" t="s">
        <v>288</v>
      </c>
      <c r="I6" s="24" t="s">
        <v>262</v>
      </c>
      <c r="J6" s="15">
        <v>12000</v>
      </c>
      <c r="K6" s="15" t="s">
        <v>289</v>
      </c>
      <c r="N6" s="23">
        <f t="shared" si="0"/>
        <v>20.833333333333332</v>
      </c>
      <c r="O6" s="23">
        <f t="shared" si="1"/>
        <v>1.6666666666666666E-2</v>
      </c>
      <c r="P6" s="23">
        <f t="shared" si="2"/>
        <v>8.0000000000000004E-4</v>
      </c>
      <c r="Q6" s="15" t="s">
        <v>249</v>
      </c>
      <c r="R6" s="15" t="s">
        <v>290</v>
      </c>
      <c r="S6" s="15">
        <v>200</v>
      </c>
      <c r="T6" s="15" t="s">
        <v>291</v>
      </c>
      <c r="U6" s="15" t="s">
        <v>266</v>
      </c>
      <c r="V6" s="15" t="s">
        <v>253</v>
      </c>
      <c r="X6" s="15" t="s">
        <v>254</v>
      </c>
      <c r="Y6" s="15" t="s">
        <v>255</v>
      </c>
      <c r="AC6" s="15" t="s">
        <v>284</v>
      </c>
      <c r="AD6" s="15" t="s">
        <v>284</v>
      </c>
    </row>
    <row r="7" spans="1:30" hidden="1">
      <c r="A7" s="15" t="s">
        <v>278</v>
      </c>
      <c r="C7" s="15" t="s">
        <v>292</v>
      </c>
      <c r="D7" s="15" t="s">
        <v>293</v>
      </c>
      <c r="E7" s="15" t="s">
        <v>294</v>
      </c>
      <c r="F7" s="15" t="s">
        <v>245</v>
      </c>
      <c r="G7" s="15" t="s">
        <v>295</v>
      </c>
      <c r="H7" s="15" t="s">
        <v>296</v>
      </c>
      <c r="J7" s="15">
        <v>13000</v>
      </c>
      <c r="K7" s="15" t="s">
        <v>297</v>
      </c>
      <c r="N7" s="23">
        <f t="shared" si="0"/>
        <v>9.2307692307692299</v>
      </c>
      <c r="O7" s="23" t="e">
        <f t="shared" si="1"/>
        <v>#VALUE!</v>
      </c>
      <c r="P7" s="23" t="e">
        <f t="shared" si="2"/>
        <v>#VALUE!</v>
      </c>
      <c r="Q7" s="15" t="s">
        <v>249</v>
      </c>
      <c r="R7" s="15" t="s">
        <v>298</v>
      </c>
      <c r="S7" s="15" t="s">
        <v>299</v>
      </c>
      <c r="T7" s="15" t="s">
        <v>283</v>
      </c>
      <c r="U7" s="15" t="s">
        <v>266</v>
      </c>
      <c r="V7" s="15" t="s">
        <v>37</v>
      </c>
      <c r="W7" s="15">
        <v>300</v>
      </c>
      <c r="X7" s="15" t="s">
        <v>300</v>
      </c>
      <c r="Y7" s="15" t="s">
        <v>255</v>
      </c>
      <c r="AC7" s="15" t="s">
        <v>284</v>
      </c>
      <c r="AD7" s="15" t="s">
        <v>284</v>
      </c>
    </row>
    <row r="8" spans="1:30">
      <c r="A8" s="15" t="s">
        <v>301</v>
      </c>
      <c r="B8" s="15">
        <v>200</v>
      </c>
      <c r="C8" s="15" t="s">
        <v>302</v>
      </c>
      <c r="D8" s="15" t="s">
        <v>303</v>
      </c>
      <c r="E8" s="15" t="s">
        <v>304</v>
      </c>
      <c r="F8" s="15" t="s">
        <v>245</v>
      </c>
      <c r="G8" s="15" t="s">
        <v>305</v>
      </c>
      <c r="H8" s="15" t="s">
        <v>306</v>
      </c>
      <c r="I8" s="24" t="s">
        <v>262</v>
      </c>
      <c r="J8" s="15">
        <v>10000</v>
      </c>
      <c r="K8" s="15" t="s">
        <v>307</v>
      </c>
      <c r="N8" s="23">
        <f t="shared" si="0"/>
        <v>18</v>
      </c>
      <c r="O8" s="23">
        <f t="shared" si="1"/>
        <v>0.02</v>
      </c>
      <c r="P8" s="23">
        <f t="shared" si="2"/>
        <v>1.1111111111111111E-3</v>
      </c>
      <c r="Q8" s="15" t="s">
        <v>308</v>
      </c>
      <c r="R8" s="15" t="s">
        <v>276</v>
      </c>
      <c r="S8" s="15">
        <v>200</v>
      </c>
      <c r="T8" s="15" t="s">
        <v>309</v>
      </c>
      <c r="U8" s="15" t="s">
        <v>266</v>
      </c>
      <c r="V8" s="15" t="s">
        <v>253</v>
      </c>
      <c r="X8" s="15" t="s">
        <v>254</v>
      </c>
      <c r="Y8" s="15" t="s">
        <v>255</v>
      </c>
      <c r="AC8" s="15" t="s">
        <v>284</v>
      </c>
      <c r="AD8" s="15" t="s">
        <v>284</v>
      </c>
    </row>
    <row r="9" spans="1:30">
      <c r="A9" s="15" t="s">
        <v>310</v>
      </c>
      <c r="B9" s="15">
        <v>200</v>
      </c>
      <c r="C9" s="15" t="s">
        <v>311</v>
      </c>
      <c r="D9" s="15" t="s">
        <v>312</v>
      </c>
      <c r="E9" s="15" t="s">
        <v>313</v>
      </c>
      <c r="F9" s="15" t="s">
        <v>245</v>
      </c>
      <c r="G9" s="15" t="s">
        <v>314</v>
      </c>
      <c r="H9" s="15" t="s">
        <v>315</v>
      </c>
      <c r="I9" s="24" t="s">
        <v>262</v>
      </c>
      <c r="J9" s="15">
        <v>11000</v>
      </c>
      <c r="K9" s="15" t="s">
        <v>316</v>
      </c>
      <c r="N9" s="23">
        <f t="shared" si="0"/>
        <v>16.454545454545453</v>
      </c>
      <c r="O9" s="23">
        <f t="shared" si="1"/>
        <v>1.8181818181818181E-2</v>
      </c>
      <c r="P9" s="23">
        <f t="shared" si="2"/>
        <v>1.1049723756906078E-3</v>
      </c>
      <c r="Q9" s="15" t="s">
        <v>249</v>
      </c>
      <c r="R9" s="15" t="s">
        <v>276</v>
      </c>
      <c r="S9" s="15">
        <v>200</v>
      </c>
      <c r="T9" s="15" t="s">
        <v>317</v>
      </c>
      <c r="U9" s="15" t="s">
        <v>318</v>
      </c>
      <c r="V9" s="15" t="s">
        <v>253</v>
      </c>
      <c r="W9" s="15">
        <v>500</v>
      </c>
      <c r="X9" s="15" t="s">
        <v>251</v>
      </c>
      <c r="Y9" s="15" t="s">
        <v>255</v>
      </c>
      <c r="AC9" s="15" t="s">
        <v>319</v>
      </c>
      <c r="AD9" s="15" t="s">
        <v>319</v>
      </c>
    </row>
    <row r="10" spans="1:30" hidden="1">
      <c r="A10" s="15" t="s">
        <v>320</v>
      </c>
      <c r="C10" s="15" t="s">
        <v>321</v>
      </c>
      <c r="D10" s="15" t="s">
        <v>322</v>
      </c>
      <c r="E10" s="15" t="s">
        <v>323</v>
      </c>
      <c r="F10" s="15" t="s">
        <v>245</v>
      </c>
      <c r="G10" s="15" t="s">
        <v>324</v>
      </c>
      <c r="H10" s="15" t="s">
        <v>325</v>
      </c>
      <c r="I10" s="22"/>
      <c r="J10" s="15">
        <v>13000</v>
      </c>
      <c r="K10" s="15" t="s">
        <v>326</v>
      </c>
      <c r="N10" s="23">
        <f t="shared" si="0"/>
        <v>9.5384615384615383</v>
      </c>
      <c r="O10" s="23" t="e">
        <f t="shared" si="1"/>
        <v>#VALUE!</v>
      </c>
      <c r="P10" s="23" t="e">
        <f t="shared" si="2"/>
        <v>#VALUE!</v>
      </c>
      <c r="Q10" s="15" t="s">
        <v>327</v>
      </c>
      <c r="R10" s="15" t="s">
        <v>328</v>
      </c>
      <c r="S10" s="15" t="s">
        <v>299</v>
      </c>
      <c r="T10" s="15" t="s">
        <v>329</v>
      </c>
      <c r="U10" s="15" t="s">
        <v>266</v>
      </c>
      <c r="V10" s="15" t="s">
        <v>37</v>
      </c>
      <c r="W10" s="15">
        <v>300</v>
      </c>
      <c r="X10" s="15" t="s">
        <v>330</v>
      </c>
      <c r="Y10" s="15" t="s">
        <v>255</v>
      </c>
      <c r="AC10" s="15" t="s">
        <v>319</v>
      </c>
      <c r="AD10" s="15" t="s">
        <v>319</v>
      </c>
    </row>
    <row r="11" spans="1:30">
      <c r="A11" s="15" t="s">
        <v>331</v>
      </c>
      <c r="B11" s="15">
        <v>200</v>
      </c>
      <c r="C11" s="15" t="s">
        <v>332</v>
      </c>
      <c r="D11" s="15" t="s">
        <v>333</v>
      </c>
      <c r="E11" s="15" t="s">
        <v>334</v>
      </c>
      <c r="F11" s="15" t="s">
        <v>272</v>
      </c>
      <c r="G11" s="15" t="s">
        <v>335</v>
      </c>
      <c r="H11" s="15" t="s">
        <v>336</v>
      </c>
      <c r="I11" s="24" t="s">
        <v>262</v>
      </c>
      <c r="J11" s="15">
        <v>17000</v>
      </c>
      <c r="K11" s="15" t="s">
        <v>337</v>
      </c>
      <c r="N11" s="23">
        <f t="shared" si="0"/>
        <v>15.647058823529411</v>
      </c>
      <c r="O11" s="23">
        <f t="shared" si="1"/>
        <v>1.1764705882352941E-2</v>
      </c>
      <c r="P11" s="23">
        <f t="shared" si="2"/>
        <v>7.5187969924812035E-4</v>
      </c>
      <c r="Q11" s="15" t="s">
        <v>308</v>
      </c>
      <c r="R11" s="15" t="s">
        <v>338</v>
      </c>
      <c r="S11" s="15">
        <v>200</v>
      </c>
      <c r="T11" s="15" t="s">
        <v>339</v>
      </c>
      <c r="U11" s="15" t="s">
        <v>266</v>
      </c>
      <c r="V11" s="15" t="s">
        <v>253</v>
      </c>
      <c r="W11" s="15">
        <v>300</v>
      </c>
      <c r="X11" s="15" t="s">
        <v>265</v>
      </c>
      <c r="Y11" s="15" t="s">
        <v>255</v>
      </c>
      <c r="AC11" s="15" t="s">
        <v>319</v>
      </c>
      <c r="AD11" s="15" t="s">
        <v>319</v>
      </c>
    </row>
    <row r="12" spans="1:30">
      <c r="A12" s="15" t="s">
        <v>318</v>
      </c>
      <c r="B12" s="15">
        <v>200</v>
      </c>
      <c r="C12" s="15" t="s">
        <v>146</v>
      </c>
      <c r="D12" s="15" t="s">
        <v>147</v>
      </c>
      <c r="E12" s="15" t="s">
        <v>151</v>
      </c>
      <c r="F12" s="15" t="s">
        <v>245</v>
      </c>
      <c r="G12" s="15" t="s">
        <v>340</v>
      </c>
      <c r="H12" s="15" t="s">
        <v>149</v>
      </c>
      <c r="I12" s="24" t="s">
        <v>262</v>
      </c>
      <c r="J12" s="15">
        <v>13000</v>
      </c>
      <c r="K12" s="15" t="s">
        <v>341</v>
      </c>
      <c r="N12" s="23">
        <f t="shared" si="0"/>
        <v>15.615384615384615</v>
      </c>
      <c r="O12" s="23">
        <f t="shared" si="1"/>
        <v>1.5384615384615385E-2</v>
      </c>
      <c r="P12" s="23">
        <f t="shared" si="2"/>
        <v>9.8522167487684722E-4</v>
      </c>
      <c r="Q12" s="15" t="s">
        <v>249</v>
      </c>
      <c r="R12" s="15" t="s">
        <v>276</v>
      </c>
      <c r="S12" s="15">
        <v>200</v>
      </c>
      <c r="T12" s="15" t="s">
        <v>309</v>
      </c>
      <c r="U12" s="15" t="s">
        <v>266</v>
      </c>
      <c r="V12" s="15" t="s">
        <v>253</v>
      </c>
      <c r="X12" s="15" t="s">
        <v>254</v>
      </c>
      <c r="Y12" s="15" t="s">
        <v>255</v>
      </c>
      <c r="AC12" s="15" t="s">
        <v>319</v>
      </c>
      <c r="AD12" s="15" t="s">
        <v>319</v>
      </c>
    </row>
    <row r="13" spans="1:30">
      <c r="A13" s="15" t="s">
        <v>342</v>
      </c>
      <c r="B13" s="15">
        <v>200</v>
      </c>
      <c r="C13" s="15" t="s">
        <v>343</v>
      </c>
      <c r="D13" s="15" t="s">
        <v>344</v>
      </c>
      <c r="E13" s="15" t="s">
        <v>345</v>
      </c>
      <c r="F13" s="15" t="s">
        <v>272</v>
      </c>
      <c r="G13" s="15" t="s">
        <v>343</v>
      </c>
      <c r="H13" s="15" t="s">
        <v>346</v>
      </c>
      <c r="I13" s="24" t="s">
        <v>262</v>
      </c>
      <c r="J13" s="15">
        <v>15000</v>
      </c>
      <c r="K13" s="15" t="s">
        <v>347</v>
      </c>
      <c r="N13" s="23">
        <f t="shared" si="0"/>
        <v>14</v>
      </c>
      <c r="O13" s="23">
        <f t="shared" si="1"/>
        <v>1.3333333333333334E-2</v>
      </c>
      <c r="P13" s="23">
        <f t="shared" si="2"/>
        <v>9.5238095238095238E-4</v>
      </c>
      <c r="Q13" s="15" t="s">
        <v>348</v>
      </c>
      <c r="R13" s="15" t="s">
        <v>349</v>
      </c>
      <c r="S13" s="15">
        <v>200</v>
      </c>
      <c r="T13" s="15" t="s">
        <v>253</v>
      </c>
      <c r="U13" s="15" t="s">
        <v>266</v>
      </c>
      <c r="V13" s="15" t="s">
        <v>253</v>
      </c>
      <c r="X13" s="15" t="s">
        <v>251</v>
      </c>
      <c r="Y13" s="15" t="s">
        <v>255</v>
      </c>
      <c r="AC13" s="15" t="s">
        <v>319</v>
      </c>
      <c r="AD13" s="15" t="s">
        <v>319</v>
      </c>
    </row>
    <row r="14" spans="1:30">
      <c r="A14" s="15" t="s">
        <v>350</v>
      </c>
      <c r="B14" s="15">
        <v>300</v>
      </c>
      <c r="C14" s="15" t="s">
        <v>167</v>
      </c>
      <c r="D14" s="15" t="s">
        <v>168</v>
      </c>
      <c r="E14" s="15" t="s">
        <v>172</v>
      </c>
      <c r="F14" s="15" t="s">
        <v>245</v>
      </c>
      <c r="G14" s="15" t="s">
        <v>351</v>
      </c>
      <c r="H14" s="15" t="s">
        <v>352</v>
      </c>
      <c r="I14" s="24" t="s">
        <v>262</v>
      </c>
      <c r="J14" s="15">
        <v>30000</v>
      </c>
      <c r="K14" s="15" t="s">
        <v>353</v>
      </c>
      <c r="N14" s="23">
        <f t="shared" si="0"/>
        <v>13.766666666666667</v>
      </c>
      <c r="O14" s="23">
        <f t="shared" si="1"/>
        <v>0.01</v>
      </c>
      <c r="P14" s="23">
        <f t="shared" si="2"/>
        <v>7.2639225181598058E-4</v>
      </c>
      <c r="Q14" s="15" t="s">
        <v>249</v>
      </c>
      <c r="R14" s="15" t="s">
        <v>354</v>
      </c>
      <c r="S14" s="15">
        <v>300</v>
      </c>
      <c r="T14" s="15" t="s">
        <v>355</v>
      </c>
      <c r="U14" s="15" t="s">
        <v>252</v>
      </c>
      <c r="V14" s="15" t="s">
        <v>253</v>
      </c>
      <c r="X14" s="15" t="s">
        <v>265</v>
      </c>
      <c r="Y14" s="15" t="s">
        <v>255</v>
      </c>
      <c r="AC14" s="15" t="s">
        <v>319</v>
      </c>
      <c r="AD14" s="15" t="s">
        <v>319</v>
      </c>
    </row>
    <row r="15" spans="1:30">
      <c r="A15" s="15" t="s">
        <v>356</v>
      </c>
      <c r="B15" s="15">
        <v>200</v>
      </c>
      <c r="C15" s="15" t="s">
        <v>357</v>
      </c>
      <c r="D15" s="15" t="s">
        <v>145</v>
      </c>
      <c r="E15" s="15" t="s">
        <v>145</v>
      </c>
      <c r="F15" s="15" t="s">
        <v>272</v>
      </c>
      <c r="G15" s="15" t="s">
        <v>358</v>
      </c>
      <c r="H15" s="15" t="s">
        <v>359</v>
      </c>
      <c r="I15" s="24" t="s">
        <v>262</v>
      </c>
      <c r="J15" s="15">
        <v>15000</v>
      </c>
      <c r="K15" s="15" t="s">
        <v>360</v>
      </c>
      <c r="N15" s="23">
        <f t="shared" si="0"/>
        <v>12.666666666666666</v>
      </c>
      <c r="O15" s="23">
        <f t="shared" si="1"/>
        <v>1.3333333333333334E-2</v>
      </c>
      <c r="P15" s="23">
        <f t="shared" si="2"/>
        <v>1.0526315789473684E-3</v>
      </c>
      <c r="Q15" s="15" t="s">
        <v>308</v>
      </c>
      <c r="R15" s="15" t="s">
        <v>361</v>
      </c>
      <c r="S15" s="15">
        <v>200</v>
      </c>
      <c r="T15" s="15" t="s">
        <v>265</v>
      </c>
      <c r="U15" s="15" t="s">
        <v>252</v>
      </c>
      <c r="V15" s="15" t="s">
        <v>253</v>
      </c>
      <c r="W15" s="15">
        <v>300</v>
      </c>
      <c r="X15" s="15" t="s">
        <v>265</v>
      </c>
      <c r="Y15" s="15" t="s">
        <v>255</v>
      </c>
      <c r="AC15" s="15" t="s">
        <v>319</v>
      </c>
      <c r="AD15" s="15" t="s">
        <v>319</v>
      </c>
    </row>
    <row r="16" spans="1:30">
      <c r="A16" s="15" t="s">
        <v>362</v>
      </c>
      <c r="B16" s="15">
        <v>200</v>
      </c>
      <c r="C16" s="15" t="s">
        <v>363</v>
      </c>
      <c r="D16" s="15" t="s">
        <v>364</v>
      </c>
      <c r="E16" s="15" t="s">
        <v>365</v>
      </c>
      <c r="F16" s="15" t="s">
        <v>366</v>
      </c>
      <c r="G16" s="15" t="s">
        <v>367</v>
      </c>
      <c r="H16" s="15" t="s">
        <v>368</v>
      </c>
      <c r="I16" s="24" t="s">
        <v>262</v>
      </c>
      <c r="J16" s="15">
        <v>12000</v>
      </c>
      <c r="K16" s="15" t="s">
        <v>369</v>
      </c>
      <c r="N16" s="23">
        <f t="shared" si="0"/>
        <v>12.583333333333334</v>
      </c>
      <c r="O16" s="23">
        <f t="shared" si="1"/>
        <v>1.6666666666666666E-2</v>
      </c>
      <c r="P16" s="23">
        <f t="shared" si="2"/>
        <v>1.3245033112582781E-3</v>
      </c>
      <c r="Q16" s="15" t="s">
        <v>308</v>
      </c>
      <c r="R16" s="15" t="s">
        <v>370</v>
      </c>
      <c r="S16" s="15">
        <v>200</v>
      </c>
      <c r="T16" s="15" t="s">
        <v>283</v>
      </c>
      <c r="U16" s="15" t="s">
        <v>371</v>
      </c>
      <c r="V16" s="15" t="s">
        <v>253</v>
      </c>
      <c r="X16" s="15" t="s">
        <v>254</v>
      </c>
      <c r="Y16" s="15" t="s">
        <v>255</v>
      </c>
      <c r="AC16" s="15" t="s">
        <v>319</v>
      </c>
      <c r="AD16" s="15" t="s">
        <v>319</v>
      </c>
    </row>
    <row r="17" spans="1:30">
      <c r="A17" s="15" t="s">
        <v>372</v>
      </c>
      <c r="B17" s="15">
        <v>300</v>
      </c>
      <c r="C17" s="15" t="s">
        <v>373</v>
      </c>
      <c r="D17" s="15" t="s">
        <v>374</v>
      </c>
      <c r="E17" s="15" t="s">
        <v>374</v>
      </c>
      <c r="F17" s="15" t="s">
        <v>245</v>
      </c>
      <c r="G17" s="15" t="s">
        <v>375</v>
      </c>
      <c r="H17" s="15" t="s">
        <v>376</v>
      </c>
      <c r="I17" s="24" t="s">
        <v>262</v>
      </c>
      <c r="J17" s="15">
        <v>11000</v>
      </c>
      <c r="K17" s="15" t="s">
        <v>377</v>
      </c>
      <c r="N17" s="23">
        <f t="shared" si="0"/>
        <v>12.545454545454545</v>
      </c>
      <c r="O17" s="23">
        <f t="shared" si="1"/>
        <v>2.7272727272727271E-2</v>
      </c>
      <c r="P17" s="23">
        <f t="shared" si="2"/>
        <v>2.1739130434782609E-3</v>
      </c>
      <c r="Q17" s="15" t="s">
        <v>249</v>
      </c>
      <c r="R17" s="15" t="s">
        <v>276</v>
      </c>
      <c r="S17" s="15">
        <v>300</v>
      </c>
      <c r="T17" s="15" t="s">
        <v>254</v>
      </c>
      <c r="U17" s="15" t="s">
        <v>278</v>
      </c>
      <c r="V17" s="15" t="s">
        <v>253</v>
      </c>
      <c r="X17" s="15" t="s">
        <v>254</v>
      </c>
      <c r="Y17" s="15" t="s">
        <v>255</v>
      </c>
      <c r="AC17" s="15" t="s">
        <v>378</v>
      </c>
      <c r="AD17" s="15" t="s">
        <v>378</v>
      </c>
    </row>
    <row r="18" spans="1:30">
      <c r="A18" s="15" t="s">
        <v>379</v>
      </c>
      <c r="B18" s="15">
        <v>300</v>
      </c>
      <c r="C18" s="15" t="s">
        <v>154</v>
      </c>
      <c r="D18" s="15" t="s">
        <v>155</v>
      </c>
      <c r="E18" s="15" t="s">
        <v>158</v>
      </c>
      <c r="F18" s="15" t="s">
        <v>245</v>
      </c>
      <c r="G18" s="15" t="s">
        <v>126</v>
      </c>
      <c r="H18" s="15" t="s">
        <v>380</v>
      </c>
      <c r="I18" s="24" t="s">
        <v>262</v>
      </c>
      <c r="J18" s="15">
        <v>36000</v>
      </c>
      <c r="K18" s="15" t="s">
        <v>381</v>
      </c>
      <c r="N18" s="23">
        <f t="shared" si="0"/>
        <v>12.194444444444445</v>
      </c>
      <c r="O18" s="23">
        <f t="shared" si="1"/>
        <v>8.3333333333333332E-3</v>
      </c>
      <c r="P18" s="23">
        <f t="shared" si="2"/>
        <v>6.83371298405467E-4</v>
      </c>
      <c r="Q18" s="15" t="s">
        <v>249</v>
      </c>
      <c r="R18" s="15" t="s">
        <v>276</v>
      </c>
      <c r="S18" s="15">
        <v>300</v>
      </c>
      <c r="T18" s="15" t="s">
        <v>291</v>
      </c>
      <c r="U18" s="15" t="s">
        <v>266</v>
      </c>
      <c r="V18" s="15" t="s">
        <v>37</v>
      </c>
      <c r="W18" s="15">
        <v>500</v>
      </c>
      <c r="X18" s="15" t="s">
        <v>382</v>
      </c>
      <c r="Y18" s="15" t="s">
        <v>255</v>
      </c>
      <c r="AC18" s="15" t="s">
        <v>383</v>
      </c>
      <c r="AD18" s="15" t="s">
        <v>383</v>
      </c>
    </row>
    <row r="19" spans="1:30">
      <c r="A19" s="15" t="s">
        <v>384</v>
      </c>
      <c r="B19" s="15">
        <v>200</v>
      </c>
      <c r="C19" s="15" t="s">
        <v>385</v>
      </c>
      <c r="D19" s="15" t="s">
        <v>386</v>
      </c>
      <c r="E19" s="15" t="s">
        <v>386</v>
      </c>
      <c r="F19" s="15" t="s">
        <v>245</v>
      </c>
      <c r="G19" s="15" t="s">
        <v>97</v>
      </c>
      <c r="H19" s="15" t="s">
        <v>387</v>
      </c>
      <c r="I19" s="24" t="s">
        <v>262</v>
      </c>
      <c r="J19" s="15">
        <v>13420</v>
      </c>
      <c r="K19" s="15" t="s">
        <v>388</v>
      </c>
      <c r="N19" s="23">
        <f t="shared" si="0"/>
        <v>11.499254843517139</v>
      </c>
      <c r="O19" s="23">
        <f t="shared" si="1"/>
        <v>1.4903129657228018E-2</v>
      </c>
      <c r="P19" s="23">
        <f t="shared" si="2"/>
        <v>1.2960082944530845E-3</v>
      </c>
      <c r="Q19" s="15" t="s">
        <v>249</v>
      </c>
      <c r="R19" s="15" t="s">
        <v>389</v>
      </c>
      <c r="S19" s="15">
        <v>200</v>
      </c>
      <c r="T19" s="15" t="s">
        <v>329</v>
      </c>
      <c r="U19" s="15" t="s">
        <v>266</v>
      </c>
      <c r="V19" s="15" t="s">
        <v>253</v>
      </c>
      <c r="X19" s="15" t="s">
        <v>390</v>
      </c>
      <c r="Y19" s="15" t="s">
        <v>255</v>
      </c>
      <c r="AC19" s="15" t="s">
        <v>383</v>
      </c>
      <c r="AD19" s="15" t="s">
        <v>383</v>
      </c>
    </row>
    <row r="20" spans="1:30">
      <c r="A20" s="15" t="s">
        <v>391</v>
      </c>
      <c r="B20" s="15">
        <v>200</v>
      </c>
      <c r="C20" s="15" t="s">
        <v>95</v>
      </c>
      <c r="D20" s="15" t="s">
        <v>96</v>
      </c>
      <c r="E20" s="15" t="s">
        <v>100</v>
      </c>
      <c r="F20" s="15" t="s">
        <v>245</v>
      </c>
      <c r="G20" s="15" t="s">
        <v>392</v>
      </c>
      <c r="H20" s="15" t="s">
        <v>98</v>
      </c>
      <c r="I20" s="24" t="s">
        <v>262</v>
      </c>
      <c r="J20" s="15">
        <v>14000</v>
      </c>
      <c r="K20" s="15" t="s">
        <v>393</v>
      </c>
      <c r="N20" s="23">
        <f t="shared" si="0"/>
        <v>11.428571428571429</v>
      </c>
      <c r="O20" s="23">
        <f t="shared" si="1"/>
        <v>1.4285714285714285E-2</v>
      </c>
      <c r="P20" s="23">
        <f t="shared" si="2"/>
        <v>1.25E-3</v>
      </c>
      <c r="Q20" s="15" t="s">
        <v>308</v>
      </c>
      <c r="R20" s="15" t="s">
        <v>282</v>
      </c>
      <c r="S20" s="15">
        <v>200</v>
      </c>
      <c r="T20" s="15" t="s">
        <v>283</v>
      </c>
      <c r="U20" s="15" t="s">
        <v>266</v>
      </c>
      <c r="V20" s="15" t="s">
        <v>37</v>
      </c>
      <c r="W20" s="15">
        <v>300</v>
      </c>
      <c r="X20" s="15" t="s">
        <v>394</v>
      </c>
      <c r="Y20" s="15" t="s">
        <v>255</v>
      </c>
      <c r="AC20" s="15" t="s">
        <v>383</v>
      </c>
      <c r="AD20" s="15" t="s">
        <v>383</v>
      </c>
    </row>
    <row r="21" spans="1:30">
      <c r="A21" s="15" t="s">
        <v>395</v>
      </c>
      <c r="B21" s="15">
        <v>300</v>
      </c>
      <c r="C21" s="15" t="s">
        <v>111</v>
      </c>
      <c r="D21" s="15" t="s">
        <v>112</v>
      </c>
      <c r="E21" s="15" t="s">
        <v>115</v>
      </c>
      <c r="F21" s="15" t="s">
        <v>245</v>
      </c>
      <c r="G21" s="15" t="s">
        <v>396</v>
      </c>
      <c r="H21" s="15" t="s">
        <v>397</v>
      </c>
      <c r="I21" s="24" t="s">
        <v>262</v>
      </c>
      <c r="J21" s="15">
        <v>63000</v>
      </c>
      <c r="K21" s="15" t="s">
        <v>398</v>
      </c>
      <c r="N21" s="23">
        <f t="shared" si="0"/>
        <v>11.19047619047619</v>
      </c>
      <c r="O21" s="23">
        <f t="shared" si="1"/>
        <v>4.7619047619047623E-3</v>
      </c>
      <c r="P21" s="23">
        <f t="shared" si="2"/>
        <v>4.2553191489361702E-4</v>
      </c>
      <c r="Q21" s="15" t="s">
        <v>399</v>
      </c>
      <c r="R21" s="15" t="s">
        <v>400</v>
      </c>
      <c r="S21" s="15">
        <v>300</v>
      </c>
      <c r="T21" s="15" t="s">
        <v>283</v>
      </c>
      <c r="U21" s="15" t="s">
        <v>252</v>
      </c>
      <c r="V21" s="15" t="s">
        <v>37</v>
      </c>
      <c r="W21" s="15">
        <v>500</v>
      </c>
      <c r="X21" s="15" t="s">
        <v>401</v>
      </c>
      <c r="Y21" s="15" t="s">
        <v>255</v>
      </c>
      <c r="AC21" s="15" t="s">
        <v>383</v>
      </c>
      <c r="AD21" s="15" t="s">
        <v>383</v>
      </c>
    </row>
    <row r="22" spans="1:30" hidden="1">
      <c r="A22" s="15" t="s">
        <v>402</v>
      </c>
      <c r="C22" s="15" t="s">
        <v>403</v>
      </c>
      <c r="D22" s="15" t="s">
        <v>404</v>
      </c>
      <c r="E22" s="15" t="s">
        <v>404</v>
      </c>
      <c r="F22" s="15" t="s">
        <v>245</v>
      </c>
      <c r="G22" s="15" t="s">
        <v>405</v>
      </c>
      <c r="H22" s="15" t="s">
        <v>406</v>
      </c>
      <c r="I22" s="22"/>
      <c r="J22" s="15">
        <v>66000</v>
      </c>
      <c r="K22" s="15" t="s">
        <v>407</v>
      </c>
      <c r="N22" s="23">
        <f t="shared" si="0"/>
        <v>5.1060606060606064</v>
      </c>
      <c r="O22" s="23" t="e">
        <f t="shared" si="1"/>
        <v>#VALUE!</v>
      </c>
      <c r="P22" s="23" t="e">
        <f t="shared" si="2"/>
        <v>#VALUE!</v>
      </c>
      <c r="Q22" s="15" t="s">
        <v>249</v>
      </c>
      <c r="R22" s="15" t="s">
        <v>408</v>
      </c>
      <c r="S22" s="15" t="s">
        <v>299</v>
      </c>
      <c r="T22" s="15" t="s">
        <v>283</v>
      </c>
      <c r="U22" s="15" t="s">
        <v>266</v>
      </c>
      <c r="V22" s="15" t="s">
        <v>37</v>
      </c>
      <c r="W22" s="15">
        <v>500</v>
      </c>
      <c r="X22" s="15" t="s">
        <v>406</v>
      </c>
      <c r="Y22" s="15" t="s">
        <v>255</v>
      </c>
      <c r="AC22" s="15" t="s">
        <v>409</v>
      </c>
      <c r="AD22" s="15" t="s">
        <v>409</v>
      </c>
    </row>
    <row r="23" spans="1:30" hidden="1">
      <c r="A23" s="15" t="s">
        <v>410</v>
      </c>
      <c r="C23" s="15" t="s">
        <v>411</v>
      </c>
      <c r="D23" s="15" t="s">
        <v>412</v>
      </c>
      <c r="E23" s="15" t="s">
        <v>413</v>
      </c>
      <c r="F23" s="15" t="s">
        <v>272</v>
      </c>
      <c r="G23" s="15" t="s">
        <v>411</v>
      </c>
      <c r="H23" s="15" t="s">
        <v>414</v>
      </c>
      <c r="J23" s="15">
        <v>14000</v>
      </c>
      <c r="K23" s="15" t="s">
        <v>415</v>
      </c>
      <c r="N23" s="23">
        <f t="shared" si="0"/>
        <v>11</v>
      </c>
      <c r="O23" s="23">
        <f t="shared" si="1"/>
        <v>1.4285714285714285E-2</v>
      </c>
      <c r="P23" s="23">
        <f t="shared" si="2"/>
        <v>1.2987012987012987E-3</v>
      </c>
      <c r="Q23" s="15" t="s">
        <v>416</v>
      </c>
      <c r="R23" s="15" t="s">
        <v>417</v>
      </c>
      <c r="S23" s="15">
        <v>200</v>
      </c>
      <c r="T23" s="15" t="s">
        <v>253</v>
      </c>
      <c r="U23" s="15" t="s">
        <v>266</v>
      </c>
      <c r="V23" s="15" t="s">
        <v>253</v>
      </c>
      <c r="X23" s="15" t="s">
        <v>251</v>
      </c>
      <c r="Y23" s="15" t="s">
        <v>255</v>
      </c>
      <c r="AC23" s="15" t="s">
        <v>409</v>
      </c>
      <c r="AD23" s="15" t="s">
        <v>409</v>
      </c>
    </row>
    <row r="24" spans="1:30" hidden="1">
      <c r="A24" s="15" t="s">
        <v>418</v>
      </c>
      <c r="C24" s="15" t="s">
        <v>419</v>
      </c>
      <c r="D24" s="15" t="s">
        <v>420</v>
      </c>
      <c r="E24" s="15" t="s">
        <v>420</v>
      </c>
      <c r="F24" s="15" t="s">
        <v>245</v>
      </c>
      <c r="G24" s="15" t="s">
        <v>419</v>
      </c>
      <c r="H24" s="15" t="s">
        <v>421</v>
      </c>
      <c r="I24" s="22"/>
      <c r="J24" s="15">
        <v>32000</v>
      </c>
      <c r="K24" s="15" t="s">
        <v>422</v>
      </c>
      <c r="N24" s="23">
        <f t="shared" si="0"/>
        <v>8.28125</v>
      </c>
      <c r="O24" s="23" t="e">
        <f t="shared" si="1"/>
        <v>#VALUE!</v>
      </c>
      <c r="P24" s="23" t="e">
        <f t="shared" si="2"/>
        <v>#VALUE!</v>
      </c>
      <c r="Q24" s="15" t="s">
        <v>249</v>
      </c>
      <c r="R24" s="15" t="s">
        <v>423</v>
      </c>
      <c r="S24" s="15" t="s">
        <v>299</v>
      </c>
      <c r="T24" s="15" t="s">
        <v>283</v>
      </c>
      <c r="U24" s="15" t="s">
        <v>424</v>
      </c>
      <c r="V24" s="15" t="s">
        <v>37</v>
      </c>
      <c r="W24" s="15">
        <v>500</v>
      </c>
      <c r="X24" s="15" t="s">
        <v>421</v>
      </c>
      <c r="Y24" s="15" t="s">
        <v>255</v>
      </c>
      <c r="AC24" s="15" t="s">
        <v>409</v>
      </c>
      <c r="AD24" s="15" t="s">
        <v>409</v>
      </c>
    </row>
    <row r="25" spans="1:30">
      <c r="A25" s="15" t="s">
        <v>425</v>
      </c>
      <c r="B25" s="15">
        <v>200</v>
      </c>
      <c r="C25" s="15" t="s">
        <v>426</v>
      </c>
      <c r="D25" s="15" t="s">
        <v>136</v>
      </c>
      <c r="E25" s="15" t="s">
        <v>140</v>
      </c>
      <c r="F25" s="15" t="s">
        <v>245</v>
      </c>
      <c r="G25" s="15" t="s">
        <v>137</v>
      </c>
      <c r="H25" s="15" t="s">
        <v>138</v>
      </c>
      <c r="I25" s="24" t="s">
        <v>262</v>
      </c>
      <c r="J25" s="15">
        <v>11000</v>
      </c>
      <c r="K25" s="15" t="s">
        <v>427</v>
      </c>
      <c r="N25" s="23">
        <f t="shared" si="0"/>
        <v>11.181818181818182</v>
      </c>
      <c r="O25" s="23">
        <f t="shared" si="1"/>
        <v>1.8181818181818181E-2</v>
      </c>
      <c r="P25" s="23">
        <f t="shared" si="2"/>
        <v>1.6260162601626016E-3</v>
      </c>
      <c r="Q25" s="15" t="s">
        <v>249</v>
      </c>
      <c r="R25" s="15" t="s">
        <v>408</v>
      </c>
      <c r="S25" s="15">
        <v>200</v>
      </c>
      <c r="T25" s="15" t="s">
        <v>355</v>
      </c>
      <c r="U25" s="15" t="s">
        <v>266</v>
      </c>
      <c r="V25" s="15" t="s">
        <v>253</v>
      </c>
      <c r="X25" s="15" t="s">
        <v>254</v>
      </c>
      <c r="Y25" s="15" t="s">
        <v>255</v>
      </c>
      <c r="AC25" s="15" t="s">
        <v>409</v>
      </c>
      <c r="AD25" s="15" t="s">
        <v>409</v>
      </c>
    </row>
    <row r="26" spans="1:30">
      <c r="A26" s="15" t="s">
        <v>428</v>
      </c>
      <c r="B26" s="15">
        <v>200</v>
      </c>
      <c r="C26" s="15" t="s">
        <v>119</v>
      </c>
      <c r="D26" s="15" t="s">
        <v>120</v>
      </c>
      <c r="E26" s="15" t="s">
        <v>124</v>
      </c>
      <c r="F26" s="15" t="s">
        <v>272</v>
      </c>
      <c r="G26" s="15" t="s">
        <v>429</v>
      </c>
      <c r="H26" s="15" t="s">
        <v>430</v>
      </c>
      <c r="I26" s="24" t="s">
        <v>262</v>
      </c>
      <c r="J26" s="15">
        <v>11268</v>
      </c>
      <c r="K26" s="15" t="s">
        <v>431</v>
      </c>
      <c r="N26" s="23">
        <f t="shared" si="0"/>
        <v>9.4071707490237841</v>
      </c>
      <c r="O26" s="23">
        <f t="shared" si="1"/>
        <v>1.7749378771742989E-2</v>
      </c>
      <c r="P26" s="23">
        <f t="shared" si="2"/>
        <v>1.8867924528301887E-3</v>
      </c>
      <c r="Q26" s="15" t="s">
        <v>249</v>
      </c>
      <c r="R26" s="15" t="s">
        <v>432</v>
      </c>
      <c r="S26" s="15">
        <v>200</v>
      </c>
      <c r="T26" s="15" t="s">
        <v>309</v>
      </c>
      <c r="U26" s="15" t="s">
        <v>252</v>
      </c>
      <c r="V26" s="15" t="s">
        <v>253</v>
      </c>
      <c r="X26" s="15" t="s">
        <v>265</v>
      </c>
      <c r="Y26" s="15" t="s">
        <v>255</v>
      </c>
      <c r="AC26" s="15" t="s">
        <v>409</v>
      </c>
      <c r="AD26" s="15" t="s">
        <v>409</v>
      </c>
    </row>
    <row r="27" spans="1:30" hidden="1">
      <c r="A27" s="15" t="s">
        <v>433</v>
      </c>
      <c r="C27" s="15" t="s">
        <v>434</v>
      </c>
      <c r="D27" s="15" t="s">
        <v>435</v>
      </c>
      <c r="E27" s="15" t="s">
        <v>435</v>
      </c>
      <c r="F27" s="15" t="s">
        <v>245</v>
      </c>
      <c r="G27" s="15" t="s">
        <v>436</v>
      </c>
      <c r="H27" s="15" t="s">
        <v>437</v>
      </c>
      <c r="J27" s="15">
        <v>55000</v>
      </c>
      <c r="K27" s="15" t="s">
        <v>438</v>
      </c>
      <c r="N27" s="23">
        <f t="shared" si="0"/>
        <v>6.7636363636363637</v>
      </c>
      <c r="O27" s="23" t="e">
        <f t="shared" si="1"/>
        <v>#VALUE!</v>
      </c>
      <c r="P27" s="23" t="e">
        <f t="shared" si="2"/>
        <v>#VALUE!</v>
      </c>
      <c r="Q27" s="15" t="s">
        <v>249</v>
      </c>
      <c r="R27" s="15" t="s">
        <v>408</v>
      </c>
      <c r="S27" s="15" t="s">
        <v>299</v>
      </c>
      <c r="T27" s="15" t="s">
        <v>283</v>
      </c>
      <c r="U27" s="15" t="s">
        <v>266</v>
      </c>
      <c r="V27" s="15" t="s">
        <v>37</v>
      </c>
      <c r="W27" s="15">
        <v>500</v>
      </c>
      <c r="X27" s="15" t="s">
        <v>437</v>
      </c>
      <c r="Y27" s="15" t="s">
        <v>255</v>
      </c>
      <c r="AC27" s="15" t="s">
        <v>409</v>
      </c>
      <c r="AD27" s="15" t="s">
        <v>409</v>
      </c>
    </row>
    <row r="28" spans="1:30">
      <c r="A28" s="15" t="s">
        <v>439</v>
      </c>
      <c r="B28" s="15">
        <v>300</v>
      </c>
      <c r="C28" s="15" t="s">
        <v>440</v>
      </c>
      <c r="D28" s="15" t="s">
        <v>89</v>
      </c>
      <c r="E28" s="15" t="s">
        <v>89</v>
      </c>
      <c r="F28" s="15" t="s">
        <v>272</v>
      </c>
      <c r="G28" s="15" t="s">
        <v>90</v>
      </c>
      <c r="H28" s="15" t="s">
        <v>91</v>
      </c>
      <c r="I28" s="24" t="s">
        <v>262</v>
      </c>
      <c r="J28" s="15">
        <v>32000</v>
      </c>
      <c r="K28" s="15" t="s">
        <v>441</v>
      </c>
      <c r="N28" s="23">
        <f t="shared" si="0"/>
        <v>9.375</v>
      </c>
      <c r="O28" s="23">
        <f t="shared" si="1"/>
        <v>9.3749999999999997E-3</v>
      </c>
      <c r="P28" s="23">
        <f t="shared" si="2"/>
        <v>1E-3</v>
      </c>
      <c r="Q28" s="15" t="s">
        <v>249</v>
      </c>
      <c r="R28" s="15" t="s">
        <v>276</v>
      </c>
      <c r="S28" s="15">
        <v>300</v>
      </c>
      <c r="T28" s="15" t="s">
        <v>283</v>
      </c>
      <c r="U28" s="15" t="s">
        <v>442</v>
      </c>
      <c r="V28" s="15" t="s">
        <v>253</v>
      </c>
      <c r="W28" s="15">
        <v>500</v>
      </c>
      <c r="X28" s="15" t="s">
        <v>91</v>
      </c>
      <c r="Y28" s="15" t="s">
        <v>255</v>
      </c>
      <c r="AC28" s="15" t="s">
        <v>409</v>
      </c>
      <c r="AD28" s="15" t="s">
        <v>409</v>
      </c>
    </row>
    <row r="29" spans="1:30">
      <c r="A29" s="15" t="s">
        <v>443</v>
      </c>
      <c r="B29" s="15">
        <v>300</v>
      </c>
      <c r="C29" s="15" t="s">
        <v>79</v>
      </c>
      <c r="D29" s="15" t="s">
        <v>80</v>
      </c>
      <c r="E29" s="15" t="s">
        <v>84</v>
      </c>
      <c r="F29" s="15" t="s">
        <v>272</v>
      </c>
      <c r="G29" s="15" t="s">
        <v>81</v>
      </c>
      <c r="H29" s="15" t="s">
        <v>444</v>
      </c>
      <c r="I29" s="24" t="s">
        <v>262</v>
      </c>
      <c r="J29" s="15">
        <v>37000</v>
      </c>
      <c r="K29" s="15" t="s">
        <v>445</v>
      </c>
      <c r="N29" s="23">
        <f t="shared" si="0"/>
        <v>8.4324324324324316</v>
      </c>
      <c r="O29" s="23">
        <f t="shared" si="1"/>
        <v>8.1081081081081086E-3</v>
      </c>
      <c r="P29" s="23">
        <f t="shared" si="2"/>
        <v>9.6153846153846159E-4</v>
      </c>
      <c r="Q29" s="15" t="s">
        <v>308</v>
      </c>
      <c r="R29" s="15" t="s">
        <v>276</v>
      </c>
      <c r="S29" s="15">
        <v>300</v>
      </c>
      <c r="T29" s="15" t="s">
        <v>283</v>
      </c>
      <c r="U29" s="15" t="s">
        <v>252</v>
      </c>
      <c r="V29" s="15" t="s">
        <v>37</v>
      </c>
      <c r="W29" s="15">
        <v>500</v>
      </c>
      <c r="X29" s="15" t="s">
        <v>446</v>
      </c>
      <c r="Y29" s="15" t="s">
        <v>255</v>
      </c>
      <c r="AC29" s="15" t="s">
        <v>447</v>
      </c>
      <c r="AD29" s="15" t="s">
        <v>447</v>
      </c>
    </row>
    <row r="30" spans="1:30">
      <c r="A30" s="15" t="s">
        <v>448</v>
      </c>
      <c r="B30" s="15">
        <v>200</v>
      </c>
      <c r="C30" s="15" t="s">
        <v>449</v>
      </c>
      <c r="D30" s="15" t="s">
        <v>450</v>
      </c>
      <c r="E30" s="15" t="s">
        <v>451</v>
      </c>
      <c r="F30" s="15" t="s">
        <v>366</v>
      </c>
      <c r="G30" s="15" t="s">
        <v>452</v>
      </c>
      <c r="H30" s="15" t="s">
        <v>453</v>
      </c>
      <c r="I30" s="24" t="s">
        <v>262</v>
      </c>
      <c r="J30" s="15">
        <v>14000</v>
      </c>
      <c r="K30" s="15" t="s">
        <v>454</v>
      </c>
      <c r="N30" s="23">
        <f t="shared" si="0"/>
        <v>8.2857142857142865</v>
      </c>
      <c r="O30" s="23">
        <f t="shared" si="1"/>
        <v>1.4285714285714285E-2</v>
      </c>
      <c r="P30" s="23">
        <f t="shared" si="2"/>
        <v>1.7241379310344827E-3</v>
      </c>
      <c r="Q30" s="15" t="s">
        <v>308</v>
      </c>
      <c r="R30" s="15" t="s">
        <v>455</v>
      </c>
      <c r="S30" s="15">
        <v>200</v>
      </c>
      <c r="T30" s="15" t="s">
        <v>277</v>
      </c>
      <c r="U30" s="15" t="s">
        <v>456</v>
      </c>
      <c r="V30" s="15" t="s">
        <v>37</v>
      </c>
      <c r="W30" s="15">
        <v>300</v>
      </c>
      <c r="X30" s="15" t="s">
        <v>457</v>
      </c>
      <c r="Y30" s="15" t="s">
        <v>255</v>
      </c>
      <c r="AC30" s="15" t="s">
        <v>447</v>
      </c>
      <c r="AD30" s="15" t="s">
        <v>447</v>
      </c>
    </row>
    <row r="31" spans="1:30" hidden="1">
      <c r="A31" s="15" t="s">
        <v>458</v>
      </c>
      <c r="C31" s="15" t="s">
        <v>459</v>
      </c>
      <c r="D31" s="15" t="s">
        <v>460</v>
      </c>
      <c r="E31" s="15" t="s">
        <v>460</v>
      </c>
      <c r="F31" s="15" t="s">
        <v>245</v>
      </c>
      <c r="G31" s="15" t="s">
        <v>461</v>
      </c>
      <c r="H31" s="15" t="s">
        <v>462</v>
      </c>
      <c r="I31" s="22"/>
      <c r="J31" s="15">
        <v>72000</v>
      </c>
      <c r="K31" s="15" t="s">
        <v>463</v>
      </c>
      <c r="N31" s="23">
        <f t="shared" si="0"/>
        <v>7.1111111111111107</v>
      </c>
      <c r="O31" s="23" t="e">
        <f t="shared" si="1"/>
        <v>#VALUE!</v>
      </c>
      <c r="P31" s="23" t="e">
        <f t="shared" si="2"/>
        <v>#VALUE!</v>
      </c>
      <c r="Q31" s="15" t="s">
        <v>249</v>
      </c>
      <c r="R31" s="15" t="s">
        <v>464</v>
      </c>
      <c r="S31" s="15" t="s">
        <v>299</v>
      </c>
      <c r="T31" s="15" t="s">
        <v>283</v>
      </c>
      <c r="U31" s="15" t="s">
        <v>266</v>
      </c>
      <c r="V31" s="15" t="s">
        <v>37</v>
      </c>
      <c r="W31" s="15">
        <v>500</v>
      </c>
      <c r="X31" s="15" t="s">
        <v>462</v>
      </c>
      <c r="Y31" s="15" t="s">
        <v>255</v>
      </c>
      <c r="AC31" s="15" t="s">
        <v>447</v>
      </c>
      <c r="AD31" s="15" t="s">
        <v>447</v>
      </c>
    </row>
    <row r="32" spans="1:30" hidden="1">
      <c r="A32" s="15" t="s">
        <v>465</v>
      </c>
      <c r="C32" s="15" t="s">
        <v>466</v>
      </c>
      <c r="D32" s="15" t="s">
        <v>467</v>
      </c>
      <c r="E32" s="15" t="s">
        <v>467</v>
      </c>
      <c r="F32" s="15" t="s">
        <v>245</v>
      </c>
      <c r="G32" s="15" t="s">
        <v>468</v>
      </c>
      <c r="H32" s="15" t="s">
        <v>469</v>
      </c>
      <c r="I32" s="22"/>
      <c r="J32" s="15">
        <v>10000</v>
      </c>
      <c r="K32" s="15" t="s">
        <v>377</v>
      </c>
      <c r="N32" s="23">
        <f t="shared" si="0"/>
        <v>13.8</v>
      </c>
      <c r="O32" s="23" t="e">
        <f t="shared" si="1"/>
        <v>#VALUE!</v>
      </c>
      <c r="P32" s="23" t="e">
        <f t="shared" si="2"/>
        <v>#VALUE!</v>
      </c>
      <c r="Q32" s="15" t="s">
        <v>249</v>
      </c>
      <c r="R32" s="15" t="s">
        <v>276</v>
      </c>
      <c r="S32" s="15" t="s">
        <v>299</v>
      </c>
      <c r="T32" s="15" t="s">
        <v>470</v>
      </c>
      <c r="U32" s="15" t="s">
        <v>266</v>
      </c>
      <c r="V32" s="15" t="s">
        <v>253</v>
      </c>
      <c r="W32" s="15">
        <v>300</v>
      </c>
      <c r="X32" s="15" t="s">
        <v>469</v>
      </c>
      <c r="Y32" s="15" t="s">
        <v>255</v>
      </c>
      <c r="AC32" s="15" t="s">
        <v>447</v>
      </c>
      <c r="AD32" s="15" t="s">
        <v>447</v>
      </c>
    </row>
    <row r="33" spans="1:30" hidden="1">
      <c r="A33" s="15" t="s">
        <v>471</v>
      </c>
      <c r="C33" s="15" t="s">
        <v>472</v>
      </c>
      <c r="D33" s="15" t="s">
        <v>473</v>
      </c>
      <c r="E33" s="15" t="s">
        <v>473</v>
      </c>
      <c r="F33" s="15" t="s">
        <v>245</v>
      </c>
      <c r="G33" s="15" t="s">
        <v>472</v>
      </c>
      <c r="H33" s="15" t="s">
        <v>474</v>
      </c>
      <c r="I33" s="22"/>
      <c r="J33" s="15">
        <v>55000</v>
      </c>
      <c r="K33" s="15" t="s">
        <v>475</v>
      </c>
      <c r="N33" s="23">
        <f t="shared" si="0"/>
        <v>5.6363636363636367</v>
      </c>
      <c r="O33" s="23" t="e">
        <f t="shared" si="1"/>
        <v>#VALUE!</v>
      </c>
      <c r="P33" s="23" t="e">
        <f t="shared" si="2"/>
        <v>#VALUE!</v>
      </c>
      <c r="Q33" s="15" t="s">
        <v>308</v>
      </c>
      <c r="R33" s="15" t="s">
        <v>276</v>
      </c>
      <c r="S33" s="15" t="s">
        <v>299</v>
      </c>
      <c r="T33" s="15" t="s">
        <v>283</v>
      </c>
      <c r="U33" s="15" t="s">
        <v>266</v>
      </c>
      <c r="V33" s="15" t="s">
        <v>37</v>
      </c>
      <c r="W33" s="15">
        <v>500</v>
      </c>
      <c r="X33" s="15" t="s">
        <v>474</v>
      </c>
      <c r="Y33" s="15" t="s">
        <v>255</v>
      </c>
      <c r="AC33" s="15" t="s">
        <v>447</v>
      </c>
      <c r="AD33" s="15" t="s">
        <v>447</v>
      </c>
    </row>
    <row r="34" spans="1:30">
      <c r="A34" s="15" t="s">
        <v>476</v>
      </c>
      <c r="B34" s="15">
        <v>200</v>
      </c>
      <c r="C34" s="15" t="s">
        <v>477</v>
      </c>
      <c r="D34" s="15" t="s">
        <v>161</v>
      </c>
      <c r="E34" s="15" t="s">
        <v>478</v>
      </c>
      <c r="F34" s="15" t="s">
        <v>272</v>
      </c>
      <c r="G34" s="15" t="s">
        <v>479</v>
      </c>
      <c r="H34" s="15" t="s">
        <v>480</v>
      </c>
      <c r="I34" s="24" t="s">
        <v>262</v>
      </c>
      <c r="J34" s="15">
        <v>12000</v>
      </c>
      <c r="K34" s="15" t="s">
        <v>481</v>
      </c>
      <c r="N34" s="23">
        <f t="shared" si="0"/>
        <v>8.1666666666666661</v>
      </c>
      <c r="O34" s="23">
        <f t="shared" si="1"/>
        <v>1.6666666666666666E-2</v>
      </c>
      <c r="P34" s="23">
        <f t="shared" si="2"/>
        <v>2.0408163265306124E-3</v>
      </c>
      <c r="Q34" s="15" t="s">
        <v>249</v>
      </c>
      <c r="R34" s="15" t="s">
        <v>482</v>
      </c>
      <c r="S34" s="15">
        <v>200</v>
      </c>
      <c r="T34" s="15" t="s">
        <v>309</v>
      </c>
      <c r="U34" s="15" t="s">
        <v>252</v>
      </c>
      <c r="V34" s="15" t="s">
        <v>253</v>
      </c>
      <c r="X34" s="15" t="s">
        <v>265</v>
      </c>
      <c r="Y34" s="15" t="s">
        <v>255</v>
      </c>
      <c r="AC34" s="15" t="s">
        <v>447</v>
      </c>
      <c r="AD34" s="15" t="s">
        <v>447</v>
      </c>
    </row>
    <row r="35" spans="1:30" hidden="1">
      <c r="A35" s="15" t="s">
        <v>483</v>
      </c>
      <c r="C35" s="15" t="s">
        <v>67</v>
      </c>
      <c r="D35" s="15" t="s">
        <v>68</v>
      </c>
      <c r="E35" s="15" t="s">
        <v>68</v>
      </c>
      <c r="F35" s="15" t="s">
        <v>245</v>
      </c>
      <c r="G35" s="15" t="s">
        <v>69</v>
      </c>
      <c r="H35" s="15" t="s">
        <v>70</v>
      </c>
      <c r="J35" s="15">
        <v>22000</v>
      </c>
      <c r="K35" s="15" t="s">
        <v>484</v>
      </c>
      <c r="N35" s="23">
        <f t="shared" si="0"/>
        <v>6.6818181818181817</v>
      </c>
      <c r="O35" s="23" t="e">
        <f t="shared" si="1"/>
        <v>#VALUE!</v>
      </c>
      <c r="P35" s="23" t="e">
        <f t="shared" si="2"/>
        <v>#VALUE!</v>
      </c>
      <c r="Q35" s="15" t="s">
        <v>249</v>
      </c>
      <c r="R35" s="15" t="s">
        <v>408</v>
      </c>
      <c r="S35" s="15" t="s">
        <v>299</v>
      </c>
      <c r="T35" s="15" t="s">
        <v>283</v>
      </c>
      <c r="U35" s="15" t="s">
        <v>266</v>
      </c>
      <c r="V35" s="15" t="s">
        <v>37</v>
      </c>
      <c r="W35" s="15">
        <v>300</v>
      </c>
      <c r="X35" s="15" t="s">
        <v>70</v>
      </c>
      <c r="Y35" s="15" t="s">
        <v>255</v>
      </c>
      <c r="AC35" s="15" t="s">
        <v>485</v>
      </c>
      <c r="AD35" s="15" t="s">
        <v>485</v>
      </c>
    </row>
    <row r="36" spans="1:30" hidden="1">
      <c r="A36" s="15" t="s">
        <v>486</v>
      </c>
      <c r="C36" s="15" t="s">
        <v>487</v>
      </c>
      <c r="D36" s="15" t="s">
        <v>488</v>
      </c>
      <c r="E36" s="15" t="s">
        <v>488</v>
      </c>
      <c r="F36" s="15" t="s">
        <v>245</v>
      </c>
      <c r="G36" s="15" t="s">
        <v>487</v>
      </c>
      <c r="H36" s="15" t="s">
        <v>489</v>
      </c>
      <c r="I36" s="22"/>
      <c r="J36" s="15">
        <v>47000</v>
      </c>
      <c r="K36" s="15" t="s">
        <v>490</v>
      </c>
      <c r="N36" s="23">
        <f t="shared" si="0"/>
        <v>7.0638297872340425</v>
      </c>
      <c r="O36" s="23" t="e">
        <f t="shared" si="1"/>
        <v>#VALUE!</v>
      </c>
      <c r="P36" s="23" t="e">
        <f t="shared" si="2"/>
        <v>#VALUE!</v>
      </c>
      <c r="Q36" s="15" t="s">
        <v>491</v>
      </c>
      <c r="R36" s="15" t="s">
        <v>492</v>
      </c>
      <c r="S36" s="15" t="s">
        <v>299</v>
      </c>
      <c r="T36" s="15" t="s">
        <v>283</v>
      </c>
      <c r="U36" s="15" t="s">
        <v>493</v>
      </c>
      <c r="V36" s="15" t="s">
        <v>37</v>
      </c>
      <c r="W36" s="15">
        <v>500</v>
      </c>
      <c r="X36" s="15" t="s">
        <v>489</v>
      </c>
      <c r="Y36" s="15" t="s">
        <v>255</v>
      </c>
      <c r="AC36" s="15" t="s">
        <v>494</v>
      </c>
      <c r="AD36" s="15" t="s">
        <v>494</v>
      </c>
    </row>
    <row r="37" spans="1:30" hidden="1">
      <c r="A37" s="15" t="s">
        <v>495</v>
      </c>
      <c r="C37" s="15" t="s">
        <v>496</v>
      </c>
      <c r="D37" s="15" t="s">
        <v>497</v>
      </c>
      <c r="E37" s="15" t="s">
        <v>497</v>
      </c>
      <c r="F37" s="15" t="s">
        <v>245</v>
      </c>
      <c r="G37" s="15" t="s">
        <v>498</v>
      </c>
      <c r="H37" s="15" t="s">
        <v>499</v>
      </c>
      <c r="I37" s="22"/>
      <c r="J37" s="15">
        <v>13000</v>
      </c>
      <c r="K37" s="15" t="s">
        <v>500</v>
      </c>
      <c r="N37" s="23">
        <f t="shared" si="0"/>
        <v>12.461538461538462</v>
      </c>
      <c r="O37" s="23" t="e">
        <f t="shared" si="1"/>
        <v>#VALUE!</v>
      </c>
      <c r="P37" s="23" t="e">
        <f t="shared" si="2"/>
        <v>#VALUE!</v>
      </c>
      <c r="Q37" s="15" t="s">
        <v>249</v>
      </c>
      <c r="R37" s="15" t="s">
        <v>408</v>
      </c>
      <c r="S37" s="15" t="s">
        <v>299</v>
      </c>
      <c r="T37" s="15" t="s">
        <v>283</v>
      </c>
      <c r="U37" s="15" t="s">
        <v>266</v>
      </c>
      <c r="V37" s="15" t="s">
        <v>37</v>
      </c>
      <c r="W37" s="15">
        <v>300</v>
      </c>
      <c r="X37" s="15" t="s">
        <v>499</v>
      </c>
      <c r="Y37" s="15" t="s">
        <v>255</v>
      </c>
      <c r="AC37" s="15" t="s">
        <v>494</v>
      </c>
      <c r="AD37" s="15" t="s">
        <v>494</v>
      </c>
    </row>
    <row r="38" spans="1:30" hidden="1">
      <c r="A38" s="15" t="s">
        <v>501</v>
      </c>
      <c r="C38" s="15" t="s">
        <v>502</v>
      </c>
      <c r="D38" s="15" t="s">
        <v>503</v>
      </c>
      <c r="E38" s="15" t="s">
        <v>503</v>
      </c>
      <c r="F38" s="15" t="s">
        <v>245</v>
      </c>
      <c r="G38" s="15" t="s">
        <v>502</v>
      </c>
      <c r="H38" s="15" t="s">
        <v>504</v>
      </c>
      <c r="I38" s="22"/>
      <c r="J38" s="15">
        <v>53000</v>
      </c>
      <c r="K38" s="15" t="s">
        <v>505</v>
      </c>
      <c r="N38" s="23">
        <f t="shared" si="0"/>
        <v>7.0943396226415096</v>
      </c>
      <c r="O38" s="23" t="e">
        <f t="shared" si="1"/>
        <v>#VALUE!</v>
      </c>
      <c r="P38" s="23" t="e">
        <f t="shared" si="2"/>
        <v>#VALUE!</v>
      </c>
      <c r="Q38" s="15" t="s">
        <v>491</v>
      </c>
      <c r="R38" s="15" t="s">
        <v>276</v>
      </c>
      <c r="S38" s="15" t="s">
        <v>299</v>
      </c>
      <c r="T38" s="15" t="s">
        <v>283</v>
      </c>
      <c r="U38" s="15" t="s">
        <v>424</v>
      </c>
      <c r="V38" s="15" t="s">
        <v>37</v>
      </c>
      <c r="W38" s="15">
        <v>500</v>
      </c>
      <c r="X38" s="15" t="s">
        <v>504</v>
      </c>
      <c r="Y38" s="15" t="s">
        <v>255</v>
      </c>
      <c r="AC38" s="15" t="s">
        <v>506</v>
      </c>
      <c r="AD38" s="15" t="s">
        <v>506</v>
      </c>
    </row>
    <row r="39" spans="1:30" hidden="1">
      <c r="A39" s="15" t="s">
        <v>507</v>
      </c>
      <c r="C39" s="15" t="s">
        <v>508</v>
      </c>
      <c r="D39" s="15" t="s">
        <v>509</v>
      </c>
      <c r="E39" s="15" t="s">
        <v>510</v>
      </c>
      <c r="F39" s="15" t="s">
        <v>245</v>
      </c>
      <c r="G39" s="15" t="s">
        <v>508</v>
      </c>
      <c r="H39" s="15" t="s">
        <v>511</v>
      </c>
      <c r="J39" s="15">
        <v>54000</v>
      </c>
      <c r="K39" s="15" t="s">
        <v>92</v>
      </c>
      <c r="N39" s="23">
        <f t="shared" si="0"/>
        <v>5.9259259259259256</v>
      </c>
      <c r="O39" s="23" t="e">
        <f t="shared" si="1"/>
        <v>#VALUE!</v>
      </c>
      <c r="P39" s="23" t="e">
        <f t="shared" si="2"/>
        <v>#VALUE!</v>
      </c>
      <c r="Q39" s="15" t="s">
        <v>308</v>
      </c>
      <c r="R39" s="15" t="s">
        <v>276</v>
      </c>
      <c r="S39" s="15" t="s">
        <v>299</v>
      </c>
      <c r="T39" s="15" t="s">
        <v>512</v>
      </c>
      <c r="U39" s="15" t="s">
        <v>318</v>
      </c>
      <c r="V39" s="15" t="s">
        <v>253</v>
      </c>
      <c r="W39" s="15">
        <v>500</v>
      </c>
      <c r="X39" s="15" t="s">
        <v>511</v>
      </c>
      <c r="Y39" s="15" t="s">
        <v>255</v>
      </c>
      <c r="AC39" s="15" t="s">
        <v>513</v>
      </c>
      <c r="AD39" s="15" t="s">
        <v>513</v>
      </c>
    </row>
    <row r="40" spans="1:30" hidden="1">
      <c r="A40" s="15" t="s">
        <v>514</v>
      </c>
      <c r="C40" s="15" t="s">
        <v>515</v>
      </c>
      <c r="D40" s="15" t="s">
        <v>516</v>
      </c>
      <c r="E40" s="15" t="s">
        <v>516</v>
      </c>
      <c r="F40" s="15" t="s">
        <v>245</v>
      </c>
      <c r="G40" s="15" t="s">
        <v>517</v>
      </c>
      <c r="H40" s="15" t="s">
        <v>518</v>
      </c>
      <c r="I40" s="22"/>
      <c r="J40" s="15">
        <v>11000</v>
      </c>
      <c r="K40" s="15" t="s">
        <v>519</v>
      </c>
      <c r="N40" s="23">
        <f t="shared" si="0"/>
        <v>14.181818181818182</v>
      </c>
      <c r="O40" s="23" t="e">
        <f t="shared" si="1"/>
        <v>#VALUE!</v>
      </c>
      <c r="P40" s="23" t="e">
        <f t="shared" si="2"/>
        <v>#VALUE!</v>
      </c>
      <c r="Q40" s="15" t="s">
        <v>249</v>
      </c>
      <c r="R40" s="15" t="s">
        <v>276</v>
      </c>
      <c r="S40" s="15" t="s">
        <v>299</v>
      </c>
      <c r="T40" s="15" t="s">
        <v>283</v>
      </c>
      <c r="U40" s="15" t="s">
        <v>266</v>
      </c>
      <c r="V40" s="15" t="s">
        <v>253</v>
      </c>
      <c r="W40" s="15">
        <v>300</v>
      </c>
      <c r="X40" s="15" t="s">
        <v>518</v>
      </c>
      <c r="Y40" s="15" t="s">
        <v>255</v>
      </c>
      <c r="AC40" s="15" t="s">
        <v>513</v>
      </c>
      <c r="AD40" s="15" t="s">
        <v>513</v>
      </c>
    </row>
    <row r="41" spans="1:30" hidden="1">
      <c r="A41" s="15" t="s">
        <v>520</v>
      </c>
      <c r="C41" s="15" t="s">
        <v>521</v>
      </c>
      <c r="D41" s="15" t="s">
        <v>522</v>
      </c>
      <c r="E41" s="15" t="s">
        <v>523</v>
      </c>
      <c r="F41" s="15" t="s">
        <v>245</v>
      </c>
      <c r="G41" s="15" t="s">
        <v>521</v>
      </c>
      <c r="H41" s="15" t="s">
        <v>524</v>
      </c>
      <c r="I41" s="22"/>
      <c r="J41" s="15">
        <v>10000</v>
      </c>
      <c r="K41" s="15" t="s">
        <v>525</v>
      </c>
      <c r="N41" s="23">
        <f t="shared" si="0"/>
        <v>25.4</v>
      </c>
      <c r="O41" s="23" t="e">
        <f t="shared" si="1"/>
        <v>#VALUE!</v>
      </c>
      <c r="P41" s="23" t="e">
        <f t="shared" si="2"/>
        <v>#VALUE!</v>
      </c>
      <c r="Q41" s="15" t="s">
        <v>491</v>
      </c>
      <c r="R41" s="15" t="s">
        <v>276</v>
      </c>
      <c r="S41" s="15" t="s">
        <v>299</v>
      </c>
      <c r="T41" s="15" t="s">
        <v>283</v>
      </c>
      <c r="U41" s="15" t="s">
        <v>493</v>
      </c>
      <c r="V41" s="15" t="s">
        <v>37</v>
      </c>
      <c r="W41" s="15">
        <v>300</v>
      </c>
      <c r="X41" s="15" t="s">
        <v>524</v>
      </c>
      <c r="Y41" s="15" t="s">
        <v>255</v>
      </c>
      <c r="AC41" s="15" t="s">
        <v>526</v>
      </c>
      <c r="AD41" s="15" t="s">
        <v>526</v>
      </c>
    </row>
    <row r="42" spans="1:30" hidden="1">
      <c r="A42" s="15" t="s">
        <v>527</v>
      </c>
      <c r="C42" s="15" t="s">
        <v>528</v>
      </c>
      <c r="D42" s="15" t="s">
        <v>529</v>
      </c>
      <c r="E42" s="15" t="s">
        <v>530</v>
      </c>
      <c r="F42" s="15" t="s">
        <v>272</v>
      </c>
      <c r="G42" s="15" t="s">
        <v>531</v>
      </c>
      <c r="H42" s="15" t="s">
        <v>532</v>
      </c>
      <c r="I42" s="22"/>
      <c r="J42" s="15">
        <v>35000</v>
      </c>
      <c r="K42" s="15" t="s">
        <v>533</v>
      </c>
      <c r="N42" s="23">
        <f t="shared" si="0"/>
        <v>7.9428571428571431</v>
      </c>
      <c r="O42" s="23">
        <f t="shared" si="1"/>
        <v>8.5714285714285719E-3</v>
      </c>
      <c r="P42" s="23">
        <f t="shared" si="2"/>
        <v>1.079136690647482E-3</v>
      </c>
      <c r="Q42" s="15" t="s">
        <v>308</v>
      </c>
      <c r="R42" s="15" t="s">
        <v>276</v>
      </c>
      <c r="S42" s="15">
        <v>300</v>
      </c>
      <c r="T42" s="15" t="s">
        <v>309</v>
      </c>
      <c r="U42" s="15" t="s">
        <v>371</v>
      </c>
      <c r="V42" s="15" t="s">
        <v>37</v>
      </c>
      <c r="W42" s="15">
        <v>500</v>
      </c>
      <c r="X42" s="15" t="s">
        <v>534</v>
      </c>
      <c r="Y42" s="15" t="s">
        <v>255</v>
      </c>
      <c r="AC42" s="15" t="s">
        <v>535</v>
      </c>
      <c r="AD42" s="15" t="s">
        <v>535</v>
      </c>
    </row>
    <row r="43" spans="1:30" hidden="1">
      <c r="A43" s="15" t="s">
        <v>536</v>
      </c>
      <c r="C43" s="15" t="s">
        <v>537</v>
      </c>
      <c r="D43" s="15" t="s">
        <v>43</v>
      </c>
      <c r="E43" s="15" t="s">
        <v>538</v>
      </c>
      <c r="F43" s="15" t="s">
        <v>245</v>
      </c>
      <c r="G43" s="15" t="s">
        <v>539</v>
      </c>
      <c r="H43" s="15" t="s">
        <v>540</v>
      </c>
      <c r="I43" s="22"/>
      <c r="J43" s="15">
        <v>11000</v>
      </c>
      <c r="K43" s="15" t="s">
        <v>541</v>
      </c>
      <c r="N43" s="23">
        <f t="shared" si="0"/>
        <v>9.9090909090909083</v>
      </c>
      <c r="O43" s="23" t="e">
        <f t="shared" si="1"/>
        <v>#VALUE!</v>
      </c>
      <c r="P43" s="23" t="e">
        <f t="shared" si="2"/>
        <v>#VALUE!</v>
      </c>
      <c r="Q43" s="15" t="s">
        <v>542</v>
      </c>
      <c r="R43" s="15" t="s">
        <v>543</v>
      </c>
      <c r="S43" s="15" t="s">
        <v>299</v>
      </c>
      <c r="T43" s="15" t="s">
        <v>283</v>
      </c>
      <c r="U43" s="15" t="s">
        <v>252</v>
      </c>
      <c r="V43" s="15" t="s">
        <v>37</v>
      </c>
      <c r="W43" s="15">
        <v>300</v>
      </c>
      <c r="X43" s="15" t="s">
        <v>544</v>
      </c>
      <c r="Y43" s="15" t="s">
        <v>255</v>
      </c>
      <c r="AC43" s="15" t="s">
        <v>535</v>
      </c>
      <c r="AD43" s="15" t="s">
        <v>535</v>
      </c>
    </row>
    <row r="44" spans="1:30" hidden="1">
      <c r="A44" s="15" t="s">
        <v>545</v>
      </c>
      <c r="C44" s="15" t="s">
        <v>42</v>
      </c>
      <c r="D44" s="15" t="s">
        <v>546</v>
      </c>
      <c r="E44" s="15" t="s">
        <v>43</v>
      </c>
      <c r="F44" s="15" t="s">
        <v>272</v>
      </c>
      <c r="G44" s="15" t="s">
        <v>42</v>
      </c>
      <c r="H44" s="15" t="s">
        <v>44</v>
      </c>
      <c r="J44" s="15">
        <v>32000</v>
      </c>
      <c r="K44" s="15" t="s">
        <v>547</v>
      </c>
      <c r="N44" s="23">
        <f t="shared" si="0"/>
        <v>7.90625</v>
      </c>
      <c r="O44" s="23">
        <f t="shared" si="1"/>
        <v>9.3749999999999997E-3</v>
      </c>
      <c r="P44" s="23">
        <f t="shared" si="2"/>
        <v>1.1857707509881424E-3</v>
      </c>
      <c r="Q44" s="15" t="s">
        <v>249</v>
      </c>
      <c r="R44" s="15" t="s">
        <v>276</v>
      </c>
      <c r="S44" s="15">
        <v>300</v>
      </c>
      <c r="T44" s="15" t="s">
        <v>283</v>
      </c>
      <c r="U44" s="15" t="s">
        <v>266</v>
      </c>
      <c r="V44" s="15" t="s">
        <v>37</v>
      </c>
      <c r="W44" s="15">
        <v>500</v>
      </c>
      <c r="X44" s="15" t="s">
        <v>44</v>
      </c>
      <c r="Y44" s="15" t="s">
        <v>255</v>
      </c>
      <c r="AC44" s="15" t="s">
        <v>535</v>
      </c>
      <c r="AD44" s="15" t="s">
        <v>535</v>
      </c>
    </row>
    <row r="45" spans="1:30" hidden="1">
      <c r="A45" s="15" t="s">
        <v>548</v>
      </c>
      <c r="C45" s="15" t="s">
        <v>392</v>
      </c>
      <c r="D45" s="15" t="s">
        <v>549</v>
      </c>
      <c r="E45" s="15" t="s">
        <v>550</v>
      </c>
      <c r="F45" s="15" t="s">
        <v>245</v>
      </c>
      <c r="G45" s="15" t="s">
        <v>551</v>
      </c>
      <c r="H45" s="15" t="s">
        <v>552</v>
      </c>
      <c r="I45" s="22"/>
      <c r="J45" s="15">
        <v>15000</v>
      </c>
      <c r="K45" s="15" t="s">
        <v>553</v>
      </c>
      <c r="N45" s="23">
        <f t="shared" si="0"/>
        <v>7.8</v>
      </c>
      <c r="O45" s="23">
        <f t="shared" si="1"/>
        <v>1.3333333333333334E-2</v>
      </c>
      <c r="P45" s="23">
        <f t="shared" si="2"/>
        <v>1.7094017094017094E-3</v>
      </c>
      <c r="Q45" s="15" t="s">
        <v>249</v>
      </c>
      <c r="R45" s="15" t="s">
        <v>554</v>
      </c>
      <c r="S45" s="15">
        <v>200</v>
      </c>
      <c r="T45" s="15" t="s">
        <v>283</v>
      </c>
      <c r="U45" s="15" t="s">
        <v>371</v>
      </c>
      <c r="V45" s="15" t="s">
        <v>37</v>
      </c>
      <c r="W45" s="15">
        <v>300</v>
      </c>
      <c r="X45" s="15" t="s">
        <v>555</v>
      </c>
      <c r="Y45" s="15" t="s">
        <v>255</v>
      </c>
      <c r="AC45" s="15" t="s">
        <v>556</v>
      </c>
      <c r="AD45" s="15" t="s">
        <v>556</v>
      </c>
    </row>
    <row r="46" spans="1:30" hidden="1">
      <c r="A46" s="15" t="s">
        <v>557</v>
      </c>
      <c r="C46" s="15" t="s">
        <v>558</v>
      </c>
      <c r="D46" s="15" t="s">
        <v>559</v>
      </c>
      <c r="E46" s="15" t="s">
        <v>560</v>
      </c>
      <c r="F46" s="15" t="s">
        <v>245</v>
      </c>
      <c r="G46" s="15" t="s">
        <v>561</v>
      </c>
      <c r="H46" s="15" t="s">
        <v>562</v>
      </c>
      <c r="J46" s="15">
        <v>18000</v>
      </c>
      <c r="K46" s="15" t="s">
        <v>563</v>
      </c>
      <c r="N46" s="23">
        <f t="shared" si="0"/>
        <v>7.7777777777777777</v>
      </c>
      <c r="O46" s="23">
        <f t="shared" si="1"/>
        <v>1.1111111111111112E-2</v>
      </c>
      <c r="P46" s="23">
        <f t="shared" si="2"/>
        <v>1.4285714285714286E-3</v>
      </c>
      <c r="Q46" s="15" t="s">
        <v>308</v>
      </c>
      <c r="R46" s="15" t="s">
        <v>564</v>
      </c>
      <c r="S46" s="15">
        <v>200</v>
      </c>
      <c r="T46" s="15" t="s">
        <v>565</v>
      </c>
      <c r="U46" s="15" t="s">
        <v>266</v>
      </c>
      <c r="V46" s="15" t="s">
        <v>253</v>
      </c>
      <c r="X46" s="15" t="s">
        <v>254</v>
      </c>
      <c r="Y46" s="15" t="s">
        <v>255</v>
      </c>
      <c r="AC46" s="15" t="s">
        <v>556</v>
      </c>
      <c r="AD46" s="15" t="s">
        <v>556</v>
      </c>
    </row>
    <row r="47" spans="1:30" hidden="1">
      <c r="A47" s="15" t="s">
        <v>566</v>
      </c>
      <c r="C47" s="15" t="s">
        <v>567</v>
      </c>
      <c r="D47" s="15" t="s">
        <v>568</v>
      </c>
      <c r="E47" s="15" t="s">
        <v>569</v>
      </c>
      <c r="F47" s="15" t="s">
        <v>245</v>
      </c>
      <c r="G47" s="15" t="s">
        <v>105</v>
      </c>
      <c r="H47" s="15" t="s">
        <v>570</v>
      </c>
      <c r="J47" s="15">
        <v>17000</v>
      </c>
      <c r="K47" s="15" t="s">
        <v>571</v>
      </c>
      <c r="N47" s="23">
        <f t="shared" si="0"/>
        <v>7.7647058823529411</v>
      </c>
      <c r="O47" s="23">
        <f t="shared" si="1"/>
        <v>1.1764705882352941E-2</v>
      </c>
      <c r="P47" s="23">
        <f t="shared" si="2"/>
        <v>1.5151515151515152E-3</v>
      </c>
      <c r="Q47" s="15" t="s">
        <v>308</v>
      </c>
      <c r="R47" s="15" t="s">
        <v>276</v>
      </c>
      <c r="S47" s="15">
        <v>200</v>
      </c>
      <c r="T47" s="15" t="s">
        <v>329</v>
      </c>
      <c r="U47" s="15" t="s">
        <v>252</v>
      </c>
      <c r="V47" s="15" t="s">
        <v>253</v>
      </c>
      <c r="X47" s="15" t="s">
        <v>265</v>
      </c>
      <c r="Y47" s="15" t="s">
        <v>255</v>
      </c>
      <c r="AC47" s="15" t="s">
        <v>556</v>
      </c>
      <c r="AD47" s="15" t="s">
        <v>556</v>
      </c>
    </row>
    <row r="48" spans="1:30" hidden="1">
      <c r="A48" s="15" t="s">
        <v>572</v>
      </c>
      <c r="C48" s="15" t="s">
        <v>573</v>
      </c>
      <c r="D48" s="15" t="s">
        <v>190</v>
      </c>
      <c r="E48" s="15" t="s">
        <v>568</v>
      </c>
      <c r="F48" s="15" t="s">
        <v>245</v>
      </c>
      <c r="G48" s="15" t="s">
        <v>574</v>
      </c>
      <c r="H48" s="15" t="s">
        <v>575</v>
      </c>
      <c r="J48" s="15">
        <v>56000</v>
      </c>
      <c r="K48" s="15" t="s">
        <v>576</v>
      </c>
      <c r="N48" s="23">
        <f t="shared" si="0"/>
        <v>6.2142857142857144</v>
      </c>
      <c r="O48" s="23" t="e">
        <f t="shared" si="1"/>
        <v>#VALUE!</v>
      </c>
      <c r="P48" s="23" t="e">
        <f t="shared" si="2"/>
        <v>#VALUE!</v>
      </c>
      <c r="Q48" s="15" t="s">
        <v>249</v>
      </c>
      <c r="R48" s="15" t="s">
        <v>276</v>
      </c>
      <c r="S48" s="15" t="s">
        <v>299</v>
      </c>
      <c r="T48" s="15" t="s">
        <v>283</v>
      </c>
      <c r="U48" s="15" t="s">
        <v>266</v>
      </c>
      <c r="V48" s="15" t="s">
        <v>253</v>
      </c>
      <c r="W48" s="15">
        <v>500</v>
      </c>
      <c r="X48" s="15" t="s">
        <v>575</v>
      </c>
      <c r="Y48" s="15" t="s">
        <v>255</v>
      </c>
      <c r="AC48" s="15" t="s">
        <v>556</v>
      </c>
      <c r="AD48" s="15" t="s">
        <v>556</v>
      </c>
    </row>
    <row r="49" spans="1:30" hidden="1">
      <c r="A49" s="15" t="s">
        <v>577</v>
      </c>
      <c r="C49" s="15" t="s">
        <v>578</v>
      </c>
      <c r="D49" s="15" t="s">
        <v>579</v>
      </c>
      <c r="E49" s="15" t="s">
        <v>194</v>
      </c>
      <c r="F49" s="15" t="s">
        <v>245</v>
      </c>
      <c r="G49" s="15" t="s">
        <v>580</v>
      </c>
      <c r="H49" s="15" t="s">
        <v>581</v>
      </c>
      <c r="J49" s="15">
        <v>12276</v>
      </c>
      <c r="K49" s="15" t="s">
        <v>582</v>
      </c>
      <c r="N49" s="23">
        <f t="shared" si="0"/>
        <v>7.7386770935158031</v>
      </c>
      <c r="O49" s="23">
        <f t="shared" si="1"/>
        <v>1.6291951775822745E-2</v>
      </c>
      <c r="P49" s="23">
        <f t="shared" si="2"/>
        <v>2.1052631578947368E-3</v>
      </c>
      <c r="Q49" s="15" t="s">
        <v>249</v>
      </c>
      <c r="R49" s="15" t="s">
        <v>276</v>
      </c>
      <c r="S49" s="15">
        <v>200</v>
      </c>
      <c r="T49" s="15" t="s">
        <v>283</v>
      </c>
      <c r="U49" s="15" t="s">
        <v>371</v>
      </c>
      <c r="V49" s="15" t="s">
        <v>253</v>
      </c>
      <c r="W49" s="15">
        <v>300</v>
      </c>
      <c r="X49" s="15" t="s">
        <v>583</v>
      </c>
      <c r="Y49" s="15" t="s">
        <v>255</v>
      </c>
      <c r="AC49" s="15" t="s">
        <v>556</v>
      </c>
      <c r="AD49" s="15" t="s">
        <v>556</v>
      </c>
    </row>
    <row r="50" spans="1:30" hidden="1">
      <c r="A50" s="15" t="s">
        <v>584</v>
      </c>
      <c r="C50" s="15" t="s">
        <v>585</v>
      </c>
      <c r="D50" s="15" t="s">
        <v>586</v>
      </c>
      <c r="E50" s="15" t="s">
        <v>587</v>
      </c>
      <c r="F50" s="15" t="s">
        <v>272</v>
      </c>
      <c r="G50" s="15" t="s">
        <v>588</v>
      </c>
      <c r="H50" s="15" t="s">
        <v>589</v>
      </c>
      <c r="I50" s="22"/>
      <c r="J50" s="15">
        <v>12000</v>
      </c>
      <c r="K50" s="15" t="s">
        <v>590</v>
      </c>
      <c r="N50" s="23">
        <f t="shared" si="0"/>
        <v>7.666666666666667</v>
      </c>
      <c r="O50" s="23">
        <f t="shared" si="1"/>
        <v>1.6666666666666666E-2</v>
      </c>
      <c r="P50" s="23">
        <f t="shared" si="2"/>
        <v>2.1739130434782609E-3</v>
      </c>
      <c r="Q50" s="15" t="s">
        <v>249</v>
      </c>
      <c r="R50" s="15" t="s">
        <v>276</v>
      </c>
      <c r="S50" s="15">
        <v>200</v>
      </c>
      <c r="T50" s="15" t="s">
        <v>283</v>
      </c>
      <c r="U50" s="15" t="s">
        <v>266</v>
      </c>
      <c r="V50" s="15" t="s">
        <v>253</v>
      </c>
      <c r="X50" s="15" t="s">
        <v>254</v>
      </c>
      <c r="Y50" s="15" t="s">
        <v>255</v>
      </c>
      <c r="AC50" s="15" t="s">
        <v>591</v>
      </c>
      <c r="AD50" s="15" t="s">
        <v>591</v>
      </c>
    </row>
    <row r="51" spans="1:30" hidden="1">
      <c r="A51" s="15" t="s">
        <v>592</v>
      </c>
      <c r="C51" s="15" t="s">
        <v>593</v>
      </c>
      <c r="D51" s="15" t="s">
        <v>594</v>
      </c>
      <c r="E51" s="15" t="s">
        <v>595</v>
      </c>
      <c r="F51" s="15" t="s">
        <v>245</v>
      </c>
      <c r="G51" s="15" t="s">
        <v>162</v>
      </c>
      <c r="H51" s="15" t="s">
        <v>596</v>
      </c>
      <c r="J51" s="15">
        <v>12000</v>
      </c>
      <c r="K51" s="15" t="s">
        <v>590</v>
      </c>
      <c r="N51" s="23">
        <f t="shared" si="0"/>
        <v>7.666666666666667</v>
      </c>
      <c r="O51" s="23">
        <f t="shared" si="1"/>
        <v>1.6666666666666666E-2</v>
      </c>
      <c r="P51" s="23">
        <f t="shared" si="2"/>
        <v>2.1739130434782609E-3</v>
      </c>
      <c r="Q51" s="15" t="s">
        <v>308</v>
      </c>
      <c r="R51" s="15" t="s">
        <v>276</v>
      </c>
      <c r="S51" s="15">
        <v>200</v>
      </c>
      <c r="T51" s="15" t="s">
        <v>253</v>
      </c>
      <c r="U51" s="15" t="s">
        <v>266</v>
      </c>
      <c r="V51" s="15" t="s">
        <v>253</v>
      </c>
      <c r="X51" s="15" t="s">
        <v>597</v>
      </c>
      <c r="Y51" s="15" t="s">
        <v>255</v>
      </c>
      <c r="AC51" s="15" t="s">
        <v>591</v>
      </c>
      <c r="AD51" s="15" t="s">
        <v>591</v>
      </c>
    </row>
    <row r="52" spans="1:30" hidden="1">
      <c r="A52" s="15" t="s">
        <v>251</v>
      </c>
      <c r="C52" s="15" t="s">
        <v>598</v>
      </c>
      <c r="D52" s="15" t="s">
        <v>599</v>
      </c>
      <c r="E52" s="15" t="s">
        <v>600</v>
      </c>
      <c r="F52" s="15" t="s">
        <v>245</v>
      </c>
      <c r="G52" s="15" t="s">
        <v>601</v>
      </c>
      <c r="H52" s="15" t="s">
        <v>602</v>
      </c>
      <c r="J52" s="15">
        <v>24000</v>
      </c>
      <c r="K52" s="15" t="s">
        <v>603</v>
      </c>
      <c r="N52" s="23">
        <f t="shared" si="0"/>
        <v>7.666666666666667</v>
      </c>
      <c r="O52" s="23">
        <f t="shared" si="1"/>
        <v>8.3333333333333332E-3</v>
      </c>
      <c r="P52" s="23">
        <f t="shared" si="2"/>
        <v>1.0869565217391304E-3</v>
      </c>
      <c r="Q52" s="15" t="s">
        <v>249</v>
      </c>
      <c r="R52" s="15" t="s">
        <v>338</v>
      </c>
      <c r="S52" s="15">
        <v>200</v>
      </c>
      <c r="T52" s="15" t="s">
        <v>604</v>
      </c>
      <c r="U52" s="15" t="s">
        <v>252</v>
      </c>
      <c r="V52" s="15" t="s">
        <v>253</v>
      </c>
      <c r="W52" s="15">
        <v>300</v>
      </c>
      <c r="X52" s="15" t="s">
        <v>254</v>
      </c>
      <c r="Y52" s="15" t="s">
        <v>255</v>
      </c>
      <c r="AC52" s="15" t="s">
        <v>591</v>
      </c>
      <c r="AD52" s="15" t="s">
        <v>591</v>
      </c>
    </row>
    <row r="53" spans="1:30" hidden="1">
      <c r="A53" s="15" t="s">
        <v>605</v>
      </c>
      <c r="C53" s="15" t="s">
        <v>606</v>
      </c>
      <c r="D53" s="15" t="s">
        <v>607</v>
      </c>
      <c r="E53" s="15" t="s">
        <v>608</v>
      </c>
      <c r="F53" s="15" t="s">
        <v>245</v>
      </c>
      <c r="G53" s="15" t="s">
        <v>609</v>
      </c>
      <c r="H53" s="15" t="s">
        <v>610</v>
      </c>
      <c r="I53" s="22"/>
      <c r="J53" s="15">
        <v>11618</v>
      </c>
      <c r="K53" s="15" t="s">
        <v>611</v>
      </c>
      <c r="N53" s="23">
        <f t="shared" si="0"/>
        <v>7.4883800998450676</v>
      </c>
      <c r="O53" s="23">
        <f t="shared" si="1"/>
        <v>1.7214666896195559E-2</v>
      </c>
      <c r="P53" s="23">
        <f t="shared" si="2"/>
        <v>2.2988505747126436E-3</v>
      </c>
      <c r="Q53" s="15" t="s">
        <v>249</v>
      </c>
      <c r="R53" s="15" t="s">
        <v>276</v>
      </c>
      <c r="S53" s="15">
        <v>200</v>
      </c>
      <c r="T53" s="15" t="s">
        <v>283</v>
      </c>
      <c r="U53" s="15" t="s">
        <v>252</v>
      </c>
      <c r="V53" s="15" t="s">
        <v>37</v>
      </c>
      <c r="W53" s="15">
        <v>300</v>
      </c>
      <c r="X53" s="15" t="s">
        <v>612</v>
      </c>
      <c r="Y53" s="15" t="s">
        <v>255</v>
      </c>
      <c r="AC53" s="15" t="s">
        <v>591</v>
      </c>
      <c r="AD53" s="15" t="s">
        <v>591</v>
      </c>
    </row>
    <row r="54" spans="1:30" hidden="1">
      <c r="A54" s="15" t="s">
        <v>613</v>
      </c>
      <c r="C54" s="15" t="s">
        <v>614</v>
      </c>
      <c r="D54" s="15" t="s">
        <v>615</v>
      </c>
      <c r="E54" s="15" t="s">
        <v>616</v>
      </c>
      <c r="F54" s="15" t="s">
        <v>245</v>
      </c>
      <c r="G54" s="15" t="s">
        <v>617</v>
      </c>
      <c r="H54" s="15" t="s">
        <v>618</v>
      </c>
      <c r="J54" s="15">
        <v>11000</v>
      </c>
      <c r="K54" s="15" t="s">
        <v>619</v>
      </c>
      <c r="N54" s="23">
        <f t="shared" si="0"/>
        <v>7.2727272727272725</v>
      </c>
      <c r="O54" s="23">
        <f t="shared" si="1"/>
        <v>1.8181818181818181E-2</v>
      </c>
      <c r="P54" s="23">
        <f t="shared" si="2"/>
        <v>2.5000000000000001E-3</v>
      </c>
      <c r="Q54" s="15" t="s">
        <v>249</v>
      </c>
      <c r="R54" s="15" t="s">
        <v>482</v>
      </c>
      <c r="S54" s="15">
        <v>200</v>
      </c>
      <c r="T54" s="15" t="s">
        <v>620</v>
      </c>
      <c r="U54" s="15" t="s">
        <v>266</v>
      </c>
      <c r="V54" s="15" t="s">
        <v>253</v>
      </c>
      <c r="X54" s="15" t="s">
        <v>254</v>
      </c>
      <c r="Y54" s="15" t="s">
        <v>255</v>
      </c>
      <c r="AC54" s="15" t="s">
        <v>621</v>
      </c>
      <c r="AD54" s="15" t="s">
        <v>621</v>
      </c>
    </row>
    <row r="55" spans="1:30" hidden="1">
      <c r="A55" s="15" t="s">
        <v>622</v>
      </c>
      <c r="C55" s="15" t="s">
        <v>623</v>
      </c>
      <c r="D55" s="15" t="s">
        <v>624</v>
      </c>
      <c r="E55" s="15" t="s">
        <v>625</v>
      </c>
      <c r="F55" s="15" t="s">
        <v>272</v>
      </c>
      <c r="G55" s="15" t="s">
        <v>623</v>
      </c>
      <c r="H55" s="15" t="s">
        <v>626</v>
      </c>
      <c r="J55" s="15">
        <v>15000</v>
      </c>
      <c r="K55" s="15" t="s">
        <v>627</v>
      </c>
      <c r="N55" s="23">
        <f t="shared" si="0"/>
        <v>7.2</v>
      </c>
      <c r="O55" s="23">
        <f t="shared" si="1"/>
        <v>1.3333333333333334E-2</v>
      </c>
      <c r="P55" s="23">
        <f t="shared" si="2"/>
        <v>1.8518518518518519E-3</v>
      </c>
      <c r="Q55" s="15" t="s">
        <v>308</v>
      </c>
      <c r="R55" s="15" t="s">
        <v>492</v>
      </c>
      <c r="S55" s="15">
        <v>200</v>
      </c>
      <c r="T55" s="15" t="s">
        <v>628</v>
      </c>
      <c r="U55" s="15" t="s">
        <v>252</v>
      </c>
      <c r="V55" s="15" t="s">
        <v>253</v>
      </c>
      <c r="X55" s="15" t="s">
        <v>254</v>
      </c>
      <c r="Y55" s="15" t="s">
        <v>255</v>
      </c>
      <c r="AC55" s="15" t="s">
        <v>629</v>
      </c>
      <c r="AD55" s="15" t="s">
        <v>629</v>
      </c>
    </row>
    <row r="56" spans="1:30" hidden="1">
      <c r="A56" s="15" t="s">
        <v>630</v>
      </c>
      <c r="C56" s="15" t="s">
        <v>631</v>
      </c>
      <c r="D56" s="15" t="s">
        <v>632</v>
      </c>
      <c r="E56" s="15" t="s">
        <v>633</v>
      </c>
      <c r="F56" s="15" t="s">
        <v>245</v>
      </c>
      <c r="G56" s="15" t="s">
        <v>634</v>
      </c>
      <c r="H56" s="15" t="s">
        <v>635</v>
      </c>
      <c r="J56" s="15">
        <v>10250</v>
      </c>
      <c r="K56" s="15" t="s">
        <v>636</v>
      </c>
      <c r="N56" s="23">
        <f t="shared" si="0"/>
        <v>7.1219512195121952</v>
      </c>
      <c r="O56" s="23">
        <f t="shared" si="1"/>
        <v>1.9512195121951219E-2</v>
      </c>
      <c r="P56" s="23">
        <f t="shared" si="2"/>
        <v>2.7397260273972603E-3</v>
      </c>
      <c r="Q56" s="15" t="s">
        <v>249</v>
      </c>
      <c r="R56" s="15" t="s">
        <v>637</v>
      </c>
      <c r="S56" s="15">
        <v>200</v>
      </c>
      <c r="T56" s="15" t="s">
        <v>283</v>
      </c>
      <c r="U56" s="15" t="s">
        <v>252</v>
      </c>
      <c r="V56" s="15" t="s">
        <v>253</v>
      </c>
      <c r="W56" s="15">
        <v>300</v>
      </c>
      <c r="X56" s="15" t="s">
        <v>638</v>
      </c>
      <c r="Y56" s="15" t="s">
        <v>255</v>
      </c>
      <c r="AC56" s="15" t="s">
        <v>639</v>
      </c>
      <c r="AD56" s="15" t="s">
        <v>639</v>
      </c>
    </row>
    <row r="57" spans="1:30" hidden="1">
      <c r="A57" s="15" t="s">
        <v>640</v>
      </c>
      <c r="C57" s="15" t="s">
        <v>641</v>
      </c>
      <c r="D57" s="15" t="s">
        <v>642</v>
      </c>
      <c r="E57" s="15" t="s">
        <v>643</v>
      </c>
      <c r="F57" s="15" t="s">
        <v>272</v>
      </c>
      <c r="G57" s="15" t="s">
        <v>644</v>
      </c>
      <c r="H57" s="15" t="s">
        <v>645</v>
      </c>
      <c r="J57" s="15">
        <v>11700</v>
      </c>
      <c r="K57" s="15" t="s">
        <v>646</v>
      </c>
      <c r="N57" s="23">
        <f t="shared" si="0"/>
        <v>7.0085470085470085</v>
      </c>
      <c r="O57" s="23">
        <f t="shared" si="1"/>
        <v>1.7094017094017096E-2</v>
      </c>
      <c r="P57" s="23">
        <f t="shared" si="2"/>
        <v>2.4390243902439024E-3</v>
      </c>
      <c r="Q57" s="15" t="s">
        <v>249</v>
      </c>
      <c r="R57" s="15" t="s">
        <v>647</v>
      </c>
      <c r="S57" s="15">
        <v>200</v>
      </c>
      <c r="T57" s="15" t="s">
        <v>309</v>
      </c>
      <c r="U57" s="15" t="s">
        <v>266</v>
      </c>
      <c r="V57" s="15" t="s">
        <v>253</v>
      </c>
      <c r="X57" s="15" t="s">
        <v>254</v>
      </c>
      <c r="Y57" s="15" t="s">
        <v>255</v>
      </c>
      <c r="AC57" s="15" t="s">
        <v>648</v>
      </c>
      <c r="AD57" s="15" t="s">
        <v>648</v>
      </c>
    </row>
    <row r="58" spans="1:30" hidden="1">
      <c r="A58" s="15" t="s">
        <v>649</v>
      </c>
      <c r="C58" s="15" t="s">
        <v>650</v>
      </c>
      <c r="D58" s="15" t="s">
        <v>651</v>
      </c>
      <c r="E58" s="15" t="s">
        <v>652</v>
      </c>
      <c r="F58" s="15" t="s">
        <v>245</v>
      </c>
      <c r="G58" s="15" t="s">
        <v>653</v>
      </c>
      <c r="H58" s="15" t="s">
        <v>654</v>
      </c>
      <c r="J58" s="15">
        <v>13000</v>
      </c>
      <c r="K58" s="15" t="s">
        <v>655</v>
      </c>
      <c r="N58" s="23">
        <f t="shared" si="0"/>
        <v>6.9230769230769234</v>
      </c>
      <c r="O58" s="23">
        <f t="shared" si="1"/>
        <v>1.5384615384615385E-2</v>
      </c>
      <c r="P58" s="23">
        <f t="shared" si="2"/>
        <v>2.2222222222222222E-3</v>
      </c>
      <c r="Q58" s="15" t="s">
        <v>249</v>
      </c>
      <c r="R58" s="15" t="s">
        <v>354</v>
      </c>
      <c r="S58" s="15">
        <v>200</v>
      </c>
      <c r="T58" s="15" t="s">
        <v>283</v>
      </c>
      <c r="U58" s="15" t="s">
        <v>266</v>
      </c>
      <c r="V58" s="15" t="s">
        <v>253</v>
      </c>
      <c r="X58" s="15" t="s">
        <v>254</v>
      </c>
      <c r="Y58" s="15" t="s">
        <v>255</v>
      </c>
      <c r="AC58" s="15" t="s">
        <v>656</v>
      </c>
      <c r="AD58" s="15" t="s">
        <v>656</v>
      </c>
    </row>
    <row r="59" spans="1:30" hidden="1">
      <c r="A59" s="15" t="s">
        <v>657</v>
      </c>
      <c r="C59" s="15" t="s">
        <v>658</v>
      </c>
      <c r="D59" s="15" t="s">
        <v>659</v>
      </c>
      <c r="E59" s="15" t="s">
        <v>660</v>
      </c>
      <c r="F59" s="15" t="s">
        <v>245</v>
      </c>
      <c r="G59" s="15" t="s">
        <v>661</v>
      </c>
      <c r="H59" s="15" t="s">
        <v>662</v>
      </c>
      <c r="J59" s="15">
        <v>13000</v>
      </c>
      <c r="K59" s="15" t="s">
        <v>655</v>
      </c>
      <c r="N59" s="23">
        <f t="shared" si="0"/>
        <v>6.9230769230769234</v>
      </c>
      <c r="O59" s="23">
        <f t="shared" si="1"/>
        <v>1.5384615384615385E-2</v>
      </c>
      <c r="P59" s="23">
        <f t="shared" si="2"/>
        <v>2.2222222222222222E-3</v>
      </c>
      <c r="Q59" s="15" t="s">
        <v>249</v>
      </c>
      <c r="R59" s="15" t="s">
        <v>276</v>
      </c>
      <c r="S59" s="15">
        <v>200</v>
      </c>
      <c r="T59" s="15" t="s">
        <v>283</v>
      </c>
      <c r="U59" s="15" t="s">
        <v>252</v>
      </c>
      <c r="V59" s="15" t="s">
        <v>253</v>
      </c>
      <c r="X59" s="15" t="s">
        <v>662</v>
      </c>
      <c r="Y59" s="15" t="s">
        <v>255</v>
      </c>
      <c r="AC59" s="15" t="s">
        <v>656</v>
      </c>
      <c r="AD59" s="15" t="s">
        <v>656</v>
      </c>
    </row>
    <row r="60" spans="1:30" hidden="1">
      <c r="A60" s="15" t="s">
        <v>663</v>
      </c>
      <c r="C60" s="15" t="s">
        <v>664</v>
      </c>
      <c r="D60" s="15" t="s">
        <v>665</v>
      </c>
      <c r="E60" s="15" t="s">
        <v>666</v>
      </c>
      <c r="F60" s="15" t="s">
        <v>272</v>
      </c>
      <c r="G60" s="15" t="s">
        <v>667</v>
      </c>
      <c r="H60" s="15" t="s">
        <v>668</v>
      </c>
      <c r="I60" s="22"/>
      <c r="J60" s="15">
        <v>12000</v>
      </c>
      <c r="K60" s="15" t="s">
        <v>669</v>
      </c>
      <c r="N60" s="23">
        <f t="shared" si="0"/>
        <v>6.916666666666667</v>
      </c>
      <c r="O60" s="23">
        <f t="shared" si="1"/>
        <v>1.6666666666666666E-2</v>
      </c>
      <c r="P60" s="23">
        <f t="shared" si="2"/>
        <v>2.4096385542168677E-3</v>
      </c>
      <c r="Q60" s="15" t="s">
        <v>308</v>
      </c>
      <c r="R60" s="15" t="s">
        <v>670</v>
      </c>
      <c r="S60" s="15">
        <v>200</v>
      </c>
      <c r="T60" s="15" t="s">
        <v>671</v>
      </c>
      <c r="U60" s="15" t="s">
        <v>252</v>
      </c>
      <c r="V60" s="15" t="s">
        <v>253</v>
      </c>
      <c r="X60" s="15" t="s">
        <v>251</v>
      </c>
      <c r="Y60" s="15" t="s">
        <v>255</v>
      </c>
      <c r="AC60" s="15" t="s">
        <v>672</v>
      </c>
      <c r="AD60" s="15" t="s">
        <v>672</v>
      </c>
    </row>
    <row r="61" spans="1:30" hidden="1">
      <c r="A61" s="15" t="s">
        <v>673</v>
      </c>
      <c r="C61" s="15" t="s">
        <v>674</v>
      </c>
      <c r="D61" s="15" t="s">
        <v>675</v>
      </c>
      <c r="E61" s="15" t="s">
        <v>676</v>
      </c>
      <c r="F61" s="15" t="s">
        <v>245</v>
      </c>
      <c r="G61" s="15" t="s">
        <v>677</v>
      </c>
      <c r="H61" s="15" t="s">
        <v>678</v>
      </c>
      <c r="I61" s="22"/>
      <c r="J61" s="15">
        <v>11000</v>
      </c>
      <c r="K61" s="15" t="s">
        <v>679</v>
      </c>
      <c r="N61" s="23">
        <f t="shared" si="0"/>
        <v>6.9090909090909092</v>
      </c>
      <c r="O61" s="23">
        <f t="shared" si="1"/>
        <v>1.8181818181818181E-2</v>
      </c>
      <c r="P61" s="23">
        <f t="shared" si="2"/>
        <v>2.631578947368421E-3</v>
      </c>
      <c r="Q61" s="15" t="s">
        <v>308</v>
      </c>
      <c r="R61" s="15" t="s">
        <v>276</v>
      </c>
      <c r="S61" s="15">
        <v>200</v>
      </c>
      <c r="T61" s="15" t="s">
        <v>309</v>
      </c>
      <c r="U61" s="15" t="s">
        <v>266</v>
      </c>
      <c r="V61" s="15" t="s">
        <v>253</v>
      </c>
      <c r="X61" s="15" t="s">
        <v>254</v>
      </c>
      <c r="Y61" s="15" t="s">
        <v>255</v>
      </c>
      <c r="AC61" s="15" t="s">
        <v>680</v>
      </c>
      <c r="AD61" s="15" t="s">
        <v>680</v>
      </c>
    </row>
    <row r="62" spans="1:30" hidden="1">
      <c r="A62" s="15" t="s">
        <v>681</v>
      </c>
      <c r="C62" s="15" t="s">
        <v>682</v>
      </c>
      <c r="D62" s="15" t="s">
        <v>683</v>
      </c>
      <c r="E62" s="15" t="s">
        <v>684</v>
      </c>
      <c r="F62" s="15" t="s">
        <v>245</v>
      </c>
      <c r="G62" s="15" t="s">
        <v>682</v>
      </c>
      <c r="H62" s="15" t="s">
        <v>685</v>
      </c>
      <c r="J62" s="15">
        <v>11000</v>
      </c>
      <c r="K62" s="15" t="s">
        <v>679</v>
      </c>
      <c r="N62" s="23">
        <f t="shared" si="0"/>
        <v>6.9090909090909092</v>
      </c>
      <c r="O62" s="23">
        <f t="shared" si="1"/>
        <v>1.8181818181818181E-2</v>
      </c>
      <c r="P62" s="23">
        <f t="shared" si="2"/>
        <v>2.631578947368421E-3</v>
      </c>
      <c r="Q62" s="15" t="s">
        <v>249</v>
      </c>
      <c r="R62" s="15" t="s">
        <v>686</v>
      </c>
      <c r="S62" s="15">
        <v>200</v>
      </c>
      <c r="T62" s="15" t="s">
        <v>283</v>
      </c>
      <c r="U62" s="15" t="s">
        <v>278</v>
      </c>
      <c r="V62" s="15" t="s">
        <v>37</v>
      </c>
      <c r="W62" s="15">
        <v>300</v>
      </c>
      <c r="X62" s="15" t="s">
        <v>687</v>
      </c>
      <c r="Y62" s="15" t="s">
        <v>255</v>
      </c>
      <c r="AC62" s="15" t="s">
        <v>688</v>
      </c>
      <c r="AD62" s="15" t="s">
        <v>688</v>
      </c>
    </row>
    <row r="63" spans="1:30" hidden="1">
      <c r="A63" s="15" t="s">
        <v>266</v>
      </c>
      <c r="C63" s="15" t="s">
        <v>689</v>
      </c>
      <c r="D63" s="15" t="s">
        <v>690</v>
      </c>
      <c r="E63" s="15" t="s">
        <v>683</v>
      </c>
      <c r="F63" s="15" t="s">
        <v>245</v>
      </c>
      <c r="G63" s="15" t="s">
        <v>691</v>
      </c>
      <c r="H63" s="15" t="s">
        <v>692</v>
      </c>
      <c r="J63" s="15">
        <v>11000</v>
      </c>
      <c r="K63" s="15" t="s">
        <v>693</v>
      </c>
      <c r="N63" s="23">
        <f t="shared" si="0"/>
        <v>6.8181818181818183</v>
      </c>
      <c r="O63" s="23">
        <f t="shared" si="1"/>
        <v>1.8181818181818181E-2</v>
      </c>
      <c r="P63" s="23">
        <f t="shared" si="2"/>
        <v>2.6666666666666666E-3</v>
      </c>
      <c r="Q63" s="15" t="s">
        <v>249</v>
      </c>
      <c r="R63" s="15" t="s">
        <v>694</v>
      </c>
      <c r="S63" s="15">
        <v>200</v>
      </c>
      <c r="T63" s="15" t="s">
        <v>283</v>
      </c>
      <c r="U63" s="15" t="s">
        <v>695</v>
      </c>
      <c r="V63" s="15" t="s">
        <v>37</v>
      </c>
      <c r="W63" s="15">
        <v>300</v>
      </c>
      <c r="X63" s="15" t="s">
        <v>696</v>
      </c>
      <c r="Y63" s="15" t="s">
        <v>255</v>
      </c>
      <c r="AC63" s="15" t="s">
        <v>697</v>
      </c>
      <c r="AD63" s="15" t="s">
        <v>697</v>
      </c>
    </row>
    <row r="64" spans="1:30" hidden="1">
      <c r="A64" s="15" t="s">
        <v>698</v>
      </c>
      <c r="C64" s="15" t="s">
        <v>699</v>
      </c>
      <c r="D64" s="15" t="s">
        <v>700</v>
      </c>
      <c r="E64" s="15" t="s">
        <v>701</v>
      </c>
      <c r="F64" s="15" t="s">
        <v>245</v>
      </c>
      <c r="G64" s="15" t="s">
        <v>702</v>
      </c>
      <c r="H64" s="15" t="s">
        <v>703</v>
      </c>
      <c r="J64" s="15">
        <v>12000</v>
      </c>
      <c r="K64" s="15" t="s">
        <v>704</v>
      </c>
      <c r="N64" s="23">
        <f t="shared" si="0"/>
        <v>6.75</v>
      </c>
      <c r="O64" s="23">
        <f t="shared" si="1"/>
        <v>1.6666666666666666E-2</v>
      </c>
      <c r="P64" s="23">
        <f t="shared" si="2"/>
        <v>2.4691358024691358E-3</v>
      </c>
      <c r="Q64" s="15" t="s">
        <v>308</v>
      </c>
      <c r="R64" s="15" t="s">
        <v>482</v>
      </c>
      <c r="S64" s="15">
        <v>200</v>
      </c>
      <c r="T64" s="15" t="s">
        <v>283</v>
      </c>
      <c r="U64" s="15" t="s">
        <v>371</v>
      </c>
      <c r="V64" s="15" t="s">
        <v>253</v>
      </c>
      <c r="X64" s="15" t="s">
        <v>254</v>
      </c>
      <c r="Y64" s="15" t="s">
        <v>255</v>
      </c>
      <c r="AC64" s="15" t="s">
        <v>705</v>
      </c>
      <c r="AD64" s="15" t="s">
        <v>705</v>
      </c>
    </row>
    <row r="65" spans="1:30" hidden="1">
      <c r="A65" s="15" t="s">
        <v>706</v>
      </c>
      <c r="C65" s="15" t="s">
        <v>707</v>
      </c>
      <c r="D65" s="15" t="s">
        <v>708</v>
      </c>
      <c r="E65" s="15" t="s">
        <v>709</v>
      </c>
      <c r="F65" s="15" t="s">
        <v>272</v>
      </c>
      <c r="G65" s="15" t="s">
        <v>710</v>
      </c>
      <c r="H65" s="15" t="s">
        <v>711</v>
      </c>
      <c r="J65" s="15">
        <v>39000</v>
      </c>
      <c r="K65" s="15" t="s">
        <v>712</v>
      </c>
      <c r="N65" s="23">
        <f t="shared" si="0"/>
        <v>6.7179487179487181</v>
      </c>
      <c r="O65" s="23">
        <f t="shared" si="1"/>
        <v>7.6923076923076927E-3</v>
      </c>
      <c r="P65" s="23">
        <f t="shared" si="2"/>
        <v>1.1450381679389313E-3</v>
      </c>
      <c r="Q65" s="15" t="s">
        <v>308</v>
      </c>
      <c r="R65" s="15" t="s">
        <v>637</v>
      </c>
      <c r="S65" s="15">
        <v>300</v>
      </c>
      <c r="T65" s="15" t="s">
        <v>355</v>
      </c>
      <c r="U65" s="15" t="s">
        <v>266</v>
      </c>
      <c r="V65" s="15" t="s">
        <v>253</v>
      </c>
      <c r="X65" s="15" t="s">
        <v>254</v>
      </c>
      <c r="Y65" s="15" t="s">
        <v>255</v>
      </c>
      <c r="AC65" s="15" t="s">
        <v>705</v>
      </c>
      <c r="AD65" s="15" t="s">
        <v>705</v>
      </c>
    </row>
    <row r="66" spans="1:30" hidden="1">
      <c r="A66" s="15" t="s">
        <v>713</v>
      </c>
      <c r="C66" s="15" t="s">
        <v>714</v>
      </c>
      <c r="D66" s="15" t="s">
        <v>715</v>
      </c>
      <c r="E66" s="15" t="s">
        <v>716</v>
      </c>
      <c r="F66" s="15" t="s">
        <v>272</v>
      </c>
      <c r="G66" s="15" t="s">
        <v>717</v>
      </c>
      <c r="H66" s="15" t="s">
        <v>718</v>
      </c>
      <c r="J66" s="15">
        <v>21000</v>
      </c>
      <c r="K66" s="15" t="s">
        <v>563</v>
      </c>
      <c r="N66" s="23">
        <f t="shared" ref="N66:N129" si="3">K66/J66</f>
        <v>6.666666666666667</v>
      </c>
      <c r="O66" s="23">
        <f t="shared" ref="O66:O129" si="4">S66/J66</f>
        <v>9.5238095238095247E-3</v>
      </c>
      <c r="P66" s="23">
        <f t="shared" ref="P66:P129" si="5">S66/K66</f>
        <v>1.4285714285714286E-3</v>
      </c>
      <c r="Q66" s="15" t="s">
        <v>308</v>
      </c>
      <c r="R66" s="15" t="s">
        <v>719</v>
      </c>
      <c r="S66" s="15">
        <v>200</v>
      </c>
      <c r="T66" s="15" t="s">
        <v>283</v>
      </c>
      <c r="U66" s="15" t="s">
        <v>266</v>
      </c>
      <c r="V66" s="15" t="s">
        <v>253</v>
      </c>
      <c r="X66" s="15" t="s">
        <v>254</v>
      </c>
      <c r="Y66" s="15" t="s">
        <v>255</v>
      </c>
      <c r="AC66" s="15" t="s">
        <v>720</v>
      </c>
      <c r="AD66" s="15" t="s">
        <v>720</v>
      </c>
    </row>
    <row r="67" spans="1:30" hidden="1">
      <c r="A67" s="15" t="s">
        <v>721</v>
      </c>
      <c r="C67" s="15" t="s">
        <v>722</v>
      </c>
      <c r="D67" s="15" t="s">
        <v>723</v>
      </c>
      <c r="E67" s="15" t="s">
        <v>724</v>
      </c>
      <c r="F67" s="15" t="s">
        <v>245</v>
      </c>
      <c r="G67" s="15" t="s">
        <v>725</v>
      </c>
      <c r="H67" s="15" t="s">
        <v>726</v>
      </c>
      <c r="I67" s="22"/>
      <c r="J67" s="15">
        <v>23000</v>
      </c>
      <c r="K67" s="15" t="s">
        <v>727</v>
      </c>
      <c r="N67" s="23">
        <f t="shared" si="3"/>
        <v>6.6521739130434785</v>
      </c>
      <c r="O67" s="23">
        <f t="shared" si="4"/>
        <v>8.6956521739130436E-3</v>
      </c>
      <c r="P67" s="23">
        <f t="shared" si="5"/>
        <v>1.30718954248366E-3</v>
      </c>
      <c r="Q67" s="15" t="s">
        <v>249</v>
      </c>
      <c r="R67" s="15" t="s">
        <v>728</v>
      </c>
      <c r="S67" s="15">
        <v>200</v>
      </c>
      <c r="T67" s="15" t="s">
        <v>604</v>
      </c>
      <c r="U67" s="15" t="s">
        <v>252</v>
      </c>
      <c r="V67" s="15" t="s">
        <v>253</v>
      </c>
      <c r="X67" s="15" t="s">
        <v>254</v>
      </c>
      <c r="Y67" s="15" t="s">
        <v>255</v>
      </c>
      <c r="AC67" s="15" t="s">
        <v>720</v>
      </c>
      <c r="AD67" s="15" t="s">
        <v>720</v>
      </c>
    </row>
    <row r="68" spans="1:30" hidden="1">
      <c r="A68" s="15" t="s">
        <v>729</v>
      </c>
      <c r="C68" s="15" t="s">
        <v>730</v>
      </c>
      <c r="D68" s="15" t="s">
        <v>731</v>
      </c>
      <c r="E68" s="15" t="s">
        <v>732</v>
      </c>
      <c r="F68" s="15" t="s">
        <v>245</v>
      </c>
      <c r="G68" s="15" t="s">
        <v>169</v>
      </c>
      <c r="H68" s="15" t="s">
        <v>733</v>
      </c>
      <c r="J68" s="15">
        <v>20000</v>
      </c>
      <c r="K68" s="15" t="s">
        <v>734</v>
      </c>
      <c r="N68" s="23">
        <f t="shared" si="3"/>
        <v>6.65</v>
      </c>
      <c r="O68" s="23">
        <f t="shared" si="4"/>
        <v>0.01</v>
      </c>
      <c r="P68" s="23">
        <f t="shared" si="5"/>
        <v>1.5037593984962407E-3</v>
      </c>
      <c r="Q68" s="15" t="s">
        <v>249</v>
      </c>
      <c r="R68" s="15" t="s">
        <v>735</v>
      </c>
      <c r="S68" s="15">
        <v>200</v>
      </c>
      <c r="T68" s="15" t="s">
        <v>283</v>
      </c>
      <c r="U68" s="15" t="s">
        <v>266</v>
      </c>
      <c r="V68" s="15" t="s">
        <v>253</v>
      </c>
      <c r="W68" s="15">
        <v>300</v>
      </c>
      <c r="X68" s="15" t="s">
        <v>254</v>
      </c>
      <c r="Y68" s="15" t="s">
        <v>255</v>
      </c>
      <c r="AC68" s="15" t="s">
        <v>720</v>
      </c>
      <c r="AD68" s="15" t="s">
        <v>720</v>
      </c>
    </row>
    <row r="69" spans="1:30" hidden="1">
      <c r="A69" s="15" t="s">
        <v>736</v>
      </c>
      <c r="C69" s="15" t="s">
        <v>737</v>
      </c>
      <c r="D69" s="15" t="s">
        <v>738</v>
      </c>
      <c r="E69" s="15" t="s">
        <v>739</v>
      </c>
      <c r="F69" s="15" t="s">
        <v>245</v>
      </c>
      <c r="G69" s="15" t="s">
        <v>740</v>
      </c>
      <c r="H69" s="15" t="s">
        <v>741</v>
      </c>
      <c r="J69" s="15">
        <v>11000</v>
      </c>
      <c r="K69" s="15" t="s">
        <v>636</v>
      </c>
      <c r="N69" s="23">
        <f t="shared" si="3"/>
        <v>6.6363636363636367</v>
      </c>
      <c r="O69" s="23">
        <f t="shared" si="4"/>
        <v>1.8181818181818181E-2</v>
      </c>
      <c r="P69" s="23">
        <f t="shared" si="5"/>
        <v>2.7397260273972603E-3</v>
      </c>
      <c r="Q69" s="15" t="s">
        <v>249</v>
      </c>
      <c r="R69" s="15" t="s">
        <v>276</v>
      </c>
      <c r="S69" s="15">
        <v>200</v>
      </c>
      <c r="T69" s="15" t="s">
        <v>309</v>
      </c>
      <c r="U69" s="15" t="s">
        <v>266</v>
      </c>
      <c r="V69" s="15" t="s">
        <v>253</v>
      </c>
      <c r="X69" s="15" t="s">
        <v>254</v>
      </c>
      <c r="Y69" s="15" t="s">
        <v>255</v>
      </c>
      <c r="AC69" s="15" t="s">
        <v>742</v>
      </c>
      <c r="AD69" s="15" t="s">
        <v>742</v>
      </c>
    </row>
    <row r="70" spans="1:30" hidden="1">
      <c r="A70" s="15" t="s">
        <v>252</v>
      </c>
      <c r="C70" s="15" t="s">
        <v>743</v>
      </c>
      <c r="D70" s="15" t="s">
        <v>744</v>
      </c>
      <c r="E70" s="15" t="s">
        <v>745</v>
      </c>
      <c r="F70" s="15" t="s">
        <v>272</v>
      </c>
      <c r="G70" s="15" t="s">
        <v>746</v>
      </c>
      <c r="H70" s="15" t="s">
        <v>747</v>
      </c>
      <c r="J70" s="15">
        <v>12000</v>
      </c>
      <c r="K70" s="15" t="s">
        <v>748</v>
      </c>
      <c r="N70" s="23">
        <f t="shared" si="3"/>
        <v>6.583333333333333</v>
      </c>
      <c r="O70" s="23">
        <f t="shared" si="4"/>
        <v>1.6666666666666666E-2</v>
      </c>
      <c r="P70" s="23">
        <f t="shared" si="5"/>
        <v>2.5316455696202532E-3</v>
      </c>
      <c r="Q70" s="15" t="s">
        <v>308</v>
      </c>
      <c r="R70" s="15" t="s">
        <v>749</v>
      </c>
      <c r="S70" s="15">
        <v>200</v>
      </c>
      <c r="T70" s="15" t="s">
        <v>283</v>
      </c>
      <c r="U70" s="15" t="s">
        <v>750</v>
      </c>
      <c r="V70" s="15" t="s">
        <v>253</v>
      </c>
      <c r="X70" s="15" t="s">
        <v>751</v>
      </c>
      <c r="Y70" s="15" t="s">
        <v>255</v>
      </c>
      <c r="AC70" s="15" t="s">
        <v>742</v>
      </c>
      <c r="AD70" s="15" t="s">
        <v>742</v>
      </c>
    </row>
    <row r="71" spans="1:30" hidden="1">
      <c r="A71" s="15" t="s">
        <v>752</v>
      </c>
      <c r="C71" s="15" t="s">
        <v>351</v>
      </c>
      <c r="D71" s="15" t="s">
        <v>33</v>
      </c>
      <c r="E71" s="15" t="s">
        <v>744</v>
      </c>
      <c r="F71" s="15" t="s">
        <v>272</v>
      </c>
      <c r="G71" s="15" t="s">
        <v>753</v>
      </c>
      <c r="H71" s="15" t="s">
        <v>754</v>
      </c>
      <c r="J71" s="15">
        <v>53000</v>
      </c>
      <c r="K71" s="15" t="s">
        <v>441</v>
      </c>
      <c r="N71" s="23">
        <f t="shared" si="3"/>
        <v>5.6603773584905657</v>
      </c>
      <c r="O71" s="23" t="e">
        <f t="shared" si="4"/>
        <v>#VALUE!</v>
      </c>
      <c r="P71" s="23" t="e">
        <f t="shared" si="5"/>
        <v>#VALUE!</v>
      </c>
      <c r="Q71" s="15" t="s">
        <v>308</v>
      </c>
      <c r="R71" s="15" t="s">
        <v>354</v>
      </c>
      <c r="S71" s="15" t="s">
        <v>299</v>
      </c>
      <c r="T71" s="15" t="s">
        <v>283</v>
      </c>
      <c r="U71" s="15" t="s">
        <v>252</v>
      </c>
      <c r="V71" s="15" t="s">
        <v>37</v>
      </c>
      <c r="W71" s="15">
        <v>500</v>
      </c>
      <c r="X71" s="15" t="s">
        <v>755</v>
      </c>
      <c r="Y71" s="15" t="s">
        <v>255</v>
      </c>
      <c r="AC71" s="15" t="s">
        <v>756</v>
      </c>
      <c r="AD71" s="15" t="s">
        <v>756</v>
      </c>
    </row>
    <row r="72" spans="1:30" hidden="1">
      <c r="A72" s="15" t="s">
        <v>371</v>
      </c>
      <c r="C72" s="15" t="s">
        <v>32</v>
      </c>
      <c r="D72" s="15" t="s">
        <v>757</v>
      </c>
      <c r="E72" s="15" t="s">
        <v>36</v>
      </c>
      <c r="F72" s="15" t="s">
        <v>272</v>
      </c>
      <c r="G72" s="15" t="s">
        <v>32</v>
      </c>
      <c r="H72" s="15" t="s">
        <v>34</v>
      </c>
      <c r="J72" s="15">
        <v>15000</v>
      </c>
      <c r="K72" s="15" t="s">
        <v>481</v>
      </c>
      <c r="N72" s="23">
        <f t="shared" si="3"/>
        <v>6.5333333333333332</v>
      </c>
      <c r="O72" s="23">
        <f t="shared" si="4"/>
        <v>1.3333333333333334E-2</v>
      </c>
      <c r="P72" s="23">
        <f t="shared" si="5"/>
        <v>2.0408163265306124E-3</v>
      </c>
      <c r="Q72" s="15" t="s">
        <v>249</v>
      </c>
      <c r="R72" s="15" t="s">
        <v>338</v>
      </c>
      <c r="S72" s="15">
        <v>200</v>
      </c>
      <c r="T72" s="15" t="s">
        <v>291</v>
      </c>
      <c r="U72" s="15" t="s">
        <v>252</v>
      </c>
      <c r="V72" s="15" t="s">
        <v>37</v>
      </c>
      <c r="W72" s="15">
        <v>300</v>
      </c>
      <c r="X72" s="15" t="s">
        <v>758</v>
      </c>
      <c r="Y72" s="15" t="s">
        <v>255</v>
      </c>
      <c r="AC72" s="15" t="s">
        <v>759</v>
      </c>
      <c r="AD72" s="15" t="s">
        <v>759</v>
      </c>
    </row>
    <row r="73" spans="1:30" hidden="1">
      <c r="A73" s="15" t="s">
        <v>760</v>
      </c>
      <c r="C73" s="15" t="s">
        <v>761</v>
      </c>
      <c r="D73" s="15" t="s">
        <v>762</v>
      </c>
      <c r="E73" s="15" t="s">
        <v>763</v>
      </c>
      <c r="F73" s="15" t="s">
        <v>245</v>
      </c>
      <c r="G73" s="15" t="s">
        <v>764</v>
      </c>
      <c r="H73" s="15" t="s">
        <v>765</v>
      </c>
      <c r="J73" s="15">
        <v>27000</v>
      </c>
      <c r="K73" s="15" t="s">
        <v>766</v>
      </c>
      <c r="N73" s="23">
        <f t="shared" si="3"/>
        <v>6.4814814814814818</v>
      </c>
      <c r="O73" s="23">
        <f t="shared" si="4"/>
        <v>7.4074074074074077E-3</v>
      </c>
      <c r="P73" s="23">
        <f t="shared" si="5"/>
        <v>1.1428571428571429E-3</v>
      </c>
      <c r="Q73" s="15" t="s">
        <v>249</v>
      </c>
      <c r="R73" s="15" t="s">
        <v>276</v>
      </c>
      <c r="S73" s="15">
        <v>200</v>
      </c>
      <c r="T73" s="15" t="s">
        <v>767</v>
      </c>
      <c r="U73" s="15" t="s">
        <v>266</v>
      </c>
      <c r="V73" s="15" t="s">
        <v>253</v>
      </c>
      <c r="W73" s="15">
        <v>300</v>
      </c>
      <c r="X73" s="15" t="s">
        <v>254</v>
      </c>
      <c r="Y73" s="15" t="s">
        <v>255</v>
      </c>
      <c r="AC73" s="15" t="s">
        <v>759</v>
      </c>
      <c r="AD73" s="15" t="s">
        <v>759</v>
      </c>
    </row>
    <row r="74" spans="1:30" hidden="1">
      <c r="A74" s="15" t="s">
        <v>768</v>
      </c>
      <c r="C74" s="15" t="s">
        <v>769</v>
      </c>
      <c r="D74" s="15" t="s">
        <v>770</v>
      </c>
      <c r="E74" s="15" t="s">
        <v>771</v>
      </c>
      <c r="F74" s="15" t="s">
        <v>245</v>
      </c>
      <c r="G74" s="15" t="s">
        <v>772</v>
      </c>
      <c r="H74" s="15" t="s">
        <v>773</v>
      </c>
      <c r="J74" s="15">
        <v>73000</v>
      </c>
      <c r="K74" s="15" t="s">
        <v>774</v>
      </c>
      <c r="N74" s="23">
        <f t="shared" si="3"/>
        <v>6.4383561643835616</v>
      </c>
      <c r="O74" s="23">
        <f t="shared" si="4"/>
        <v>4.10958904109589E-3</v>
      </c>
      <c r="P74" s="23">
        <f t="shared" si="5"/>
        <v>6.382978723404255E-4</v>
      </c>
      <c r="Q74" s="15" t="s">
        <v>249</v>
      </c>
      <c r="R74" s="15" t="s">
        <v>328</v>
      </c>
      <c r="S74" s="15">
        <v>300</v>
      </c>
      <c r="T74" s="15" t="s">
        <v>283</v>
      </c>
      <c r="U74" s="15" t="s">
        <v>266</v>
      </c>
      <c r="V74" s="15" t="s">
        <v>253</v>
      </c>
      <c r="X74" s="15" t="s">
        <v>254</v>
      </c>
      <c r="Y74" s="15" t="s">
        <v>255</v>
      </c>
      <c r="AC74" s="15" t="s">
        <v>775</v>
      </c>
      <c r="AD74" s="15" t="s">
        <v>775</v>
      </c>
    </row>
    <row r="75" spans="1:30" hidden="1">
      <c r="A75" s="15" t="s">
        <v>776</v>
      </c>
      <c r="C75" s="15" t="s">
        <v>777</v>
      </c>
      <c r="D75" s="15" t="s">
        <v>778</v>
      </c>
      <c r="E75" s="15" t="s">
        <v>779</v>
      </c>
      <c r="F75" s="15" t="s">
        <v>272</v>
      </c>
      <c r="G75" s="15" t="s">
        <v>780</v>
      </c>
      <c r="H75" s="15" t="s">
        <v>781</v>
      </c>
      <c r="J75" s="15">
        <v>44000</v>
      </c>
      <c r="K75" s="15" t="s">
        <v>782</v>
      </c>
      <c r="N75" s="23">
        <f t="shared" si="3"/>
        <v>6.4090909090909092</v>
      </c>
      <c r="O75" s="23">
        <f t="shared" si="4"/>
        <v>6.8181818181818179E-3</v>
      </c>
      <c r="P75" s="23">
        <f t="shared" si="5"/>
        <v>1.0638297872340426E-3</v>
      </c>
      <c r="Q75" s="15" t="s">
        <v>249</v>
      </c>
      <c r="R75" s="15" t="s">
        <v>328</v>
      </c>
      <c r="S75" s="15">
        <v>300</v>
      </c>
      <c r="T75" s="15" t="s">
        <v>309</v>
      </c>
      <c r="U75" s="15" t="s">
        <v>318</v>
      </c>
      <c r="V75" s="15" t="s">
        <v>253</v>
      </c>
      <c r="X75" s="15" t="s">
        <v>254</v>
      </c>
      <c r="Y75" s="15" t="s">
        <v>255</v>
      </c>
      <c r="AC75" s="15" t="s">
        <v>783</v>
      </c>
      <c r="AD75" s="15" t="s">
        <v>783</v>
      </c>
    </row>
    <row r="76" spans="1:30" hidden="1">
      <c r="A76" s="15" t="s">
        <v>784</v>
      </c>
      <c r="C76" s="15" t="s">
        <v>785</v>
      </c>
      <c r="D76" s="15" t="s">
        <v>786</v>
      </c>
      <c r="E76" s="15" t="s">
        <v>778</v>
      </c>
      <c r="F76" s="15" t="s">
        <v>245</v>
      </c>
      <c r="G76" s="15" t="s">
        <v>787</v>
      </c>
      <c r="H76" s="15" t="s">
        <v>788</v>
      </c>
      <c r="I76" s="22"/>
      <c r="J76" s="15">
        <v>66000</v>
      </c>
      <c r="K76" s="15" t="s">
        <v>789</v>
      </c>
      <c r="N76" s="23">
        <f t="shared" si="3"/>
        <v>5.4545454545454541</v>
      </c>
      <c r="O76" s="23" t="e">
        <f t="shared" si="4"/>
        <v>#VALUE!</v>
      </c>
      <c r="P76" s="23" t="e">
        <f t="shared" si="5"/>
        <v>#VALUE!</v>
      </c>
      <c r="Q76" s="15" t="s">
        <v>249</v>
      </c>
      <c r="R76" s="15" t="s">
        <v>790</v>
      </c>
      <c r="S76" s="15" t="s">
        <v>299</v>
      </c>
      <c r="T76" s="15" t="s">
        <v>283</v>
      </c>
      <c r="U76" s="15" t="s">
        <v>493</v>
      </c>
      <c r="V76" s="15" t="s">
        <v>37</v>
      </c>
      <c r="W76" s="15">
        <v>500</v>
      </c>
      <c r="X76" s="15" t="s">
        <v>788</v>
      </c>
      <c r="Y76" s="15" t="s">
        <v>255</v>
      </c>
      <c r="AC76" s="15" t="s">
        <v>783</v>
      </c>
      <c r="AD76" s="15" t="s">
        <v>783</v>
      </c>
    </row>
    <row r="77" spans="1:30" hidden="1">
      <c r="A77" s="15" t="s">
        <v>791</v>
      </c>
      <c r="C77" s="15" t="s">
        <v>725</v>
      </c>
      <c r="D77" s="15" t="s">
        <v>792</v>
      </c>
      <c r="E77" s="15" t="s">
        <v>786</v>
      </c>
      <c r="F77" s="15" t="s">
        <v>245</v>
      </c>
      <c r="G77" s="15" t="s">
        <v>793</v>
      </c>
      <c r="H77" s="15" t="s">
        <v>794</v>
      </c>
      <c r="I77" s="22"/>
      <c r="J77" s="15">
        <v>26000</v>
      </c>
      <c r="K77" s="15" t="s">
        <v>795</v>
      </c>
      <c r="N77" s="23">
        <f t="shared" si="3"/>
        <v>7.1538461538461542</v>
      </c>
      <c r="O77" s="23" t="e">
        <f t="shared" si="4"/>
        <v>#VALUE!</v>
      </c>
      <c r="P77" s="23" t="e">
        <f t="shared" si="5"/>
        <v>#VALUE!</v>
      </c>
      <c r="Q77" s="15" t="s">
        <v>249</v>
      </c>
      <c r="R77" s="15" t="s">
        <v>276</v>
      </c>
      <c r="S77" s="15" t="s">
        <v>299</v>
      </c>
      <c r="T77" s="15" t="s">
        <v>283</v>
      </c>
      <c r="U77" s="15" t="s">
        <v>371</v>
      </c>
      <c r="V77" s="15" t="s">
        <v>253</v>
      </c>
      <c r="W77" s="15">
        <v>300</v>
      </c>
      <c r="X77" s="15" t="s">
        <v>794</v>
      </c>
      <c r="Y77" s="15" t="s">
        <v>255</v>
      </c>
      <c r="AC77" s="15" t="s">
        <v>796</v>
      </c>
      <c r="AD77" s="15" t="s">
        <v>796</v>
      </c>
    </row>
    <row r="78" spans="1:30" hidden="1">
      <c r="A78" s="15" t="s">
        <v>797</v>
      </c>
      <c r="C78" s="15" t="s">
        <v>787</v>
      </c>
      <c r="D78" s="15" t="s">
        <v>798</v>
      </c>
      <c r="E78" s="15" t="s">
        <v>792</v>
      </c>
      <c r="F78" s="15" t="s">
        <v>245</v>
      </c>
      <c r="G78" s="15" t="s">
        <v>598</v>
      </c>
      <c r="H78" s="15" t="s">
        <v>799</v>
      </c>
      <c r="I78" s="22"/>
      <c r="J78" s="15">
        <v>10000</v>
      </c>
      <c r="K78" s="15" t="s">
        <v>800</v>
      </c>
      <c r="N78" s="23">
        <f t="shared" si="3"/>
        <v>11.5</v>
      </c>
      <c r="O78" s="23" t="e">
        <f t="shared" si="4"/>
        <v>#VALUE!</v>
      </c>
      <c r="P78" s="23" t="e">
        <f t="shared" si="5"/>
        <v>#VALUE!</v>
      </c>
      <c r="Q78" s="15" t="s">
        <v>249</v>
      </c>
      <c r="R78" s="15" t="s">
        <v>801</v>
      </c>
      <c r="S78" s="15" t="s">
        <v>299</v>
      </c>
      <c r="T78" s="15" t="s">
        <v>283</v>
      </c>
      <c r="U78" s="15" t="s">
        <v>371</v>
      </c>
      <c r="V78" s="15" t="s">
        <v>253</v>
      </c>
      <c r="W78" s="15">
        <v>300</v>
      </c>
      <c r="X78" s="15" t="s">
        <v>799</v>
      </c>
      <c r="Y78" s="15" t="s">
        <v>255</v>
      </c>
      <c r="AC78" s="15" t="s">
        <v>802</v>
      </c>
      <c r="AD78" s="15" t="s">
        <v>802</v>
      </c>
    </row>
    <row r="79" spans="1:30" hidden="1">
      <c r="A79" s="15" t="s">
        <v>803</v>
      </c>
      <c r="C79" s="15" t="s">
        <v>793</v>
      </c>
      <c r="D79" s="15" t="s">
        <v>804</v>
      </c>
      <c r="E79" s="15" t="s">
        <v>798</v>
      </c>
      <c r="F79" s="15" t="s">
        <v>245</v>
      </c>
      <c r="G79" s="15" t="s">
        <v>805</v>
      </c>
      <c r="H79" s="15" t="s">
        <v>806</v>
      </c>
      <c r="J79" s="15">
        <v>53000</v>
      </c>
      <c r="K79" s="15" t="s">
        <v>490</v>
      </c>
      <c r="N79" s="23">
        <f t="shared" si="3"/>
        <v>6.2641509433962268</v>
      </c>
      <c r="O79" s="23" t="e">
        <f t="shared" si="4"/>
        <v>#VALUE!</v>
      </c>
      <c r="P79" s="23" t="e">
        <f t="shared" si="5"/>
        <v>#VALUE!</v>
      </c>
      <c r="Q79" s="15" t="s">
        <v>249</v>
      </c>
      <c r="R79" s="15" t="s">
        <v>361</v>
      </c>
      <c r="S79" s="15" t="s">
        <v>299</v>
      </c>
      <c r="T79" s="15" t="s">
        <v>283</v>
      </c>
      <c r="U79" s="15" t="s">
        <v>371</v>
      </c>
      <c r="V79" s="15" t="s">
        <v>253</v>
      </c>
      <c r="W79" s="15">
        <v>500</v>
      </c>
      <c r="X79" s="15" t="s">
        <v>806</v>
      </c>
      <c r="Y79" s="15" t="s">
        <v>255</v>
      </c>
      <c r="AC79" s="15" t="s">
        <v>807</v>
      </c>
      <c r="AD79" s="15" t="s">
        <v>807</v>
      </c>
    </row>
    <row r="80" spans="1:30" hidden="1">
      <c r="A80" s="15" t="s">
        <v>808</v>
      </c>
      <c r="C80" s="15" t="s">
        <v>809</v>
      </c>
      <c r="D80" s="15" t="s">
        <v>810</v>
      </c>
      <c r="E80" s="15" t="s">
        <v>811</v>
      </c>
      <c r="F80" s="15" t="s">
        <v>366</v>
      </c>
      <c r="G80" s="15" t="s">
        <v>812</v>
      </c>
      <c r="H80" s="15" t="s">
        <v>813</v>
      </c>
      <c r="J80" s="15">
        <v>11000</v>
      </c>
      <c r="K80" s="15" t="s">
        <v>814</v>
      </c>
      <c r="N80" s="23">
        <f t="shared" si="3"/>
        <v>6.3636363636363633</v>
      </c>
      <c r="O80" s="23">
        <f t="shared" si="4"/>
        <v>1.8181818181818181E-2</v>
      </c>
      <c r="P80" s="23">
        <f t="shared" si="5"/>
        <v>2.8571428571428571E-3</v>
      </c>
      <c r="Q80" s="15" t="s">
        <v>308</v>
      </c>
      <c r="R80" s="15" t="s">
        <v>815</v>
      </c>
      <c r="S80" s="15">
        <v>200</v>
      </c>
      <c r="T80" s="15" t="s">
        <v>816</v>
      </c>
      <c r="U80" s="15" t="s">
        <v>266</v>
      </c>
      <c r="V80" s="15" t="s">
        <v>37</v>
      </c>
      <c r="W80" s="15">
        <v>300</v>
      </c>
      <c r="X80" s="15" t="s">
        <v>817</v>
      </c>
      <c r="Y80" s="15" t="s">
        <v>255</v>
      </c>
      <c r="AC80" s="15" t="s">
        <v>818</v>
      </c>
      <c r="AD80" s="15" t="s">
        <v>818</v>
      </c>
    </row>
    <row r="81" spans="1:30" hidden="1">
      <c r="A81" s="15" t="s">
        <v>819</v>
      </c>
      <c r="C81" s="15" t="s">
        <v>805</v>
      </c>
      <c r="D81" s="15" t="s">
        <v>820</v>
      </c>
      <c r="E81" s="15" t="s">
        <v>810</v>
      </c>
      <c r="F81" s="15" t="s">
        <v>245</v>
      </c>
      <c r="G81" s="15" t="s">
        <v>821</v>
      </c>
      <c r="H81" s="15" t="s">
        <v>822</v>
      </c>
      <c r="I81" s="22"/>
      <c r="J81" s="15">
        <v>23000</v>
      </c>
      <c r="K81" s="15" t="s">
        <v>823</v>
      </c>
      <c r="N81" s="23">
        <f t="shared" si="3"/>
        <v>5.6521739130434785</v>
      </c>
      <c r="O81" s="23" t="e">
        <f t="shared" si="4"/>
        <v>#VALUE!</v>
      </c>
      <c r="P81" s="23" t="e">
        <f t="shared" si="5"/>
        <v>#VALUE!</v>
      </c>
      <c r="Q81" s="15" t="s">
        <v>249</v>
      </c>
      <c r="R81" s="15" t="s">
        <v>824</v>
      </c>
      <c r="S81" s="15" t="s">
        <v>299</v>
      </c>
      <c r="T81" s="15" t="s">
        <v>283</v>
      </c>
      <c r="U81" s="15" t="s">
        <v>493</v>
      </c>
      <c r="V81" s="15" t="s">
        <v>37</v>
      </c>
      <c r="W81" s="15">
        <v>300</v>
      </c>
      <c r="X81" s="15" t="s">
        <v>822</v>
      </c>
      <c r="Y81" s="15" t="s">
        <v>255</v>
      </c>
      <c r="AC81" s="15" t="s">
        <v>825</v>
      </c>
      <c r="AD81" s="15" t="s">
        <v>825</v>
      </c>
    </row>
    <row r="82" spans="1:30" hidden="1">
      <c r="A82" s="15" t="s">
        <v>826</v>
      </c>
      <c r="C82" s="15" t="s">
        <v>601</v>
      </c>
      <c r="D82" s="15" t="s">
        <v>827</v>
      </c>
      <c r="E82" s="15" t="s">
        <v>820</v>
      </c>
      <c r="F82" s="15" t="s">
        <v>245</v>
      </c>
      <c r="G82" s="15" t="s">
        <v>828</v>
      </c>
      <c r="H82" s="15" t="s">
        <v>829</v>
      </c>
      <c r="I82" s="22"/>
      <c r="J82" s="15">
        <v>15000</v>
      </c>
      <c r="K82" s="15" t="s">
        <v>830</v>
      </c>
      <c r="N82" s="23">
        <f t="shared" si="3"/>
        <v>10</v>
      </c>
      <c r="O82" s="23" t="e">
        <f t="shared" si="4"/>
        <v>#VALUE!</v>
      </c>
      <c r="P82" s="23" t="e">
        <f t="shared" si="5"/>
        <v>#VALUE!</v>
      </c>
      <c r="Q82" s="15" t="s">
        <v>249</v>
      </c>
      <c r="R82" s="15" t="s">
        <v>831</v>
      </c>
      <c r="S82" s="15" t="s">
        <v>299</v>
      </c>
      <c r="T82" s="15" t="s">
        <v>283</v>
      </c>
      <c r="U82" s="15" t="s">
        <v>424</v>
      </c>
      <c r="V82" s="15" t="s">
        <v>37</v>
      </c>
      <c r="W82" s="15">
        <v>300</v>
      </c>
      <c r="X82" s="15" t="s">
        <v>829</v>
      </c>
      <c r="Y82" s="15" t="s">
        <v>255</v>
      </c>
      <c r="AC82" s="15" t="s">
        <v>832</v>
      </c>
      <c r="AD82" s="15" t="s">
        <v>832</v>
      </c>
    </row>
    <row r="83" spans="1:30" hidden="1">
      <c r="A83" s="15" t="s">
        <v>833</v>
      </c>
      <c r="C83" s="15" t="s">
        <v>753</v>
      </c>
      <c r="D83" s="15" t="s">
        <v>834</v>
      </c>
      <c r="E83" s="15" t="s">
        <v>835</v>
      </c>
      <c r="F83" s="15" t="s">
        <v>245</v>
      </c>
      <c r="G83" s="15" t="s">
        <v>522</v>
      </c>
      <c r="H83" s="15" t="s">
        <v>836</v>
      </c>
      <c r="J83" s="15">
        <v>31000</v>
      </c>
      <c r="K83" s="15" t="s">
        <v>837</v>
      </c>
      <c r="N83" s="23">
        <f t="shared" si="3"/>
        <v>6.290322580645161</v>
      </c>
      <c r="O83" s="23">
        <f t="shared" si="4"/>
        <v>9.6774193548387101E-3</v>
      </c>
      <c r="P83" s="23">
        <f t="shared" si="5"/>
        <v>1.5384615384615385E-3</v>
      </c>
      <c r="Q83" s="15" t="s">
        <v>249</v>
      </c>
      <c r="R83" s="15" t="s">
        <v>838</v>
      </c>
      <c r="S83" s="15">
        <v>300</v>
      </c>
      <c r="T83" s="15" t="s">
        <v>839</v>
      </c>
      <c r="U83" s="15" t="s">
        <v>251</v>
      </c>
      <c r="V83" s="15" t="s">
        <v>37</v>
      </c>
      <c r="W83" s="15">
        <v>500</v>
      </c>
      <c r="X83" s="15" t="s">
        <v>840</v>
      </c>
      <c r="Y83" s="15" t="s">
        <v>255</v>
      </c>
      <c r="AC83" s="15" t="s">
        <v>832</v>
      </c>
      <c r="AD83" s="15" t="s">
        <v>832</v>
      </c>
    </row>
    <row r="84" spans="1:30" hidden="1">
      <c r="A84" s="15" t="s">
        <v>841</v>
      </c>
      <c r="C84" s="15" t="s">
        <v>828</v>
      </c>
      <c r="D84" s="15" t="s">
        <v>842</v>
      </c>
      <c r="E84" s="15" t="s">
        <v>834</v>
      </c>
      <c r="F84" s="15" t="s">
        <v>245</v>
      </c>
      <c r="G84" s="15" t="s">
        <v>154</v>
      </c>
      <c r="H84" s="15" t="s">
        <v>843</v>
      </c>
      <c r="I84" s="22"/>
      <c r="J84" s="15">
        <v>11000</v>
      </c>
      <c r="K84" s="15" t="s">
        <v>830</v>
      </c>
      <c r="N84" s="23">
        <f t="shared" si="3"/>
        <v>13.636363636363637</v>
      </c>
      <c r="O84" s="23" t="e">
        <f t="shared" si="4"/>
        <v>#VALUE!</v>
      </c>
      <c r="P84" s="23" t="e">
        <f t="shared" si="5"/>
        <v>#VALUE!</v>
      </c>
      <c r="Q84" s="15" t="s">
        <v>249</v>
      </c>
      <c r="R84" s="15" t="s">
        <v>844</v>
      </c>
      <c r="S84" s="15" t="s">
        <v>299</v>
      </c>
      <c r="T84" s="15" t="s">
        <v>283</v>
      </c>
      <c r="U84" s="15" t="s">
        <v>424</v>
      </c>
      <c r="V84" s="15" t="s">
        <v>37</v>
      </c>
      <c r="W84" s="15">
        <v>300</v>
      </c>
      <c r="X84" s="15" t="s">
        <v>843</v>
      </c>
      <c r="Y84" s="15" t="s">
        <v>255</v>
      </c>
      <c r="AC84" s="15" t="s">
        <v>845</v>
      </c>
      <c r="AD84" s="15" t="s">
        <v>845</v>
      </c>
    </row>
    <row r="85" spans="1:30" hidden="1">
      <c r="A85" s="15" t="s">
        <v>846</v>
      </c>
      <c r="C85" s="15" t="s">
        <v>847</v>
      </c>
      <c r="D85" s="15" t="s">
        <v>848</v>
      </c>
      <c r="E85" s="15" t="s">
        <v>842</v>
      </c>
      <c r="F85" s="15" t="s">
        <v>245</v>
      </c>
      <c r="G85" s="15" t="s">
        <v>849</v>
      </c>
      <c r="H85" s="15" t="s">
        <v>850</v>
      </c>
      <c r="I85" s="22"/>
      <c r="J85" s="15">
        <v>50310</v>
      </c>
      <c r="K85" s="15" t="s">
        <v>823</v>
      </c>
      <c r="N85" s="23">
        <f t="shared" si="3"/>
        <v>2.5839793281653747</v>
      </c>
      <c r="O85" s="23" t="e">
        <f t="shared" si="4"/>
        <v>#VALUE!</v>
      </c>
      <c r="P85" s="23" t="e">
        <f t="shared" si="5"/>
        <v>#VALUE!</v>
      </c>
      <c r="Q85" s="15" t="s">
        <v>249</v>
      </c>
      <c r="R85" s="15" t="s">
        <v>851</v>
      </c>
      <c r="S85" s="15" t="s">
        <v>299</v>
      </c>
      <c r="T85" s="15" t="s">
        <v>283</v>
      </c>
      <c r="U85" s="15" t="s">
        <v>424</v>
      </c>
      <c r="V85" s="15" t="s">
        <v>37</v>
      </c>
      <c r="W85" s="15">
        <v>500</v>
      </c>
      <c r="X85" s="15" t="s">
        <v>850</v>
      </c>
      <c r="Y85" s="15" t="s">
        <v>255</v>
      </c>
      <c r="AC85" s="15" t="s">
        <v>852</v>
      </c>
      <c r="AD85" s="15" t="s">
        <v>852</v>
      </c>
    </row>
    <row r="86" spans="1:30" hidden="1">
      <c r="A86" s="15" t="s">
        <v>853</v>
      </c>
      <c r="C86" s="15" t="s">
        <v>854</v>
      </c>
      <c r="D86" s="15" t="s">
        <v>855</v>
      </c>
      <c r="E86" s="15" t="s">
        <v>856</v>
      </c>
      <c r="F86" s="15" t="s">
        <v>272</v>
      </c>
      <c r="G86" s="15" t="s">
        <v>857</v>
      </c>
      <c r="H86" s="15" t="s">
        <v>858</v>
      </c>
      <c r="J86" s="15">
        <v>42000</v>
      </c>
      <c r="K86" s="15" t="s">
        <v>859</v>
      </c>
      <c r="N86" s="23">
        <f t="shared" si="3"/>
        <v>6.2142857142857144</v>
      </c>
      <c r="O86" s="23">
        <f t="shared" si="4"/>
        <v>7.1428571428571426E-3</v>
      </c>
      <c r="P86" s="23">
        <f t="shared" si="5"/>
        <v>1.1494252873563218E-3</v>
      </c>
      <c r="Q86" s="15" t="s">
        <v>348</v>
      </c>
      <c r="R86" s="15" t="s">
        <v>860</v>
      </c>
      <c r="S86" s="15">
        <v>300</v>
      </c>
      <c r="T86" s="15" t="s">
        <v>283</v>
      </c>
      <c r="U86" s="15" t="s">
        <v>266</v>
      </c>
      <c r="V86" s="15" t="s">
        <v>37</v>
      </c>
      <c r="W86" s="15">
        <v>500</v>
      </c>
      <c r="X86" s="15" t="s">
        <v>861</v>
      </c>
      <c r="Y86" s="15" t="s">
        <v>255</v>
      </c>
      <c r="AC86" s="15" t="s">
        <v>862</v>
      </c>
      <c r="AD86" s="15" t="s">
        <v>862</v>
      </c>
    </row>
    <row r="87" spans="1:30" hidden="1">
      <c r="A87" s="15" t="s">
        <v>863</v>
      </c>
      <c r="C87" s="15" t="s">
        <v>864</v>
      </c>
      <c r="D87" s="15" t="s">
        <v>865</v>
      </c>
      <c r="E87" s="15" t="s">
        <v>855</v>
      </c>
      <c r="F87" s="15" t="s">
        <v>245</v>
      </c>
      <c r="G87" s="15" t="s">
        <v>866</v>
      </c>
      <c r="H87" s="15" t="s">
        <v>867</v>
      </c>
      <c r="I87" s="22"/>
      <c r="J87" s="15">
        <v>58000</v>
      </c>
      <c r="K87" s="15" t="s">
        <v>868</v>
      </c>
      <c r="N87" s="23">
        <f t="shared" si="3"/>
        <v>5.8620689655172411</v>
      </c>
      <c r="O87" s="23" t="e">
        <f t="shared" si="4"/>
        <v>#VALUE!</v>
      </c>
      <c r="P87" s="23" t="e">
        <f t="shared" si="5"/>
        <v>#VALUE!</v>
      </c>
      <c r="Q87" s="15" t="s">
        <v>249</v>
      </c>
      <c r="R87" s="15" t="s">
        <v>276</v>
      </c>
      <c r="S87" s="15" t="s">
        <v>299</v>
      </c>
      <c r="T87" s="15" t="s">
        <v>283</v>
      </c>
      <c r="U87" s="15" t="s">
        <v>869</v>
      </c>
      <c r="V87" s="15" t="s">
        <v>37</v>
      </c>
      <c r="W87" s="15">
        <v>500</v>
      </c>
      <c r="X87" s="15" t="s">
        <v>867</v>
      </c>
      <c r="Y87" s="15" t="s">
        <v>255</v>
      </c>
      <c r="AC87" s="15" t="s">
        <v>870</v>
      </c>
      <c r="AD87" s="15" t="s">
        <v>870</v>
      </c>
    </row>
    <row r="88" spans="1:30" hidden="1">
      <c r="A88" s="15" t="s">
        <v>871</v>
      </c>
      <c r="C88" s="15" t="s">
        <v>872</v>
      </c>
      <c r="D88" s="15" t="s">
        <v>873</v>
      </c>
      <c r="E88" s="15" t="s">
        <v>865</v>
      </c>
      <c r="F88" s="15" t="s">
        <v>245</v>
      </c>
      <c r="G88" s="15" t="s">
        <v>874</v>
      </c>
      <c r="H88" s="15" t="s">
        <v>875</v>
      </c>
      <c r="J88" s="15">
        <v>11168</v>
      </c>
      <c r="K88" s="15" t="s">
        <v>876</v>
      </c>
      <c r="N88" s="23">
        <f t="shared" si="3"/>
        <v>6.1457736389684809</v>
      </c>
      <c r="O88" s="23">
        <f t="shared" si="4"/>
        <v>1.7908309455587391E-2</v>
      </c>
      <c r="P88" s="23">
        <f t="shared" si="5"/>
        <v>2.9139227227693923E-3</v>
      </c>
      <c r="Q88" s="15" t="s">
        <v>877</v>
      </c>
      <c r="R88" s="15" t="s">
        <v>878</v>
      </c>
      <c r="S88" s="15">
        <v>200</v>
      </c>
      <c r="T88" s="15" t="s">
        <v>355</v>
      </c>
      <c r="U88" s="15" t="s">
        <v>695</v>
      </c>
      <c r="V88" s="15" t="s">
        <v>37</v>
      </c>
      <c r="W88" s="15">
        <v>300</v>
      </c>
      <c r="X88" s="15" t="s">
        <v>254</v>
      </c>
      <c r="Y88" s="15" t="s">
        <v>255</v>
      </c>
      <c r="AC88" s="15" t="s">
        <v>870</v>
      </c>
      <c r="AD88" s="15" t="s">
        <v>870</v>
      </c>
    </row>
    <row r="89" spans="1:30" hidden="1">
      <c r="A89" s="15" t="s">
        <v>879</v>
      </c>
      <c r="C89" s="15" t="s">
        <v>880</v>
      </c>
      <c r="D89" s="15" t="s">
        <v>881</v>
      </c>
      <c r="E89" s="15" t="s">
        <v>882</v>
      </c>
      <c r="F89" s="15" t="s">
        <v>245</v>
      </c>
      <c r="G89" s="15" t="s">
        <v>883</v>
      </c>
      <c r="H89" s="15" t="s">
        <v>884</v>
      </c>
      <c r="J89" s="15">
        <v>19000</v>
      </c>
      <c r="K89" s="15" t="s">
        <v>800</v>
      </c>
      <c r="N89" s="23">
        <f t="shared" si="3"/>
        <v>6.0526315789473681</v>
      </c>
      <c r="O89" s="23">
        <f t="shared" si="4"/>
        <v>1.0526315789473684E-2</v>
      </c>
      <c r="P89" s="23">
        <f t="shared" si="5"/>
        <v>1.7391304347826088E-3</v>
      </c>
      <c r="Q89" s="15" t="s">
        <v>249</v>
      </c>
      <c r="R89" s="15" t="s">
        <v>885</v>
      </c>
      <c r="S89" s="15">
        <v>200</v>
      </c>
      <c r="T89" s="15" t="s">
        <v>283</v>
      </c>
      <c r="U89" s="15" t="s">
        <v>266</v>
      </c>
      <c r="V89" s="15" t="s">
        <v>253</v>
      </c>
      <c r="X89" s="15" t="s">
        <v>254</v>
      </c>
      <c r="Y89" s="15" t="s">
        <v>255</v>
      </c>
      <c r="AC89" s="15" t="s">
        <v>886</v>
      </c>
      <c r="AD89" s="15" t="s">
        <v>886</v>
      </c>
    </row>
    <row r="90" spans="1:30" hidden="1">
      <c r="A90" s="15" t="s">
        <v>887</v>
      </c>
      <c r="C90" s="15" t="s">
        <v>888</v>
      </c>
      <c r="D90" s="15" t="s">
        <v>889</v>
      </c>
      <c r="E90" s="15" t="s">
        <v>890</v>
      </c>
      <c r="F90" s="15" t="s">
        <v>272</v>
      </c>
      <c r="G90" s="15" t="s">
        <v>888</v>
      </c>
      <c r="H90" s="15" t="s">
        <v>891</v>
      </c>
      <c r="J90" s="15">
        <v>44000</v>
      </c>
      <c r="K90" s="15" t="s">
        <v>422</v>
      </c>
      <c r="N90" s="23">
        <f t="shared" si="3"/>
        <v>6.0227272727272725</v>
      </c>
      <c r="O90" s="23">
        <f t="shared" si="4"/>
        <v>6.8181818181818179E-3</v>
      </c>
      <c r="P90" s="23">
        <f t="shared" si="5"/>
        <v>1.1320754716981133E-3</v>
      </c>
      <c r="Q90" s="15" t="s">
        <v>249</v>
      </c>
      <c r="R90" s="15" t="s">
        <v>276</v>
      </c>
      <c r="S90" s="15">
        <v>300</v>
      </c>
      <c r="T90" s="15" t="s">
        <v>283</v>
      </c>
      <c r="U90" s="15" t="s">
        <v>266</v>
      </c>
      <c r="V90" s="15" t="s">
        <v>253</v>
      </c>
      <c r="X90" s="15" t="s">
        <v>254</v>
      </c>
      <c r="Y90" s="15" t="s">
        <v>255</v>
      </c>
      <c r="AC90" s="15" t="s">
        <v>892</v>
      </c>
      <c r="AD90" s="15" t="s">
        <v>892</v>
      </c>
    </row>
    <row r="91" spans="1:30" hidden="1">
      <c r="A91" s="15" t="s">
        <v>893</v>
      </c>
      <c r="C91" s="15" t="s">
        <v>894</v>
      </c>
      <c r="D91" s="15" t="s">
        <v>895</v>
      </c>
      <c r="E91" s="15" t="s">
        <v>896</v>
      </c>
      <c r="F91" s="15" t="s">
        <v>245</v>
      </c>
      <c r="G91" s="15" t="s">
        <v>897</v>
      </c>
      <c r="H91" s="15" t="s">
        <v>898</v>
      </c>
      <c r="I91" s="22"/>
      <c r="J91" s="15">
        <v>11000</v>
      </c>
      <c r="K91" s="15" t="s">
        <v>899</v>
      </c>
      <c r="N91" s="23">
        <f t="shared" si="3"/>
        <v>6</v>
      </c>
      <c r="O91" s="23">
        <f t="shared" si="4"/>
        <v>1.8181818181818181E-2</v>
      </c>
      <c r="P91" s="23">
        <f t="shared" si="5"/>
        <v>3.0303030303030303E-3</v>
      </c>
      <c r="Q91" s="15" t="s">
        <v>249</v>
      </c>
      <c r="R91" s="15" t="s">
        <v>276</v>
      </c>
      <c r="S91" s="15">
        <v>200</v>
      </c>
      <c r="T91" s="15" t="s">
        <v>283</v>
      </c>
      <c r="U91" s="15" t="s">
        <v>252</v>
      </c>
      <c r="V91" s="15" t="s">
        <v>253</v>
      </c>
      <c r="X91" s="15" t="s">
        <v>254</v>
      </c>
      <c r="Y91" s="15" t="s">
        <v>255</v>
      </c>
      <c r="AC91" s="15" t="s">
        <v>892</v>
      </c>
      <c r="AD91" s="15" t="s">
        <v>892</v>
      </c>
    </row>
    <row r="92" spans="1:30" hidden="1">
      <c r="A92" s="15" t="s">
        <v>900</v>
      </c>
      <c r="C92" s="15" t="s">
        <v>901</v>
      </c>
      <c r="D92" s="15" t="s">
        <v>902</v>
      </c>
      <c r="E92" s="15" t="s">
        <v>903</v>
      </c>
      <c r="F92" s="15" t="s">
        <v>904</v>
      </c>
      <c r="G92" s="15" t="s">
        <v>905</v>
      </c>
      <c r="H92" s="15" t="s">
        <v>906</v>
      </c>
      <c r="J92" s="15">
        <v>31000</v>
      </c>
      <c r="K92" s="15" t="s">
        <v>907</v>
      </c>
      <c r="N92" s="23">
        <f t="shared" si="3"/>
        <v>5.967741935483871</v>
      </c>
      <c r="O92" s="23">
        <f t="shared" si="4"/>
        <v>9.6774193548387101E-3</v>
      </c>
      <c r="P92" s="23">
        <f t="shared" si="5"/>
        <v>1.6216216216216215E-3</v>
      </c>
      <c r="Q92" s="15" t="s">
        <v>908</v>
      </c>
      <c r="R92" s="15" t="s">
        <v>909</v>
      </c>
      <c r="S92" s="15">
        <v>300</v>
      </c>
      <c r="T92" s="15" t="s">
        <v>910</v>
      </c>
      <c r="U92" s="15" t="s">
        <v>252</v>
      </c>
      <c r="V92" s="15" t="s">
        <v>37</v>
      </c>
      <c r="W92" s="15">
        <v>500</v>
      </c>
      <c r="X92" s="15" t="s">
        <v>911</v>
      </c>
      <c r="Y92" s="15" t="s">
        <v>255</v>
      </c>
      <c r="AC92" s="15" t="s">
        <v>912</v>
      </c>
      <c r="AD92" s="15" t="s">
        <v>912</v>
      </c>
    </row>
    <row r="93" spans="1:30" hidden="1">
      <c r="A93" s="15" t="s">
        <v>913</v>
      </c>
      <c r="C93" s="15" t="s">
        <v>914</v>
      </c>
      <c r="D93" s="15" t="s">
        <v>915</v>
      </c>
      <c r="E93" s="15" t="s">
        <v>916</v>
      </c>
      <c r="F93" s="15" t="s">
        <v>272</v>
      </c>
      <c r="G93" s="15" t="s">
        <v>917</v>
      </c>
      <c r="H93" s="15" t="s">
        <v>918</v>
      </c>
      <c r="I93" s="22"/>
      <c r="J93" s="15">
        <v>34000</v>
      </c>
      <c r="K93" s="15" t="s">
        <v>919</v>
      </c>
      <c r="N93" s="23">
        <f t="shared" si="3"/>
        <v>5.9117647058823533</v>
      </c>
      <c r="O93" s="23">
        <f t="shared" si="4"/>
        <v>8.8235294117647058E-3</v>
      </c>
      <c r="P93" s="23">
        <f t="shared" si="5"/>
        <v>1.4925373134328358E-3</v>
      </c>
      <c r="Q93" s="15" t="s">
        <v>249</v>
      </c>
      <c r="R93" s="15" t="s">
        <v>276</v>
      </c>
      <c r="S93" s="15">
        <v>300</v>
      </c>
      <c r="T93" s="15" t="s">
        <v>265</v>
      </c>
      <c r="U93" s="15" t="s">
        <v>252</v>
      </c>
      <c r="V93" s="15" t="s">
        <v>253</v>
      </c>
      <c r="X93" s="15" t="s">
        <v>265</v>
      </c>
      <c r="Y93" s="15" t="s">
        <v>255</v>
      </c>
      <c r="AC93" s="15" t="s">
        <v>920</v>
      </c>
      <c r="AD93" s="15" t="s">
        <v>920</v>
      </c>
    </row>
    <row r="94" spans="1:30" hidden="1">
      <c r="A94" s="15" t="s">
        <v>921</v>
      </c>
      <c r="C94" s="15" t="s">
        <v>922</v>
      </c>
      <c r="D94" s="15" t="s">
        <v>923</v>
      </c>
      <c r="E94" s="15" t="s">
        <v>924</v>
      </c>
      <c r="F94" s="15" t="s">
        <v>245</v>
      </c>
      <c r="G94" s="15" t="s">
        <v>925</v>
      </c>
      <c r="H94" s="15" t="s">
        <v>926</v>
      </c>
      <c r="I94" s="22"/>
      <c r="J94" s="15">
        <v>15000</v>
      </c>
      <c r="K94" s="15" t="s">
        <v>611</v>
      </c>
      <c r="N94" s="23">
        <f t="shared" si="3"/>
        <v>5.8</v>
      </c>
      <c r="O94" s="23">
        <f t="shared" si="4"/>
        <v>1.3333333333333334E-2</v>
      </c>
      <c r="P94" s="23">
        <f t="shared" si="5"/>
        <v>2.2988505747126436E-3</v>
      </c>
      <c r="Q94" s="15" t="s">
        <v>249</v>
      </c>
      <c r="R94" s="15" t="s">
        <v>408</v>
      </c>
      <c r="S94" s="15">
        <v>200</v>
      </c>
      <c r="T94" s="15" t="s">
        <v>283</v>
      </c>
      <c r="U94" s="15" t="s">
        <v>371</v>
      </c>
      <c r="V94" s="15" t="s">
        <v>253</v>
      </c>
      <c r="W94" s="15">
        <v>300</v>
      </c>
      <c r="X94" s="15" t="s">
        <v>927</v>
      </c>
      <c r="Y94" s="15" t="s">
        <v>255</v>
      </c>
      <c r="AC94" s="15" t="s">
        <v>920</v>
      </c>
      <c r="AD94" s="15" t="s">
        <v>920</v>
      </c>
    </row>
    <row r="95" spans="1:30" hidden="1">
      <c r="A95" s="15" t="s">
        <v>928</v>
      </c>
      <c r="C95" s="15" t="s">
        <v>929</v>
      </c>
      <c r="D95" s="15" t="s">
        <v>930</v>
      </c>
      <c r="E95" s="15" t="s">
        <v>931</v>
      </c>
      <c r="F95" s="15" t="s">
        <v>245</v>
      </c>
      <c r="G95" s="15" t="s">
        <v>932</v>
      </c>
      <c r="H95" s="15" t="s">
        <v>933</v>
      </c>
      <c r="J95" s="15">
        <v>21000</v>
      </c>
      <c r="K95" s="15" t="s">
        <v>934</v>
      </c>
      <c r="N95" s="23">
        <f t="shared" si="3"/>
        <v>5.7619047619047619</v>
      </c>
      <c r="O95" s="23">
        <f t="shared" si="4"/>
        <v>9.5238095238095247E-3</v>
      </c>
      <c r="P95" s="23">
        <f t="shared" si="5"/>
        <v>1.652892561983471E-3</v>
      </c>
      <c r="Q95" s="15" t="s">
        <v>249</v>
      </c>
      <c r="R95" s="15" t="s">
        <v>935</v>
      </c>
      <c r="S95" s="15">
        <v>200</v>
      </c>
      <c r="T95" s="15" t="s">
        <v>254</v>
      </c>
      <c r="U95" s="15" t="s">
        <v>371</v>
      </c>
      <c r="V95" s="15" t="s">
        <v>253</v>
      </c>
      <c r="X95" s="15" t="s">
        <v>254</v>
      </c>
      <c r="Y95" s="15" t="s">
        <v>255</v>
      </c>
      <c r="AC95" s="15" t="s">
        <v>936</v>
      </c>
      <c r="AD95" s="15" t="s">
        <v>936</v>
      </c>
    </row>
    <row r="96" spans="1:30" hidden="1">
      <c r="A96" s="15" t="s">
        <v>937</v>
      </c>
      <c r="C96" s="15" t="s">
        <v>925</v>
      </c>
      <c r="D96" s="15" t="s">
        <v>938</v>
      </c>
      <c r="E96" s="15" t="s">
        <v>930</v>
      </c>
      <c r="F96" s="15" t="s">
        <v>366</v>
      </c>
      <c r="G96" s="15" t="s">
        <v>939</v>
      </c>
      <c r="H96" s="15" t="s">
        <v>940</v>
      </c>
      <c r="J96" s="15">
        <v>11000</v>
      </c>
      <c r="K96" s="15" t="s">
        <v>941</v>
      </c>
      <c r="N96" s="23">
        <f t="shared" si="3"/>
        <v>10.818181818181818</v>
      </c>
      <c r="O96" s="23" t="e">
        <f t="shared" si="4"/>
        <v>#VALUE!</v>
      </c>
      <c r="P96" s="23" t="e">
        <f t="shared" si="5"/>
        <v>#VALUE!</v>
      </c>
      <c r="Q96" s="15" t="s">
        <v>348</v>
      </c>
      <c r="R96" s="15" t="s">
        <v>276</v>
      </c>
      <c r="S96" s="15" t="s">
        <v>299</v>
      </c>
      <c r="T96" s="15" t="s">
        <v>283</v>
      </c>
      <c r="U96" s="15" t="s">
        <v>266</v>
      </c>
      <c r="V96" s="15" t="s">
        <v>253</v>
      </c>
      <c r="W96" s="15">
        <v>300</v>
      </c>
      <c r="X96" s="15" t="s">
        <v>940</v>
      </c>
      <c r="Y96" s="15" t="s">
        <v>255</v>
      </c>
      <c r="AC96" s="15" t="s">
        <v>942</v>
      </c>
      <c r="AD96" s="15" t="s">
        <v>942</v>
      </c>
    </row>
    <row r="97" spans="1:30" hidden="1">
      <c r="A97" s="15" t="s">
        <v>943</v>
      </c>
      <c r="C97" s="15" t="s">
        <v>932</v>
      </c>
      <c r="D97" s="15" t="s">
        <v>944</v>
      </c>
      <c r="E97" s="15" t="s">
        <v>945</v>
      </c>
      <c r="F97" s="15" t="s">
        <v>272</v>
      </c>
      <c r="G97" s="15" t="s">
        <v>946</v>
      </c>
      <c r="H97" s="15" t="s">
        <v>947</v>
      </c>
      <c r="J97" s="15">
        <v>40000</v>
      </c>
      <c r="K97" s="15" t="s">
        <v>281</v>
      </c>
      <c r="N97" s="23">
        <f t="shared" si="3"/>
        <v>5.75</v>
      </c>
      <c r="O97" s="23">
        <f t="shared" si="4"/>
        <v>7.4999999999999997E-3</v>
      </c>
      <c r="P97" s="23">
        <f t="shared" si="5"/>
        <v>1.3043478260869566E-3</v>
      </c>
      <c r="Q97" s="15" t="s">
        <v>249</v>
      </c>
      <c r="R97" s="15" t="s">
        <v>338</v>
      </c>
      <c r="S97" s="15">
        <v>300</v>
      </c>
      <c r="T97" s="15" t="s">
        <v>283</v>
      </c>
      <c r="U97" s="15" t="s">
        <v>266</v>
      </c>
      <c r="V97" s="15" t="s">
        <v>253</v>
      </c>
      <c r="X97" s="15" t="s">
        <v>254</v>
      </c>
      <c r="Y97" s="15" t="s">
        <v>255</v>
      </c>
      <c r="AC97" s="15" t="s">
        <v>948</v>
      </c>
      <c r="AD97" s="15" t="s">
        <v>948</v>
      </c>
    </row>
    <row r="98" spans="1:30" hidden="1">
      <c r="A98" s="15" t="s">
        <v>949</v>
      </c>
      <c r="C98" s="15" t="s">
        <v>950</v>
      </c>
      <c r="D98" s="15" t="s">
        <v>951</v>
      </c>
      <c r="E98" s="15" t="s">
        <v>952</v>
      </c>
      <c r="F98" s="15" t="s">
        <v>245</v>
      </c>
      <c r="G98" s="15" t="s">
        <v>953</v>
      </c>
      <c r="H98" s="15" t="s">
        <v>954</v>
      </c>
      <c r="J98" s="15">
        <v>11000</v>
      </c>
      <c r="K98" s="15" t="s">
        <v>955</v>
      </c>
      <c r="N98" s="23">
        <f t="shared" si="3"/>
        <v>5.6363636363636367</v>
      </c>
      <c r="O98" s="23">
        <f t="shared" si="4"/>
        <v>1.8181818181818181E-2</v>
      </c>
      <c r="P98" s="23">
        <f t="shared" si="5"/>
        <v>3.2258064516129032E-3</v>
      </c>
      <c r="Q98" s="15" t="s">
        <v>249</v>
      </c>
      <c r="R98" s="15" t="s">
        <v>276</v>
      </c>
      <c r="S98" s="15">
        <v>200</v>
      </c>
      <c r="T98" s="15" t="s">
        <v>283</v>
      </c>
      <c r="U98" s="15" t="s">
        <v>493</v>
      </c>
      <c r="V98" s="15" t="s">
        <v>253</v>
      </c>
      <c r="W98" s="15">
        <v>300</v>
      </c>
      <c r="X98" s="15" t="s">
        <v>956</v>
      </c>
      <c r="Y98" s="15" t="s">
        <v>255</v>
      </c>
      <c r="AC98" s="15" t="s">
        <v>957</v>
      </c>
      <c r="AD98" s="15" t="s">
        <v>957</v>
      </c>
    </row>
    <row r="99" spans="1:30" hidden="1">
      <c r="A99" s="15" t="s">
        <v>958</v>
      </c>
      <c r="C99" s="15" t="s">
        <v>959</v>
      </c>
      <c r="D99" s="15" t="s">
        <v>960</v>
      </c>
      <c r="E99" s="15" t="s">
        <v>961</v>
      </c>
      <c r="F99" s="15" t="s">
        <v>272</v>
      </c>
      <c r="G99" s="15" t="s">
        <v>962</v>
      </c>
      <c r="H99" s="15" t="s">
        <v>963</v>
      </c>
      <c r="J99" s="15">
        <v>19000</v>
      </c>
      <c r="K99" s="15" t="s">
        <v>964</v>
      </c>
      <c r="N99" s="23">
        <f t="shared" si="3"/>
        <v>5.6315789473684212</v>
      </c>
      <c r="O99" s="23">
        <f t="shared" si="4"/>
        <v>1.0526315789473684E-2</v>
      </c>
      <c r="P99" s="23">
        <f t="shared" si="5"/>
        <v>1.869158878504673E-3</v>
      </c>
      <c r="Q99" s="15" t="s">
        <v>348</v>
      </c>
      <c r="R99" s="15" t="s">
        <v>965</v>
      </c>
      <c r="S99" s="15">
        <v>200</v>
      </c>
      <c r="T99" s="15" t="s">
        <v>966</v>
      </c>
      <c r="U99" s="15" t="s">
        <v>252</v>
      </c>
      <c r="V99" s="15" t="s">
        <v>37</v>
      </c>
      <c r="W99" s="15">
        <v>300</v>
      </c>
      <c r="X99" s="15" t="s">
        <v>967</v>
      </c>
      <c r="Y99" s="15" t="s">
        <v>255</v>
      </c>
      <c r="AC99" s="15" t="s">
        <v>957</v>
      </c>
      <c r="AD99" s="15" t="s">
        <v>957</v>
      </c>
    </row>
    <row r="100" spans="1:30" hidden="1">
      <c r="A100" s="15" t="s">
        <v>968</v>
      </c>
      <c r="C100" s="15" t="s">
        <v>969</v>
      </c>
      <c r="D100" s="15" t="s">
        <v>970</v>
      </c>
      <c r="E100" s="15" t="s">
        <v>971</v>
      </c>
      <c r="F100" s="15" t="s">
        <v>272</v>
      </c>
      <c r="G100" s="15" t="s">
        <v>184</v>
      </c>
      <c r="H100" s="15" t="s">
        <v>972</v>
      </c>
      <c r="I100" s="22"/>
      <c r="J100" s="15">
        <v>15843</v>
      </c>
      <c r="K100" s="15" t="s">
        <v>973</v>
      </c>
      <c r="N100" s="23">
        <f t="shared" si="3"/>
        <v>5.554503566243767</v>
      </c>
      <c r="O100" s="23">
        <f t="shared" si="4"/>
        <v>1.2623871741463106E-2</v>
      </c>
      <c r="P100" s="23">
        <f t="shared" si="5"/>
        <v>2.2727272727272726E-3</v>
      </c>
      <c r="Q100" s="15" t="s">
        <v>249</v>
      </c>
      <c r="R100" s="15" t="s">
        <v>974</v>
      </c>
      <c r="S100" s="15">
        <v>200</v>
      </c>
      <c r="T100" s="15" t="s">
        <v>283</v>
      </c>
      <c r="U100" s="15" t="s">
        <v>252</v>
      </c>
      <c r="V100" s="15" t="s">
        <v>253</v>
      </c>
      <c r="W100" s="15">
        <v>300</v>
      </c>
      <c r="X100" s="15" t="s">
        <v>265</v>
      </c>
      <c r="Y100" s="15" t="s">
        <v>255</v>
      </c>
      <c r="AC100" s="15" t="s">
        <v>975</v>
      </c>
      <c r="AD100" s="15" t="s">
        <v>975</v>
      </c>
    </row>
    <row r="101" spans="1:30" hidden="1">
      <c r="A101" s="15" t="s">
        <v>976</v>
      </c>
      <c r="C101" s="15" t="s">
        <v>977</v>
      </c>
      <c r="D101" s="15" t="s">
        <v>183</v>
      </c>
      <c r="E101" s="15" t="s">
        <v>978</v>
      </c>
      <c r="F101" s="15" t="s">
        <v>245</v>
      </c>
      <c r="G101" s="15" t="s">
        <v>979</v>
      </c>
      <c r="H101" s="15" t="s">
        <v>980</v>
      </c>
      <c r="J101" s="15">
        <v>18000</v>
      </c>
      <c r="K101" s="15" t="s">
        <v>981</v>
      </c>
      <c r="N101" s="23">
        <f t="shared" si="3"/>
        <v>5.5</v>
      </c>
      <c r="O101" s="23">
        <f t="shared" si="4"/>
        <v>1.1111111111111112E-2</v>
      </c>
      <c r="P101" s="23">
        <f t="shared" si="5"/>
        <v>2.0202020202020202E-3</v>
      </c>
      <c r="Q101" s="15" t="s">
        <v>542</v>
      </c>
      <c r="R101" s="15" t="s">
        <v>276</v>
      </c>
      <c r="S101" s="15">
        <v>200</v>
      </c>
      <c r="T101" s="15" t="s">
        <v>982</v>
      </c>
      <c r="U101" s="15" t="s">
        <v>252</v>
      </c>
      <c r="V101" s="15" t="s">
        <v>253</v>
      </c>
      <c r="W101" s="15">
        <v>300</v>
      </c>
      <c r="X101" s="15" t="s">
        <v>983</v>
      </c>
      <c r="Y101" s="15" t="s">
        <v>255</v>
      </c>
      <c r="AC101" s="15" t="s">
        <v>984</v>
      </c>
      <c r="AD101" s="15" t="s">
        <v>984</v>
      </c>
    </row>
    <row r="102" spans="1:30" hidden="1">
      <c r="A102" s="15" t="s">
        <v>985</v>
      </c>
      <c r="C102" s="15" t="s">
        <v>986</v>
      </c>
      <c r="D102" s="15" t="s">
        <v>979</v>
      </c>
      <c r="E102" s="15" t="s">
        <v>187</v>
      </c>
      <c r="F102" s="15" t="s">
        <v>245</v>
      </c>
      <c r="G102" s="15" t="s">
        <v>987</v>
      </c>
      <c r="H102" s="15" t="s">
        <v>988</v>
      </c>
      <c r="J102" s="15">
        <v>16000</v>
      </c>
      <c r="K102" s="15" t="s">
        <v>973</v>
      </c>
      <c r="N102" s="23">
        <f t="shared" si="3"/>
        <v>5.5</v>
      </c>
      <c r="O102" s="23">
        <f t="shared" si="4"/>
        <v>1.2500000000000001E-2</v>
      </c>
      <c r="P102" s="23">
        <f t="shared" si="5"/>
        <v>2.2727272727272726E-3</v>
      </c>
      <c r="Q102" s="15" t="s">
        <v>249</v>
      </c>
      <c r="R102" s="15" t="s">
        <v>354</v>
      </c>
      <c r="S102" s="15">
        <v>200</v>
      </c>
      <c r="T102" s="15" t="s">
        <v>283</v>
      </c>
      <c r="U102" s="15" t="s">
        <v>424</v>
      </c>
      <c r="V102" s="15" t="s">
        <v>37</v>
      </c>
      <c r="W102" s="15">
        <v>300</v>
      </c>
      <c r="X102" s="15" t="s">
        <v>989</v>
      </c>
      <c r="Y102" s="15" t="s">
        <v>255</v>
      </c>
      <c r="AC102" s="15" t="s">
        <v>984</v>
      </c>
      <c r="AD102" s="15" t="s">
        <v>984</v>
      </c>
    </row>
    <row r="103" spans="1:30" hidden="1">
      <c r="A103" s="15" t="s">
        <v>990</v>
      </c>
      <c r="C103" s="15" t="s">
        <v>991</v>
      </c>
      <c r="D103" s="15" t="s">
        <v>992</v>
      </c>
      <c r="E103" s="15" t="s">
        <v>993</v>
      </c>
      <c r="F103" s="15" t="s">
        <v>245</v>
      </c>
      <c r="G103" s="15" t="s">
        <v>994</v>
      </c>
      <c r="H103" s="15" t="s">
        <v>995</v>
      </c>
      <c r="J103" s="15">
        <v>40000</v>
      </c>
      <c r="K103" s="15" t="s">
        <v>996</v>
      </c>
      <c r="N103" s="23">
        <f t="shared" si="3"/>
        <v>5.4749999999999996</v>
      </c>
      <c r="O103" s="23">
        <f t="shared" si="4"/>
        <v>7.4999999999999997E-3</v>
      </c>
      <c r="P103" s="23">
        <f t="shared" si="5"/>
        <v>1.3698630136986301E-3</v>
      </c>
      <c r="Q103" s="15" t="s">
        <v>877</v>
      </c>
      <c r="R103" s="15" t="s">
        <v>482</v>
      </c>
      <c r="S103" s="15">
        <v>300</v>
      </c>
      <c r="T103" s="15" t="s">
        <v>309</v>
      </c>
      <c r="U103" s="15" t="s">
        <v>318</v>
      </c>
      <c r="V103" s="15" t="s">
        <v>253</v>
      </c>
      <c r="X103" s="15" t="s">
        <v>254</v>
      </c>
      <c r="Y103" s="15" t="s">
        <v>255</v>
      </c>
      <c r="AC103" s="15" t="s">
        <v>997</v>
      </c>
      <c r="AD103" s="15" t="s">
        <v>997</v>
      </c>
    </row>
    <row r="104" spans="1:30" hidden="1">
      <c r="A104" s="15" t="s">
        <v>998</v>
      </c>
      <c r="C104" s="15" t="s">
        <v>999</v>
      </c>
      <c r="D104" s="15" t="s">
        <v>1000</v>
      </c>
      <c r="E104" s="15" t="s">
        <v>992</v>
      </c>
      <c r="F104" s="15" t="s">
        <v>245</v>
      </c>
      <c r="G104" s="15" t="s">
        <v>1001</v>
      </c>
      <c r="H104" s="15" t="s">
        <v>1002</v>
      </c>
      <c r="I104" s="22"/>
      <c r="J104" s="15">
        <v>36000</v>
      </c>
      <c r="K104" s="15" t="s">
        <v>1003</v>
      </c>
      <c r="N104" s="23">
        <f t="shared" si="3"/>
        <v>5.4722222222222223</v>
      </c>
      <c r="O104" s="23">
        <f t="shared" si="4"/>
        <v>8.3333333333333332E-3</v>
      </c>
      <c r="P104" s="23">
        <f t="shared" si="5"/>
        <v>1.5228426395939086E-3</v>
      </c>
      <c r="Q104" s="15" t="s">
        <v>249</v>
      </c>
      <c r="R104" s="15" t="s">
        <v>408</v>
      </c>
      <c r="S104" s="15">
        <v>300</v>
      </c>
      <c r="T104" s="15" t="s">
        <v>283</v>
      </c>
      <c r="U104" s="15" t="s">
        <v>266</v>
      </c>
      <c r="V104" s="15" t="s">
        <v>37</v>
      </c>
      <c r="W104" s="15">
        <v>500</v>
      </c>
      <c r="X104" s="15" t="s">
        <v>1002</v>
      </c>
      <c r="Y104" s="15" t="s">
        <v>255</v>
      </c>
      <c r="AC104" s="15" t="s">
        <v>997</v>
      </c>
      <c r="AD104" s="15" t="s">
        <v>997</v>
      </c>
    </row>
    <row r="105" spans="1:30" hidden="1">
      <c r="A105" s="15" t="s">
        <v>1004</v>
      </c>
      <c r="C105" s="15" t="s">
        <v>1005</v>
      </c>
      <c r="D105" s="15" t="s">
        <v>1006</v>
      </c>
      <c r="E105" s="15" t="s">
        <v>1007</v>
      </c>
      <c r="F105" s="15" t="s">
        <v>245</v>
      </c>
      <c r="G105" s="15" t="s">
        <v>1008</v>
      </c>
      <c r="H105" s="15" t="s">
        <v>1009</v>
      </c>
      <c r="I105" s="22"/>
      <c r="J105" s="15">
        <v>15000</v>
      </c>
      <c r="K105" s="15" t="s">
        <v>704</v>
      </c>
      <c r="N105" s="23">
        <f t="shared" si="3"/>
        <v>5.4</v>
      </c>
      <c r="O105" s="23">
        <f t="shared" si="4"/>
        <v>1.3333333333333334E-2</v>
      </c>
      <c r="P105" s="23">
        <f t="shared" si="5"/>
        <v>2.4691358024691358E-3</v>
      </c>
      <c r="Q105" s="15" t="s">
        <v>308</v>
      </c>
      <c r="R105" s="15" t="s">
        <v>328</v>
      </c>
      <c r="S105" s="15">
        <v>200</v>
      </c>
      <c r="T105" s="15" t="s">
        <v>1010</v>
      </c>
      <c r="U105" s="15" t="s">
        <v>266</v>
      </c>
      <c r="V105" s="15" t="s">
        <v>37</v>
      </c>
      <c r="W105" s="15">
        <v>300</v>
      </c>
      <c r="X105" s="15" t="s">
        <v>1011</v>
      </c>
      <c r="Y105" s="15" t="s">
        <v>255</v>
      </c>
      <c r="AC105" s="15" t="s">
        <v>997</v>
      </c>
      <c r="AD105" s="15" t="s">
        <v>997</v>
      </c>
    </row>
    <row r="106" spans="1:30" hidden="1">
      <c r="A106" s="15" t="s">
        <v>1012</v>
      </c>
      <c r="C106" s="15" t="s">
        <v>1001</v>
      </c>
      <c r="D106" s="15" t="s">
        <v>1013</v>
      </c>
      <c r="E106" s="15" t="s">
        <v>1014</v>
      </c>
      <c r="F106" s="15" t="s">
        <v>245</v>
      </c>
      <c r="G106" s="15" t="s">
        <v>1015</v>
      </c>
      <c r="H106" s="15" t="s">
        <v>1016</v>
      </c>
      <c r="J106" s="15">
        <v>13000</v>
      </c>
      <c r="K106" s="15" t="s">
        <v>814</v>
      </c>
      <c r="N106" s="23">
        <f t="shared" si="3"/>
        <v>5.384615384615385</v>
      </c>
      <c r="O106" s="23">
        <f t="shared" si="4"/>
        <v>1.5384615384615385E-2</v>
      </c>
      <c r="P106" s="23">
        <f t="shared" si="5"/>
        <v>2.8571428571428571E-3</v>
      </c>
      <c r="Q106" s="15" t="s">
        <v>308</v>
      </c>
      <c r="R106" s="15" t="s">
        <v>354</v>
      </c>
      <c r="S106" s="15">
        <v>200</v>
      </c>
      <c r="T106" s="15" t="s">
        <v>291</v>
      </c>
      <c r="U106" s="15" t="s">
        <v>252</v>
      </c>
      <c r="V106" s="15" t="s">
        <v>253</v>
      </c>
      <c r="X106" s="15" t="s">
        <v>254</v>
      </c>
      <c r="Y106" s="15" t="s">
        <v>255</v>
      </c>
      <c r="AC106" s="15" t="s">
        <v>1017</v>
      </c>
      <c r="AD106" s="15" t="s">
        <v>1017</v>
      </c>
    </row>
    <row r="107" spans="1:30" hidden="1">
      <c r="A107" s="15" t="s">
        <v>1018</v>
      </c>
      <c r="C107" s="15" t="s">
        <v>1019</v>
      </c>
      <c r="D107" s="15" t="s">
        <v>1020</v>
      </c>
      <c r="E107" s="15" t="s">
        <v>1021</v>
      </c>
      <c r="F107" s="15" t="s">
        <v>245</v>
      </c>
      <c r="G107" s="15" t="s">
        <v>1022</v>
      </c>
      <c r="H107" s="15" t="s">
        <v>1023</v>
      </c>
      <c r="J107" s="15">
        <v>42000</v>
      </c>
      <c r="K107" s="15" t="s">
        <v>1024</v>
      </c>
      <c r="N107" s="23">
        <f t="shared" si="3"/>
        <v>5.3571428571428568</v>
      </c>
      <c r="O107" s="23">
        <f t="shared" si="4"/>
        <v>7.1428571428571426E-3</v>
      </c>
      <c r="P107" s="23">
        <f t="shared" si="5"/>
        <v>1.3333333333333333E-3</v>
      </c>
      <c r="Q107" s="15" t="s">
        <v>249</v>
      </c>
      <c r="R107" s="15" t="s">
        <v>328</v>
      </c>
      <c r="S107" s="15">
        <v>300</v>
      </c>
      <c r="T107" s="15" t="s">
        <v>309</v>
      </c>
      <c r="U107" s="15" t="s">
        <v>318</v>
      </c>
      <c r="V107" s="15" t="s">
        <v>253</v>
      </c>
      <c r="X107" s="15" t="s">
        <v>254</v>
      </c>
      <c r="Y107" s="15" t="s">
        <v>255</v>
      </c>
      <c r="AC107" s="15" t="s">
        <v>1025</v>
      </c>
      <c r="AD107" s="15" t="s">
        <v>1025</v>
      </c>
    </row>
    <row r="108" spans="1:30" hidden="1">
      <c r="A108" s="15" t="s">
        <v>1026</v>
      </c>
      <c r="C108" s="15" t="s">
        <v>1027</v>
      </c>
      <c r="D108" s="15" t="s">
        <v>1028</v>
      </c>
      <c r="E108" s="15" t="s">
        <v>1029</v>
      </c>
      <c r="F108" s="15" t="s">
        <v>272</v>
      </c>
      <c r="G108" s="15" t="s">
        <v>1030</v>
      </c>
      <c r="H108" s="15" t="s">
        <v>1031</v>
      </c>
      <c r="J108" s="15">
        <v>12000</v>
      </c>
      <c r="K108" s="15" t="s">
        <v>1032</v>
      </c>
      <c r="N108" s="23">
        <f t="shared" si="3"/>
        <v>5.333333333333333</v>
      </c>
      <c r="O108" s="23">
        <f t="shared" si="4"/>
        <v>1.6666666666666666E-2</v>
      </c>
      <c r="P108" s="23">
        <f t="shared" si="5"/>
        <v>3.1250000000000002E-3</v>
      </c>
      <c r="Q108" s="15" t="s">
        <v>308</v>
      </c>
      <c r="R108" s="15" t="s">
        <v>464</v>
      </c>
      <c r="S108" s="15">
        <v>200</v>
      </c>
      <c r="T108" s="15" t="s">
        <v>283</v>
      </c>
      <c r="U108" s="15" t="s">
        <v>252</v>
      </c>
      <c r="V108" s="15" t="s">
        <v>253</v>
      </c>
      <c r="W108" s="15">
        <v>300</v>
      </c>
      <c r="X108" s="15" t="s">
        <v>1033</v>
      </c>
      <c r="Y108" s="15" t="s">
        <v>255</v>
      </c>
      <c r="AC108" s="15" t="s">
        <v>1034</v>
      </c>
      <c r="AD108" s="15" t="s">
        <v>1034</v>
      </c>
    </row>
    <row r="109" spans="1:30" hidden="1">
      <c r="A109" s="15" t="s">
        <v>1035</v>
      </c>
      <c r="C109" s="15" t="s">
        <v>1036</v>
      </c>
      <c r="D109" s="15" t="s">
        <v>1037</v>
      </c>
      <c r="E109" s="15" t="s">
        <v>1038</v>
      </c>
      <c r="F109" s="15" t="s">
        <v>272</v>
      </c>
      <c r="G109" s="15" t="s">
        <v>1039</v>
      </c>
      <c r="H109" s="15" t="s">
        <v>1040</v>
      </c>
      <c r="J109" s="15">
        <v>14000</v>
      </c>
      <c r="K109" s="15" t="s">
        <v>1041</v>
      </c>
      <c r="N109" s="23">
        <f t="shared" si="3"/>
        <v>5.2857142857142856</v>
      </c>
      <c r="O109" s="23">
        <f t="shared" si="4"/>
        <v>1.4285714285714285E-2</v>
      </c>
      <c r="P109" s="23">
        <f t="shared" si="5"/>
        <v>2.7027027027027029E-3</v>
      </c>
      <c r="Q109" s="15" t="s">
        <v>249</v>
      </c>
      <c r="R109" s="15" t="s">
        <v>482</v>
      </c>
      <c r="S109" s="15">
        <v>200</v>
      </c>
      <c r="T109" s="15" t="s">
        <v>309</v>
      </c>
      <c r="U109" s="15" t="s">
        <v>252</v>
      </c>
      <c r="V109" s="15" t="s">
        <v>253</v>
      </c>
      <c r="X109" s="15" t="s">
        <v>1040</v>
      </c>
      <c r="Y109" s="15" t="s">
        <v>255</v>
      </c>
      <c r="AC109" s="15" t="s">
        <v>1042</v>
      </c>
      <c r="AD109" s="15" t="s">
        <v>1042</v>
      </c>
    </row>
    <row r="110" spans="1:30" hidden="1">
      <c r="A110" s="15" t="s">
        <v>1043</v>
      </c>
      <c r="C110" s="15" t="s">
        <v>1044</v>
      </c>
      <c r="D110" s="15" t="s">
        <v>1045</v>
      </c>
      <c r="E110" s="15" t="s">
        <v>1046</v>
      </c>
      <c r="F110" s="15" t="s">
        <v>245</v>
      </c>
      <c r="G110" s="15" t="s">
        <v>1047</v>
      </c>
      <c r="H110" s="15" t="s">
        <v>1048</v>
      </c>
      <c r="J110" s="15">
        <v>42000</v>
      </c>
      <c r="K110" s="15" t="s">
        <v>1049</v>
      </c>
      <c r="N110" s="23">
        <f t="shared" si="3"/>
        <v>8.3571428571428577</v>
      </c>
      <c r="O110" s="23" t="e">
        <f t="shared" si="4"/>
        <v>#VALUE!</v>
      </c>
      <c r="P110" s="23" t="e">
        <f t="shared" si="5"/>
        <v>#VALUE!</v>
      </c>
      <c r="Q110" s="15" t="s">
        <v>249</v>
      </c>
      <c r="R110" s="15" t="s">
        <v>276</v>
      </c>
      <c r="S110" s="15" t="s">
        <v>299</v>
      </c>
      <c r="T110" s="15" t="s">
        <v>283</v>
      </c>
      <c r="U110" s="15" t="s">
        <v>266</v>
      </c>
      <c r="V110" s="15" t="s">
        <v>37</v>
      </c>
      <c r="W110" s="15">
        <v>500</v>
      </c>
      <c r="X110" s="15" t="s">
        <v>1050</v>
      </c>
      <c r="Y110" s="15" t="s">
        <v>255</v>
      </c>
      <c r="AC110" s="15" t="s">
        <v>1051</v>
      </c>
      <c r="AD110" s="15" t="s">
        <v>1051</v>
      </c>
    </row>
    <row r="111" spans="1:30" hidden="1">
      <c r="A111" s="15" t="s">
        <v>1052</v>
      </c>
      <c r="C111" s="15" t="s">
        <v>1053</v>
      </c>
      <c r="D111" s="15" t="s">
        <v>1054</v>
      </c>
      <c r="E111" s="15" t="s">
        <v>1055</v>
      </c>
      <c r="F111" s="15" t="s">
        <v>366</v>
      </c>
      <c r="G111" s="15" t="s">
        <v>1056</v>
      </c>
      <c r="H111" s="15" t="s">
        <v>1057</v>
      </c>
      <c r="J111" s="15">
        <v>51000</v>
      </c>
      <c r="K111" s="15" t="s">
        <v>1058</v>
      </c>
      <c r="N111" s="23">
        <f t="shared" si="3"/>
        <v>5.2745098039215685</v>
      </c>
      <c r="O111" s="23">
        <f t="shared" si="4"/>
        <v>5.8823529411764705E-3</v>
      </c>
      <c r="P111" s="23">
        <f t="shared" si="5"/>
        <v>1.1152416356877324E-3</v>
      </c>
      <c r="Q111" s="15" t="s">
        <v>308</v>
      </c>
      <c r="R111" s="15" t="s">
        <v>1059</v>
      </c>
      <c r="S111" s="15">
        <v>300</v>
      </c>
      <c r="T111" s="15" t="s">
        <v>291</v>
      </c>
      <c r="U111" s="15" t="s">
        <v>252</v>
      </c>
      <c r="V111" s="15" t="s">
        <v>253</v>
      </c>
      <c r="X111" s="15" t="s">
        <v>254</v>
      </c>
      <c r="Y111" s="15" t="s">
        <v>255</v>
      </c>
      <c r="AC111" s="15" t="s">
        <v>1051</v>
      </c>
      <c r="AD111" s="15" t="s">
        <v>1051</v>
      </c>
    </row>
    <row r="112" spans="1:30" hidden="1">
      <c r="A112" s="15" t="s">
        <v>1060</v>
      </c>
      <c r="C112" s="15" t="s">
        <v>1047</v>
      </c>
      <c r="D112" s="15" t="s">
        <v>1061</v>
      </c>
      <c r="E112" s="15" t="s">
        <v>1062</v>
      </c>
      <c r="F112" s="15" t="s">
        <v>245</v>
      </c>
      <c r="G112" s="15" t="s">
        <v>1063</v>
      </c>
      <c r="H112" s="15" t="s">
        <v>1064</v>
      </c>
      <c r="J112" s="15">
        <v>47000</v>
      </c>
      <c r="K112" s="15" t="s">
        <v>1065</v>
      </c>
      <c r="N112" s="23">
        <f t="shared" si="3"/>
        <v>5.6170212765957448</v>
      </c>
      <c r="O112" s="23" t="e">
        <f t="shared" si="4"/>
        <v>#VALUE!</v>
      </c>
      <c r="P112" s="23" t="e">
        <f t="shared" si="5"/>
        <v>#VALUE!</v>
      </c>
      <c r="Q112" s="15" t="s">
        <v>308</v>
      </c>
      <c r="R112" s="15" t="s">
        <v>1066</v>
      </c>
      <c r="S112" s="15" t="s">
        <v>299</v>
      </c>
      <c r="T112" s="15" t="s">
        <v>604</v>
      </c>
      <c r="U112" s="15" t="s">
        <v>252</v>
      </c>
      <c r="V112" s="15" t="s">
        <v>37</v>
      </c>
      <c r="W112" s="15">
        <v>500</v>
      </c>
      <c r="X112" s="15" t="s">
        <v>1067</v>
      </c>
      <c r="Y112" s="15" t="s">
        <v>255</v>
      </c>
      <c r="AC112" s="15" t="s">
        <v>1068</v>
      </c>
      <c r="AD112" s="15" t="s">
        <v>1068</v>
      </c>
    </row>
    <row r="113" spans="1:30" hidden="1">
      <c r="A113" s="15" t="s">
        <v>1069</v>
      </c>
      <c r="C113" s="15" t="s">
        <v>1070</v>
      </c>
      <c r="D113" s="15" t="s">
        <v>1071</v>
      </c>
      <c r="E113" s="15" t="s">
        <v>1072</v>
      </c>
      <c r="F113" s="15" t="s">
        <v>272</v>
      </c>
      <c r="G113" s="15" t="s">
        <v>1073</v>
      </c>
      <c r="H113" s="15" t="s">
        <v>1074</v>
      </c>
      <c r="J113" s="15">
        <v>19000</v>
      </c>
      <c r="K113" s="15" t="s">
        <v>1075</v>
      </c>
      <c r="N113" s="23">
        <f t="shared" si="3"/>
        <v>5.2631578947368425</v>
      </c>
      <c r="O113" s="23">
        <f t="shared" si="4"/>
        <v>1.0526315789473684E-2</v>
      </c>
      <c r="P113" s="23">
        <f t="shared" si="5"/>
        <v>2E-3</v>
      </c>
      <c r="Q113" s="15" t="s">
        <v>249</v>
      </c>
      <c r="R113" s="15" t="s">
        <v>1076</v>
      </c>
      <c r="S113" s="15">
        <v>200</v>
      </c>
      <c r="T113" s="15" t="s">
        <v>604</v>
      </c>
      <c r="U113" s="15" t="s">
        <v>1077</v>
      </c>
      <c r="V113" s="15" t="s">
        <v>253</v>
      </c>
      <c r="X113" s="15" t="s">
        <v>254</v>
      </c>
      <c r="Y113" s="15" t="s">
        <v>255</v>
      </c>
      <c r="AC113" s="15" t="s">
        <v>1078</v>
      </c>
      <c r="AD113" s="15" t="s">
        <v>1078</v>
      </c>
    </row>
    <row r="114" spans="1:30" hidden="1">
      <c r="A114" s="15" t="s">
        <v>1079</v>
      </c>
      <c r="C114" s="15" t="s">
        <v>1080</v>
      </c>
      <c r="D114" s="15" t="s">
        <v>1081</v>
      </c>
      <c r="E114" s="15" t="s">
        <v>1082</v>
      </c>
      <c r="F114" s="15" t="s">
        <v>245</v>
      </c>
      <c r="G114" s="15" t="s">
        <v>1083</v>
      </c>
      <c r="H114" s="15" t="s">
        <v>1084</v>
      </c>
      <c r="J114" s="15">
        <v>13463</v>
      </c>
      <c r="K114" s="15" t="s">
        <v>814</v>
      </c>
      <c r="N114" s="23">
        <f t="shared" si="3"/>
        <v>5.1994354898611004</v>
      </c>
      <c r="O114" s="23">
        <f t="shared" si="4"/>
        <v>1.4855529971031716E-2</v>
      </c>
      <c r="P114" s="23">
        <f t="shared" si="5"/>
        <v>2.8571428571428571E-3</v>
      </c>
      <c r="Q114" s="15" t="s">
        <v>249</v>
      </c>
      <c r="R114" s="15" t="s">
        <v>282</v>
      </c>
      <c r="S114" s="15">
        <v>200</v>
      </c>
      <c r="T114" s="15" t="s">
        <v>839</v>
      </c>
      <c r="U114" s="15" t="s">
        <v>1085</v>
      </c>
      <c r="V114" s="15" t="s">
        <v>253</v>
      </c>
      <c r="X114" s="15" t="s">
        <v>254</v>
      </c>
      <c r="Y114" s="15" t="s">
        <v>255</v>
      </c>
      <c r="AC114" s="15" t="s">
        <v>1078</v>
      </c>
      <c r="AD114" s="15" t="s">
        <v>1078</v>
      </c>
    </row>
    <row r="115" spans="1:30" hidden="1">
      <c r="A115" s="15" t="s">
        <v>1086</v>
      </c>
      <c r="C115" s="15" t="s">
        <v>1087</v>
      </c>
      <c r="D115" s="15" t="s">
        <v>1088</v>
      </c>
      <c r="E115" s="15" t="s">
        <v>1089</v>
      </c>
      <c r="F115" s="15" t="s">
        <v>245</v>
      </c>
      <c r="G115" s="15" t="s">
        <v>1090</v>
      </c>
      <c r="H115" s="15" t="s">
        <v>1091</v>
      </c>
      <c r="J115" s="15">
        <v>33000</v>
      </c>
      <c r="K115" s="15" t="s">
        <v>1092</v>
      </c>
      <c r="N115" s="23">
        <f t="shared" si="3"/>
        <v>5.1818181818181817</v>
      </c>
      <c r="O115" s="23">
        <f t="shared" si="4"/>
        <v>9.0909090909090905E-3</v>
      </c>
      <c r="P115" s="23">
        <f t="shared" si="5"/>
        <v>1.7543859649122807E-3</v>
      </c>
      <c r="Q115" s="15" t="s">
        <v>249</v>
      </c>
      <c r="R115" s="15" t="s">
        <v>749</v>
      </c>
      <c r="S115" s="15">
        <v>300</v>
      </c>
      <c r="T115" s="15" t="s">
        <v>355</v>
      </c>
      <c r="U115" s="15" t="s">
        <v>266</v>
      </c>
      <c r="V115" s="15" t="s">
        <v>253</v>
      </c>
      <c r="X115" s="15" t="s">
        <v>265</v>
      </c>
      <c r="Y115" s="15" t="s">
        <v>255</v>
      </c>
      <c r="AC115" s="15" t="s">
        <v>1093</v>
      </c>
      <c r="AD115" s="15" t="s">
        <v>1093</v>
      </c>
    </row>
    <row r="116" spans="1:30" hidden="1">
      <c r="A116" s="15" t="s">
        <v>1094</v>
      </c>
      <c r="C116" s="15" t="s">
        <v>1095</v>
      </c>
      <c r="D116" s="15" t="s">
        <v>49</v>
      </c>
      <c r="E116" s="15" t="s">
        <v>1096</v>
      </c>
      <c r="F116" s="15" t="s">
        <v>245</v>
      </c>
      <c r="G116" s="15" t="s">
        <v>49</v>
      </c>
      <c r="H116" s="15" t="s">
        <v>1097</v>
      </c>
      <c r="J116" s="15">
        <v>34000</v>
      </c>
      <c r="K116" s="15" t="s">
        <v>1098</v>
      </c>
      <c r="N116" s="23">
        <f t="shared" si="3"/>
        <v>5.1764705882352944</v>
      </c>
      <c r="O116" s="23">
        <f t="shared" si="4"/>
        <v>8.8235294117647058E-3</v>
      </c>
      <c r="P116" s="23">
        <f t="shared" si="5"/>
        <v>1.7045454545454545E-3</v>
      </c>
      <c r="Q116" s="15" t="s">
        <v>249</v>
      </c>
      <c r="R116" s="15" t="s">
        <v>1099</v>
      </c>
      <c r="S116" s="15">
        <v>300</v>
      </c>
      <c r="T116" s="15" t="s">
        <v>329</v>
      </c>
      <c r="U116" s="15" t="s">
        <v>318</v>
      </c>
      <c r="V116" s="15" t="s">
        <v>37</v>
      </c>
      <c r="W116" s="15">
        <v>500</v>
      </c>
      <c r="X116" s="15" t="s">
        <v>1100</v>
      </c>
      <c r="Y116" s="15" t="s">
        <v>255</v>
      </c>
      <c r="AC116" s="15" t="s">
        <v>1101</v>
      </c>
      <c r="AD116" s="15" t="s">
        <v>1101</v>
      </c>
    </row>
    <row r="117" spans="1:30" hidden="1">
      <c r="A117" s="15" t="s">
        <v>1102</v>
      </c>
      <c r="C117" s="15" t="s">
        <v>1103</v>
      </c>
      <c r="D117" s="15" t="s">
        <v>1104</v>
      </c>
      <c r="E117" s="15" t="s">
        <v>1046</v>
      </c>
      <c r="F117" s="15" t="s">
        <v>245</v>
      </c>
      <c r="G117" s="15" t="s">
        <v>1105</v>
      </c>
      <c r="H117" s="15" t="s">
        <v>1106</v>
      </c>
      <c r="J117" s="15">
        <v>11000</v>
      </c>
      <c r="K117" s="15" t="s">
        <v>1107</v>
      </c>
      <c r="N117" s="23">
        <f t="shared" si="3"/>
        <v>22.09090909090909</v>
      </c>
      <c r="O117" s="23" t="e">
        <f t="shared" si="4"/>
        <v>#VALUE!</v>
      </c>
      <c r="P117" s="23" t="e">
        <f t="shared" si="5"/>
        <v>#VALUE!</v>
      </c>
      <c r="Q117" s="15" t="s">
        <v>249</v>
      </c>
      <c r="R117" s="15" t="s">
        <v>338</v>
      </c>
      <c r="S117" s="15" t="s">
        <v>299</v>
      </c>
      <c r="T117" s="15" t="s">
        <v>283</v>
      </c>
      <c r="U117" s="15" t="s">
        <v>266</v>
      </c>
      <c r="V117" s="15" t="s">
        <v>37</v>
      </c>
      <c r="W117" s="15">
        <v>300</v>
      </c>
      <c r="X117" s="15" t="s">
        <v>1106</v>
      </c>
      <c r="Y117" s="15" t="s">
        <v>255</v>
      </c>
      <c r="AC117" s="15" t="s">
        <v>1108</v>
      </c>
      <c r="AD117" s="15" t="s">
        <v>1108</v>
      </c>
    </row>
    <row r="118" spans="1:30" hidden="1">
      <c r="A118" s="15" t="s">
        <v>1109</v>
      </c>
      <c r="C118" s="15" t="s">
        <v>49</v>
      </c>
      <c r="D118" s="15" t="s">
        <v>1110</v>
      </c>
      <c r="E118" s="15" t="s">
        <v>53</v>
      </c>
      <c r="F118" s="15" t="s">
        <v>245</v>
      </c>
      <c r="G118" s="15" t="s">
        <v>1111</v>
      </c>
      <c r="H118" s="15" t="s">
        <v>51</v>
      </c>
      <c r="J118" s="15">
        <v>60000</v>
      </c>
      <c r="K118" s="15" t="s">
        <v>1112</v>
      </c>
      <c r="N118" s="23">
        <f t="shared" si="3"/>
        <v>10.933333333333334</v>
      </c>
      <c r="O118" s="23" t="e">
        <f t="shared" si="4"/>
        <v>#VALUE!</v>
      </c>
      <c r="P118" s="23" t="e">
        <f t="shared" si="5"/>
        <v>#VALUE!</v>
      </c>
      <c r="Q118" s="15" t="s">
        <v>249</v>
      </c>
      <c r="R118" s="15" t="s">
        <v>276</v>
      </c>
      <c r="S118" s="15" t="s">
        <v>299</v>
      </c>
      <c r="T118" s="15" t="s">
        <v>283</v>
      </c>
      <c r="U118" s="15" t="s">
        <v>266</v>
      </c>
      <c r="V118" s="15" t="s">
        <v>37</v>
      </c>
      <c r="W118" s="15">
        <v>500</v>
      </c>
      <c r="X118" s="15" t="s">
        <v>1113</v>
      </c>
      <c r="Y118" s="15" t="s">
        <v>255</v>
      </c>
      <c r="AC118" s="15" t="s">
        <v>1114</v>
      </c>
      <c r="AD118" s="15" t="s">
        <v>1114</v>
      </c>
    </row>
    <row r="119" spans="1:30" hidden="1">
      <c r="A119" s="15" t="s">
        <v>1115</v>
      </c>
      <c r="C119" s="15" t="s">
        <v>1116</v>
      </c>
      <c r="D119" s="15" t="s">
        <v>1117</v>
      </c>
      <c r="E119" s="15" t="s">
        <v>1118</v>
      </c>
      <c r="F119" s="15" t="s">
        <v>272</v>
      </c>
      <c r="G119" s="15" t="s">
        <v>1119</v>
      </c>
      <c r="H119" s="15" t="s">
        <v>1120</v>
      </c>
      <c r="J119" s="15">
        <v>12000</v>
      </c>
      <c r="K119" s="15" t="s">
        <v>955</v>
      </c>
      <c r="N119" s="23">
        <f t="shared" si="3"/>
        <v>5.166666666666667</v>
      </c>
      <c r="O119" s="23">
        <f t="shared" si="4"/>
        <v>1.6666666666666666E-2</v>
      </c>
      <c r="P119" s="23">
        <f t="shared" si="5"/>
        <v>3.2258064516129032E-3</v>
      </c>
      <c r="Q119" s="15" t="s">
        <v>348</v>
      </c>
      <c r="R119" s="15" t="s">
        <v>338</v>
      </c>
      <c r="S119" s="15">
        <v>200</v>
      </c>
      <c r="T119" s="15" t="s">
        <v>1121</v>
      </c>
      <c r="U119" s="15" t="s">
        <v>266</v>
      </c>
      <c r="V119" s="15" t="s">
        <v>253</v>
      </c>
      <c r="X119" s="15" t="s">
        <v>1122</v>
      </c>
      <c r="Y119" s="15" t="s">
        <v>255</v>
      </c>
      <c r="AC119" s="15" t="s">
        <v>1123</v>
      </c>
      <c r="AD119" s="15" t="s">
        <v>1123</v>
      </c>
    </row>
    <row r="120" spans="1:30" hidden="1">
      <c r="A120" s="15" t="s">
        <v>1124</v>
      </c>
      <c r="C120" s="15" t="s">
        <v>1125</v>
      </c>
      <c r="D120" s="15" t="s">
        <v>1126</v>
      </c>
      <c r="E120" s="15" t="s">
        <v>1127</v>
      </c>
      <c r="F120" s="15" t="s">
        <v>245</v>
      </c>
      <c r="G120" s="15" t="s">
        <v>1128</v>
      </c>
      <c r="H120" s="15" t="s">
        <v>1129</v>
      </c>
      <c r="J120" s="15">
        <v>13000</v>
      </c>
      <c r="K120" s="15" t="s">
        <v>1130</v>
      </c>
      <c r="N120" s="23">
        <f t="shared" si="3"/>
        <v>5.1538461538461542</v>
      </c>
      <c r="O120" s="23">
        <f t="shared" si="4"/>
        <v>1.5384615384615385E-2</v>
      </c>
      <c r="P120" s="23">
        <f t="shared" si="5"/>
        <v>2.9850746268656717E-3</v>
      </c>
      <c r="Q120" s="15" t="s">
        <v>249</v>
      </c>
      <c r="R120" s="15" t="s">
        <v>1131</v>
      </c>
      <c r="S120" s="15">
        <v>200</v>
      </c>
      <c r="T120" s="15" t="s">
        <v>355</v>
      </c>
      <c r="U120" s="15" t="s">
        <v>695</v>
      </c>
      <c r="V120" s="15" t="s">
        <v>37</v>
      </c>
      <c r="W120" s="15">
        <v>300</v>
      </c>
      <c r="X120" s="15" t="s">
        <v>254</v>
      </c>
      <c r="Y120" s="15" t="s">
        <v>255</v>
      </c>
      <c r="AC120" s="15" t="s">
        <v>1132</v>
      </c>
      <c r="AD120" s="15" t="s">
        <v>1132</v>
      </c>
    </row>
    <row r="121" spans="1:30" hidden="1">
      <c r="A121" s="15" t="s">
        <v>1133</v>
      </c>
      <c r="C121" s="15" t="s">
        <v>1134</v>
      </c>
      <c r="D121" s="15" t="s">
        <v>1135</v>
      </c>
      <c r="E121" s="15" t="s">
        <v>1117</v>
      </c>
      <c r="F121" s="15" t="s">
        <v>245</v>
      </c>
      <c r="G121" s="15" t="s">
        <v>1136</v>
      </c>
      <c r="H121" s="15" t="s">
        <v>1137</v>
      </c>
      <c r="J121" s="15">
        <v>12000</v>
      </c>
      <c r="K121" s="15" t="s">
        <v>1138</v>
      </c>
      <c r="N121" s="23">
        <f t="shared" si="3"/>
        <v>21.666666666666668</v>
      </c>
      <c r="O121" s="23" t="e">
        <f t="shared" si="4"/>
        <v>#VALUE!</v>
      </c>
      <c r="P121" s="23" t="e">
        <f t="shared" si="5"/>
        <v>#VALUE!</v>
      </c>
      <c r="Q121" s="15" t="s">
        <v>249</v>
      </c>
      <c r="R121" s="15" t="s">
        <v>276</v>
      </c>
      <c r="S121" s="15" t="s">
        <v>299</v>
      </c>
      <c r="T121" s="15" t="s">
        <v>283</v>
      </c>
      <c r="U121" s="15" t="s">
        <v>266</v>
      </c>
      <c r="V121" s="15" t="s">
        <v>37</v>
      </c>
      <c r="W121" s="15">
        <v>300</v>
      </c>
      <c r="X121" s="15" t="s">
        <v>1137</v>
      </c>
      <c r="Y121" s="15" t="s">
        <v>255</v>
      </c>
      <c r="AC121" s="15" t="s">
        <v>1139</v>
      </c>
      <c r="AD121" s="15" t="s">
        <v>1139</v>
      </c>
    </row>
    <row r="122" spans="1:30" hidden="1">
      <c r="A122" s="15" t="s">
        <v>1140</v>
      </c>
      <c r="C122" s="15" t="s">
        <v>1128</v>
      </c>
      <c r="D122" s="15" t="s">
        <v>1141</v>
      </c>
      <c r="E122" s="15" t="s">
        <v>1142</v>
      </c>
      <c r="F122" s="15" t="s">
        <v>272</v>
      </c>
      <c r="G122" s="15" t="s">
        <v>1143</v>
      </c>
      <c r="H122" s="15" t="s">
        <v>1144</v>
      </c>
      <c r="J122" s="15">
        <v>26000</v>
      </c>
      <c r="K122" s="15" t="s">
        <v>1145</v>
      </c>
      <c r="N122" s="23">
        <f t="shared" si="3"/>
        <v>5.1538461538461542</v>
      </c>
      <c r="O122" s="23">
        <f t="shared" si="4"/>
        <v>7.6923076923076927E-3</v>
      </c>
      <c r="P122" s="23">
        <f t="shared" si="5"/>
        <v>1.4925373134328358E-3</v>
      </c>
      <c r="Q122" s="15" t="s">
        <v>416</v>
      </c>
      <c r="R122" s="15" t="s">
        <v>417</v>
      </c>
      <c r="S122" s="15">
        <v>200</v>
      </c>
      <c r="T122" s="15" t="s">
        <v>1146</v>
      </c>
      <c r="U122" s="15" t="s">
        <v>318</v>
      </c>
      <c r="V122" s="15" t="s">
        <v>253</v>
      </c>
      <c r="X122" s="15" t="s">
        <v>254</v>
      </c>
      <c r="Y122" s="15" t="s">
        <v>255</v>
      </c>
      <c r="AC122" s="15" t="s">
        <v>1147</v>
      </c>
      <c r="AD122" s="15" t="s">
        <v>1147</v>
      </c>
    </row>
    <row r="123" spans="1:30" hidden="1">
      <c r="A123" s="15" t="s">
        <v>1148</v>
      </c>
      <c r="C123" s="15" t="s">
        <v>1136</v>
      </c>
      <c r="D123" s="15" t="s">
        <v>1149</v>
      </c>
      <c r="E123" s="15" t="s">
        <v>1135</v>
      </c>
      <c r="F123" s="15" t="s">
        <v>245</v>
      </c>
      <c r="G123" s="15" t="s">
        <v>1150</v>
      </c>
      <c r="H123" s="15" t="s">
        <v>1151</v>
      </c>
      <c r="J123" s="15">
        <v>22000</v>
      </c>
      <c r="K123" s="15" t="s">
        <v>307</v>
      </c>
      <c r="N123" s="23">
        <f t="shared" si="3"/>
        <v>8.1818181818181817</v>
      </c>
      <c r="O123" s="23" t="e">
        <f t="shared" si="4"/>
        <v>#VALUE!</v>
      </c>
      <c r="P123" s="23" t="e">
        <f t="shared" si="5"/>
        <v>#VALUE!</v>
      </c>
      <c r="Q123" s="15" t="s">
        <v>249</v>
      </c>
      <c r="R123" s="15" t="s">
        <v>276</v>
      </c>
      <c r="S123" s="15" t="s">
        <v>299</v>
      </c>
      <c r="T123" s="15" t="s">
        <v>283</v>
      </c>
      <c r="U123" s="15" t="s">
        <v>266</v>
      </c>
      <c r="V123" s="15" t="s">
        <v>37</v>
      </c>
      <c r="W123" s="15">
        <v>300</v>
      </c>
      <c r="X123" s="15" t="s">
        <v>1151</v>
      </c>
      <c r="Y123" s="15" t="s">
        <v>255</v>
      </c>
      <c r="AC123" s="15" t="s">
        <v>1147</v>
      </c>
      <c r="AD123" s="15" t="s">
        <v>1147</v>
      </c>
    </row>
    <row r="124" spans="1:30" hidden="1">
      <c r="A124" s="15" t="s">
        <v>1152</v>
      </c>
      <c r="C124" s="15" t="s">
        <v>1153</v>
      </c>
      <c r="D124" s="15" t="s">
        <v>63</v>
      </c>
      <c r="E124" s="15" t="s">
        <v>1141</v>
      </c>
      <c r="F124" s="15" t="s">
        <v>245</v>
      </c>
      <c r="G124" s="15" t="s">
        <v>64</v>
      </c>
      <c r="H124" s="15" t="s">
        <v>1154</v>
      </c>
      <c r="J124" s="15">
        <v>14000</v>
      </c>
      <c r="K124" s="15" t="s">
        <v>347</v>
      </c>
      <c r="N124" s="23">
        <f t="shared" si="3"/>
        <v>15</v>
      </c>
      <c r="O124" s="23" t="e">
        <f t="shared" si="4"/>
        <v>#VALUE!</v>
      </c>
      <c r="P124" s="23" t="e">
        <f t="shared" si="5"/>
        <v>#VALUE!</v>
      </c>
      <c r="Q124" s="15" t="s">
        <v>249</v>
      </c>
      <c r="R124" s="15" t="s">
        <v>276</v>
      </c>
      <c r="S124" s="15" t="s">
        <v>299</v>
      </c>
      <c r="T124" s="15" t="s">
        <v>283</v>
      </c>
      <c r="U124" s="15" t="s">
        <v>266</v>
      </c>
      <c r="V124" s="15" t="s">
        <v>37</v>
      </c>
      <c r="W124" s="15">
        <v>300</v>
      </c>
      <c r="X124" s="15" t="s">
        <v>1154</v>
      </c>
      <c r="Y124" s="15" t="s">
        <v>255</v>
      </c>
      <c r="AC124" s="15" t="s">
        <v>1155</v>
      </c>
      <c r="AD124" s="15" t="s">
        <v>1155</v>
      </c>
    </row>
    <row r="125" spans="1:30" hidden="1">
      <c r="A125" s="15" t="s">
        <v>1156</v>
      </c>
      <c r="C125" s="15" t="s">
        <v>1150</v>
      </c>
      <c r="D125" s="15" t="s">
        <v>1157</v>
      </c>
      <c r="E125" s="15" t="s">
        <v>1149</v>
      </c>
      <c r="F125" s="15" t="s">
        <v>245</v>
      </c>
      <c r="G125" s="15" t="s">
        <v>1158</v>
      </c>
      <c r="H125" s="15" t="s">
        <v>1159</v>
      </c>
      <c r="J125" s="15">
        <v>52000</v>
      </c>
      <c r="K125" s="15" t="s">
        <v>92</v>
      </c>
      <c r="N125" s="23">
        <f t="shared" si="3"/>
        <v>6.1538461538461542</v>
      </c>
      <c r="O125" s="23" t="e">
        <f t="shared" si="4"/>
        <v>#VALUE!</v>
      </c>
      <c r="P125" s="23" t="e">
        <f t="shared" si="5"/>
        <v>#VALUE!</v>
      </c>
      <c r="Q125" s="15" t="s">
        <v>249</v>
      </c>
      <c r="R125" s="15" t="s">
        <v>423</v>
      </c>
      <c r="S125" s="15" t="s">
        <v>299</v>
      </c>
      <c r="T125" s="15" t="s">
        <v>283</v>
      </c>
      <c r="U125" s="15" t="s">
        <v>266</v>
      </c>
      <c r="V125" s="15" t="s">
        <v>37</v>
      </c>
      <c r="W125" s="15">
        <v>500</v>
      </c>
      <c r="X125" s="15" t="s">
        <v>1159</v>
      </c>
      <c r="Y125" s="15" t="s">
        <v>255</v>
      </c>
      <c r="AC125" s="15" t="s">
        <v>1160</v>
      </c>
      <c r="AD125" s="15" t="s">
        <v>1160</v>
      </c>
    </row>
    <row r="126" spans="1:30" hidden="1">
      <c r="A126" s="15" t="s">
        <v>1161</v>
      </c>
      <c r="C126" s="15" t="s">
        <v>62</v>
      </c>
      <c r="D126" s="15" t="s">
        <v>56</v>
      </c>
      <c r="E126" s="15" t="s">
        <v>63</v>
      </c>
      <c r="F126" s="15" t="s">
        <v>245</v>
      </c>
      <c r="G126" s="15" t="s">
        <v>57</v>
      </c>
      <c r="H126" s="15" t="s">
        <v>65</v>
      </c>
      <c r="J126" s="15">
        <v>69000</v>
      </c>
      <c r="K126" s="15" t="s">
        <v>1162</v>
      </c>
      <c r="N126" s="23">
        <f t="shared" si="3"/>
        <v>7.6811594202898554</v>
      </c>
      <c r="O126" s="23" t="e">
        <f t="shared" si="4"/>
        <v>#VALUE!</v>
      </c>
      <c r="P126" s="23" t="e">
        <f t="shared" si="5"/>
        <v>#VALUE!</v>
      </c>
      <c r="Q126" s="15" t="s">
        <v>249</v>
      </c>
      <c r="R126" s="15" t="s">
        <v>464</v>
      </c>
      <c r="S126" s="15" t="s">
        <v>299</v>
      </c>
      <c r="T126" s="15" t="s">
        <v>283</v>
      </c>
      <c r="U126" s="15" t="s">
        <v>266</v>
      </c>
      <c r="V126" s="15" t="s">
        <v>37</v>
      </c>
      <c r="W126" s="15">
        <v>500</v>
      </c>
      <c r="X126" s="15" t="s">
        <v>65</v>
      </c>
      <c r="Y126" s="15" t="s">
        <v>255</v>
      </c>
      <c r="AC126" s="15" t="s">
        <v>1160</v>
      </c>
      <c r="AD126" s="15" t="s">
        <v>1160</v>
      </c>
    </row>
    <row r="127" spans="1:30" hidden="1">
      <c r="A127" s="15" t="s">
        <v>1163</v>
      </c>
      <c r="C127" s="15" t="s">
        <v>1158</v>
      </c>
      <c r="D127" s="15" t="s">
        <v>1164</v>
      </c>
      <c r="E127" s="15" t="s">
        <v>1165</v>
      </c>
      <c r="F127" s="15" t="s">
        <v>272</v>
      </c>
      <c r="G127" s="15" t="s">
        <v>1166</v>
      </c>
      <c r="H127" s="15" t="s">
        <v>1167</v>
      </c>
      <c r="J127" s="15">
        <v>16000</v>
      </c>
      <c r="K127" s="15" t="s">
        <v>646</v>
      </c>
      <c r="N127" s="23">
        <f t="shared" si="3"/>
        <v>5.125</v>
      </c>
      <c r="O127" s="23">
        <f t="shared" si="4"/>
        <v>1.2500000000000001E-2</v>
      </c>
      <c r="P127" s="23">
        <f t="shared" si="5"/>
        <v>2.4390243902439024E-3</v>
      </c>
      <c r="Q127" s="15" t="s">
        <v>308</v>
      </c>
      <c r="R127" s="15" t="s">
        <v>276</v>
      </c>
      <c r="S127" s="15">
        <v>200</v>
      </c>
      <c r="T127" s="15" t="s">
        <v>604</v>
      </c>
      <c r="U127" s="15" t="s">
        <v>266</v>
      </c>
      <c r="V127" s="15" t="s">
        <v>253</v>
      </c>
      <c r="X127" s="15" t="s">
        <v>254</v>
      </c>
      <c r="Y127" s="15" t="s">
        <v>255</v>
      </c>
      <c r="AC127" s="15" t="s">
        <v>1168</v>
      </c>
      <c r="AD127" s="15" t="s">
        <v>1168</v>
      </c>
    </row>
    <row r="128" spans="1:30" hidden="1">
      <c r="A128" s="15" t="s">
        <v>1169</v>
      </c>
      <c r="C128" s="15" t="s">
        <v>55</v>
      </c>
      <c r="D128" s="15" t="s">
        <v>1170</v>
      </c>
      <c r="E128" s="15" t="s">
        <v>56</v>
      </c>
      <c r="F128" s="15" t="s">
        <v>272</v>
      </c>
      <c r="G128" s="15" t="s">
        <v>1171</v>
      </c>
      <c r="H128" s="15" t="s">
        <v>58</v>
      </c>
      <c r="J128" s="15">
        <v>32000</v>
      </c>
      <c r="K128" s="15" t="s">
        <v>441</v>
      </c>
      <c r="N128" s="23">
        <f t="shared" si="3"/>
        <v>9.375</v>
      </c>
      <c r="O128" s="23" t="e">
        <f t="shared" si="4"/>
        <v>#VALUE!</v>
      </c>
      <c r="P128" s="23" t="e">
        <f t="shared" si="5"/>
        <v>#VALUE!</v>
      </c>
      <c r="Q128" s="15" t="s">
        <v>249</v>
      </c>
      <c r="R128" s="15" t="s">
        <v>276</v>
      </c>
      <c r="S128" s="15" t="s">
        <v>299</v>
      </c>
      <c r="T128" s="15" t="s">
        <v>283</v>
      </c>
      <c r="U128" s="15" t="s">
        <v>442</v>
      </c>
      <c r="V128" s="15" t="s">
        <v>37</v>
      </c>
      <c r="W128" s="15">
        <v>500</v>
      </c>
      <c r="X128" s="15" t="s">
        <v>58</v>
      </c>
      <c r="Y128" s="15" t="s">
        <v>255</v>
      </c>
      <c r="AC128" s="15" t="s">
        <v>1172</v>
      </c>
      <c r="AD128" s="15" t="s">
        <v>1172</v>
      </c>
    </row>
    <row r="129" spans="1:30" hidden="1">
      <c r="A129" s="15" t="s">
        <v>1173</v>
      </c>
      <c r="C129" s="15" t="s">
        <v>1174</v>
      </c>
      <c r="D129" s="15" t="s">
        <v>1175</v>
      </c>
      <c r="E129" s="15" t="s">
        <v>1176</v>
      </c>
      <c r="F129" s="15" t="s">
        <v>272</v>
      </c>
      <c r="G129" s="15" t="s">
        <v>1177</v>
      </c>
      <c r="H129" s="15" t="s">
        <v>1178</v>
      </c>
      <c r="J129" s="15">
        <v>12000</v>
      </c>
      <c r="K129" s="15" t="s">
        <v>1179</v>
      </c>
      <c r="N129" s="23">
        <f t="shared" si="3"/>
        <v>5.083333333333333</v>
      </c>
      <c r="O129" s="23">
        <f t="shared" si="4"/>
        <v>1.6666666666666666E-2</v>
      </c>
      <c r="P129" s="23">
        <f t="shared" si="5"/>
        <v>3.2786885245901639E-3</v>
      </c>
      <c r="Q129" s="15" t="s">
        <v>348</v>
      </c>
      <c r="R129" s="15" t="s">
        <v>1180</v>
      </c>
      <c r="S129" s="15">
        <v>200</v>
      </c>
      <c r="T129" s="15" t="s">
        <v>283</v>
      </c>
      <c r="U129" s="15" t="s">
        <v>252</v>
      </c>
      <c r="V129" s="15" t="s">
        <v>253</v>
      </c>
      <c r="W129" s="15">
        <v>300</v>
      </c>
      <c r="X129" s="15" t="s">
        <v>254</v>
      </c>
      <c r="Y129" s="15" t="s">
        <v>255</v>
      </c>
      <c r="AC129" s="15" t="s">
        <v>1181</v>
      </c>
      <c r="AD129" s="15" t="s">
        <v>1181</v>
      </c>
    </row>
    <row r="130" spans="1:30" hidden="1">
      <c r="A130" s="15" t="s">
        <v>1182</v>
      </c>
      <c r="C130" s="15" t="s">
        <v>1183</v>
      </c>
      <c r="D130" s="15" t="s">
        <v>1184</v>
      </c>
      <c r="E130" s="15" t="s">
        <v>1185</v>
      </c>
      <c r="F130" s="15" t="s">
        <v>245</v>
      </c>
      <c r="G130" s="15" t="s">
        <v>1186</v>
      </c>
      <c r="H130" s="15" t="s">
        <v>1187</v>
      </c>
      <c r="J130" s="15">
        <v>30000</v>
      </c>
      <c r="K130" s="15" t="s">
        <v>1188</v>
      </c>
      <c r="N130" s="23">
        <f t="shared" ref="N130:N193" si="6">K130/J130</f>
        <v>5.0666666666666664</v>
      </c>
      <c r="O130" s="23">
        <f t="shared" ref="O130:O193" si="7">S130/J130</f>
        <v>0.01</v>
      </c>
      <c r="P130" s="23">
        <f t="shared" ref="P130:P193" si="8">S130/K130</f>
        <v>1.9736842105263159E-3</v>
      </c>
      <c r="Q130" s="15" t="s">
        <v>249</v>
      </c>
      <c r="R130" s="15" t="s">
        <v>637</v>
      </c>
      <c r="S130" s="15">
        <v>300</v>
      </c>
      <c r="T130" s="15" t="s">
        <v>329</v>
      </c>
      <c r="U130" s="15" t="s">
        <v>252</v>
      </c>
      <c r="V130" s="15" t="s">
        <v>37</v>
      </c>
      <c r="W130" s="15">
        <v>500</v>
      </c>
      <c r="X130" s="15" t="s">
        <v>265</v>
      </c>
      <c r="Y130" s="15" t="s">
        <v>255</v>
      </c>
      <c r="AC130" s="15" t="s">
        <v>1181</v>
      </c>
      <c r="AD130" s="15" t="s">
        <v>1181</v>
      </c>
    </row>
    <row r="131" spans="1:30" hidden="1">
      <c r="A131" s="15" t="s">
        <v>1189</v>
      </c>
      <c r="C131" s="15" t="s">
        <v>1190</v>
      </c>
      <c r="D131" s="15" t="s">
        <v>1191</v>
      </c>
      <c r="E131" s="15" t="s">
        <v>1175</v>
      </c>
      <c r="F131" s="15" t="s">
        <v>245</v>
      </c>
      <c r="G131" s="15" t="s">
        <v>1192</v>
      </c>
      <c r="H131" s="15" t="s">
        <v>1193</v>
      </c>
      <c r="J131" s="15">
        <v>11000</v>
      </c>
      <c r="K131" s="15" t="s">
        <v>307</v>
      </c>
      <c r="N131" s="23">
        <f t="shared" si="6"/>
        <v>16.363636363636363</v>
      </c>
      <c r="O131" s="23" t="e">
        <f t="shared" si="7"/>
        <v>#VALUE!</v>
      </c>
      <c r="P131" s="23" t="e">
        <f t="shared" si="8"/>
        <v>#VALUE!</v>
      </c>
      <c r="Q131" s="15" t="s">
        <v>249</v>
      </c>
      <c r="R131" s="15" t="s">
        <v>354</v>
      </c>
      <c r="S131" s="15" t="s">
        <v>299</v>
      </c>
      <c r="T131" s="15" t="s">
        <v>283</v>
      </c>
      <c r="U131" s="15" t="s">
        <v>442</v>
      </c>
      <c r="V131" s="15" t="s">
        <v>37</v>
      </c>
      <c r="W131" s="15">
        <v>300</v>
      </c>
      <c r="X131" s="15" t="s">
        <v>1193</v>
      </c>
      <c r="Y131" s="15" t="s">
        <v>255</v>
      </c>
      <c r="AC131" s="15" t="s">
        <v>1181</v>
      </c>
      <c r="AD131" s="15" t="s">
        <v>1181</v>
      </c>
    </row>
    <row r="132" spans="1:30" hidden="1">
      <c r="A132" s="15" t="s">
        <v>1194</v>
      </c>
      <c r="C132" s="15" t="s">
        <v>1195</v>
      </c>
      <c r="D132" s="15" t="s">
        <v>1196</v>
      </c>
      <c r="E132" s="15" t="s">
        <v>1184</v>
      </c>
      <c r="F132" s="15" t="s">
        <v>245</v>
      </c>
      <c r="G132" s="15" t="s">
        <v>1196</v>
      </c>
      <c r="H132" s="15" t="s">
        <v>1197</v>
      </c>
      <c r="J132" s="15">
        <v>10000</v>
      </c>
      <c r="K132" s="15" t="s">
        <v>1198</v>
      </c>
      <c r="N132" s="23">
        <f t="shared" si="6"/>
        <v>28</v>
      </c>
      <c r="O132" s="23" t="e">
        <f t="shared" si="7"/>
        <v>#VALUE!</v>
      </c>
      <c r="P132" s="23" t="e">
        <f t="shared" si="8"/>
        <v>#VALUE!</v>
      </c>
      <c r="Q132" s="15" t="s">
        <v>249</v>
      </c>
      <c r="R132" s="15" t="s">
        <v>1199</v>
      </c>
      <c r="S132" s="15" t="s">
        <v>299</v>
      </c>
      <c r="T132" s="15" t="s">
        <v>283</v>
      </c>
      <c r="U132" s="15" t="s">
        <v>371</v>
      </c>
      <c r="V132" s="15" t="s">
        <v>37</v>
      </c>
      <c r="W132" s="15">
        <v>300</v>
      </c>
      <c r="X132" s="15" t="s">
        <v>1197</v>
      </c>
      <c r="Y132" s="15" t="s">
        <v>255</v>
      </c>
      <c r="AC132" s="15" t="s">
        <v>1200</v>
      </c>
      <c r="AD132" s="15" t="s">
        <v>1200</v>
      </c>
    </row>
    <row r="133" spans="1:30" hidden="1">
      <c r="A133" s="15" t="s">
        <v>1201</v>
      </c>
      <c r="C133" s="15" t="s">
        <v>1202</v>
      </c>
      <c r="D133" s="15" t="s">
        <v>1203</v>
      </c>
      <c r="E133" s="15" t="s">
        <v>1191</v>
      </c>
      <c r="F133" s="15" t="s">
        <v>245</v>
      </c>
      <c r="G133" s="15" t="s">
        <v>1204</v>
      </c>
      <c r="H133" s="15" t="s">
        <v>1205</v>
      </c>
      <c r="J133" s="15">
        <v>11000</v>
      </c>
      <c r="K133" s="15" t="s">
        <v>1206</v>
      </c>
      <c r="N133" s="23">
        <f t="shared" si="6"/>
        <v>8.8181818181818183</v>
      </c>
      <c r="O133" s="23" t="e">
        <f t="shared" si="7"/>
        <v>#VALUE!</v>
      </c>
      <c r="P133" s="23" t="e">
        <f t="shared" si="8"/>
        <v>#VALUE!</v>
      </c>
      <c r="Q133" s="15" t="s">
        <v>249</v>
      </c>
      <c r="R133" s="15" t="s">
        <v>276</v>
      </c>
      <c r="S133" s="15" t="s">
        <v>299</v>
      </c>
      <c r="T133" s="15" t="s">
        <v>283</v>
      </c>
      <c r="U133" s="15" t="s">
        <v>371</v>
      </c>
      <c r="V133" s="15" t="s">
        <v>37</v>
      </c>
      <c r="W133" s="15">
        <v>300</v>
      </c>
      <c r="X133" s="15" t="s">
        <v>1205</v>
      </c>
      <c r="Y133" s="15" t="s">
        <v>255</v>
      </c>
      <c r="AC133" s="15" t="s">
        <v>1207</v>
      </c>
      <c r="AD133" s="15" t="s">
        <v>1207</v>
      </c>
    </row>
    <row r="134" spans="1:30" hidden="1">
      <c r="A134" s="15" t="s">
        <v>1208</v>
      </c>
      <c r="C134" s="15" t="s">
        <v>1209</v>
      </c>
      <c r="D134" s="15" t="s">
        <v>1210</v>
      </c>
      <c r="E134" s="15" t="s">
        <v>1211</v>
      </c>
      <c r="F134" s="15" t="s">
        <v>245</v>
      </c>
      <c r="G134" s="15" t="s">
        <v>1212</v>
      </c>
      <c r="H134" s="15" t="s">
        <v>1213</v>
      </c>
      <c r="J134" s="15">
        <v>19000</v>
      </c>
      <c r="K134" s="15" t="s">
        <v>1214</v>
      </c>
      <c r="N134" s="23">
        <f t="shared" si="6"/>
        <v>5.0526315789473681</v>
      </c>
      <c r="O134" s="23">
        <f t="shared" si="7"/>
        <v>1.0526315789473684E-2</v>
      </c>
      <c r="P134" s="23">
        <f t="shared" si="8"/>
        <v>2.0833333333333333E-3</v>
      </c>
      <c r="Q134" s="15" t="s">
        <v>308</v>
      </c>
      <c r="R134" s="15" t="s">
        <v>1215</v>
      </c>
      <c r="S134" s="15">
        <v>200</v>
      </c>
      <c r="T134" s="15" t="s">
        <v>1216</v>
      </c>
      <c r="U134" s="15" t="s">
        <v>266</v>
      </c>
      <c r="V134" s="15" t="s">
        <v>253</v>
      </c>
      <c r="X134" s="15" t="s">
        <v>254</v>
      </c>
      <c r="Y134" s="15" t="s">
        <v>255</v>
      </c>
      <c r="AC134" s="15" t="s">
        <v>1217</v>
      </c>
      <c r="AD134" s="15" t="s">
        <v>1217</v>
      </c>
    </row>
    <row r="135" spans="1:30" hidden="1">
      <c r="A135" s="15" t="s">
        <v>1218</v>
      </c>
      <c r="C135" s="15" t="s">
        <v>1219</v>
      </c>
      <c r="D135" s="15" t="s">
        <v>1220</v>
      </c>
      <c r="E135" s="15" t="s">
        <v>1221</v>
      </c>
      <c r="F135" s="15" t="s">
        <v>272</v>
      </c>
      <c r="G135" s="15" t="s">
        <v>1222</v>
      </c>
      <c r="H135" s="15" t="s">
        <v>1223</v>
      </c>
      <c r="J135" s="15">
        <v>20000</v>
      </c>
      <c r="K135" s="15" t="s">
        <v>1224</v>
      </c>
      <c r="N135" s="23">
        <f t="shared" si="6"/>
        <v>5.05</v>
      </c>
      <c r="O135" s="23">
        <f t="shared" si="7"/>
        <v>0.01</v>
      </c>
      <c r="P135" s="23">
        <f t="shared" si="8"/>
        <v>1.9801980198019802E-3</v>
      </c>
      <c r="Q135" s="15" t="s">
        <v>542</v>
      </c>
      <c r="R135" s="15" t="s">
        <v>276</v>
      </c>
      <c r="S135" s="15">
        <v>200</v>
      </c>
      <c r="T135" s="15" t="s">
        <v>1225</v>
      </c>
      <c r="U135" s="15" t="s">
        <v>456</v>
      </c>
      <c r="V135" s="15" t="s">
        <v>253</v>
      </c>
      <c r="X135" s="15" t="s">
        <v>254</v>
      </c>
      <c r="Y135" s="15" t="s">
        <v>255</v>
      </c>
      <c r="AC135" s="15" t="s">
        <v>1226</v>
      </c>
      <c r="AD135" s="15" t="s">
        <v>1226</v>
      </c>
    </row>
    <row r="136" spans="1:30" hidden="1">
      <c r="A136" s="15" t="s">
        <v>1227</v>
      </c>
      <c r="C136" s="15" t="s">
        <v>1228</v>
      </c>
      <c r="D136" s="15" t="s">
        <v>1229</v>
      </c>
      <c r="E136" s="15" t="s">
        <v>1230</v>
      </c>
      <c r="F136" s="15" t="s">
        <v>272</v>
      </c>
      <c r="G136" s="15" t="s">
        <v>1231</v>
      </c>
      <c r="H136" s="15" t="s">
        <v>1232</v>
      </c>
      <c r="J136" s="15">
        <v>15000</v>
      </c>
      <c r="K136" s="15" t="s">
        <v>693</v>
      </c>
      <c r="N136" s="23">
        <f t="shared" si="6"/>
        <v>5</v>
      </c>
      <c r="O136" s="23">
        <f t="shared" si="7"/>
        <v>1.3333333333333334E-2</v>
      </c>
      <c r="P136" s="23">
        <f t="shared" si="8"/>
        <v>2.6666666666666666E-3</v>
      </c>
      <c r="Q136" s="15" t="s">
        <v>249</v>
      </c>
      <c r="R136" s="15" t="s">
        <v>408</v>
      </c>
      <c r="S136" s="15">
        <v>200</v>
      </c>
      <c r="T136" s="15" t="s">
        <v>283</v>
      </c>
      <c r="U136" s="15" t="s">
        <v>252</v>
      </c>
      <c r="V136" s="15" t="s">
        <v>37</v>
      </c>
      <c r="W136" s="15">
        <v>300</v>
      </c>
      <c r="X136" s="15" t="s">
        <v>254</v>
      </c>
      <c r="Y136" s="15" t="s">
        <v>255</v>
      </c>
      <c r="AC136" s="15" t="s">
        <v>1233</v>
      </c>
      <c r="AD136" s="15" t="s">
        <v>1233</v>
      </c>
    </row>
    <row r="137" spans="1:30" hidden="1">
      <c r="A137" s="15" t="s">
        <v>1234</v>
      </c>
      <c r="C137" s="15" t="s">
        <v>1222</v>
      </c>
      <c r="D137" s="15" t="s">
        <v>1235</v>
      </c>
      <c r="E137" s="15" t="s">
        <v>1236</v>
      </c>
      <c r="F137" s="15" t="s">
        <v>245</v>
      </c>
      <c r="G137" s="15" t="s">
        <v>1237</v>
      </c>
      <c r="H137" s="15" t="s">
        <v>1238</v>
      </c>
      <c r="J137" s="15">
        <v>16000</v>
      </c>
      <c r="K137" s="15" t="s">
        <v>619</v>
      </c>
      <c r="N137" s="23">
        <f t="shared" si="6"/>
        <v>5</v>
      </c>
      <c r="O137" s="23">
        <f t="shared" si="7"/>
        <v>1.2500000000000001E-2</v>
      </c>
      <c r="P137" s="23">
        <f t="shared" si="8"/>
        <v>2.5000000000000001E-3</v>
      </c>
      <c r="Q137" s="15" t="s">
        <v>308</v>
      </c>
      <c r="R137" s="15" t="s">
        <v>276</v>
      </c>
      <c r="S137" s="15">
        <v>200</v>
      </c>
      <c r="T137" s="15" t="s">
        <v>309</v>
      </c>
      <c r="U137" s="15" t="s">
        <v>266</v>
      </c>
      <c r="V137" s="15" t="s">
        <v>253</v>
      </c>
      <c r="X137" s="15" t="s">
        <v>254</v>
      </c>
      <c r="Y137" s="15" t="s">
        <v>255</v>
      </c>
      <c r="AC137" s="15" t="s">
        <v>1239</v>
      </c>
      <c r="AD137" s="15" t="s">
        <v>1239</v>
      </c>
    </row>
    <row r="138" spans="1:30" hidden="1">
      <c r="A138" s="15" t="s">
        <v>1240</v>
      </c>
      <c r="C138" s="15" t="s">
        <v>1241</v>
      </c>
      <c r="D138" s="15" t="s">
        <v>197</v>
      </c>
      <c r="E138" s="15" t="s">
        <v>1242</v>
      </c>
      <c r="F138" s="15" t="s">
        <v>272</v>
      </c>
      <c r="G138" s="15" t="s">
        <v>1243</v>
      </c>
      <c r="H138" s="15" t="s">
        <v>1244</v>
      </c>
      <c r="J138" s="15">
        <v>12000</v>
      </c>
      <c r="K138" s="15" t="s">
        <v>1245</v>
      </c>
      <c r="N138" s="23">
        <f t="shared" si="6"/>
        <v>4.916666666666667</v>
      </c>
      <c r="O138" s="23">
        <f t="shared" si="7"/>
        <v>1.6666666666666666E-2</v>
      </c>
      <c r="P138" s="23">
        <f t="shared" si="8"/>
        <v>3.3898305084745762E-3</v>
      </c>
      <c r="Q138" s="15" t="s">
        <v>249</v>
      </c>
      <c r="R138" s="15" t="s">
        <v>276</v>
      </c>
      <c r="S138" s="15">
        <v>200</v>
      </c>
      <c r="T138" s="15" t="s">
        <v>1246</v>
      </c>
      <c r="U138" s="15" t="s">
        <v>266</v>
      </c>
      <c r="V138" s="15" t="s">
        <v>253</v>
      </c>
      <c r="W138" s="15">
        <v>300</v>
      </c>
      <c r="X138" s="15" t="s">
        <v>254</v>
      </c>
      <c r="Y138" s="15" t="s">
        <v>255</v>
      </c>
      <c r="AC138" s="15" t="s">
        <v>1247</v>
      </c>
      <c r="AD138" s="15" t="s">
        <v>1247</v>
      </c>
    </row>
    <row r="139" spans="1:30" hidden="1">
      <c r="A139" s="15" t="s">
        <v>1248</v>
      </c>
      <c r="C139" s="15" t="s">
        <v>1249</v>
      </c>
      <c r="D139" s="15" t="s">
        <v>1250</v>
      </c>
      <c r="E139" s="15" t="s">
        <v>1235</v>
      </c>
      <c r="F139" s="15" t="s">
        <v>245</v>
      </c>
      <c r="G139" s="15" t="s">
        <v>1250</v>
      </c>
      <c r="H139" s="15" t="s">
        <v>1251</v>
      </c>
      <c r="J139" s="15">
        <v>11000</v>
      </c>
      <c r="K139" s="15" t="s">
        <v>1252</v>
      </c>
      <c r="N139" s="23">
        <f t="shared" si="6"/>
        <v>4.9090909090909092</v>
      </c>
      <c r="O139" s="23">
        <f t="shared" si="7"/>
        <v>1.8181818181818181E-2</v>
      </c>
      <c r="P139" s="23">
        <f t="shared" si="8"/>
        <v>3.7037037037037038E-3</v>
      </c>
      <c r="Q139" s="15" t="s">
        <v>308</v>
      </c>
      <c r="R139" s="15" t="s">
        <v>1253</v>
      </c>
      <c r="S139" s="15">
        <v>200</v>
      </c>
      <c r="T139" s="15" t="s">
        <v>283</v>
      </c>
      <c r="U139" s="15" t="s">
        <v>252</v>
      </c>
      <c r="V139" s="15" t="s">
        <v>253</v>
      </c>
      <c r="X139" s="15" t="s">
        <v>254</v>
      </c>
      <c r="Y139" s="15" t="s">
        <v>255</v>
      </c>
      <c r="AC139" s="15" t="s">
        <v>1254</v>
      </c>
      <c r="AD139" s="15" t="s">
        <v>1254</v>
      </c>
    </row>
    <row r="140" spans="1:30" hidden="1">
      <c r="A140" s="15" t="s">
        <v>1255</v>
      </c>
      <c r="C140" s="15" t="s">
        <v>196</v>
      </c>
      <c r="D140" s="15" t="s">
        <v>1256</v>
      </c>
      <c r="E140" s="15" t="s">
        <v>200</v>
      </c>
      <c r="F140" s="15" t="s">
        <v>272</v>
      </c>
      <c r="G140" s="15" t="s">
        <v>1257</v>
      </c>
      <c r="H140" s="15" t="s">
        <v>1258</v>
      </c>
      <c r="J140" s="15">
        <v>11000</v>
      </c>
      <c r="K140" s="15" t="s">
        <v>1252</v>
      </c>
      <c r="N140" s="23">
        <f t="shared" si="6"/>
        <v>4.9090909090909092</v>
      </c>
      <c r="O140" s="23">
        <f t="shared" si="7"/>
        <v>1.8181818181818181E-2</v>
      </c>
      <c r="P140" s="23">
        <f t="shared" si="8"/>
        <v>3.7037037037037038E-3</v>
      </c>
      <c r="Q140" s="15" t="s">
        <v>308</v>
      </c>
      <c r="R140" s="15" t="s">
        <v>1076</v>
      </c>
      <c r="S140" s="15">
        <v>200</v>
      </c>
      <c r="T140" s="15" t="s">
        <v>604</v>
      </c>
      <c r="U140" s="15" t="s">
        <v>252</v>
      </c>
      <c r="V140" s="15" t="s">
        <v>253</v>
      </c>
      <c r="X140" s="15" t="s">
        <v>265</v>
      </c>
      <c r="Y140" s="15" t="s">
        <v>255</v>
      </c>
      <c r="AC140" s="15" t="s">
        <v>1259</v>
      </c>
      <c r="AD140" s="15" t="s">
        <v>1259</v>
      </c>
    </row>
    <row r="141" spans="1:30" hidden="1">
      <c r="A141" s="15" t="s">
        <v>1260</v>
      </c>
      <c r="C141" s="15" t="s">
        <v>1261</v>
      </c>
      <c r="D141" s="15" t="s">
        <v>1262</v>
      </c>
      <c r="E141" s="15" t="s">
        <v>1263</v>
      </c>
      <c r="F141" s="15" t="s">
        <v>245</v>
      </c>
      <c r="G141" s="15" t="s">
        <v>1264</v>
      </c>
      <c r="H141" s="15" t="s">
        <v>1265</v>
      </c>
      <c r="J141" s="15">
        <v>20000</v>
      </c>
      <c r="K141" s="15" t="s">
        <v>481</v>
      </c>
      <c r="N141" s="23">
        <f t="shared" si="6"/>
        <v>4.9000000000000004</v>
      </c>
      <c r="O141" s="23">
        <f t="shared" si="7"/>
        <v>0.01</v>
      </c>
      <c r="P141" s="23">
        <f t="shared" si="8"/>
        <v>2.0408163265306124E-3</v>
      </c>
      <c r="Q141" s="15" t="s">
        <v>249</v>
      </c>
      <c r="R141" s="15" t="s">
        <v>354</v>
      </c>
      <c r="S141" s="15">
        <v>200</v>
      </c>
      <c r="T141" s="15" t="s">
        <v>283</v>
      </c>
      <c r="U141" s="15" t="s">
        <v>252</v>
      </c>
      <c r="V141" s="15" t="s">
        <v>37</v>
      </c>
      <c r="W141" s="15">
        <v>300</v>
      </c>
      <c r="X141" s="15" t="s">
        <v>254</v>
      </c>
      <c r="Y141" s="15" t="s">
        <v>255</v>
      </c>
      <c r="AC141" s="15" t="s">
        <v>1266</v>
      </c>
      <c r="AD141" s="15" t="s">
        <v>1266</v>
      </c>
    </row>
    <row r="142" spans="1:30" hidden="1">
      <c r="A142" s="15" t="s">
        <v>1267</v>
      </c>
      <c r="C142" s="15" t="s">
        <v>1257</v>
      </c>
      <c r="D142" s="15" t="s">
        <v>1268</v>
      </c>
      <c r="E142" s="15" t="s">
        <v>287</v>
      </c>
      <c r="F142" s="15" t="s">
        <v>245</v>
      </c>
      <c r="G142" s="15" t="s">
        <v>1269</v>
      </c>
      <c r="H142" s="15" t="s">
        <v>1270</v>
      </c>
      <c r="I142" s="22"/>
      <c r="J142" s="15">
        <v>48000</v>
      </c>
      <c r="K142" s="15" t="s">
        <v>1271</v>
      </c>
      <c r="N142" s="23">
        <f t="shared" si="6"/>
        <v>4.895833333333333</v>
      </c>
      <c r="O142" s="23">
        <f t="shared" si="7"/>
        <v>6.2500000000000003E-3</v>
      </c>
      <c r="P142" s="23">
        <f t="shared" si="8"/>
        <v>1.276595744680851E-3</v>
      </c>
      <c r="Q142" s="15" t="s">
        <v>877</v>
      </c>
      <c r="R142" s="15" t="s">
        <v>1272</v>
      </c>
      <c r="S142" s="15">
        <v>300</v>
      </c>
      <c r="T142" s="15" t="s">
        <v>291</v>
      </c>
      <c r="U142" s="15" t="s">
        <v>266</v>
      </c>
      <c r="V142" s="15" t="s">
        <v>253</v>
      </c>
      <c r="X142" s="15" t="s">
        <v>254</v>
      </c>
      <c r="Y142" s="15" t="s">
        <v>255</v>
      </c>
      <c r="AC142" s="15" t="s">
        <v>1273</v>
      </c>
      <c r="AD142" s="15" t="s">
        <v>1273</v>
      </c>
    </row>
    <row r="143" spans="1:30" hidden="1">
      <c r="A143" s="15" t="s">
        <v>1274</v>
      </c>
      <c r="C143" s="15" t="s">
        <v>1275</v>
      </c>
      <c r="D143" s="15" t="s">
        <v>1276</v>
      </c>
      <c r="E143" s="15" t="s">
        <v>1277</v>
      </c>
      <c r="F143" s="15" t="s">
        <v>272</v>
      </c>
      <c r="G143" s="15" t="s">
        <v>1278</v>
      </c>
      <c r="H143" s="15" t="s">
        <v>1279</v>
      </c>
      <c r="J143" s="15">
        <v>16000</v>
      </c>
      <c r="K143" s="15" t="s">
        <v>1280</v>
      </c>
      <c r="N143" s="23">
        <f t="shared" si="6"/>
        <v>4.875</v>
      </c>
      <c r="O143" s="23">
        <f t="shared" si="7"/>
        <v>1.8749999999999999E-2</v>
      </c>
      <c r="P143" s="23">
        <f t="shared" si="8"/>
        <v>3.8461538461538464E-3</v>
      </c>
      <c r="Q143" s="15" t="s">
        <v>308</v>
      </c>
      <c r="R143" s="15" t="s">
        <v>1281</v>
      </c>
      <c r="S143" s="15">
        <v>300</v>
      </c>
      <c r="T143" s="15" t="s">
        <v>283</v>
      </c>
      <c r="U143" s="15" t="s">
        <v>371</v>
      </c>
      <c r="V143" s="15" t="s">
        <v>37</v>
      </c>
      <c r="W143" s="15">
        <v>300</v>
      </c>
      <c r="X143" s="15" t="s">
        <v>1282</v>
      </c>
      <c r="Y143" s="15" t="s">
        <v>255</v>
      </c>
      <c r="AC143" s="15" t="s">
        <v>1283</v>
      </c>
      <c r="AD143" s="15" t="s">
        <v>1283</v>
      </c>
    </row>
    <row r="144" spans="1:30" hidden="1">
      <c r="A144" s="15" t="s">
        <v>1284</v>
      </c>
      <c r="C144" s="15" t="s">
        <v>1285</v>
      </c>
      <c r="D144" s="15" t="s">
        <v>1286</v>
      </c>
      <c r="E144" s="15" t="s">
        <v>1287</v>
      </c>
      <c r="F144" s="15" t="s">
        <v>245</v>
      </c>
      <c r="G144" s="15" t="s">
        <v>1288</v>
      </c>
      <c r="H144" s="15" t="s">
        <v>1289</v>
      </c>
      <c r="I144" s="22"/>
      <c r="J144" s="15">
        <v>45200</v>
      </c>
      <c r="K144" s="15" t="s">
        <v>1290</v>
      </c>
      <c r="N144" s="23">
        <f t="shared" si="6"/>
        <v>4.8672566371681416</v>
      </c>
      <c r="O144" s="23">
        <f t="shared" si="7"/>
        <v>6.6371681415929203E-3</v>
      </c>
      <c r="P144" s="23">
        <f t="shared" si="8"/>
        <v>1.3636363636363637E-3</v>
      </c>
      <c r="Q144" s="15" t="s">
        <v>308</v>
      </c>
      <c r="R144" s="15" t="s">
        <v>1291</v>
      </c>
      <c r="S144" s="15">
        <v>300</v>
      </c>
      <c r="T144" s="15" t="s">
        <v>283</v>
      </c>
      <c r="U144" s="15" t="s">
        <v>1292</v>
      </c>
      <c r="V144" s="15" t="s">
        <v>253</v>
      </c>
      <c r="X144" s="15" t="s">
        <v>254</v>
      </c>
      <c r="Y144" s="15" t="s">
        <v>255</v>
      </c>
      <c r="AC144" s="15" t="s">
        <v>1293</v>
      </c>
      <c r="AD144" s="15" t="s">
        <v>1293</v>
      </c>
    </row>
    <row r="145" spans="1:30" hidden="1">
      <c r="A145" s="15" t="s">
        <v>1294</v>
      </c>
      <c r="C145" s="15" t="s">
        <v>1295</v>
      </c>
      <c r="D145" s="15" t="s">
        <v>1296</v>
      </c>
      <c r="E145" s="15" t="s">
        <v>1297</v>
      </c>
      <c r="F145" s="15" t="s">
        <v>245</v>
      </c>
      <c r="G145" s="15" t="s">
        <v>1298</v>
      </c>
      <c r="H145" s="15" t="s">
        <v>1299</v>
      </c>
      <c r="J145" s="15">
        <v>5200</v>
      </c>
      <c r="K145" s="15" t="s">
        <v>1300</v>
      </c>
      <c r="N145" s="23">
        <f t="shared" si="6"/>
        <v>4.8076923076923075</v>
      </c>
      <c r="O145" s="23">
        <f t="shared" si="7"/>
        <v>3.8461538461538464E-2</v>
      </c>
      <c r="P145" s="23">
        <f t="shared" si="8"/>
        <v>8.0000000000000002E-3</v>
      </c>
      <c r="Q145" s="15" t="s">
        <v>249</v>
      </c>
      <c r="R145" s="15" t="s">
        <v>276</v>
      </c>
      <c r="S145" s="15">
        <v>200</v>
      </c>
      <c r="T145" s="15" t="s">
        <v>291</v>
      </c>
      <c r="U145" s="15" t="s">
        <v>266</v>
      </c>
      <c r="V145" s="15" t="s">
        <v>253</v>
      </c>
      <c r="X145" s="15" t="s">
        <v>253</v>
      </c>
      <c r="Y145" s="15" t="s">
        <v>255</v>
      </c>
      <c r="AC145" s="15" t="s">
        <v>1301</v>
      </c>
      <c r="AD145" s="15" t="s">
        <v>1301</v>
      </c>
    </row>
    <row r="146" spans="1:30" hidden="1">
      <c r="A146" s="15" t="s">
        <v>1302</v>
      </c>
      <c r="C146" s="15" t="s">
        <v>1303</v>
      </c>
      <c r="D146" s="15" t="s">
        <v>1304</v>
      </c>
      <c r="E146" s="15" t="s">
        <v>1305</v>
      </c>
      <c r="F146" s="15" t="s">
        <v>272</v>
      </c>
      <c r="G146" s="15" t="s">
        <v>1306</v>
      </c>
      <c r="H146" s="15" t="s">
        <v>1307</v>
      </c>
      <c r="I146" s="22"/>
      <c r="J146" s="15">
        <v>15000</v>
      </c>
      <c r="K146" s="15" t="s">
        <v>1308</v>
      </c>
      <c r="N146" s="23">
        <f t="shared" si="6"/>
        <v>4.8</v>
      </c>
      <c r="O146" s="23">
        <f t="shared" si="7"/>
        <v>1.3333333333333334E-2</v>
      </c>
      <c r="P146" s="23">
        <f t="shared" si="8"/>
        <v>2.7777777777777779E-3</v>
      </c>
      <c r="Q146" s="15" t="s">
        <v>249</v>
      </c>
      <c r="R146" s="15" t="s">
        <v>282</v>
      </c>
      <c r="S146" s="15">
        <v>200</v>
      </c>
      <c r="T146" s="15" t="s">
        <v>1309</v>
      </c>
      <c r="U146" s="15" t="s">
        <v>266</v>
      </c>
      <c r="V146" s="15" t="s">
        <v>253</v>
      </c>
      <c r="X146" s="15" t="s">
        <v>254</v>
      </c>
      <c r="Y146" s="15" t="s">
        <v>255</v>
      </c>
      <c r="AC146" s="15" t="s">
        <v>1310</v>
      </c>
      <c r="AD146" s="15" t="s">
        <v>1310</v>
      </c>
    </row>
    <row r="147" spans="1:30" hidden="1">
      <c r="A147" s="15" t="s">
        <v>1311</v>
      </c>
      <c r="C147" s="15" t="s">
        <v>1312</v>
      </c>
      <c r="D147" s="15" t="s">
        <v>1313</v>
      </c>
      <c r="E147" s="15" t="s">
        <v>1314</v>
      </c>
      <c r="F147" s="15" t="s">
        <v>272</v>
      </c>
      <c r="G147" s="15" t="s">
        <v>1315</v>
      </c>
      <c r="H147" s="15" t="s">
        <v>1316</v>
      </c>
      <c r="I147" s="22"/>
      <c r="J147" s="15">
        <v>10000</v>
      </c>
      <c r="K147" s="15" t="s">
        <v>1317</v>
      </c>
      <c r="N147" s="23">
        <f t="shared" si="6"/>
        <v>4.8</v>
      </c>
      <c r="O147" s="23">
        <f t="shared" si="7"/>
        <v>0.02</v>
      </c>
      <c r="P147" s="23">
        <f t="shared" si="8"/>
        <v>4.1666666666666666E-3</v>
      </c>
      <c r="Q147" s="15" t="s">
        <v>877</v>
      </c>
      <c r="R147" s="15" t="s">
        <v>1318</v>
      </c>
      <c r="S147" s="15">
        <v>200</v>
      </c>
      <c r="T147" s="15" t="s">
        <v>291</v>
      </c>
      <c r="U147" s="15" t="s">
        <v>371</v>
      </c>
      <c r="V147" s="15" t="s">
        <v>37</v>
      </c>
      <c r="W147" s="15">
        <v>300</v>
      </c>
      <c r="X147" s="15" t="s">
        <v>1319</v>
      </c>
      <c r="Y147" s="15" t="s">
        <v>255</v>
      </c>
      <c r="AC147" s="15" t="s">
        <v>1320</v>
      </c>
      <c r="AD147" s="15" t="s">
        <v>1320</v>
      </c>
    </row>
    <row r="148" spans="1:30" hidden="1">
      <c r="A148" s="15" t="s">
        <v>1321</v>
      </c>
      <c r="C148" s="15" t="s">
        <v>1322</v>
      </c>
      <c r="D148" s="15" t="s">
        <v>1323</v>
      </c>
      <c r="E148" s="15" t="s">
        <v>1304</v>
      </c>
      <c r="F148" s="15" t="s">
        <v>245</v>
      </c>
      <c r="G148" s="15" t="s">
        <v>1324</v>
      </c>
      <c r="H148" s="15" t="s">
        <v>1325</v>
      </c>
      <c r="J148" s="15">
        <v>13000</v>
      </c>
      <c r="K148" s="15" t="s">
        <v>1179</v>
      </c>
      <c r="N148" s="23">
        <f t="shared" si="6"/>
        <v>4.6923076923076925</v>
      </c>
      <c r="O148" s="23">
        <f t="shared" si="7"/>
        <v>1.5384615384615385E-2</v>
      </c>
      <c r="P148" s="23">
        <f t="shared" si="8"/>
        <v>3.2786885245901639E-3</v>
      </c>
      <c r="Q148" s="15" t="s">
        <v>308</v>
      </c>
      <c r="R148" s="15" t="s">
        <v>354</v>
      </c>
      <c r="S148" s="15">
        <v>200</v>
      </c>
      <c r="T148" s="15" t="s">
        <v>283</v>
      </c>
      <c r="U148" s="15" t="s">
        <v>266</v>
      </c>
      <c r="V148" s="15" t="s">
        <v>253</v>
      </c>
      <c r="W148" s="15">
        <v>300</v>
      </c>
      <c r="X148" s="15" t="s">
        <v>254</v>
      </c>
      <c r="Y148" s="15" t="s">
        <v>255</v>
      </c>
      <c r="AC148" s="15" t="s">
        <v>1326</v>
      </c>
      <c r="AD148" s="15" t="s">
        <v>1326</v>
      </c>
    </row>
    <row r="149" spans="1:30" hidden="1">
      <c r="A149" s="15" t="s">
        <v>1327</v>
      </c>
      <c r="C149" s="15" t="s">
        <v>1328</v>
      </c>
      <c r="D149" s="15" t="s">
        <v>1329</v>
      </c>
      <c r="E149" s="15" t="s">
        <v>1330</v>
      </c>
      <c r="F149" s="15" t="s">
        <v>366</v>
      </c>
      <c r="G149" s="15" t="s">
        <v>1331</v>
      </c>
      <c r="H149" s="15" t="s">
        <v>1332</v>
      </c>
      <c r="I149" s="22"/>
      <c r="J149" s="15">
        <v>15000</v>
      </c>
      <c r="K149" s="15" t="s">
        <v>814</v>
      </c>
      <c r="N149" s="23">
        <f t="shared" si="6"/>
        <v>4.666666666666667</v>
      </c>
      <c r="O149" s="23">
        <f t="shared" si="7"/>
        <v>1.3333333333333334E-2</v>
      </c>
      <c r="P149" s="23">
        <f t="shared" si="8"/>
        <v>2.8571428571428571E-3</v>
      </c>
      <c r="Q149" s="15" t="s">
        <v>308</v>
      </c>
      <c r="R149" s="15" t="s">
        <v>361</v>
      </c>
      <c r="S149" s="15">
        <v>200</v>
      </c>
      <c r="T149" s="15" t="s">
        <v>1333</v>
      </c>
      <c r="U149" s="15" t="s">
        <v>252</v>
      </c>
      <c r="V149" s="15" t="s">
        <v>253</v>
      </c>
      <c r="W149" s="15">
        <v>300</v>
      </c>
      <c r="X149" s="15" t="s">
        <v>251</v>
      </c>
      <c r="Y149" s="15" t="s">
        <v>255</v>
      </c>
      <c r="AC149" s="15" t="s">
        <v>1334</v>
      </c>
      <c r="AD149" s="15" t="s">
        <v>1334</v>
      </c>
    </row>
    <row r="150" spans="1:30" hidden="1">
      <c r="A150" s="15" t="s">
        <v>1335</v>
      </c>
      <c r="C150" s="15" t="s">
        <v>1324</v>
      </c>
      <c r="D150" s="15" t="s">
        <v>1336</v>
      </c>
      <c r="E150" s="15" t="s">
        <v>1337</v>
      </c>
      <c r="F150" s="15" t="s">
        <v>245</v>
      </c>
      <c r="G150" s="15" t="s">
        <v>1338</v>
      </c>
      <c r="H150" s="15" t="s">
        <v>1339</v>
      </c>
      <c r="J150" s="15">
        <v>12000</v>
      </c>
      <c r="K150" s="15" t="s">
        <v>1340</v>
      </c>
      <c r="N150" s="23">
        <f t="shared" si="6"/>
        <v>4.666666666666667</v>
      </c>
      <c r="O150" s="23">
        <f t="shared" si="7"/>
        <v>1.6666666666666666E-2</v>
      </c>
      <c r="P150" s="23">
        <f t="shared" si="8"/>
        <v>3.5714285714285713E-3</v>
      </c>
      <c r="Q150" s="15" t="s">
        <v>308</v>
      </c>
      <c r="R150" s="15" t="s">
        <v>276</v>
      </c>
      <c r="S150" s="15">
        <v>200</v>
      </c>
      <c r="T150" s="15" t="s">
        <v>309</v>
      </c>
      <c r="U150" s="15" t="s">
        <v>266</v>
      </c>
      <c r="V150" s="15" t="s">
        <v>253</v>
      </c>
      <c r="X150" s="15" t="s">
        <v>254</v>
      </c>
      <c r="Y150" s="15" t="s">
        <v>255</v>
      </c>
      <c r="AC150" s="15" t="s">
        <v>1341</v>
      </c>
      <c r="AD150" s="15" t="s">
        <v>1341</v>
      </c>
    </row>
    <row r="151" spans="1:30" hidden="1">
      <c r="A151" s="15" t="s">
        <v>1342</v>
      </c>
      <c r="C151" s="15" t="s">
        <v>1343</v>
      </c>
      <c r="D151" s="15" t="s">
        <v>1344</v>
      </c>
      <c r="E151" s="15" t="s">
        <v>1345</v>
      </c>
      <c r="F151" s="15" t="s">
        <v>245</v>
      </c>
      <c r="G151" s="15" t="s">
        <v>1346</v>
      </c>
      <c r="H151" s="15" t="s">
        <v>1347</v>
      </c>
      <c r="J151" s="15">
        <v>11000</v>
      </c>
      <c r="K151" s="15" t="s">
        <v>1348</v>
      </c>
      <c r="N151" s="23">
        <f t="shared" si="6"/>
        <v>4.6363636363636367</v>
      </c>
      <c r="O151" s="23">
        <f t="shared" si="7"/>
        <v>1.8181818181818181E-2</v>
      </c>
      <c r="P151" s="23">
        <f t="shared" si="8"/>
        <v>3.9215686274509803E-3</v>
      </c>
      <c r="Q151" s="15" t="s">
        <v>249</v>
      </c>
      <c r="R151" s="15" t="s">
        <v>408</v>
      </c>
      <c r="S151" s="15">
        <v>200</v>
      </c>
      <c r="T151" s="15" t="s">
        <v>355</v>
      </c>
      <c r="U151" s="15" t="s">
        <v>252</v>
      </c>
      <c r="V151" s="15" t="s">
        <v>37</v>
      </c>
      <c r="W151" s="15">
        <v>300</v>
      </c>
      <c r="X151" s="15" t="s">
        <v>1349</v>
      </c>
      <c r="Y151" s="15" t="s">
        <v>255</v>
      </c>
      <c r="AC151" s="15" t="s">
        <v>1350</v>
      </c>
      <c r="AD151" s="15" t="s">
        <v>1350</v>
      </c>
    </row>
    <row r="152" spans="1:30" hidden="1">
      <c r="A152" s="15" t="s">
        <v>1351</v>
      </c>
      <c r="C152" s="15" t="s">
        <v>1352</v>
      </c>
      <c r="D152" s="15" t="s">
        <v>1353</v>
      </c>
      <c r="E152" s="15" t="s">
        <v>1354</v>
      </c>
      <c r="F152" s="15" t="s">
        <v>366</v>
      </c>
      <c r="G152" s="15" t="s">
        <v>1353</v>
      </c>
      <c r="H152" s="15" t="s">
        <v>1355</v>
      </c>
      <c r="J152" s="15">
        <v>15000</v>
      </c>
      <c r="K152" s="15" t="s">
        <v>1356</v>
      </c>
      <c r="N152" s="23">
        <f t="shared" si="6"/>
        <v>4.5999999999999996</v>
      </c>
      <c r="O152" s="23">
        <f t="shared" si="7"/>
        <v>1.3333333333333334E-2</v>
      </c>
      <c r="P152" s="23">
        <f t="shared" si="8"/>
        <v>2.8985507246376812E-3</v>
      </c>
      <c r="Q152" s="15" t="s">
        <v>249</v>
      </c>
      <c r="R152" s="15" t="s">
        <v>464</v>
      </c>
      <c r="S152" s="15">
        <v>200</v>
      </c>
      <c r="T152" s="15" t="s">
        <v>604</v>
      </c>
      <c r="U152" s="15" t="s">
        <v>252</v>
      </c>
      <c r="V152" s="15" t="s">
        <v>253</v>
      </c>
      <c r="X152" s="15" t="s">
        <v>254</v>
      </c>
      <c r="Y152" s="15" t="s">
        <v>255</v>
      </c>
      <c r="AC152" s="15" t="s">
        <v>1357</v>
      </c>
      <c r="AD152" s="15" t="s">
        <v>1357</v>
      </c>
    </row>
    <row r="153" spans="1:30" hidden="1">
      <c r="A153" s="15" t="s">
        <v>1358</v>
      </c>
      <c r="C153" s="15" t="s">
        <v>1359</v>
      </c>
      <c r="D153" s="15" t="s">
        <v>1360</v>
      </c>
      <c r="E153" s="15" t="s">
        <v>1344</v>
      </c>
      <c r="F153" s="15" t="s">
        <v>245</v>
      </c>
      <c r="G153" s="15" t="s">
        <v>1361</v>
      </c>
      <c r="H153" s="15" t="s">
        <v>1362</v>
      </c>
      <c r="J153" s="15">
        <v>31000</v>
      </c>
      <c r="K153" s="15" t="s">
        <v>1363</v>
      </c>
      <c r="N153" s="23">
        <f t="shared" si="6"/>
        <v>7.806451612903226</v>
      </c>
      <c r="O153" s="23" t="e">
        <f t="shared" si="7"/>
        <v>#VALUE!</v>
      </c>
      <c r="P153" s="23" t="e">
        <f t="shared" si="8"/>
        <v>#VALUE!</v>
      </c>
      <c r="Q153" s="15" t="s">
        <v>308</v>
      </c>
      <c r="R153" s="15" t="s">
        <v>1364</v>
      </c>
      <c r="S153" s="15" t="s">
        <v>299</v>
      </c>
      <c r="T153" s="15" t="s">
        <v>1365</v>
      </c>
      <c r="U153" s="15" t="s">
        <v>371</v>
      </c>
      <c r="V153" s="15" t="s">
        <v>37</v>
      </c>
      <c r="W153" s="15">
        <v>500</v>
      </c>
      <c r="X153" s="15" t="s">
        <v>1366</v>
      </c>
      <c r="Y153" s="15" t="s">
        <v>255</v>
      </c>
      <c r="AC153" s="15" t="s">
        <v>1367</v>
      </c>
      <c r="AD153" s="15" t="s">
        <v>1367</v>
      </c>
    </row>
    <row r="154" spans="1:30" hidden="1">
      <c r="A154" s="15" t="s">
        <v>1368</v>
      </c>
      <c r="C154" s="15" t="s">
        <v>1369</v>
      </c>
      <c r="D154" s="15" t="s">
        <v>1370</v>
      </c>
      <c r="E154" s="15" t="s">
        <v>1371</v>
      </c>
      <c r="F154" s="15" t="s">
        <v>272</v>
      </c>
      <c r="G154" s="15" t="s">
        <v>1372</v>
      </c>
      <c r="H154" s="15" t="s">
        <v>1373</v>
      </c>
      <c r="J154" s="15">
        <v>26000</v>
      </c>
      <c r="K154" s="15" t="s">
        <v>941</v>
      </c>
      <c r="N154" s="23">
        <f t="shared" si="6"/>
        <v>4.5769230769230766</v>
      </c>
      <c r="O154" s="23">
        <f t="shared" si="7"/>
        <v>7.6923076923076927E-3</v>
      </c>
      <c r="P154" s="23">
        <f t="shared" si="8"/>
        <v>1.6806722689075631E-3</v>
      </c>
      <c r="Q154" s="15" t="s">
        <v>249</v>
      </c>
      <c r="R154" s="15" t="s">
        <v>482</v>
      </c>
      <c r="S154" s="15">
        <v>200</v>
      </c>
      <c r="T154" s="15" t="s">
        <v>1374</v>
      </c>
      <c r="U154" s="15" t="s">
        <v>266</v>
      </c>
      <c r="V154" s="15" t="s">
        <v>253</v>
      </c>
      <c r="W154" s="15">
        <v>300</v>
      </c>
      <c r="X154" s="15" t="s">
        <v>254</v>
      </c>
      <c r="Y154" s="15" t="s">
        <v>255</v>
      </c>
      <c r="AC154" s="15" t="s">
        <v>1375</v>
      </c>
      <c r="AD154" s="15" t="s">
        <v>1375</v>
      </c>
    </row>
    <row r="155" spans="1:30" hidden="1">
      <c r="A155" s="15" t="s">
        <v>1376</v>
      </c>
      <c r="C155" s="15" t="s">
        <v>1377</v>
      </c>
      <c r="D155" s="15" t="s">
        <v>1378</v>
      </c>
      <c r="E155" s="15" t="s">
        <v>1379</v>
      </c>
      <c r="F155" s="15" t="s">
        <v>366</v>
      </c>
      <c r="G155" s="15" t="s">
        <v>1380</v>
      </c>
      <c r="H155" s="15" t="s">
        <v>1381</v>
      </c>
      <c r="J155" s="15">
        <v>13000</v>
      </c>
      <c r="K155" s="15" t="s">
        <v>1340</v>
      </c>
      <c r="N155" s="23">
        <f t="shared" si="6"/>
        <v>4.3076923076923075</v>
      </c>
      <c r="O155" s="23">
        <f t="shared" si="7"/>
        <v>1.5384615384615385E-2</v>
      </c>
      <c r="P155" s="23">
        <f t="shared" si="8"/>
        <v>3.5714285714285713E-3</v>
      </c>
      <c r="Q155" s="15" t="s">
        <v>1382</v>
      </c>
      <c r="R155" s="15" t="s">
        <v>1383</v>
      </c>
      <c r="S155" s="15">
        <v>200</v>
      </c>
      <c r="T155" s="15" t="s">
        <v>1384</v>
      </c>
      <c r="U155" s="15" t="s">
        <v>266</v>
      </c>
      <c r="V155" s="15" t="s">
        <v>253</v>
      </c>
      <c r="X155" s="15" t="s">
        <v>1384</v>
      </c>
      <c r="Y155" s="15" t="s">
        <v>255</v>
      </c>
      <c r="AC155" s="15" t="s">
        <v>1385</v>
      </c>
      <c r="AD155" s="15" t="s">
        <v>1385</v>
      </c>
    </row>
    <row r="156" spans="1:30" hidden="1">
      <c r="A156" s="15" t="s">
        <v>1386</v>
      </c>
      <c r="C156" s="15" t="s">
        <v>1372</v>
      </c>
      <c r="D156" s="15" t="s">
        <v>1387</v>
      </c>
      <c r="E156" s="15" t="s">
        <v>1388</v>
      </c>
      <c r="F156" s="15" t="s">
        <v>245</v>
      </c>
      <c r="G156" s="15" t="s">
        <v>1389</v>
      </c>
      <c r="H156" s="15" t="s">
        <v>1390</v>
      </c>
      <c r="J156" s="15">
        <v>25000</v>
      </c>
      <c r="K156" s="15" t="s">
        <v>1391</v>
      </c>
      <c r="N156" s="23">
        <f t="shared" si="6"/>
        <v>4.2</v>
      </c>
      <c r="O156" s="23">
        <f t="shared" si="7"/>
        <v>8.0000000000000002E-3</v>
      </c>
      <c r="P156" s="23">
        <f t="shared" si="8"/>
        <v>1.9047619047619048E-3</v>
      </c>
      <c r="Q156" s="15" t="s">
        <v>308</v>
      </c>
      <c r="R156" s="15" t="s">
        <v>1066</v>
      </c>
      <c r="S156" s="15">
        <v>200</v>
      </c>
      <c r="T156" s="15" t="s">
        <v>839</v>
      </c>
      <c r="U156" s="15" t="s">
        <v>252</v>
      </c>
      <c r="V156" s="15" t="s">
        <v>253</v>
      </c>
      <c r="X156" s="15" t="s">
        <v>254</v>
      </c>
      <c r="Y156" s="15" t="s">
        <v>255</v>
      </c>
      <c r="AC156" s="15" t="s">
        <v>1392</v>
      </c>
      <c r="AD156" s="15" t="s">
        <v>1393</v>
      </c>
    </row>
    <row r="157" spans="1:30" hidden="1">
      <c r="A157" s="15" t="s">
        <v>1394</v>
      </c>
      <c r="C157" s="15" t="s">
        <v>1395</v>
      </c>
      <c r="D157" s="15" t="s">
        <v>1396</v>
      </c>
      <c r="E157" s="15" t="s">
        <v>1397</v>
      </c>
      <c r="F157" s="15" t="s">
        <v>245</v>
      </c>
      <c r="G157" s="15" t="s">
        <v>1398</v>
      </c>
      <c r="H157" s="15" t="s">
        <v>1399</v>
      </c>
      <c r="J157" s="15">
        <v>18000</v>
      </c>
      <c r="K157" s="15" t="s">
        <v>693</v>
      </c>
      <c r="N157" s="23">
        <f t="shared" si="6"/>
        <v>4.166666666666667</v>
      </c>
      <c r="O157" s="23">
        <f t="shared" si="7"/>
        <v>1.1111111111111112E-2</v>
      </c>
      <c r="P157" s="23">
        <f t="shared" si="8"/>
        <v>2.6666666666666666E-3</v>
      </c>
      <c r="Q157" s="15" t="s">
        <v>249</v>
      </c>
      <c r="R157" s="15" t="s">
        <v>408</v>
      </c>
      <c r="S157" s="15">
        <v>200</v>
      </c>
      <c r="T157" s="15" t="s">
        <v>291</v>
      </c>
      <c r="U157" s="15" t="s">
        <v>266</v>
      </c>
      <c r="V157" s="15" t="s">
        <v>253</v>
      </c>
      <c r="X157" s="15" t="s">
        <v>254</v>
      </c>
      <c r="Y157" s="15" t="s">
        <v>255</v>
      </c>
      <c r="AC157" s="15" t="s">
        <v>1400</v>
      </c>
      <c r="AD157" s="15" t="s">
        <v>1400</v>
      </c>
    </row>
    <row r="158" spans="1:30" hidden="1">
      <c r="A158" s="15" t="s">
        <v>1401</v>
      </c>
      <c r="C158" s="15" t="s">
        <v>1402</v>
      </c>
      <c r="D158" s="15" t="s">
        <v>1403</v>
      </c>
      <c r="E158" s="15" t="s">
        <v>1404</v>
      </c>
      <c r="F158" s="15" t="s">
        <v>245</v>
      </c>
      <c r="G158" s="15" t="s">
        <v>1405</v>
      </c>
      <c r="H158" s="15" t="s">
        <v>1406</v>
      </c>
      <c r="J158" s="15">
        <v>12392</v>
      </c>
      <c r="K158" s="15" t="s">
        <v>1348</v>
      </c>
      <c r="N158" s="23">
        <f t="shared" si="6"/>
        <v>4.1155584247901871</v>
      </c>
      <c r="O158" s="23">
        <f t="shared" si="7"/>
        <v>1.6139444803098774E-2</v>
      </c>
      <c r="P158" s="23">
        <f t="shared" si="8"/>
        <v>3.9215686274509803E-3</v>
      </c>
      <c r="Q158" s="15" t="s">
        <v>249</v>
      </c>
      <c r="R158" s="15" t="s">
        <v>290</v>
      </c>
      <c r="S158" s="15">
        <v>200</v>
      </c>
      <c r="T158" s="15" t="s">
        <v>283</v>
      </c>
      <c r="U158" s="15" t="s">
        <v>371</v>
      </c>
      <c r="V158" s="15" t="s">
        <v>253</v>
      </c>
      <c r="X158" s="15" t="s">
        <v>880</v>
      </c>
      <c r="Y158" s="15" t="s">
        <v>255</v>
      </c>
      <c r="AC158" s="15" t="s">
        <v>1407</v>
      </c>
      <c r="AD158" s="15" t="s">
        <v>1407</v>
      </c>
    </row>
    <row r="159" spans="1:30" hidden="1">
      <c r="A159" s="15" t="s">
        <v>1408</v>
      </c>
      <c r="C159" s="15" t="s">
        <v>1409</v>
      </c>
      <c r="D159" s="15" t="s">
        <v>1410</v>
      </c>
      <c r="E159" s="15" t="s">
        <v>1411</v>
      </c>
      <c r="F159" s="15" t="s">
        <v>245</v>
      </c>
      <c r="G159" s="15" t="s">
        <v>1412</v>
      </c>
      <c r="H159" s="15" t="s">
        <v>1413</v>
      </c>
      <c r="I159" s="22"/>
      <c r="J159" s="15">
        <v>11700</v>
      </c>
      <c r="K159" s="15" t="s">
        <v>1317</v>
      </c>
      <c r="N159" s="23">
        <f t="shared" si="6"/>
        <v>4.1025641025641022</v>
      </c>
      <c r="O159" s="23">
        <f t="shared" si="7"/>
        <v>1.7094017094017096E-2</v>
      </c>
      <c r="P159" s="23">
        <f t="shared" si="8"/>
        <v>4.1666666666666666E-3</v>
      </c>
      <c r="Q159" s="15" t="s">
        <v>308</v>
      </c>
      <c r="R159" s="15" t="s">
        <v>482</v>
      </c>
      <c r="S159" s="15">
        <v>200</v>
      </c>
      <c r="T159" s="15" t="s">
        <v>283</v>
      </c>
      <c r="U159" s="15" t="s">
        <v>266</v>
      </c>
      <c r="V159" s="15" t="s">
        <v>37</v>
      </c>
      <c r="W159" s="15">
        <v>300</v>
      </c>
      <c r="X159" s="15" t="s">
        <v>254</v>
      </c>
      <c r="Y159" s="15" t="s">
        <v>255</v>
      </c>
      <c r="AC159" s="15" t="s">
        <v>1414</v>
      </c>
      <c r="AD159" s="15" t="s">
        <v>1414</v>
      </c>
    </row>
    <row r="160" spans="1:30" hidden="1">
      <c r="A160" s="15" t="s">
        <v>1415</v>
      </c>
      <c r="C160" s="15" t="s">
        <v>1416</v>
      </c>
      <c r="D160" s="15" t="s">
        <v>1417</v>
      </c>
      <c r="E160" s="15" t="s">
        <v>1403</v>
      </c>
      <c r="F160" s="15" t="s">
        <v>245</v>
      </c>
      <c r="G160" s="15" t="s">
        <v>1418</v>
      </c>
      <c r="H160" s="15" t="s">
        <v>1419</v>
      </c>
      <c r="J160" s="15">
        <v>22000</v>
      </c>
      <c r="K160" s="15" t="s">
        <v>1420</v>
      </c>
      <c r="N160" s="23">
        <f t="shared" si="6"/>
        <v>4.0454545454545459</v>
      </c>
      <c r="O160" s="23">
        <f t="shared" si="7"/>
        <v>9.0909090909090905E-3</v>
      </c>
      <c r="P160" s="23">
        <f t="shared" si="8"/>
        <v>2.2471910112359553E-3</v>
      </c>
      <c r="Q160" s="15" t="s">
        <v>249</v>
      </c>
      <c r="R160" s="15" t="s">
        <v>1421</v>
      </c>
      <c r="S160" s="15">
        <v>200</v>
      </c>
      <c r="T160" s="15" t="s">
        <v>283</v>
      </c>
      <c r="U160" s="15" t="s">
        <v>252</v>
      </c>
      <c r="V160" s="15" t="s">
        <v>253</v>
      </c>
      <c r="X160" s="15" t="s">
        <v>254</v>
      </c>
      <c r="Y160" s="15" t="s">
        <v>255</v>
      </c>
      <c r="AC160" s="15" t="s">
        <v>1422</v>
      </c>
      <c r="AD160" s="15" t="s">
        <v>1422</v>
      </c>
    </row>
    <row r="161" spans="1:30" hidden="1">
      <c r="A161" s="15" t="s">
        <v>1423</v>
      </c>
      <c r="C161" s="15" t="s">
        <v>1424</v>
      </c>
      <c r="D161" s="15" t="s">
        <v>1425</v>
      </c>
      <c r="E161" s="15" t="s">
        <v>1426</v>
      </c>
      <c r="F161" s="15" t="s">
        <v>245</v>
      </c>
      <c r="G161" s="15" t="s">
        <v>1427</v>
      </c>
      <c r="H161" s="15" t="s">
        <v>1428</v>
      </c>
      <c r="J161" s="15">
        <v>30000</v>
      </c>
      <c r="K161" s="15" t="s">
        <v>934</v>
      </c>
      <c r="N161" s="23">
        <f t="shared" si="6"/>
        <v>4.0333333333333332</v>
      </c>
      <c r="O161" s="23">
        <f t="shared" si="7"/>
        <v>0.01</v>
      </c>
      <c r="P161" s="23">
        <f t="shared" si="8"/>
        <v>2.4793388429752068E-3</v>
      </c>
      <c r="Q161" s="15" t="s">
        <v>249</v>
      </c>
      <c r="R161" s="15" t="s">
        <v>400</v>
      </c>
      <c r="S161" s="15">
        <v>300</v>
      </c>
      <c r="T161" s="15" t="s">
        <v>283</v>
      </c>
      <c r="U161" s="15" t="s">
        <v>252</v>
      </c>
      <c r="V161" s="15" t="s">
        <v>37</v>
      </c>
      <c r="W161" s="15">
        <v>500</v>
      </c>
      <c r="X161" s="15" t="s">
        <v>1429</v>
      </c>
      <c r="Y161" s="15" t="s">
        <v>255</v>
      </c>
      <c r="AC161" s="15" t="s">
        <v>1422</v>
      </c>
      <c r="AD161" s="15" t="s">
        <v>1422</v>
      </c>
    </row>
    <row r="162" spans="1:30" hidden="1">
      <c r="A162" s="15" t="s">
        <v>1430</v>
      </c>
      <c r="C162" s="15" t="s">
        <v>1431</v>
      </c>
      <c r="D162" s="15" t="s">
        <v>1432</v>
      </c>
      <c r="E162" s="15" t="s">
        <v>1433</v>
      </c>
      <c r="F162" s="15" t="s">
        <v>272</v>
      </c>
      <c r="G162" s="15" t="s">
        <v>1434</v>
      </c>
      <c r="H162" s="15" t="s">
        <v>1435</v>
      </c>
      <c r="J162" s="15">
        <v>13500</v>
      </c>
      <c r="K162" s="15" t="s">
        <v>1436</v>
      </c>
      <c r="N162" s="23">
        <f t="shared" si="6"/>
        <v>3.9629629629629628</v>
      </c>
      <c r="O162" s="23">
        <f t="shared" si="7"/>
        <v>1.4814814814814815E-2</v>
      </c>
      <c r="P162" s="23">
        <f t="shared" si="8"/>
        <v>3.7383177570093459E-3</v>
      </c>
      <c r="Q162" s="15" t="s">
        <v>249</v>
      </c>
      <c r="R162" s="15" t="s">
        <v>815</v>
      </c>
      <c r="S162" s="15">
        <v>200</v>
      </c>
      <c r="T162" s="15" t="s">
        <v>1437</v>
      </c>
      <c r="U162" s="15" t="s">
        <v>266</v>
      </c>
      <c r="V162" s="15" t="s">
        <v>37</v>
      </c>
      <c r="W162" s="15">
        <v>300</v>
      </c>
      <c r="X162" s="15" t="s">
        <v>251</v>
      </c>
      <c r="Y162" s="15" t="s">
        <v>255</v>
      </c>
      <c r="AC162" s="15" t="s">
        <v>1438</v>
      </c>
      <c r="AD162" s="15" t="s">
        <v>1438</v>
      </c>
    </row>
    <row r="163" spans="1:30" hidden="1">
      <c r="A163" s="15" t="s">
        <v>1439</v>
      </c>
      <c r="C163" s="15" t="s">
        <v>1440</v>
      </c>
      <c r="D163" s="15" t="s">
        <v>1441</v>
      </c>
      <c r="E163" s="15" t="s">
        <v>1442</v>
      </c>
      <c r="F163" s="15" t="s">
        <v>245</v>
      </c>
      <c r="G163" s="15" t="s">
        <v>1443</v>
      </c>
      <c r="H163" s="15" t="s">
        <v>1444</v>
      </c>
      <c r="J163" s="15">
        <v>23000</v>
      </c>
      <c r="K163" s="15" t="s">
        <v>1445</v>
      </c>
      <c r="N163" s="23">
        <f t="shared" si="6"/>
        <v>3.9565217391304346</v>
      </c>
      <c r="O163" s="23">
        <f t="shared" si="7"/>
        <v>8.6956521739130436E-3</v>
      </c>
      <c r="P163" s="23">
        <f t="shared" si="8"/>
        <v>2.1978021978021978E-3</v>
      </c>
      <c r="Q163" s="15" t="s">
        <v>308</v>
      </c>
      <c r="R163" s="15" t="s">
        <v>1446</v>
      </c>
      <c r="S163" s="15">
        <v>200</v>
      </c>
      <c r="T163" s="15" t="s">
        <v>283</v>
      </c>
      <c r="U163" s="15" t="s">
        <v>266</v>
      </c>
      <c r="V163" s="15" t="s">
        <v>253</v>
      </c>
      <c r="X163" s="15" t="s">
        <v>86</v>
      </c>
      <c r="Y163" s="15" t="s">
        <v>255</v>
      </c>
      <c r="AC163" s="15" t="s">
        <v>1447</v>
      </c>
      <c r="AD163" s="15" t="s">
        <v>1447</v>
      </c>
    </row>
    <row r="164" spans="1:30" hidden="1">
      <c r="A164" s="15" t="s">
        <v>1448</v>
      </c>
      <c r="C164" s="15" t="s">
        <v>1434</v>
      </c>
      <c r="D164" s="15" t="s">
        <v>1449</v>
      </c>
      <c r="E164" s="15" t="s">
        <v>1450</v>
      </c>
      <c r="F164" s="15" t="s">
        <v>366</v>
      </c>
      <c r="G164" s="15" t="s">
        <v>1451</v>
      </c>
      <c r="H164" s="15" t="s">
        <v>1452</v>
      </c>
      <c r="I164" s="22"/>
      <c r="J164" s="15">
        <v>13000</v>
      </c>
      <c r="K164" s="15" t="s">
        <v>1348</v>
      </c>
      <c r="N164" s="23">
        <f t="shared" si="6"/>
        <v>3.9230769230769229</v>
      </c>
      <c r="O164" s="23">
        <f t="shared" si="7"/>
        <v>1.5384615384615385E-2</v>
      </c>
      <c r="P164" s="23">
        <f t="shared" si="8"/>
        <v>3.9215686274509803E-3</v>
      </c>
      <c r="Q164" s="15" t="s">
        <v>416</v>
      </c>
      <c r="R164" s="15" t="s">
        <v>1453</v>
      </c>
      <c r="S164" s="15">
        <v>200</v>
      </c>
      <c r="T164" s="15" t="s">
        <v>283</v>
      </c>
      <c r="U164" s="15" t="s">
        <v>266</v>
      </c>
      <c r="V164" s="15" t="s">
        <v>253</v>
      </c>
      <c r="X164" s="15" t="s">
        <v>254</v>
      </c>
      <c r="Y164" s="15" t="s">
        <v>255</v>
      </c>
      <c r="AC164" s="15" t="s">
        <v>1454</v>
      </c>
      <c r="AD164" s="15" t="s">
        <v>1454</v>
      </c>
    </row>
    <row r="165" spans="1:30" hidden="1">
      <c r="A165" s="15" t="s">
        <v>1455</v>
      </c>
      <c r="C165" s="15" t="s">
        <v>1456</v>
      </c>
      <c r="D165" s="15" t="s">
        <v>1457</v>
      </c>
      <c r="E165" s="15" t="s">
        <v>1458</v>
      </c>
      <c r="F165" s="15" t="s">
        <v>245</v>
      </c>
      <c r="G165" s="15" t="s">
        <v>1459</v>
      </c>
      <c r="H165" s="15" t="s">
        <v>1460</v>
      </c>
      <c r="J165" s="15">
        <v>17000</v>
      </c>
      <c r="K165" s="15" t="s">
        <v>899</v>
      </c>
      <c r="N165" s="23">
        <f t="shared" si="6"/>
        <v>3.8823529411764706</v>
      </c>
      <c r="O165" s="23">
        <f t="shared" si="7"/>
        <v>1.1764705882352941E-2</v>
      </c>
      <c r="P165" s="23">
        <f t="shared" si="8"/>
        <v>3.0303030303030303E-3</v>
      </c>
      <c r="Q165" s="15" t="s">
        <v>542</v>
      </c>
      <c r="R165" s="15" t="s">
        <v>354</v>
      </c>
      <c r="S165" s="15">
        <v>200</v>
      </c>
      <c r="T165" s="15" t="s">
        <v>355</v>
      </c>
      <c r="U165" s="15" t="s">
        <v>695</v>
      </c>
      <c r="V165" s="15" t="s">
        <v>253</v>
      </c>
      <c r="X165" s="15" t="s">
        <v>254</v>
      </c>
      <c r="Y165" s="15" t="s">
        <v>255</v>
      </c>
      <c r="AC165" s="15" t="s">
        <v>1461</v>
      </c>
      <c r="AD165" s="15" t="s">
        <v>1461</v>
      </c>
    </row>
    <row r="166" spans="1:30" hidden="1">
      <c r="A166" s="15" t="s">
        <v>1462</v>
      </c>
      <c r="C166" s="15" t="s">
        <v>1463</v>
      </c>
      <c r="D166" s="15" t="s">
        <v>1464</v>
      </c>
      <c r="E166" s="15" t="s">
        <v>1465</v>
      </c>
      <c r="F166" s="15" t="s">
        <v>245</v>
      </c>
      <c r="G166" s="15" t="s">
        <v>1466</v>
      </c>
      <c r="H166" s="15" t="s">
        <v>1467</v>
      </c>
      <c r="I166" s="22"/>
      <c r="J166" s="15">
        <v>15000</v>
      </c>
      <c r="K166" s="15" t="s">
        <v>1468</v>
      </c>
      <c r="N166" s="23">
        <f t="shared" si="6"/>
        <v>3.8</v>
      </c>
      <c r="O166" s="23">
        <f t="shared" si="7"/>
        <v>1.3333333333333334E-2</v>
      </c>
      <c r="P166" s="23">
        <f t="shared" si="8"/>
        <v>3.5087719298245615E-3</v>
      </c>
      <c r="Q166" s="15" t="s">
        <v>308</v>
      </c>
      <c r="R166" s="15" t="s">
        <v>1291</v>
      </c>
      <c r="S166" s="15">
        <v>200</v>
      </c>
      <c r="T166" s="15" t="s">
        <v>1469</v>
      </c>
      <c r="U166" s="15" t="s">
        <v>252</v>
      </c>
      <c r="V166" s="15" t="s">
        <v>253</v>
      </c>
      <c r="X166" s="15" t="s">
        <v>251</v>
      </c>
      <c r="Y166" s="15" t="s">
        <v>255</v>
      </c>
      <c r="AC166" s="15" t="s">
        <v>1461</v>
      </c>
      <c r="AD166" s="15" t="s">
        <v>1461</v>
      </c>
    </row>
    <row r="167" spans="1:30" hidden="1">
      <c r="A167" s="15" t="s">
        <v>1470</v>
      </c>
      <c r="C167" s="15" t="s">
        <v>1471</v>
      </c>
      <c r="D167" s="15" t="s">
        <v>1472</v>
      </c>
      <c r="E167" s="15" t="s">
        <v>1473</v>
      </c>
      <c r="F167" s="15" t="s">
        <v>272</v>
      </c>
      <c r="G167" s="15" t="s">
        <v>1474</v>
      </c>
      <c r="H167" s="15" t="s">
        <v>1475</v>
      </c>
      <c r="J167" s="15">
        <v>52000</v>
      </c>
      <c r="K167" s="15" t="s">
        <v>1476</v>
      </c>
      <c r="N167" s="23">
        <f t="shared" si="6"/>
        <v>3.7692307692307692</v>
      </c>
      <c r="O167" s="23">
        <f t="shared" si="7"/>
        <v>5.7692307692307696E-3</v>
      </c>
      <c r="P167" s="23">
        <f t="shared" si="8"/>
        <v>1.5306122448979591E-3</v>
      </c>
      <c r="Q167" s="15" t="s">
        <v>249</v>
      </c>
      <c r="R167" s="15" t="s">
        <v>455</v>
      </c>
      <c r="S167" s="15">
        <v>300</v>
      </c>
      <c r="T167" s="15" t="s">
        <v>283</v>
      </c>
      <c r="U167" s="15" t="s">
        <v>1477</v>
      </c>
      <c r="V167" s="15" t="s">
        <v>37</v>
      </c>
      <c r="W167" s="15">
        <v>500</v>
      </c>
      <c r="X167" s="15" t="s">
        <v>1478</v>
      </c>
      <c r="Y167" s="15" t="s">
        <v>255</v>
      </c>
      <c r="AC167" s="15" t="s">
        <v>1479</v>
      </c>
      <c r="AD167" s="15" t="s">
        <v>1479</v>
      </c>
    </row>
    <row r="168" spans="1:30" hidden="1">
      <c r="A168" s="15" t="s">
        <v>1480</v>
      </c>
      <c r="C168" s="15" t="s">
        <v>1481</v>
      </c>
      <c r="D168" s="15" t="s">
        <v>1482</v>
      </c>
      <c r="E168" s="15" t="s">
        <v>1483</v>
      </c>
      <c r="F168" s="15" t="s">
        <v>245</v>
      </c>
      <c r="G168" s="15" t="s">
        <v>1484</v>
      </c>
      <c r="H168" s="15" t="s">
        <v>1485</v>
      </c>
      <c r="J168" s="15">
        <v>12226</v>
      </c>
      <c r="K168" s="15" t="s">
        <v>1486</v>
      </c>
      <c r="N168" s="23">
        <f t="shared" si="6"/>
        <v>3.7624734173073775</v>
      </c>
      <c r="O168" s="23">
        <f t="shared" si="7"/>
        <v>1.6358580075249467E-2</v>
      </c>
      <c r="P168" s="23">
        <f t="shared" si="8"/>
        <v>4.3478260869565218E-3</v>
      </c>
      <c r="Q168" s="15" t="s">
        <v>249</v>
      </c>
      <c r="R168" s="15" t="s">
        <v>1487</v>
      </c>
      <c r="S168" s="15">
        <v>200</v>
      </c>
      <c r="T168" s="15" t="s">
        <v>283</v>
      </c>
      <c r="U168" s="15" t="s">
        <v>266</v>
      </c>
      <c r="V168" s="15" t="s">
        <v>253</v>
      </c>
      <c r="X168" s="15" t="s">
        <v>254</v>
      </c>
      <c r="Y168" s="15" t="s">
        <v>255</v>
      </c>
      <c r="AC168" s="15" t="s">
        <v>1488</v>
      </c>
      <c r="AD168" s="15" t="s">
        <v>1488</v>
      </c>
    </row>
    <row r="169" spans="1:30" hidden="1">
      <c r="A169" s="15" t="s">
        <v>1489</v>
      </c>
      <c r="C169" s="15" t="s">
        <v>1490</v>
      </c>
      <c r="D169" s="15" t="s">
        <v>1491</v>
      </c>
      <c r="E169" s="15" t="s">
        <v>1492</v>
      </c>
      <c r="F169" s="15" t="s">
        <v>366</v>
      </c>
      <c r="G169" s="15" t="s">
        <v>1493</v>
      </c>
      <c r="H169" s="15" t="s">
        <v>1494</v>
      </c>
      <c r="I169" s="22"/>
      <c r="J169" s="15">
        <v>15000</v>
      </c>
      <c r="K169" s="15" t="s">
        <v>1340</v>
      </c>
      <c r="N169" s="23">
        <f t="shared" si="6"/>
        <v>3.7333333333333334</v>
      </c>
      <c r="O169" s="23">
        <f t="shared" si="7"/>
        <v>1.3333333333333334E-2</v>
      </c>
      <c r="P169" s="23">
        <f t="shared" si="8"/>
        <v>3.5714285714285713E-3</v>
      </c>
      <c r="Q169" s="15" t="s">
        <v>348</v>
      </c>
      <c r="R169" s="15" t="s">
        <v>361</v>
      </c>
      <c r="S169" s="15">
        <v>200</v>
      </c>
      <c r="T169" s="15" t="s">
        <v>1495</v>
      </c>
      <c r="U169" s="15" t="s">
        <v>371</v>
      </c>
      <c r="V169" s="15" t="s">
        <v>253</v>
      </c>
      <c r="X169" s="15" t="s">
        <v>597</v>
      </c>
      <c r="Y169" s="15" t="s">
        <v>255</v>
      </c>
      <c r="AC169" s="15" t="s">
        <v>1496</v>
      </c>
      <c r="AD169" s="15" t="s">
        <v>1496</v>
      </c>
    </row>
    <row r="170" spans="1:30" hidden="1">
      <c r="A170" s="15" t="s">
        <v>1497</v>
      </c>
      <c r="C170" s="15" t="s">
        <v>1498</v>
      </c>
      <c r="D170" s="15" t="s">
        <v>1499</v>
      </c>
      <c r="E170" s="15" t="s">
        <v>1500</v>
      </c>
      <c r="F170" s="15" t="s">
        <v>366</v>
      </c>
      <c r="G170" s="15" t="s">
        <v>1501</v>
      </c>
      <c r="H170" s="15" t="s">
        <v>1502</v>
      </c>
      <c r="I170" s="22"/>
      <c r="J170" s="15">
        <v>11000</v>
      </c>
      <c r="K170" s="15" t="s">
        <v>1503</v>
      </c>
      <c r="N170" s="23">
        <f t="shared" si="6"/>
        <v>3.7272727272727271</v>
      </c>
      <c r="O170" s="23">
        <f t="shared" si="7"/>
        <v>1.8181818181818181E-2</v>
      </c>
      <c r="P170" s="23">
        <f t="shared" si="8"/>
        <v>4.8780487804878049E-3</v>
      </c>
      <c r="Q170" s="15" t="s">
        <v>348</v>
      </c>
      <c r="R170" s="15" t="s">
        <v>1504</v>
      </c>
      <c r="S170" s="15">
        <v>200</v>
      </c>
      <c r="T170" s="15" t="s">
        <v>604</v>
      </c>
      <c r="U170" s="15" t="s">
        <v>252</v>
      </c>
      <c r="V170" s="15" t="s">
        <v>253</v>
      </c>
      <c r="X170" s="15" t="s">
        <v>265</v>
      </c>
      <c r="Y170" s="15" t="s">
        <v>255</v>
      </c>
      <c r="AC170" s="15" t="s">
        <v>1496</v>
      </c>
      <c r="AD170" s="15" t="s">
        <v>1496</v>
      </c>
    </row>
    <row r="171" spans="1:30" hidden="1">
      <c r="A171" s="15" t="s">
        <v>1505</v>
      </c>
      <c r="C171" s="15" t="s">
        <v>1506</v>
      </c>
      <c r="D171" s="15" t="s">
        <v>1507</v>
      </c>
      <c r="E171" s="15" t="s">
        <v>1508</v>
      </c>
      <c r="F171" s="15" t="s">
        <v>272</v>
      </c>
      <c r="G171" s="15" t="s">
        <v>1509</v>
      </c>
      <c r="H171" s="15" t="s">
        <v>1510</v>
      </c>
      <c r="J171" s="15">
        <v>16000</v>
      </c>
      <c r="K171" s="15" t="s">
        <v>1245</v>
      </c>
      <c r="N171" s="23">
        <f t="shared" si="6"/>
        <v>3.6875</v>
      </c>
      <c r="O171" s="23">
        <f t="shared" si="7"/>
        <v>1.2500000000000001E-2</v>
      </c>
      <c r="P171" s="23">
        <f t="shared" si="8"/>
        <v>3.3898305084745762E-3</v>
      </c>
      <c r="Q171" s="15" t="s">
        <v>1511</v>
      </c>
      <c r="R171" s="15" t="s">
        <v>464</v>
      </c>
      <c r="S171" s="15">
        <v>200</v>
      </c>
      <c r="T171" s="15" t="s">
        <v>309</v>
      </c>
      <c r="U171" s="15" t="s">
        <v>252</v>
      </c>
      <c r="V171" s="15" t="s">
        <v>253</v>
      </c>
      <c r="X171" s="15" t="s">
        <v>254</v>
      </c>
      <c r="Y171" s="15" t="s">
        <v>255</v>
      </c>
      <c r="AC171" s="15" t="s">
        <v>1512</v>
      </c>
      <c r="AD171" s="15" t="s">
        <v>1512</v>
      </c>
    </row>
    <row r="172" spans="1:30" hidden="1">
      <c r="A172" s="15" t="s">
        <v>1513</v>
      </c>
      <c r="C172" s="15" t="s">
        <v>1514</v>
      </c>
      <c r="D172" s="15" t="s">
        <v>1515</v>
      </c>
      <c r="E172" s="15" t="s">
        <v>1516</v>
      </c>
      <c r="F172" s="15" t="s">
        <v>272</v>
      </c>
      <c r="G172" s="15" t="s">
        <v>1517</v>
      </c>
      <c r="H172" s="15" t="s">
        <v>1518</v>
      </c>
      <c r="J172" s="15">
        <v>15000</v>
      </c>
      <c r="K172" s="15" t="s">
        <v>1519</v>
      </c>
      <c r="N172" s="23">
        <f t="shared" si="6"/>
        <v>3.6666666666666665</v>
      </c>
      <c r="O172" s="23">
        <f t="shared" si="7"/>
        <v>1.3333333333333334E-2</v>
      </c>
      <c r="P172" s="23">
        <f t="shared" si="8"/>
        <v>3.6363636363636364E-3</v>
      </c>
      <c r="Q172" s="15" t="s">
        <v>249</v>
      </c>
      <c r="R172" s="15" t="s">
        <v>935</v>
      </c>
      <c r="S172" s="15">
        <v>200</v>
      </c>
      <c r="T172" s="15" t="s">
        <v>1520</v>
      </c>
      <c r="U172" s="15" t="s">
        <v>266</v>
      </c>
      <c r="V172" s="15" t="s">
        <v>37</v>
      </c>
      <c r="W172" s="15">
        <v>300</v>
      </c>
      <c r="X172" s="15" t="s">
        <v>1518</v>
      </c>
      <c r="Y172" s="15" t="s">
        <v>255</v>
      </c>
      <c r="AC172" s="15" t="s">
        <v>1521</v>
      </c>
      <c r="AD172" s="15" t="s">
        <v>1521</v>
      </c>
    </row>
    <row r="173" spans="1:30" hidden="1">
      <c r="A173" s="15" t="s">
        <v>1522</v>
      </c>
      <c r="C173" s="15" t="s">
        <v>1523</v>
      </c>
      <c r="D173" s="15" t="s">
        <v>1524</v>
      </c>
      <c r="E173" s="15" t="s">
        <v>1525</v>
      </c>
      <c r="F173" s="15" t="s">
        <v>245</v>
      </c>
      <c r="G173" s="15" t="s">
        <v>1526</v>
      </c>
      <c r="H173" s="15" t="s">
        <v>1527</v>
      </c>
      <c r="J173" s="15">
        <v>10107</v>
      </c>
      <c r="K173" s="15" t="s">
        <v>83</v>
      </c>
      <c r="N173" s="23">
        <f t="shared" si="6"/>
        <v>3.6608291283269021</v>
      </c>
      <c r="O173" s="23">
        <f t="shared" si="7"/>
        <v>1.9788265558523796E-2</v>
      </c>
      <c r="P173" s="23">
        <f t="shared" si="8"/>
        <v>5.4054054054054057E-3</v>
      </c>
      <c r="Q173" s="15" t="s">
        <v>249</v>
      </c>
      <c r="R173" s="15" t="s">
        <v>1528</v>
      </c>
      <c r="S173" s="15">
        <v>200</v>
      </c>
      <c r="T173" s="15" t="s">
        <v>966</v>
      </c>
      <c r="U173" s="15" t="s">
        <v>252</v>
      </c>
      <c r="V173" s="15" t="s">
        <v>253</v>
      </c>
      <c r="X173" s="15" t="s">
        <v>254</v>
      </c>
      <c r="Y173" s="15" t="s">
        <v>255</v>
      </c>
      <c r="AC173" s="15" t="s">
        <v>1529</v>
      </c>
      <c r="AD173" s="15" t="s">
        <v>1529</v>
      </c>
    </row>
    <row r="174" spans="1:30" hidden="1">
      <c r="A174" s="15" t="s">
        <v>1530</v>
      </c>
      <c r="C174" s="15" t="s">
        <v>1531</v>
      </c>
      <c r="D174" s="15" t="s">
        <v>1532</v>
      </c>
      <c r="E174" s="15" t="s">
        <v>1533</v>
      </c>
      <c r="F174" s="15" t="s">
        <v>245</v>
      </c>
      <c r="G174" s="15" t="s">
        <v>1534</v>
      </c>
      <c r="H174" s="15" t="s">
        <v>1535</v>
      </c>
      <c r="J174" s="15">
        <v>11000</v>
      </c>
      <c r="K174" s="15" t="s">
        <v>1536</v>
      </c>
      <c r="N174" s="23">
        <f t="shared" si="6"/>
        <v>3.6363636363636362</v>
      </c>
      <c r="O174" s="23">
        <f t="shared" si="7"/>
        <v>1.8181818181818181E-2</v>
      </c>
      <c r="P174" s="23">
        <f t="shared" si="8"/>
        <v>5.0000000000000001E-3</v>
      </c>
      <c r="Q174" s="15" t="s">
        <v>249</v>
      </c>
      <c r="R174" s="15" t="s">
        <v>282</v>
      </c>
      <c r="S174" s="15">
        <v>200</v>
      </c>
      <c r="T174" s="15" t="s">
        <v>597</v>
      </c>
      <c r="U174" s="15" t="s">
        <v>371</v>
      </c>
      <c r="V174" s="15" t="s">
        <v>253</v>
      </c>
      <c r="X174" s="15" t="s">
        <v>597</v>
      </c>
      <c r="Y174" s="15" t="s">
        <v>255</v>
      </c>
      <c r="AC174" s="15" t="s">
        <v>1537</v>
      </c>
      <c r="AD174" s="15" t="s">
        <v>1537</v>
      </c>
    </row>
    <row r="175" spans="1:30" hidden="1">
      <c r="A175" s="15" t="s">
        <v>1538</v>
      </c>
      <c r="C175" s="15" t="s">
        <v>1539</v>
      </c>
      <c r="D175" s="15" t="s">
        <v>1540</v>
      </c>
      <c r="E175" s="15" t="s">
        <v>1524</v>
      </c>
      <c r="F175" s="15" t="s">
        <v>272</v>
      </c>
      <c r="G175" s="15" t="s">
        <v>1541</v>
      </c>
      <c r="H175" s="15" t="s">
        <v>1542</v>
      </c>
      <c r="J175" s="15">
        <v>35000</v>
      </c>
      <c r="K175" s="15" t="s">
        <v>1543</v>
      </c>
      <c r="N175" s="23">
        <f t="shared" si="6"/>
        <v>3.6285714285714286</v>
      </c>
      <c r="O175" s="23">
        <f t="shared" si="7"/>
        <v>8.5714285714285719E-3</v>
      </c>
      <c r="P175" s="23">
        <f t="shared" si="8"/>
        <v>2.3622047244094488E-3</v>
      </c>
      <c r="Q175" s="15" t="s">
        <v>1544</v>
      </c>
      <c r="R175" s="15" t="s">
        <v>328</v>
      </c>
      <c r="S175" s="15">
        <v>300</v>
      </c>
      <c r="T175" s="15" t="s">
        <v>839</v>
      </c>
      <c r="U175" s="15" t="s">
        <v>695</v>
      </c>
      <c r="V175" s="15" t="s">
        <v>253</v>
      </c>
      <c r="X175" s="15" t="s">
        <v>254</v>
      </c>
      <c r="Y175" s="15" t="s">
        <v>255</v>
      </c>
      <c r="AC175" s="15" t="s">
        <v>1545</v>
      </c>
      <c r="AD175" s="15" t="s">
        <v>1545</v>
      </c>
    </row>
    <row r="176" spans="1:30" hidden="1">
      <c r="A176" s="15" t="s">
        <v>1546</v>
      </c>
      <c r="C176" s="15" t="s">
        <v>1534</v>
      </c>
      <c r="D176" s="15" t="s">
        <v>1547</v>
      </c>
      <c r="E176" s="15" t="s">
        <v>1548</v>
      </c>
      <c r="F176" s="15" t="s">
        <v>245</v>
      </c>
      <c r="G176" s="15" t="s">
        <v>1549</v>
      </c>
      <c r="H176" s="15" t="s">
        <v>1550</v>
      </c>
      <c r="J176" s="15">
        <v>20000</v>
      </c>
      <c r="K176" s="15" t="s">
        <v>1551</v>
      </c>
      <c r="N176" s="23">
        <f t="shared" si="6"/>
        <v>3.55</v>
      </c>
      <c r="O176" s="23">
        <f t="shared" si="7"/>
        <v>0.01</v>
      </c>
      <c r="P176" s="23">
        <f t="shared" si="8"/>
        <v>2.8169014084507044E-3</v>
      </c>
      <c r="Q176" s="15" t="s">
        <v>249</v>
      </c>
      <c r="R176" s="15" t="s">
        <v>1446</v>
      </c>
      <c r="S176" s="15">
        <v>200</v>
      </c>
      <c r="T176" s="15" t="s">
        <v>265</v>
      </c>
      <c r="U176" s="15" t="s">
        <v>266</v>
      </c>
      <c r="V176" s="15" t="s">
        <v>253</v>
      </c>
      <c r="X176" s="15" t="s">
        <v>254</v>
      </c>
      <c r="Y176" s="15" t="s">
        <v>255</v>
      </c>
      <c r="AC176" s="15" t="s">
        <v>1552</v>
      </c>
      <c r="AD176" s="15" t="s">
        <v>1552</v>
      </c>
    </row>
    <row r="177" spans="1:30" hidden="1">
      <c r="A177" s="15" t="s">
        <v>1553</v>
      </c>
      <c r="C177" s="15" t="s">
        <v>1554</v>
      </c>
      <c r="D177" s="15" t="s">
        <v>1555</v>
      </c>
      <c r="E177" s="15" t="s">
        <v>1556</v>
      </c>
      <c r="F177" s="15" t="s">
        <v>245</v>
      </c>
      <c r="G177" s="15" t="s">
        <v>1557</v>
      </c>
      <c r="H177" s="15" t="s">
        <v>1558</v>
      </c>
      <c r="I177" s="22"/>
      <c r="J177" s="15">
        <v>19000</v>
      </c>
      <c r="K177" s="15" t="s">
        <v>899</v>
      </c>
      <c r="N177" s="23">
        <f t="shared" si="6"/>
        <v>3.4736842105263159</v>
      </c>
      <c r="O177" s="23">
        <f t="shared" si="7"/>
        <v>1.0526315789473684E-2</v>
      </c>
      <c r="P177" s="23">
        <f t="shared" si="8"/>
        <v>3.0303030303030303E-3</v>
      </c>
      <c r="Q177" s="15" t="s">
        <v>308</v>
      </c>
      <c r="R177" s="15" t="s">
        <v>354</v>
      </c>
      <c r="S177" s="15">
        <v>200</v>
      </c>
      <c r="T177" s="15" t="s">
        <v>291</v>
      </c>
      <c r="U177" s="15" t="s">
        <v>266</v>
      </c>
      <c r="V177" s="15" t="s">
        <v>253</v>
      </c>
      <c r="X177" s="15" t="s">
        <v>254</v>
      </c>
      <c r="Y177" s="15" t="s">
        <v>255</v>
      </c>
      <c r="AC177" s="15" t="s">
        <v>1559</v>
      </c>
      <c r="AD177" s="15" t="s">
        <v>1559</v>
      </c>
    </row>
    <row r="178" spans="1:30" hidden="1">
      <c r="A178" s="15" t="s">
        <v>1560</v>
      </c>
      <c r="C178" s="15" t="s">
        <v>1561</v>
      </c>
      <c r="D178" s="15" t="s">
        <v>1562</v>
      </c>
      <c r="E178" s="15" t="s">
        <v>1563</v>
      </c>
      <c r="F178" s="15" t="s">
        <v>366</v>
      </c>
      <c r="G178" s="15" t="s">
        <v>1564</v>
      </c>
      <c r="H178" s="15" t="s">
        <v>1565</v>
      </c>
      <c r="J178" s="15">
        <v>40000</v>
      </c>
      <c r="K178" s="15" t="s">
        <v>1566</v>
      </c>
      <c r="N178" s="23">
        <f t="shared" si="6"/>
        <v>6.8250000000000002</v>
      </c>
      <c r="O178" s="23" t="e">
        <f t="shared" si="7"/>
        <v>#VALUE!</v>
      </c>
      <c r="P178" s="23" t="e">
        <f t="shared" si="8"/>
        <v>#VALUE!</v>
      </c>
      <c r="Q178" s="15" t="s">
        <v>1511</v>
      </c>
      <c r="R178" s="15" t="s">
        <v>815</v>
      </c>
      <c r="S178" s="15" t="s">
        <v>299</v>
      </c>
      <c r="T178" s="15" t="s">
        <v>283</v>
      </c>
      <c r="U178" s="15" t="s">
        <v>266</v>
      </c>
      <c r="V178" s="15" t="s">
        <v>37</v>
      </c>
      <c r="W178" s="15">
        <v>500</v>
      </c>
      <c r="X178" s="15" t="s">
        <v>1567</v>
      </c>
      <c r="Y178" s="15" t="s">
        <v>255</v>
      </c>
      <c r="AC178" s="15" t="s">
        <v>1568</v>
      </c>
      <c r="AD178" s="15" t="s">
        <v>1568</v>
      </c>
    </row>
    <row r="179" spans="1:30" hidden="1">
      <c r="A179" s="15" t="s">
        <v>1569</v>
      </c>
      <c r="C179" s="15" t="s">
        <v>1570</v>
      </c>
      <c r="D179" s="15" t="s">
        <v>1571</v>
      </c>
      <c r="E179" s="15" t="s">
        <v>1572</v>
      </c>
      <c r="F179" s="15" t="s">
        <v>272</v>
      </c>
      <c r="G179" s="15" t="s">
        <v>1573</v>
      </c>
      <c r="H179" s="15" t="s">
        <v>1574</v>
      </c>
      <c r="J179" s="15">
        <v>42000</v>
      </c>
      <c r="K179" s="15" t="s">
        <v>1575</v>
      </c>
      <c r="N179" s="23">
        <f t="shared" si="6"/>
        <v>3.3095238095238093</v>
      </c>
      <c r="O179" s="23">
        <f t="shared" si="7"/>
        <v>7.1428571428571426E-3</v>
      </c>
      <c r="P179" s="23">
        <f t="shared" si="8"/>
        <v>2.158273381294964E-3</v>
      </c>
      <c r="Q179" s="15" t="s">
        <v>416</v>
      </c>
      <c r="R179" s="15" t="s">
        <v>482</v>
      </c>
      <c r="S179" s="15">
        <v>300</v>
      </c>
      <c r="T179" s="15" t="s">
        <v>251</v>
      </c>
      <c r="U179" s="15" t="s">
        <v>252</v>
      </c>
      <c r="V179" s="15" t="s">
        <v>253</v>
      </c>
      <c r="X179" s="15" t="s">
        <v>251</v>
      </c>
      <c r="Y179" s="15" t="s">
        <v>255</v>
      </c>
      <c r="AC179" s="15" t="s">
        <v>1576</v>
      </c>
      <c r="AD179" s="15" t="s">
        <v>1576</v>
      </c>
    </row>
    <row r="180" spans="1:30" hidden="1">
      <c r="A180" s="15" t="s">
        <v>1577</v>
      </c>
      <c r="C180" s="15" t="s">
        <v>1578</v>
      </c>
      <c r="D180" s="15" t="s">
        <v>1579</v>
      </c>
      <c r="E180" s="15" t="s">
        <v>1580</v>
      </c>
      <c r="F180" s="15" t="s">
        <v>245</v>
      </c>
      <c r="G180" s="15" t="s">
        <v>1581</v>
      </c>
      <c r="H180" s="15" t="s">
        <v>1582</v>
      </c>
      <c r="J180" s="15">
        <v>10000</v>
      </c>
      <c r="K180" s="15" t="s">
        <v>1583</v>
      </c>
      <c r="N180" s="23">
        <f t="shared" si="6"/>
        <v>3.3</v>
      </c>
      <c r="O180" s="23">
        <f t="shared" si="7"/>
        <v>0.02</v>
      </c>
      <c r="P180" s="23">
        <f t="shared" si="8"/>
        <v>6.0606060606060606E-3</v>
      </c>
      <c r="Q180" s="15" t="s">
        <v>1584</v>
      </c>
      <c r="R180" s="15" t="s">
        <v>1585</v>
      </c>
      <c r="S180" s="15">
        <v>200</v>
      </c>
      <c r="T180" s="15" t="s">
        <v>283</v>
      </c>
      <c r="U180" s="15" t="s">
        <v>252</v>
      </c>
      <c r="V180" s="15" t="s">
        <v>253</v>
      </c>
      <c r="X180" s="15" t="s">
        <v>254</v>
      </c>
      <c r="Y180" s="15" t="s">
        <v>255</v>
      </c>
      <c r="AC180" s="15" t="s">
        <v>1586</v>
      </c>
      <c r="AD180" s="15" t="s">
        <v>1586</v>
      </c>
    </row>
    <row r="181" spans="1:30" hidden="1">
      <c r="A181" s="15" t="s">
        <v>1587</v>
      </c>
      <c r="C181" s="15" t="s">
        <v>1588</v>
      </c>
      <c r="D181" s="15" t="s">
        <v>1589</v>
      </c>
      <c r="E181" s="15" t="s">
        <v>1590</v>
      </c>
      <c r="F181" s="15" t="s">
        <v>272</v>
      </c>
      <c r="G181" s="15" t="s">
        <v>1591</v>
      </c>
      <c r="H181" s="15" t="s">
        <v>1592</v>
      </c>
      <c r="I181" s="22"/>
      <c r="J181" s="15">
        <v>13000</v>
      </c>
      <c r="K181" s="15" t="s">
        <v>1593</v>
      </c>
      <c r="N181" s="23">
        <f t="shared" si="6"/>
        <v>3.2307692307692308</v>
      </c>
      <c r="O181" s="23">
        <f t="shared" si="7"/>
        <v>1.5384615384615385E-2</v>
      </c>
      <c r="P181" s="23">
        <f t="shared" si="8"/>
        <v>4.7619047619047623E-3</v>
      </c>
      <c r="Q181" s="15" t="s">
        <v>308</v>
      </c>
      <c r="R181" s="15" t="s">
        <v>276</v>
      </c>
      <c r="S181" s="15">
        <v>200</v>
      </c>
      <c r="T181" s="15" t="s">
        <v>283</v>
      </c>
      <c r="U181" s="15" t="s">
        <v>371</v>
      </c>
      <c r="V181" s="15" t="s">
        <v>253</v>
      </c>
      <c r="X181" s="15" t="s">
        <v>597</v>
      </c>
      <c r="Y181" s="15" t="s">
        <v>255</v>
      </c>
      <c r="AC181" s="15" t="s">
        <v>1594</v>
      </c>
      <c r="AD181" s="15" t="s">
        <v>1594</v>
      </c>
    </row>
    <row r="182" spans="1:30" hidden="1">
      <c r="A182" s="15" t="s">
        <v>1595</v>
      </c>
      <c r="C182" s="15" t="s">
        <v>1596</v>
      </c>
      <c r="D182" s="15" t="s">
        <v>1597</v>
      </c>
      <c r="E182" s="15" t="s">
        <v>1598</v>
      </c>
      <c r="F182" s="15" t="s">
        <v>245</v>
      </c>
      <c r="G182" s="15" t="s">
        <v>1599</v>
      </c>
      <c r="H182" s="15" t="s">
        <v>1600</v>
      </c>
      <c r="J182" s="15">
        <v>13000</v>
      </c>
      <c r="K182" s="15" t="s">
        <v>1593</v>
      </c>
      <c r="N182" s="23">
        <f t="shared" si="6"/>
        <v>3.2307692307692308</v>
      </c>
      <c r="O182" s="23">
        <f t="shared" si="7"/>
        <v>1.5384615384615385E-2</v>
      </c>
      <c r="P182" s="23">
        <f t="shared" si="8"/>
        <v>4.7619047619047623E-3</v>
      </c>
      <c r="Q182" s="15" t="s">
        <v>877</v>
      </c>
      <c r="R182" s="15" t="s">
        <v>1066</v>
      </c>
      <c r="S182" s="15">
        <v>200</v>
      </c>
      <c r="T182" s="15" t="s">
        <v>1309</v>
      </c>
      <c r="U182" s="15" t="s">
        <v>318</v>
      </c>
      <c r="V182" s="15" t="s">
        <v>253</v>
      </c>
      <c r="X182" s="15" t="s">
        <v>254</v>
      </c>
      <c r="Y182" s="15" t="s">
        <v>255</v>
      </c>
      <c r="AC182" s="15" t="s">
        <v>1601</v>
      </c>
      <c r="AD182" s="15" t="s">
        <v>1601</v>
      </c>
    </row>
    <row r="183" spans="1:30" hidden="1">
      <c r="A183" s="15" t="s">
        <v>1602</v>
      </c>
      <c r="C183" s="15" t="s">
        <v>1603</v>
      </c>
      <c r="D183" s="15" t="s">
        <v>1604</v>
      </c>
      <c r="E183" s="15" t="s">
        <v>1605</v>
      </c>
      <c r="F183" s="15" t="s">
        <v>272</v>
      </c>
      <c r="G183" s="15" t="s">
        <v>1606</v>
      </c>
      <c r="H183" s="15" t="s">
        <v>1607</v>
      </c>
      <c r="I183" s="22"/>
      <c r="J183" s="15">
        <v>21400</v>
      </c>
      <c r="K183" s="15" t="s">
        <v>1356</v>
      </c>
      <c r="N183" s="23">
        <f t="shared" si="6"/>
        <v>3.2242990654205608</v>
      </c>
      <c r="O183" s="23">
        <f t="shared" si="7"/>
        <v>9.3457943925233638E-3</v>
      </c>
      <c r="P183" s="23">
        <f t="shared" si="8"/>
        <v>2.8985507246376812E-3</v>
      </c>
      <c r="Q183" s="15" t="s">
        <v>249</v>
      </c>
      <c r="R183" s="15" t="s">
        <v>1608</v>
      </c>
      <c r="S183" s="15">
        <v>200</v>
      </c>
      <c r="T183" s="15" t="s">
        <v>309</v>
      </c>
      <c r="U183" s="15" t="s">
        <v>371</v>
      </c>
      <c r="V183" s="15" t="s">
        <v>253</v>
      </c>
      <c r="X183" s="15" t="s">
        <v>254</v>
      </c>
      <c r="Y183" s="15" t="s">
        <v>255</v>
      </c>
      <c r="AC183" s="15" t="s">
        <v>1609</v>
      </c>
      <c r="AD183" s="15" t="s">
        <v>1609</v>
      </c>
    </row>
    <row r="184" spans="1:30" hidden="1">
      <c r="A184" s="15" t="s">
        <v>1610</v>
      </c>
      <c r="C184" s="15" t="s">
        <v>1611</v>
      </c>
      <c r="D184" s="15" t="s">
        <v>1612</v>
      </c>
      <c r="E184" s="15" t="s">
        <v>1613</v>
      </c>
      <c r="F184" s="15" t="s">
        <v>245</v>
      </c>
      <c r="G184" s="15" t="s">
        <v>1614</v>
      </c>
      <c r="H184" s="15" t="s">
        <v>1615</v>
      </c>
      <c r="J184" s="15">
        <v>15000</v>
      </c>
      <c r="K184" s="15" t="s">
        <v>1317</v>
      </c>
      <c r="N184" s="23">
        <f t="shared" si="6"/>
        <v>3.2</v>
      </c>
      <c r="O184" s="23">
        <f t="shared" si="7"/>
        <v>1.3333333333333334E-2</v>
      </c>
      <c r="P184" s="23">
        <f t="shared" si="8"/>
        <v>4.1666666666666666E-3</v>
      </c>
      <c r="Q184" s="15" t="s">
        <v>249</v>
      </c>
      <c r="R184" s="15" t="s">
        <v>276</v>
      </c>
      <c r="S184" s="15">
        <v>200</v>
      </c>
      <c r="T184" s="15" t="s">
        <v>283</v>
      </c>
      <c r="U184" s="15" t="s">
        <v>252</v>
      </c>
      <c r="V184" s="15" t="s">
        <v>37</v>
      </c>
      <c r="W184" s="15">
        <v>500</v>
      </c>
      <c r="X184" s="15" t="s">
        <v>1616</v>
      </c>
      <c r="Y184" s="15" t="s">
        <v>255</v>
      </c>
      <c r="AC184" s="15" t="s">
        <v>1617</v>
      </c>
      <c r="AD184" s="15" t="s">
        <v>1617</v>
      </c>
    </row>
    <row r="185" spans="1:30" hidden="1">
      <c r="A185" s="15" t="s">
        <v>1618</v>
      </c>
      <c r="C185" s="15" t="s">
        <v>1619</v>
      </c>
      <c r="D185" s="15" t="s">
        <v>1620</v>
      </c>
      <c r="E185" s="15" t="s">
        <v>1621</v>
      </c>
      <c r="F185" s="15" t="s">
        <v>245</v>
      </c>
      <c r="G185" s="15" t="s">
        <v>1622</v>
      </c>
      <c r="H185" s="15" t="s">
        <v>1623</v>
      </c>
      <c r="J185" s="15">
        <v>10000</v>
      </c>
      <c r="K185" s="15" t="s">
        <v>45</v>
      </c>
      <c r="N185" s="23">
        <f t="shared" si="6"/>
        <v>3.2</v>
      </c>
      <c r="O185" s="23">
        <f t="shared" si="7"/>
        <v>0.02</v>
      </c>
      <c r="P185" s="23">
        <f t="shared" si="8"/>
        <v>6.2500000000000003E-3</v>
      </c>
      <c r="Q185" s="15" t="s">
        <v>249</v>
      </c>
      <c r="R185" s="15" t="s">
        <v>1624</v>
      </c>
      <c r="S185" s="15">
        <v>200</v>
      </c>
      <c r="T185" s="15" t="s">
        <v>355</v>
      </c>
      <c r="U185" s="15" t="s">
        <v>371</v>
      </c>
      <c r="V185" s="15" t="s">
        <v>253</v>
      </c>
      <c r="W185" s="15">
        <v>300</v>
      </c>
      <c r="X185" s="15" t="s">
        <v>253</v>
      </c>
      <c r="Y185" s="15" t="s">
        <v>255</v>
      </c>
      <c r="AC185" s="15" t="s">
        <v>1625</v>
      </c>
      <c r="AD185" s="15" t="s">
        <v>1625</v>
      </c>
    </row>
    <row r="186" spans="1:30" hidden="1">
      <c r="A186" s="15" t="s">
        <v>1626</v>
      </c>
      <c r="C186" s="15" t="s">
        <v>1627</v>
      </c>
      <c r="D186" s="15" t="s">
        <v>1628</v>
      </c>
      <c r="E186" s="15" t="s">
        <v>1629</v>
      </c>
      <c r="F186" s="15" t="s">
        <v>245</v>
      </c>
      <c r="G186" s="15" t="s">
        <v>1630</v>
      </c>
      <c r="H186" s="15" t="s">
        <v>1631</v>
      </c>
      <c r="J186" s="15">
        <v>21000</v>
      </c>
      <c r="K186" s="15" t="s">
        <v>1130</v>
      </c>
      <c r="N186" s="23">
        <f t="shared" si="6"/>
        <v>3.1904761904761907</v>
      </c>
      <c r="O186" s="23">
        <f t="shared" si="7"/>
        <v>9.5238095238095247E-3</v>
      </c>
      <c r="P186" s="23">
        <f t="shared" si="8"/>
        <v>2.9850746268656717E-3</v>
      </c>
      <c r="Q186" s="15" t="s">
        <v>249</v>
      </c>
      <c r="R186" s="15" t="s">
        <v>1632</v>
      </c>
      <c r="S186" s="15">
        <v>200</v>
      </c>
      <c r="T186" s="15" t="s">
        <v>1633</v>
      </c>
      <c r="U186" s="15" t="s">
        <v>424</v>
      </c>
      <c r="V186" s="15" t="s">
        <v>37</v>
      </c>
      <c r="W186" s="15">
        <v>300</v>
      </c>
      <c r="X186" s="15" t="s">
        <v>1634</v>
      </c>
      <c r="Y186" s="15" t="s">
        <v>255</v>
      </c>
      <c r="AC186" s="15" t="s">
        <v>1635</v>
      </c>
      <c r="AD186" s="15" t="s">
        <v>1635</v>
      </c>
    </row>
    <row r="187" spans="1:30" hidden="1">
      <c r="A187" s="15" t="s">
        <v>1636</v>
      </c>
      <c r="C187" s="15" t="s">
        <v>1622</v>
      </c>
      <c r="D187" s="15" t="s">
        <v>1637</v>
      </c>
      <c r="E187" s="15" t="s">
        <v>1638</v>
      </c>
      <c r="F187" s="15" t="s">
        <v>245</v>
      </c>
      <c r="G187" s="15" t="s">
        <v>1639</v>
      </c>
      <c r="H187" s="15" t="s">
        <v>1640</v>
      </c>
      <c r="J187" s="15">
        <v>11000</v>
      </c>
      <c r="K187" s="15" t="s">
        <v>1641</v>
      </c>
      <c r="N187" s="23">
        <f t="shared" si="6"/>
        <v>3.1818181818181817</v>
      </c>
      <c r="O187" s="23">
        <f t="shared" si="7"/>
        <v>1.8181818181818181E-2</v>
      </c>
      <c r="P187" s="23">
        <f t="shared" si="8"/>
        <v>5.7142857142857143E-3</v>
      </c>
      <c r="Q187" s="15" t="s">
        <v>249</v>
      </c>
      <c r="R187" s="15" t="s">
        <v>276</v>
      </c>
      <c r="S187" s="15">
        <v>200</v>
      </c>
      <c r="T187" s="15" t="s">
        <v>1642</v>
      </c>
      <c r="U187" s="15" t="s">
        <v>252</v>
      </c>
      <c r="V187" s="15" t="s">
        <v>253</v>
      </c>
      <c r="X187" s="15" t="s">
        <v>254</v>
      </c>
      <c r="Y187" s="15" t="s">
        <v>255</v>
      </c>
      <c r="AC187" s="15" t="s">
        <v>1643</v>
      </c>
      <c r="AD187" s="15" t="s">
        <v>1643</v>
      </c>
    </row>
    <row r="188" spans="1:30" hidden="1">
      <c r="A188" s="15" t="s">
        <v>1644</v>
      </c>
      <c r="C188" s="15" t="s">
        <v>1645</v>
      </c>
      <c r="D188" s="15" t="s">
        <v>1646</v>
      </c>
      <c r="E188" s="15" t="s">
        <v>1647</v>
      </c>
      <c r="F188" s="15" t="s">
        <v>245</v>
      </c>
      <c r="G188" s="15" t="s">
        <v>1648</v>
      </c>
      <c r="H188" s="15" t="s">
        <v>1649</v>
      </c>
      <c r="J188" s="15">
        <v>11690</v>
      </c>
      <c r="K188" s="15" t="s">
        <v>83</v>
      </c>
      <c r="N188" s="23">
        <f t="shared" si="6"/>
        <v>3.165098374679213</v>
      </c>
      <c r="O188" s="23">
        <f t="shared" si="7"/>
        <v>1.7108639863130881E-2</v>
      </c>
      <c r="P188" s="23">
        <f t="shared" si="8"/>
        <v>5.4054054054054057E-3</v>
      </c>
      <c r="Q188" s="15" t="s">
        <v>249</v>
      </c>
      <c r="R188" s="15" t="s">
        <v>1650</v>
      </c>
      <c r="S188" s="15">
        <v>200</v>
      </c>
      <c r="T188" s="15" t="s">
        <v>253</v>
      </c>
      <c r="U188" s="15" t="s">
        <v>695</v>
      </c>
      <c r="V188" s="15" t="s">
        <v>253</v>
      </c>
      <c r="X188" s="15" t="s">
        <v>265</v>
      </c>
      <c r="Y188" s="15" t="s">
        <v>255</v>
      </c>
      <c r="AC188" s="15" t="s">
        <v>1651</v>
      </c>
      <c r="AD188" s="15" t="s">
        <v>1651</v>
      </c>
    </row>
    <row r="189" spans="1:30" hidden="1">
      <c r="A189" s="15" t="s">
        <v>1652</v>
      </c>
      <c r="C189" s="15" t="s">
        <v>880</v>
      </c>
      <c r="D189" s="15" t="s">
        <v>1653</v>
      </c>
      <c r="E189" s="15" t="s">
        <v>1654</v>
      </c>
      <c r="F189" s="15" t="s">
        <v>245</v>
      </c>
      <c r="G189" s="15" t="s">
        <v>1655</v>
      </c>
      <c r="H189" s="15" t="s">
        <v>1656</v>
      </c>
      <c r="J189" s="15">
        <v>18000</v>
      </c>
      <c r="K189" s="15" t="s">
        <v>1340</v>
      </c>
      <c r="N189" s="23">
        <f t="shared" si="6"/>
        <v>3.1111111111111112</v>
      </c>
      <c r="O189" s="23">
        <f t="shared" si="7"/>
        <v>1.1111111111111112E-2</v>
      </c>
      <c r="P189" s="23">
        <f t="shared" si="8"/>
        <v>3.5714285714285713E-3</v>
      </c>
      <c r="Q189" s="15" t="s">
        <v>249</v>
      </c>
      <c r="R189" s="15" t="s">
        <v>1657</v>
      </c>
      <c r="S189" s="15">
        <v>200</v>
      </c>
      <c r="T189" s="15" t="s">
        <v>283</v>
      </c>
      <c r="U189" s="15" t="s">
        <v>266</v>
      </c>
      <c r="V189" s="15" t="s">
        <v>253</v>
      </c>
      <c r="X189" s="15" t="s">
        <v>254</v>
      </c>
      <c r="Y189" s="15" t="s">
        <v>255</v>
      </c>
      <c r="AC189" s="15" t="s">
        <v>1658</v>
      </c>
      <c r="AD189" s="15" t="s">
        <v>1658</v>
      </c>
    </row>
    <row r="190" spans="1:30" hidden="1">
      <c r="A190" s="15" t="s">
        <v>1659</v>
      </c>
      <c r="C190" s="15" t="s">
        <v>1660</v>
      </c>
      <c r="D190" s="15" t="s">
        <v>1661</v>
      </c>
      <c r="E190" s="15" t="s">
        <v>1662</v>
      </c>
      <c r="F190" s="15" t="s">
        <v>366</v>
      </c>
      <c r="G190" s="15" t="s">
        <v>1663</v>
      </c>
      <c r="H190" s="15" t="s">
        <v>1664</v>
      </c>
      <c r="J190" s="15">
        <v>58000</v>
      </c>
      <c r="K190" s="15" t="s">
        <v>307</v>
      </c>
      <c r="N190" s="23">
        <f t="shared" si="6"/>
        <v>3.103448275862069</v>
      </c>
      <c r="O190" s="23">
        <f t="shared" si="7"/>
        <v>5.1724137931034482E-3</v>
      </c>
      <c r="P190" s="23">
        <f t="shared" si="8"/>
        <v>1.6666666666666668E-3</v>
      </c>
      <c r="Q190" s="15" t="s">
        <v>348</v>
      </c>
      <c r="R190" s="15" t="s">
        <v>1665</v>
      </c>
      <c r="S190" s="15">
        <v>300</v>
      </c>
      <c r="T190" s="15" t="s">
        <v>604</v>
      </c>
      <c r="U190" s="15" t="s">
        <v>266</v>
      </c>
      <c r="V190" s="15" t="s">
        <v>253</v>
      </c>
      <c r="X190" s="15" t="s">
        <v>251</v>
      </c>
      <c r="Y190" s="15" t="s">
        <v>255</v>
      </c>
      <c r="AC190" s="15" t="s">
        <v>1666</v>
      </c>
      <c r="AD190" s="15" t="s">
        <v>1666</v>
      </c>
    </row>
    <row r="191" spans="1:30" hidden="1">
      <c r="A191" s="15" t="s">
        <v>1667</v>
      </c>
      <c r="C191" s="15" t="s">
        <v>1655</v>
      </c>
      <c r="D191" s="15" t="s">
        <v>1668</v>
      </c>
      <c r="E191" s="15" t="s">
        <v>1669</v>
      </c>
      <c r="F191" s="15" t="s">
        <v>272</v>
      </c>
      <c r="G191" s="15" t="s">
        <v>1670</v>
      </c>
      <c r="H191" s="15" t="s">
        <v>1671</v>
      </c>
      <c r="J191" s="15">
        <v>10000</v>
      </c>
      <c r="K191" s="15" t="s">
        <v>1672</v>
      </c>
      <c r="N191" s="23">
        <f t="shared" si="6"/>
        <v>3.1</v>
      </c>
      <c r="O191" s="23">
        <f t="shared" si="7"/>
        <v>0.02</v>
      </c>
      <c r="P191" s="23">
        <f t="shared" si="8"/>
        <v>6.4516129032258064E-3</v>
      </c>
      <c r="Q191" s="15" t="s">
        <v>348</v>
      </c>
      <c r="R191" s="15" t="s">
        <v>1673</v>
      </c>
      <c r="S191" s="15">
        <v>200</v>
      </c>
      <c r="T191" s="15" t="s">
        <v>1674</v>
      </c>
      <c r="U191" s="15" t="s">
        <v>252</v>
      </c>
      <c r="V191" s="15" t="s">
        <v>37</v>
      </c>
      <c r="W191" s="15">
        <v>300</v>
      </c>
      <c r="X191" s="15" t="s">
        <v>1675</v>
      </c>
      <c r="Y191" s="15" t="s">
        <v>255</v>
      </c>
      <c r="AC191" s="15" t="s">
        <v>1676</v>
      </c>
      <c r="AD191" s="15" t="s">
        <v>1676</v>
      </c>
    </row>
    <row r="192" spans="1:30" hidden="1">
      <c r="A192" s="15" t="s">
        <v>1677</v>
      </c>
      <c r="C192" s="15" t="s">
        <v>1678</v>
      </c>
      <c r="D192" s="15" t="s">
        <v>1679</v>
      </c>
      <c r="E192" s="15" t="s">
        <v>1680</v>
      </c>
      <c r="F192" s="15" t="s">
        <v>245</v>
      </c>
      <c r="G192" s="15" t="s">
        <v>1681</v>
      </c>
      <c r="H192" s="15" t="s">
        <v>1682</v>
      </c>
      <c r="J192" s="15">
        <v>41000</v>
      </c>
      <c r="K192" s="15" t="s">
        <v>1543</v>
      </c>
      <c r="N192" s="23">
        <f t="shared" si="6"/>
        <v>3.0975609756097562</v>
      </c>
      <c r="O192" s="23">
        <f t="shared" si="7"/>
        <v>7.3170731707317077E-3</v>
      </c>
      <c r="P192" s="23">
        <f t="shared" si="8"/>
        <v>2.3622047244094488E-3</v>
      </c>
      <c r="Q192" s="15" t="s">
        <v>249</v>
      </c>
      <c r="R192" s="15" t="s">
        <v>276</v>
      </c>
      <c r="S192" s="15">
        <v>300</v>
      </c>
      <c r="T192" s="15" t="s">
        <v>283</v>
      </c>
      <c r="U192" s="15" t="s">
        <v>252</v>
      </c>
      <c r="V192" s="15" t="s">
        <v>37</v>
      </c>
      <c r="W192" s="15">
        <v>500</v>
      </c>
      <c r="X192" s="15" t="s">
        <v>1683</v>
      </c>
      <c r="Y192" s="15" t="s">
        <v>255</v>
      </c>
      <c r="AC192" s="15" t="s">
        <v>1684</v>
      </c>
      <c r="AD192" s="15" t="s">
        <v>1684</v>
      </c>
    </row>
    <row r="193" spans="1:30" hidden="1">
      <c r="A193" s="15" t="s">
        <v>1685</v>
      </c>
      <c r="C193" s="15" t="s">
        <v>1686</v>
      </c>
      <c r="D193" s="15" t="s">
        <v>1687</v>
      </c>
      <c r="E193" s="15" t="s">
        <v>1688</v>
      </c>
      <c r="F193" s="15" t="s">
        <v>272</v>
      </c>
      <c r="G193" s="15" t="s">
        <v>1689</v>
      </c>
      <c r="H193" s="15" t="s">
        <v>1690</v>
      </c>
      <c r="J193" s="15">
        <v>32000</v>
      </c>
      <c r="K193" s="15" t="s">
        <v>481</v>
      </c>
      <c r="N193" s="23">
        <f t="shared" si="6"/>
        <v>3.0625</v>
      </c>
      <c r="O193" s="23">
        <f t="shared" si="7"/>
        <v>9.3749999999999997E-3</v>
      </c>
      <c r="P193" s="23">
        <f t="shared" si="8"/>
        <v>3.0612244897959182E-3</v>
      </c>
      <c r="Q193" s="15" t="s">
        <v>1544</v>
      </c>
      <c r="R193" s="15" t="s">
        <v>1691</v>
      </c>
      <c r="S193" s="15">
        <v>300</v>
      </c>
      <c r="T193" s="15" t="s">
        <v>1692</v>
      </c>
      <c r="U193" s="15" t="s">
        <v>1693</v>
      </c>
      <c r="V193" s="15" t="s">
        <v>253</v>
      </c>
      <c r="W193" s="15">
        <v>500</v>
      </c>
      <c r="X193" s="15" t="s">
        <v>251</v>
      </c>
      <c r="Y193" s="15" t="s">
        <v>255</v>
      </c>
      <c r="AC193" s="15" t="s">
        <v>1694</v>
      </c>
      <c r="AD193" s="15" t="s">
        <v>1694</v>
      </c>
    </row>
    <row r="194" spans="1:30" hidden="1">
      <c r="A194" s="15" t="s">
        <v>1695</v>
      </c>
      <c r="C194" s="15" t="s">
        <v>1696</v>
      </c>
      <c r="D194" s="15" t="s">
        <v>1697</v>
      </c>
      <c r="E194" s="15" t="s">
        <v>1698</v>
      </c>
      <c r="F194" s="15" t="s">
        <v>245</v>
      </c>
      <c r="G194" s="15" t="s">
        <v>1699</v>
      </c>
      <c r="H194" s="15" t="s">
        <v>1700</v>
      </c>
      <c r="J194" s="15">
        <v>16000</v>
      </c>
      <c r="K194" s="15" t="s">
        <v>1701</v>
      </c>
      <c r="N194" s="23">
        <f t="shared" ref="N194:N254" si="9">K194/J194</f>
        <v>3.0625</v>
      </c>
      <c r="O194" s="23">
        <f t="shared" ref="O194:O254" si="10">S194/J194</f>
        <v>1.2500000000000001E-2</v>
      </c>
      <c r="P194" s="23">
        <f t="shared" ref="P194:P254" si="11">S194/K194</f>
        <v>4.0816326530612249E-3</v>
      </c>
      <c r="Q194" s="15" t="s">
        <v>249</v>
      </c>
      <c r="R194" s="15" t="s">
        <v>1702</v>
      </c>
      <c r="S194" s="15">
        <v>200</v>
      </c>
      <c r="T194" s="15" t="s">
        <v>1333</v>
      </c>
      <c r="U194" s="15" t="s">
        <v>252</v>
      </c>
      <c r="V194" s="15" t="s">
        <v>37</v>
      </c>
      <c r="W194" s="15">
        <v>300</v>
      </c>
      <c r="X194" s="15" t="s">
        <v>1703</v>
      </c>
      <c r="Y194" s="15" t="s">
        <v>255</v>
      </c>
      <c r="AC194" s="15" t="s">
        <v>1704</v>
      </c>
      <c r="AD194" s="15" t="s">
        <v>1704</v>
      </c>
    </row>
    <row r="195" spans="1:30" hidden="1">
      <c r="A195" s="15" t="s">
        <v>1705</v>
      </c>
      <c r="C195" s="15" t="s">
        <v>1689</v>
      </c>
      <c r="D195" s="15" t="s">
        <v>1706</v>
      </c>
      <c r="E195" s="15" t="s">
        <v>1707</v>
      </c>
      <c r="F195" s="15" t="s">
        <v>272</v>
      </c>
      <c r="G195" s="15" t="s">
        <v>1708</v>
      </c>
      <c r="H195" s="15" t="s">
        <v>1709</v>
      </c>
      <c r="J195" s="15">
        <v>24000</v>
      </c>
      <c r="K195" s="15" t="s">
        <v>636</v>
      </c>
      <c r="N195" s="23">
        <f t="shared" si="9"/>
        <v>3.0416666666666665</v>
      </c>
      <c r="O195" s="23">
        <f t="shared" si="10"/>
        <v>8.3333333333333332E-3</v>
      </c>
      <c r="P195" s="23">
        <f t="shared" si="11"/>
        <v>2.7397260273972603E-3</v>
      </c>
      <c r="Q195" s="15" t="s">
        <v>308</v>
      </c>
      <c r="R195" s="15" t="s">
        <v>354</v>
      </c>
      <c r="S195" s="15">
        <v>200</v>
      </c>
      <c r="T195" s="15" t="s">
        <v>1710</v>
      </c>
      <c r="U195" s="15" t="s">
        <v>371</v>
      </c>
      <c r="V195" s="15" t="s">
        <v>253</v>
      </c>
      <c r="W195" s="15">
        <v>300</v>
      </c>
      <c r="X195" s="15" t="s">
        <v>254</v>
      </c>
      <c r="Y195" s="15" t="s">
        <v>255</v>
      </c>
      <c r="AC195" s="15" t="s">
        <v>1711</v>
      </c>
      <c r="AD195" s="15" t="s">
        <v>1711</v>
      </c>
    </row>
    <row r="196" spans="1:30" hidden="1">
      <c r="A196" s="15" t="s">
        <v>1712</v>
      </c>
      <c r="C196" s="15" t="s">
        <v>1713</v>
      </c>
      <c r="D196" s="15" t="s">
        <v>1714</v>
      </c>
      <c r="E196" s="15" t="s">
        <v>1715</v>
      </c>
      <c r="F196" s="15" t="s">
        <v>245</v>
      </c>
      <c r="G196" s="15" t="s">
        <v>1716</v>
      </c>
      <c r="H196" s="15" t="s">
        <v>1717</v>
      </c>
      <c r="I196" s="22"/>
      <c r="J196" s="15">
        <v>37000</v>
      </c>
      <c r="K196" s="15" t="s">
        <v>1718</v>
      </c>
      <c r="N196" s="23">
        <f t="shared" si="9"/>
        <v>3.0270270270270272</v>
      </c>
      <c r="O196" s="23">
        <f t="shared" si="10"/>
        <v>8.1081081081081086E-3</v>
      </c>
      <c r="P196" s="23">
        <f t="shared" si="11"/>
        <v>2.6785714285714286E-3</v>
      </c>
      <c r="Q196" s="15" t="s">
        <v>308</v>
      </c>
      <c r="R196" s="15" t="s">
        <v>492</v>
      </c>
      <c r="S196" s="15">
        <v>300</v>
      </c>
      <c r="T196" s="15" t="s">
        <v>251</v>
      </c>
      <c r="U196" s="15" t="s">
        <v>252</v>
      </c>
      <c r="V196" s="15" t="s">
        <v>37</v>
      </c>
      <c r="W196" s="15">
        <v>500</v>
      </c>
      <c r="X196" s="15" t="s">
        <v>254</v>
      </c>
      <c r="Y196" s="15" t="s">
        <v>255</v>
      </c>
      <c r="AC196" s="15" t="s">
        <v>1719</v>
      </c>
      <c r="AD196" s="15" t="s">
        <v>1719</v>
      </c>
    </row>
    <row r="197" spans="1:30" hidden="1">
      <c r="A197" s="15" t="s">
        <v>1720</v>
      </c>
      <c r="C197" s="15" t="s">
        <v>1721</v>
      </c>
      <c r="D197" s="15" t="s">
        <v>1722</v>
      </c>
      <c r="E197" s="15" t="s">
        <v>1723</v>
      </c>
      <c r="F197" s="15" t="s">
        <v>245</v>
      </c>
      <c r="G197" s="15" t="s">
        <v>1724</v>
      </c>
      <c r="H197" s="15" t="s">
        <v>1725</v>
      </c>
      <c r="J197" s="15">
        <v>24000</v>
      </c>
      <c r="K197" s="15" t="s">
        <v>1308</v>
      </c>
      <c r="N197" s="23">
        <f t="shared" si="9"/>
        <v>3</v>
      </c>
      <c r="O197" s="23">
        <f t="shared" si="10"/>
        <v>8.3333333333333332E-3</v>
      </c>
      <c r="P197" s="23">
        <f t="shared" si="11"/>
        <v>2.7777777777777779E-3</v>
      </c>
      <c r="Q197" s="15" t="s">
        <v>249</v>
      </c>
      <c r="R197" s="15" t="s">
        <v>909</v>
      </c>
      <c r="S197" s="15">
        <v>200</v>
      </c>
      <c r="T197" s="15" t="s">
        <v>355</v>
      </c>
      <c r="U197" s="15" t="s">
        <v>266</v>
      </c>
      <c r="V197" s="15" t="s">
        <v>37</v>
      </c>
      <c r="W197" s="15">
        <v>500</v>
      </c>
      <c r="X197" s="15" t="s">
        <v>1725</v>
      </c>
      <c r="Y197" s="15" t="s">
        <v>255</v>
      </c>
      <c r="AC197" s="15" t="s">
        <v>1726</v>
      </c>
      <c r="AD197" s="15" t="s">
        <v>1726</v>
      </c>
    </row>
    <row r="198" spans="1:30" hidden="1">
      <c r="A198" s="15" t="s">
        <v>1727</v>
      </c>
      <c r="C198" s="15" t="s">
        <v>1728</v>
      </c>
      <c r="D198" s="15" t="s">
        <v>1729</v>
      </c>
      <c r="E198" s="15" t="s">
        <v>1730</v>
      </c>
      <c r="F198" s="15" t="s">
        <v>245</v>
      </c>
      <c r="G198" s="15" t="s">
        <v>1731</v>
      </c>
      <c r="H198" s="15" t="s">
        <v>1732</v>
      </c>
      <c r="I198" s="22"/>
      <c r="J198" s="15">
        <v>14000</v>
      </c>
      <c r="K198" s="15" t="s">
        <v>1593</v>
      </c>
      <c r="N198" s="23">
        <f t="shared" si="9"/>
        <v>3</v>
      </c>
      <c r="O198" s="23">
        <f t="shared" si="10"/>
        <v>1.4285714285714285E-2</v>
      </c>
      <c r="P198" s="23">
        <f t="shared" si="11"/>
        <v>4.7619047619047623E-3</v>
      </c>
      <c r="Q198" s="15" t="s">
        <v>249</v>
      </c>
      <c r="R198" s="15" t="s">
        <v>1733</v>
      </c>
      <c r="S198" s="15">
        <v>200</v>
      </c>
      <c r="T198" s="15" t="s">
        <v>839</v>
      </c>
      <c r="U198" s="15" t="s">
        <v>1292</v>
      </c>
      <c r="V198" s="15" t="s">
        <v>253</v>
      </c>
      <c r="X198" s="15" t="s">
        <v>1734</v>
      </c>
      <c r="Y198" s="15" t="s">
        <v>255</v>
      </c>
      <c r="AC198" s="15" t="s">
        <v>1735</v>
      </c>
      <c r="AD198" s="15" t="s">
        <v>1735</v>
      </c>
    </row>
    <row r="199" spans="1:30" hidden="1">
      <c r="A199" s="15" t="s">
        <v>1736</v>
      </c>
      <c r="C199" s="15" t="s">
        <v>1737</v>
      </c>
      <c r="D199" s="15" t="s">
        <v>1738</v>
      </c>
      <c r="E199" s="15" t="s">
        <v>1739</v>
      </c>
      <c r="F199" s="15" t="s">
        <v>272</v>
      </c>
      <c r="G199" s="15" t="s">
        <v>1740</v>
      </c>
      <c r="H199" s="15" t="s">
        <v>1741</v>
      </c>
      <c r="J199" s="15">
        <v>26028</v>
      </c>
      <c r="K199" s="15" t="s">
        <v>1742</v>
      </c>
      <c r="N199" s="23">
        <f t="shared" si="9"/>
        <v>2.959428307976026</v>
      </c>
      <c r="O199" s="23">
        <f t="shared" si="10"/>
        <v>7.6840325802981406E-3</v>
      </c>
      <c r="P199" s="23">
        <f t="shared" si="11"/>
        <v>2.5964584307005246E-3</v>
      </c>
      <c r="Q199" s="15" t="s">
        <v>308</v>
      </c>
      <c r="R199" s="15" t="s">
        <v>815</v>
      </c>
      <c r="S199" s="15">
        <v>200</v>
      </c>
      <c r="T199" s="15" t="s">
        <v>1743</v>
      </c>
      <c r="U199" s="15" t="s">
        <v>371</v>
      </c>
      <c r="V199" s="15" t="s">
        <v>253</v>
      </c>
      <c r="X199" s="15" t="s">
        <v>265</v>
      </c>
      <c r="Y199" s="15" t="s">
        <v>255</v>
      </c>
      <c r="AC199" s="15" t="s">
        <v>1744</v>
      </c>
      <c r="AD199" s="15" t="s">
        <v>1744</v>
      </c>
    </row>
    <row r="200" spans="1:30" hidden="1">
      <c r="A200" s="15" t="s">
        <v>1745</v>
      </c>
      <c r="C200" s="15" t="s">
        <v>1746</v>
      </c>
      <c r="D200" s="15" t="s">
        <v>1747</v>
      </c>
      <c r="E200" s="15" t="s">
        <v>1748</v>
      </c>
      <c r="F200" s="15" t="s">
        <v>245</v>
      </c>
      <c r="G200" s="15" t="s">
        <v>1749</v>
      </c>
      <c r="H200" s="15" t="s">
        <v>1750</v>
      </c>
      <c r="J200" s="15">
        <v>20000</v>
      </c>
      <c r="K200" s="15" t="s">
        <v>1245</v>
      </c>
      <c r="N200" s="23">
        <f t="shared" si="9"/>
        <v>2.95</v>
      </c>
      <c r="O200" s="23">
        <f t="shared" si="10"/>
        <v>0.01</v>
      </c>
      <c r="P200" s="23">
        <f t="shared" si="11"/>
        <v>3.3898305084745762E-3</v>
      </c>
      <c r="Q200" s="15" t="s">
        <v>308</v>
      </c>
      <c r="R200" s="15" t="s">
        <v>1624</v>
      </c>
      <c r="S200" s="15">
        <v>200</v>
      </c>
      <c r="T200" s="15" t="s">
        <v>309</v>
      </c>
      <c r="U200" s="15" t="s">
        <v>1751</v>
      </c>
      <c r="V200" s="15" t="s">
        <v>37</v>
      </c>
      <c r="W200" s="15">
        <v>500</v>
      </c>
      <c r="X200" s="15" t="s">
        <v>1752</v>
      </c>
      <c r="Y200" s="15" t="s">
        <v>255</v>
      </c>
      <c r="AC200" s="15" t="s">
        <v>1753</v>
      </c>
      <c r="AD200" s="15" t="s">
        <v>1753</v>
      </c>
    </row>
    <row r="201" spans="1:30" hidden="1">
      <c r="A201" s="15" t="s">
        <v>1754</v>
      </c>
      <c r="C201" s="15" t="s">
        <v>1755</v>
      </c>
      <c r="D201" s="15" t="s">
        <v>1756</v>
      </c>
      <c r="E201" s="15" t="s">
        <v>1757</v>
      </c>
      <c r="F201" s="15" t="s">
        <v>272</v>
      </c>
      <c r="G201" s="15" t="s">
        <v>1758</v>
      </c>
      <c r="H201" s="15" t="s">
        <v>1759</v>
      </c>
      <c r="J201" s="15">
        <v>52000</v>
      </c>
      <c r="K201" s="15" t="s">
        <v>1760</v>
      </c>
      <c r="N201" s="23">
        <f t="shared" si="9"/>
        <v>2.4038461538461537</v>
      </c>
      <c r="O201" s="23" t="e">
        <f t="shared" si="10"/>
        <v>#VALUE!</v>
      </c>
      <c r="P201" s="23" t="e">
        <f t="shared" si="11"/>
        <v>#VALUE!</v>
      </c>
      <c r="Q201" s="15" t="s">
        <v>1511</v>
      </c>
      <c r="R201" s="15" t="s">
        <v>1761</v>
      </c>
      <c r="S201" s="15" t="s">
        <v>299</v>
      </c>
      <c r="T201" s="15" t="s">
        <v>1762</v>
      </c>
      <c r="U201" s="15" t="s">
        <v>371</v>
      </c>
      <c r="V201" s="15" t="s">
        <v>37</v>
      </c>
      <c r="W201" s="15">
        <v>500</v>
      </c>
      <c r="X201" s="15" t="s">
        <v>1763</v>
      </c>
      <c r="Y201" s="15" t="s">
        <v>255</v>
      </c>
      <c r="AC201" s="15" t="s">
        <v>1764</v>
      </c>
      <c r="AD201" s="15" t="s">
        <v>1764</v>
      </c>
    </row>
    <row r="202" spans="1:30" hidden="1">
      <c r="A202" s="15" t="s">
        <v>1765</v>
      </c>
      <c r="C202" s="15" t="s">
        <v>1766</v>
      </c>
      <c r="D202" s="15" t="s">
        <v>1767</v>
      </c>
      <c r="E202" s="15" t="s">
        <v>1768</v>
      </c>
      <c r="F202" s="15" t="s">
        <v>904</v>
      </c>
      <c r="G202" s="15" t="s">
        <v>1769</v>
      </c>
      <c r="H202" s="15" t="s">
        <v>1770</v>
      </c>
      <c r="J202" s="15">
        <v>11000</v>
      </c>
      <c r="K202" s="15" t="s">
        <v>45</v>
      </c>
      <c r="N202" s="23">
        <f t="shared" si="9"/>
        <v>2.9090909090909092</v>
      </c>
      <c r="O202" s="23">
        <f t="shared" si="10"/>
        <v>1.8181818181818181E-2</v>
      </c>
      <c r="P202" s="23">
        <f t="shared" si="11"/>
        <v>6.2500000000000003E-3</v>
      </c>
      <c r="Q202" s="15" t="s">
        <v>908</v>
      </c>
      <c r="R202" s="15" t="s">
        <v>1771</v>
      </c>
      <c r="S202" s="15">
        <v>200</v>
      </c>
      <c r="T202" s="15" t="s">
        <v>283</v>
      </c>
      <c r="U202" s="15" t="s">
        <v>266</v>
      </c>
      <c r="V202" s="15" t="s">
        <v>37</v>
      </c>
      <c r="W202" s="15">
        <v>300</v>
      </c>
      <c r="X202" s="15" t="s">
        <v>1772</v>
      </c>
      <c r="Y202" s="15" t="s">
        <v>255</v>
      </c>
      <c r="AC202" s="15" t="s">
        <v>1773</v>
      </c>
      <c r="AD202" s="15" t="s">
        <v>1773</v>
      </c>
    </row>
    <row r="203" spans="1:30" hidden="1">
      <c r="A203" s="15" t="s">
        <v>1774</v>
      </c>
      <c r="C203" s="15" t="s">
        <v>1775</v>
      </c>
      <c r="D203" s="15" t="s">
        <v>1776</v>
      </c>
      <c r="E203" s="15" t="s">
        <v>1777</v>
      </c>
      <c r="F203" s="15" t="s">
        <v>245</v>
      </c>
      <c r="G203" s="15" t="s">
        <v>1778</v>
      </c>
      <c r="H203" s="15" t="s">
        <v>1779</v>
      </c>
      <c r="J203" s="15">
        <v>11000</v>
      </c>
      <c r="K203" s="15" t="s">
        <v>45</v>
      </c>
      <c r="N203" s="23">
        <f t="shared" si="9"/>
        <v>2.9090909090909092</v>
      </c>
      <c r="O203" s="23">
        <f t="shared" si="10"/>
        <v>1.8181818181818181E-2</v>
      </c>
      <c r="P203" s="23">
        <f t="shared" si="11"/>
        <v>6.2500000000000003E-3</v>
      </c>
      <c r="Q203" s="15" t="s">
        <v>249</v>
      </c>
      <c r="R203" s="15" t="s">
        <v>1780</v>
      </c>
      <c r="S203" s="15">
        <v>200</v>
      </c>
      <c r="T203" s="15" t="s">
        <v>283</v>
      </c>
      <c r="U203" s="15" t="s">
        <v>371</v>
      </c>
      <c r="V203" s="15" t="s">
        <v>253</v>
      </c>
      <c r="X203" s="15" t="s">
        <v>254</v>
      </c>
      <c r="Y203" s="15" t="s">
        <v>255</v>
      </c>
      <c r="AC203" s="15" t="s">
        <v>1781</v>
      </c>
      <c r="AD203" s="15" t="s">
        <v>1781</v>
      </c>
    </row>
    <row r="204" spans="1:30" hidden="1">
      <c r="A204" s="15" t="s">
        <v>1782</v>
      </c>
      <c r="C204" s="15" t="s">
        <v>1783</v>
      </c>
      <c r="D204" s="15" t="s">
        <v>1784</v>
      </c>
      <c r="E204" s="15" t="s">
        <v>1785</v>
      </c>
      <c r="F204" s="15" t="s">
        <v>272</v>
      </c>
      <c r="G204" s="15" t="s">
        <v>1786</v>
      </c>
      <c r="H204" s="15" t="s">
        <v>1787</v>
      </c>
      <c r="I204" s="22"/>
      <c r="J204" s="15">
        <v>45000</v>
      </c>
      <c r="K204" s="15" t="s">
        <v>823</v>
      </c>
      <c r="N204" s="23">
        <f t="shared" si="9"/>
        <v>2.8888888888888888</v>
      </c>
      <c r="O204" s="23">
        <f t="shared" si="10"/>
        <v>6.6666666666666671E-3</v>
      </c>
      <c r="P204" s="23">
        <f t="shared" si="11"/>
        <v>2.3076923076923079E-3</v>
      </c>
      <c r="Q204" s="15" t="s">
        <v>1544</v>
      </c>
      <c r="R204" s="15" t="s">
        <v>1691</v>
      </c>
      <c r="S204" s="15">
        <v>300</v>
      </c>
      <c r="T204" s="15" t="s">
        <v>1788</v>
      </c>
      <c r="U204" s="15" t="s">
        <v>424</v>
      </c>
      <c r="V204" s="15" t="s">
        <v>253</v>
      </c>
      <c r="X204" s="15" t="s">
        <v>597</v>
      </c>
      <c r="Y204" s="15" t="s">
        <v>255</v>
      </c>
      <c r="AC204" s="15" t="s">
        <v>1789</v>
      </c>
      <c r="AD204" s="15" t="s">
        <v>1789</v>
      </c>
    </row>
    <row r="205" spans="1:30" hidden="1">
      <c r="A205" s="15" t="s">
        <v>1790</v>
      </c>
      <c r="C205" s="15" t="s">
        <v>1791</v>
      </c>
      <c r="D205" s="15" t="s">
        <v>1792</v>
      </c>
      <c r="E205" s="15" t="s">
        <v>1793</v>
      </c>
      <c r="F205" s="15" t="s">
        <v>245</v>
      </c>
      <c r="G205" s="15" t="s">
        <v>1794</v>
      </c>
      <c r="H205" s="15" t="s">
        <v>1795</v>
      </c>
      <c r="J205" s="15">
        <v>26000</v>
      </c>
      <c r="K205" s="15" t="s">
        <v>693</v>
      </c>
      <c r="N205" s="23">
        <f t="shared" si="9"/>
        <v>2.8846153846153846</v>
      </c>
      <c r="O205" s="23">
        <f t="shared" si="10"/>
        <v>7.6923076923076927E-3</v>
      </c>
      <c r="P205" s="23">
        <f t="shared" si="11"/>
        <v>2.6666666666666666E-3</v>
      </c>
      <c r="Q205" s="15" t="s">
        <v>249</v>
      </c>
      <c r="R205" s="15" t="s">
        <v>1624</v>
      </c>
      <c r="S205" s="15">
        <v>200</v>
      </c>
      <c r="T205" s="15" t="s">
        <v>283</v>
      </c>
      <c r="U205" s="15" t="s">
        <v>266</v>
      </c>
      <c r="V205" s="15" t="s">
        <v>253</v>
      </c>
      <c r="X205" s="15" t="s">
        <v>254</v>
      </c>
      <c r="Y205" s="15" t="s">
        <v>255</v>
      </c>
      <c r="AC205" s="15" t="s">
        <v>1796</v>
      </c>
      <c r="AD205" s="15" t="s">
        <v>1796</v>
      </c>
    </row>
    <row r="206" spans="1:30" hidden="1">
      <c r="A206" s="15" t="s">
        <v>1797</v>
      </c>
      <c r="C206" s="15" t="s">
        <v>1798</v>
      </c>
      <c r="D206" s="15" t="s">
        <v>1799</v>
      </c>
      <c r="E206" s="15" t="s">
        <v>1800</v>
      </c>
      <c r="F206" s="15" t="s">
        <v>272</v>
      </c>
      <c r="G206" s="15" t="s">
        <v>1801</v>
      </c>
      <c r="H206" s="15" t="s">
        <v>1802</v>
      </c>
      <c r="J206" s="15">
        <v>14000</v>
      </c>
      <c r="K206" s="15" t="s">
        <v>1536</v>
      </c>
      <c r="N206" s="23">
        <f t="shared" si="9"/>
        <v>2.8571428571428572</v>
      </c>
      <c r="O206" s="23">
        <f t="shared" si="10"/>
        <v>1.4285714285714285E-2</v>
      </c>
      <c r="P206" s="23">
        <f t="shared" si="11"/>
        <v>5.0000000000000001E-3</v>
      </c>
      <c r="Q206" s="15" t="s">
        <v>308</v>
      </c>
      <c r="R206" s="15" t="s">
        <v>860</v>
      </c>
      <c r="S206" s="15">
        <v>200</v>
      </c>
      <c r="T206" s="15" t="s">
        <v>283</v>
      </c>
      <c r="U206" s="15" t="s">
        <v>318</v>
      </c>
      <c r="V206" s="15" t="s">
        <v>253</v>
      </c>
      <c r="X206" s="15" t="s">
        <v>254</v>
      </c>
      <c r="Y206" s="15" t="s">
        <v>255</v>
      </c>
      <c r="AC206" s="15" t="s">
        <v>1803</v>
      </c>
      <c r="AD206" s="15" t="s">
        <v>1803</v>
      </c>
    </row>
    <row r="207" spans="1:30" hidden="1">
      <c r="A207" s="15" t="s">
        <v>1804</v>
      </c>
      <c r="C207" s="15" t="s">
        <v>1805</v>
      </c>
      <c r="D207" s="15" t="s">
        <v>1806</v>
      </c>
      <c r="E207" s="15" t="s">
        <v>1807</v>
      </c>
      <c r="F207" s="15" t="s">
        <v>272</v>
      </c>
      <c r="G207" s="15" t="s">
        <v>1808</v>
      </c>
      <c r="H207" s="15" t="s">
        <v>1809</v>
      </c>
      <c r="J207" s="15">
        <v>21000</v>
      </c>
      <c r="K207" s="15" t="s">
        <v>52</v>
      </c>
      <c r="N207" s="23">
        <f t="shared" si="9"/>
        <v>2.8571428571428572</v>
      </c>
      <c r="O207" s="23">
        <f t="shared" si="10"/>
        <v>9.5238095238095247E-3</v>
      </c>
      <c r="P207" s="23">
        <f t="shared" si="11"/>
        <v>3.3333333333333335E-3</v>
      </c>
      <c r="Q207" s="15" t="s">
        <v>308</v>
      </c>
      <c r="R207" s="15" t="s">
        <v>935</v>
      </c>
      <c r="S207" s="15">
        <v>200</v>
      </c>
      <c r="T207" s="15" t="s">
        <v>283</v>
      </c>
      <c r="U207" s="15" t="s">
        <v>251</v>
      </c>
      <c r="V207" s="15" t="s">
        <v>37</v>
      </c>
      <c r="W207" s="15">
        <v>300</v>
      </c>
      <c r="X207" s="15" t="s">
        <v>1809</v>
      </c>
      <c r="Y207" s="15" t="s">
        <v>255</v>
      </c>
      <c r="AC207" s="15" t="s">
        <v>1810</v>
      </c>
      <c r="AD207" s="15" t="s">
        <v>1810</v>
      </c>
    </row>
    <row r="208" spans="1:30" hidden="1">
      <c r="A208" s="15" t="s">
        <v>1811</v>
      </c>
      <c r="C208" s="15" t="s">
        <v>1812</v>
      </c>
      <c r="D208" s="15" t="s">
        <v>1813</v>
      </c>
      <c r="E208" s="15" t="s">
        <v>1814</v>
      </c>
      <c r="F208" s="15" t="s">
        <v>245</v>
      </c>
      <c r="G208" s="15" t="s">
        <v>1815</v>
      </c>
      <c r="H208" s="15" t="s">
        <v>1816</v>
      </c>
      <c r="I208" s="22"/>
      <c r="J208" s="15">
        <v>18000</v>
      </c>
      <c r="K208" s="15" t="s">
        <v>1817</v>
      </c>
      <c r="N208" s="23">
        <f t="shared" si="9"/>
        <v>2.7777777777777777</v>
      </c>
      <c r="O208" s="23">
        <f t="shared" si="10"/>
        <v>1.1111111111111112E-2</v>
      </c>
      <c r="P208" s="23">
        <f t="shared" si="11"/>
        <v>4.0000000000000001E-3</v>
      </c>
      <c r="Q208" s="15" t="s">
        <v>308</v>
      </c>
      <c r="R208" s="15" t="s">
        <v>1291</v>
      </c>
      <c r="S208" s="15">
        <v>200</v>
      </c>
      <c r="T208" s="15" t="s">
        <v>1469</v>
      </c>
      <c r="U208" s="15" t="s">
        <v>252</v>
      </c>
      <c r="V208" s="15" t="s">
        <v>253</v>
      </c>
      <c r="X208" s="15" t="s">
        <v>251</v>
      </c>
      <c r="Y208" s="15" t="s">
        <v>255</v>
      </c>
      <c r="AC208" s="15" t="s">
        <v>1818</v>
      </c>
      <c r="AD208" s="15" t="s">
        <v>1818</v>
      </c>
    </row>
    <row r="209" spans="1:30" hidden="1">
      <c r="A209" s="15" t="s">
        <v>1819</v>
      </c>
      <c r="C209" s="15" t="s">
        <v>1820</v>
      </c>
      <c r="D209" s="15" t="s">
        <v>1821</v>
      </c>
      <c r="E209" s="15" t="s">
        <v>1822</v>
      </c>
      <c r="F209" s="15" t="s">
        <v>245</v>
      </c>
      <c r="G209" s="15" t="s">
        <v>1823</v>
      </c>
      <c r="H209" s="15" t="s">
        <v>1824</v>
      </c>
      <c r="J209" s="15">
        <v>10489</v>
      </c>
      <c r="K209" s="15" t="s">
        <v>1825</v>
      </c>
      <c r="N209" s="23">
        <f t="shared" si="9"/>
        <v>2.7648012203260559</v>
      </c>
      <c r="O209" s="23">
        <f t="shared" si="10"/>
        <v>1.9067594622938316E-2</v>
      </c>
      <c r="P209" s="23">
        <f t="shared" si="11"/>
        <v>6.8965517241379309E-3</v>
      </c>
      <c r="Q209" s="15" t="s">
        <v>249</v>
      </c>
      <c r="R209" s="15" t="s">
        <v>1826</v>
      </c>
      <c r="S209" s="15">
        <v>200</v>
      </c>
      <c r="T209" s="15" t="s">
        <v>1827</v>
      </c>
      <c r="U209" s="15" t="s">
        <v>252</v>
      </c>
      <c r="V209" s="15" t="s">
        <v>37</v>
      </c>
      <c r="W209" s="15">
        <v>500</v>
      </c>
      <c r="X209" s="15" t="s">
        <v>1828</v>
      </c>
      <c r="Y209" s="15" t="s">
        <v>255</v>
      </c>
      <c r="AC209" s="15" t="s">
        <v>1829</v>
      </c>
      <c r="AD209" s="15" t="s">
        <v>1829</v>
      </c>
    </row>
    <row r="210" spans="1:30" hidden="1">
      <c r="A210" s="15" t="s">
        <v>1830</v>
      </c>
      <c r="C210" s="15" t="s">
        <v>1831</v>
      </c>
      <c r="D210" s="15" t="s">
        <v>1832</v>
      </c>
      <c r="E210" s="15" t="s">
        <v>1833</v>
      </c>
      <c r="F210" s="15" t="s">
        <v>245</v>
      </c>
      <c r="G210" s="15" t="s">
        <v>1834</v>
      </c>
      <c r="H210" s="15" t="s">
        <v>1835</v>
      </c>
      <c r="J210" s="15">
        <v>22000</v>
      </c>
      <c r="K210" s="15" t="s">
        <v>52</v>
      </c>
      <c r="N210" s="23">
        <f t="shared" si="9"/>
        <v>2.7272727272727271</v>
      </c>
      <c r="O210" s="23">
        <f t="shared" si="10"/>
        <v>9.0909090909090905E-3</v>
      </c>
      <c r="P210" s="23">
        <f t="shared" si="11"/>
        <v>3.3333333333333335E-3</v>
      </c>
      <c r="Q210" s="15" t="s">
        <v>249</v>
      </c>
      <c r="R210" s="15" t="s">
        <v>1836</v>
      </c>
      <c r="S210" s="15">
        <v>200</v>
      </c>
      <c r="T210" s="15" t="s">
        <v>283</v>
      </c>
      <c r="U210" s="15" t="s">
        <v>318</v>
      </c>
      <c r="V210" s="15" t="s">
        <v>253</v>
      </c>
      <c r="W210" s="15">
        <v>300</v>
      </c>
      <c r="X210" s="15" t="s">
        <v>1837</v>
      </c>
      <c r="Y210" s="15" t="s">
        <v>255</v>
      </c>
      <c r="AC210" s="15" t="s">
        <v>1838</v>
      </c>
      <c r="AD210" s="15" t="s">
        <v>1838</v>
      </c>
    </row>
    <row r="211" spans="1:30" hidden="1">
      <c r="A211" s="15" t="s">
        <v>1839</v>
      </c>
      <c r="C211" s="15" t="s">
        <v>1359</v>
      </c>
      <c r="D211" s="15" t="s">
        <v>1840</v>
      </c>
      <c r="E211" s="15" t="s">
        <v>1841</v>
      </c>
      <c r="F211" s="15" t="s">
        <v>245</v>
      </c>
      <c r="G211" s="15" t="s">
        <v>1842</v>
      </c>
      <c r="H211" s="15" t="s">
        <v>1843</v>
      </c>
      <c r="J211" s="15">
        <v>18000</v>
      </c>
      <c r="K211" s="15" t="s">
        <v>1701</v>
      </c>
      <c r="N211" s="23">
        <f t="shared" si="9"/>
        <v>2.7222222222222223</v>
      </c>
      <c r="O211" s="23">
        <f t="shared" si="10"/>
        <v>1.1111111111111112E-2</v>
      </c>
      <c r="P211" s="23">
        <f t="shared" si="11"/>
        <v>4.0816326530612249E-3</v>
      </c>
      <c r="Q211" s="15" t="s">
        <v>308</v>
      </c>
      <c r="R211" s="15" t="s">
        <v>1844</v>
      </c>
      <c r="S211" s="15">
        <v>200</v>
      </c>
      <c r="T211" s="15" t="s">
        <v>265</v>
      </c>
      <c r="U211" s="15" t="s">
        <v>1845</v>
      </c>
      <c r="V211" s="15" t="s">
        <v>253</v>
      </c>
      <c r="X211" s="15" t="s">
        <v>265</v>
      </c>
      <c r="Y211" s="15" t="s">
        <v>255</v>
      </c>
      <c r="AC211" s="15" t="s">
        <v>1846</v>
      </c>
      <c r="AD211" s="15" t="s">
        <v>1846</v>
      </c>
    </row>
    <row r="212" spans="1:30" hidden="1">
      <c r="A212" s="15" t="s">
        <v>1847</v>
      </c>
      <c r="C212" s="15" t="s">
        <v>1848</v>
      </c>
      <c r="D212" s="15" t="s">
        <v>1849</v>
      </c>
      <c r="E212" s="15" t="s">
        <v>1832</v>
      </c>
      <c r="F212" s="15" t="s">
        <v>272</v>
      </c>
      <c r="G212" s="15" t="s">
        <v>1850</v>
      </c>
      <c r="H212" s="15" t="s">
        <v>1851</v>
      </c>
      <c r="J212" s="15">
        <v>10000</v>
      </c>
      <c r="K212" s="15" t="s">
        <v>1852</v>
      </c>
      <c r="N212" s="23">
        <f t="shared" si="9"/>
        <v>2.6</v>
      </c>
      <c r="O212" s="23">
        <f t="shared" si="10"/>
        <v>0.02</v>
      </c>
      <c r="P212" s="23">
        <f t="shared" si="11"/>
        <v>7.6923076923076927E-3</v>
      </c>
      <c r="Q212" s="15" t="s">
        <v>308</v>
      </c>
      <c r="R212" s="15" t="s">
        <v>1066</v>
      </c>
      <c r="S212" s="15">
        <v>200</v>
      </c>
      <c r="T212" s="15" t="s">
        <v>309</v>
      </c>
      <c r="U212" s="15" t="s">
        <v>266</v>
      </c>
      <c r="V212" s="15" t="s">
        <v>253</v>
      </c>
      <c r="X212" s="15" t="s">
        <v>1033</v>
      </c>
      <c r="Y212" s="15" t="s">
        <v>255</v>
      </c>
      <c r="AC212" s="15" t="s">
        <v>1853</v>
      </c>
      <c r="AD212" s="15" t="s">
        <v>1853</v>
      </c>
    </row>
    <row r="213" spans="1:30" hidden="1">
      <c r="A213" s="15" t="s">
        <v>1854</v>
      </c>
      <c r="C213" s="15" t="s">
        <v>1855</v>
      </c>
      <c r="D213" s="15" t="s">
        <v>1856</v>
      </c>
      <c r="E213" s="15" t="s">
        <v>1840</v>
      </c>
      <c r="F213" s="15" t="s">
        <v>245</v>
      </c>
      <c r="G213" s="15" t="s">
        <v>1857</v>
      </c>
      <c r="H213" s="15" t="s">
        <v>1858</v>
      </c>
      <c r="J213" s="15">
        <v>17000</v>
      </c>
      <c r="K213" s="15" t="s">
        <v>1859</v>
      </c>
      <c r="N213" s="23">
        <f t="shared" si="9"/>
        <v>2.5882352941176472</v>
      </c>
      <c r="O213" s="23">
        <f t="shared" si="10"/>
        <v>1.1764705882352941E-2</v>
      </c>
      <c r="P213" s="23">
        <f t="shared" si="11"/>
        <v>4.5454545454545452E-3</v>
      </c>
      <c r="Q213" s="15" t="s">
        <v>249</v>
      </c>
      <c r="R213" s="15" t="s">
        <v>276</v>
      </c>
      <c r="S213" s="15">
        <v>200</v>
      </c>
      <c r="T213" s="15" t="s">
        <v>283</v>
      </c>
      <c r="U213" s="15" t="s">
        <v>266</v>
      </c>
      <c r="V213" s="15" t="s">
        <v>37</v>
      </c>
      <c r="W213" s="15">
        <v>300</v>
      </c>
      <c r="X213" s="15" t="s">
        <v>265</v>
      </c>
      <c r="Y213" s="15" t="s">
        <v>255</v>
      </c>
      <c r="AC213" s="15" t="s">
        <v>1860</v>
      </c>
      <c r="AD213" s="15" t="s">
        <v>1860</v>
      </c>
    </row>
    <row r="214" spans="1:30" hidden="1">
      <c r="A214" s="15" t="s">
        <v>1861</v>
      </c>
      <c r="C214" s="15" t="s">
        <v>1862</v>
      </c>
      <c r="D214" s="15" t="s">
        <v>1863</v>
      </c>
      <c r="E214" s="15" t="s">
        <v>1864</v>
      </c>
      <c r="F214" s="15" t="s">
        <v>245</v>
      </c>
      <c r="G214" s="15" t="s">
        <v>1865</v>
      </c>
      <c r="H214" s="15" t="s">
        <v>1866</v>
      </c>
      <c r="J214" s="15">
        <v>11000</v>
      </c>
      <c r="K214" s="15" t="s">
        <v>1867</v>
      </c>
      <c r="N214" s="23">
        <f t="shared" si="9"/>
        <v>2.5454545454545454</v>
      </c>
      <c r="O214" s="23">
        <f t="shared" si="10"/>
        <v>1.8181818181818181E-2</v>
      </c>
      <c r="P214" s="23">
        <f t="shared" si="11"/>
        <v>7.1428571428571426E-3</v>
      </c>
      <c r="Q214" s="15" t="s">
        <v>249</v>
      </c>
      <c r="R214" s="15" t="s">
        <v>637</v>
      </c>
      <c r="S214" s="15">
        <v>200</v>
      </c>
      <c r="T214" s="15" t="s">
        <v>253</v>
      </c>
      <c r="U214" s="15" t="s">
        <v>266</v>
      </c>
      <c r="V214" s="15" t="s">
        <v>253</v>
      </c>
      <c r="X214" s="15" t="s">
        <v>251</v>
      </c>
      <c r="Y214" s="15" t="s">
        <v>255</v>
      </c>
      <c r="AC214" s="15" t="s">
        <v>1868</v>
      </c>
      <c r="AD214" s="15" t="s">
        <v>1868</v>
      </c>
    </row>
    <row r="215" spans="1:30" hidden="1">
      <c r="A215" s="15" t="s">
        <v>695</v>
      </c>
      <c r="C215" s="15" t="s">
        <v>1869</v>
      </c>
      <c r="D215" s="15" t="s">
        <v>1870</v>
      </c>
      <c r="E215" s="15" t="s">
        <v>1871</v>
      </c>
      <c r="F215" s="15" t="s">
        <v>366</v>
      </c>
      <c r="G215" s="15" t="s">
        <v>1872</v>
      </c>
      <c r="H215" s="15" t="s">
        <v>1873</v>
      </c>
      <c r="J215" s="15">
        <v>51000</v>
      </c>
      <c r="K215" s="15" t="s">
        <v>1874</v>
      </c>
      <c r="N215" s="23">
        <f t="shared" si="9"/>
        <v>2.5294117647058822</v>
      </c>
      <c r="O215" s="23">
        <f t="shared" si="10"/>
        <v>5.8823529411764705E-3</v>
      </c>
      <c r="P215" s="23">
        <f t="shared" si="11"/>
        <v>2.3255813953488372E-3</v>
      </c>
      <c r="Q215" s="15" t="s">
        <v>308</v>
      </c>
      <c r="R215" s="15" t="s">
        <v>1875</v>
      </c>
      <c r="S215" s="15">
        <v>300</v>
      </c>
      <c r="T215" s="15" t="s">
        <v>283</v>
      </c>
      <c r="U215" s="15" t="s">
        <v>266</v>
      </c>
      <c r="V215" s="15" t="s">
        <v>253</v>
      </c>
      <c r="X215" s="15" t="s">
        <v>390</v>
      </c>
      <c r="Y215" s="15" t="s">
        <v>255</v>
      </c>
      <c r="AC215" s="15" t="s">
        <v>1868</v>
      </c>
      <c r="AD215" s="15" t="s">
        <v>1868</v>
      </c>
    </row>
    <row r="216" spans="1:30" hidden="1">
      <c r="A216" s="15" t="s">
        <v>1876</v>
      </c>
      <c r="C216" s="15" t="s">
        <v>1877</v>
      </c>
      <c r="D216" s="15" t="s">
        <v>1878</v>
      </c>
      <c r="E216" s="15" t="s">
        <v>1879</v>
      </c>
      <c r="F216" s="15" t="s">
        <v>272</v>
      </c>
      <c r="G216" s="15" t="s">
        <v>1880</v>
      </c>
      <c r="H216" s="15" t="s">
        <v>1881</v>
      </c>
      <c r="J216" s="15">
        <v>57000</v>
      </c>
      <c r="K216" s="15" t="s">
        <v>1882</v>
      </c>
      <c r="N216" s="23">
        <f t="shared" si="9"/>
        <v>2.4912280701754388</v>
      </c>
      <c r="O216" s="23">
        <f t="shared" si="10"/>
        <v>5.263157894736842E-3</v>
      </c>
      <c r="P216" s="23">
        <f t="shared" si="11"/>
        <v>2.112676056338028E-3</v>
      </c>
      <c r="Q216" s="15" t="s">
        <v>308</v>
      </c>
      <c r="R216" s="15" t="s">
        <v>1883</v>
      </c>
      <c r="S216" s="15">
        <v>300</v>
      </c>
      <c r="T216" s="15" t="s">
        <v>283</v>
      </c>
      <c r="U216" s="15" t="s">
        <v>1884</v>
      </c>
      <c r="V216" s="15" t="s">
        <v>253</v>
      </c>
      <c r="X216" s="15" t="s">
        <v>251</v>
      </c>
      <c r="Y216" s="15" t="s">
        <v>255</v>
      </c>
      <c r="AC216" s="15" t="s">
        <v>1868</v>
      </c>
      <c r="AD216" s="15" t="s">
        <v>1868</v>
      </c>
    </row>
    <row r="217" spans="1:30" hidden="1">
      <c r="A217" s="15" t="s">
        <v>1885</v>
      </c>
      <c r="C217" s="15" t="s">
        <v>1886</v>
      </c>
      <c r="D217" s="15" t="s">
        <v>1887</v>
      </c>
      <c r="E217" s="15" t="s">
        <v>1888</v>
      </c>
      <c r="F217" s="15" t="s">
        <v>272</v>
      </c>
      <c r="G217" s="15" t="s">
        <v>1889</v>
      </c>
      <c r="H217" s="15" t="s">
        <v>1890</v>
      </c>
      <c r="J217" s="15">
        <v>21000</v>
      </c>
      <c r="K217" s="15" t="s">
        <v>1891</v>
      </c>
      <c r="N217" s="23">
        <f t="shared" si="9"/>
        <v>2.4761904761904763</v>
      </c>
      <c r="O217" s="23">
        <f t="shared" si="10"/>
        <v>9.5238095238095247E-3</v>
      </c>
      <c r="P217" s="23">
        <f t="shared" si="11"/>
        <v>3.8461538461538464E-3</v>
      </c>
      <c r="Q217" s="15" t="s">
        <v>249</v>
      </c>
      <c r="R217" s="15" t="s">
        <v>1892</v>
      </c>
      <c r="S217" s="15">
        <v>200</v>
      </c>
      <c r="T217" s="15" t="s">
        <v>1893</v>
      </c>
      <c r="U217" s="15" t="s">
        <v>266</v>
      </c>
      <c r="V217" s="15" t="s">
        <v>253</v>
      </c>
      <c r="X217" s="15" t="s">
        <v>253</v>
      </c>
      <c r="Y217" s="15" t="s">
        <v>255</v>
      </c>
      <c r="AC217" s="15" t="s">
        <v>1894</v>
      </c>
      <c r="AD217" s="15" t="s">
        <v>1894</v>
      </c>
    </row>
    <row r="218" spans="1:30" hidden="1">
      <c r="A218" s="15" t="s">
        <v>1895</v>
      </c>
      <c r="C218" s="15" t="s">
        <v>1896</v>
      </c>
      <c r="D218" s="15" t="s">
        <v>1897</v>
      </c>
      <c r="E218" s="15" t="s">
        <v>1898</v>
      </c>
      <c r="F218" s="15" t="s">
        <v>245</v>
      </c>
      <c r="G218" s="15" t="s">
        <v>1899</v>
      </c>
      <c r="H218" s="15" t="s">
        <v>1900</v>
      </c>
      <c r="J218" s="15">
        <v>11000</v>
      </c>
      <c r="K218" s="15" t="s">
        <v>1901</v>
      </c>
      <c r="N218" s="23">
        <f t="shared" si="9"/>
        <v>2.4545454545454546</v>
      </c>
      <c r="O218" s="23">
        <f t="shared" si="10"/>
        <v>1.8181818181818181E-2</v>
      </c>
      <c r="P218" s="23">
        <f t="shared" si="11"/>
        <v>7.4074074074074077E-3</v>
      </c>
      <c r="Q218" s="15" t="s">
        <v>249</v>
      </c>
      <c r="R218" s="15" t="s">
        <v>1902</v>
      </c>
      <c r="S218" s="15">
        <v>200</v>
      </c>
      <c r="T218" s="15" t="s">
        <v>1903</v>
      </c>
      <c r="U218" s="15" t="s">
        <v>252</v>
      </c>
      <c r="V218" s="15" t="s">
        <v>253</v>
      </c>
      <c r="X218" s="15" t="s">
        <v>254</v>
      </c>
      <c r="Y218" s="15" t="s">
        <v>255</v>
      </c>
      <c r="AC218" s="15" t="s">
        <v>1904</v>
      </c>
      <c r="AD218" s="15" t="s">
        <v>1904</v>
      </c>
    </row>
    <row r="219" spans="1:30" hidden="1">
      <c r="A219" s="15" t="s">
        <v>1905</v>
      </c>
      <c r="C219" s="15" t="s">
        <v>1906</v>
      </c>
      <c r="D219" s="15" t="s">
        <v>1907</v>
      </c>
      <c r="E219" s="15" t="s">
        <v>1908</v>
      </c>
      <c r="F219" s="15" t="s">
        <v>366</v>
      </c>
      <c r="G219" s="15" t="s">
        <v>1909</v>
      </c>
      <c r="H219" s="15" t="s">
        <v>1910</v>
      </c>
      <c r="J219" s="15">
        <v>63000</v>
      </c>
      <c r="K219" s="15" t="s">
        <v>415</v>
      </c>
      <c r="N219" s="23">
        <f t="shared" si="9"/>
        <v>2.4444444444444446</v>
      </c>
      <c r="O219" s="23">
        <f t="shared" si="10"/>
        <v>4.7619047619047623E-3</v>
      </c>
      <c r="P219" s="23">
        <f t="shared" si="11"/>
        <v>1.9480519480519481E-3</v>
      </c>
      <c r="Q219" s="15" t="s">
        <v>416</v>
      </c>
      <c r="R219" s="15" t="s">
        <v>1911</v>
      </c>
      <c r="S219" s="15">
        <v>300</v>
      </c>
      <c r="T219" s="15" t="s">
        <v>1912</v>
      </c>
      <c r="U219" s="15" t="s">
        <v>266</v>
      </c>
      <c r="V219" s="15" t="s">
        <v>253</v>
      </c>
      <c r="X219" s="15" t="s">
        <v>254</v>
      </c>
      <c r="Y219" s="15" t="s">
        <v>255</v>
      </c>
      <c r="AC219" s="15" t="s">
        <v>1913</v>
      </c>
      <c r="AD219" s="15" t="s">
        <v>1913</v>
      </c>
    </row>
    <row r="220" spans="1:30" hidden="1">
      <c r="A220" s="15" t="s">
        <v>1914</v>
      </c>
      <c r="C220" s="15" t="s">
        <v>1899</v>
      </c>
      <c r="D220" s="15" t="s">
        <v>1915</v>
      </c>
      <c r="E220" s="15" t="s">
        <v>1916</v>
      </c>
      <c r="F220" s="15" t="s">
        <v>245</v>
      </c>
      <c r="G220" s="15" t="s">
        <v>1917</v>
      </c>
      <c r="H220" s="15" t="s">
        <v>1918</v>
      </c>
      <c r="J220" s="15">
        <v>80000</v>
      </c>
      <c r="K220" s="15" t="s">
        <v>563</v>
      </c>
      <c r="N220" s="23">
        <f t="shared" si="9"/>
        <v>1.75</v>
      </c>
      <c r="O220" s="23" t="e">
        <f t="shared" si="10"/>
        <v>#VALUE!</v>
      </c>
      <c r="P220" s="23" t="e">
        <f t="shared" si="11"/>
        <v>#VALUE!</v>
      </c>
      <c r="Q220" s="15" t="s">
        <v>249</v>
      </c>
      <c r="R220" s="15" t="s">
        <v>354</v>
      </c>
      <c r="S220" s="15" t="s">
        <v>299</v>
      </c>
      <c r="T220" s="15" t="s">
        <v>966</v>
      </c>
      <c r="U220" s="15" t="s">
        <v>266</v>
      </c>
      <c r="V220" s="15" t="s">
        <v>37</v>
      </c>
      <c r="W220" s="15">
        <v>500</v>
      </c>
      <c r="X220" s="15" t="s">
        <v>1919</v>
      </c>
      <c r="Y220" s="15" t="s">
        <v>255</v>
      </c>
      <c r="AC220" s="15" t="s">
        <v>1920</v>
      </c>
      <c r="AD220" s="15" t="s">
        <v>1920</v>
      </c>
    </row>
    <row r="221" spans="1:30" hidden="1">
      <c r="A221" s="15" t="s">
        <v>1921</v>
      </c>
      <c r="C221" s="15" t="s">
        <v>1922</v>
      </c>
      <c r="D221" s="15" t="s">
        <v>1923</v>
      </c>
      <c r="E221" s="15" t="s">
        <v>1924</v>
      </c>
      <c r="F221" s="15" t="s">
        <v>366</v>
      </c>
      <c r="G221" s="15" t="s">
        <v>959</v>
      </c>
      <c r="H221" s="15" t="s">
        <v>1925</v>
      </c>
      <c r="J221" s="15">
        <v>12000</v>
      </c>
      <c r="K221" s="15" t="s">
        <v>1825</v>
      </c>
      <c r="N221" s="23">
        <f t="shared" si="9"/>
        <v>2.4166666666666665</v>
      </c>
      <c r="O221" s="23">
        <f t="shared" si="10"/>
        <v>1.6666666666666666E-2</v>
      </c>
      <c r="P221" s="23">
        <f t="shared" si="11"/>
        <v>6.8965517241379309E-3</v>
      </c>
      <c r="Q221" s="15" t="s">
        <v>908</v>
      </c>
      <c r="R221" s="15" t="s">
        <v>1926</v>
      </c>
      <c r="S221" s="15">
        <v>200</v>
      </c>
      <c r="T221" s="15" t="s">
        <v>1927</v>
      </c>
      <c r="U221" s="15" t="s">
        <v>266</v>
      </c>
      <c r="V221" s="15" t="s">
        <v>253</v>
      </c>
      <c r="X221" s="15" t="s">
        <v>251</v>
      </c>
      <c r="Y221" s="15" t="s">
        <v>255</v>
      </c>
      <c r="AC221" s="15" t="s">
        <v>1928</v>
      </c>
      <c r="AD221" s="15" t="s">
        <v>1928</v>
      </c>
    </row>
    <row r="222" spans="1:30" hidden="1">
      <c r="A222" s="15" t="s">
        <v>1929</v>
      </c>
      <c r="C222" s="15" t="s">
        <v>1930</v>
      </c>
      <c r="D222" s="15" t="s">
        <v>1931</v>
      </c>
      <c r="E222" s="15" t="s">
        <v>1915</v>
      </c>
      <c r="F222" s="15" t="s">
        <v>272</v>
      </c>
      <c r="G222" s="15" t="s">
        <v>1932</v>
      </c>
      <c r="H222" s="15" t="s">
        <v>1933</v>
      </c>
      <c r="J222" s="15">
        <v>20020</v>
      </c>
      <c r="K222" s="15" t="s">
        <v>1317</v>
      </c>
      <c r="N222" s="23">
        <f t="shared" si="9"/>
        <v>2.3976023976023977</v>
      </c>
      <c r="O222" s="23">
        <f t="shared" si="10"/>
        <v>9.99000999000999E-3</v>
      </c>
      <c r="P222" s="23">
        <f t="shared" si="11"/>
        <v>4.1666666666666666E-3</v>
      </c>
      <c r="Q222" s="15" t="s">
        <v>308</v>
      </c>
      <c r="R222" s="15" t="s">
        <v>1934</v>
      </c>
      <c r="S222" s="15">
        <v>200</v>
      </c>
      <c r="T222" s="15" t="s">
        <v>329</v>
      </c>
      <c r="U222" s="15" t="s">
        <v>252</v>
      </c>
      <c r="V222" s="15" t="s">
        <v>37</v>
      </c>
      <c r="W222" s="15">
        <v>300</v>
      </c>
      <c r="X222" s="15" t="s">
        <v>265</v>
      </c>
      <c r="Y222" s="15" t="s">
        <v>255</v>
      </c>
      <c r="AC222" s="15" t="s">
        <v>1935</v>
      </c>
      <c r="AD222" s="15" t="s">
        <v>1935</v>
      </c>
    </row>
    <row r="223" spans="1:30" hidden="1">
      <c r="A223" s="15" t="s">
        <v>1936</v>
      </c>
      <c r="C223" s="15" t="s">
        <v>1937</v>
      </c>
      <c r="D223" s="15" t="s">
        <v>1938</v>
      </c>
      <c r="E223" s="15" t="s">
        <v>961</v>
      </c>
      <c r="F223" s="15" t="s">
        <v>272</v>
      </c>
      <c r="G223" s="15" t="s">
        <v>1939</v>
      </c>
      <c r="H223" s="15" t="s">
        <v>1940</v>
      </c>
      <c r="J223" s="15">
        <v>100000</v>
      </c>
      <c r="K223" s="15" t="s">
        <v>1941</v>
      </c>
      <c r="N223" s="23">
        <f t="shared" si="9"/>
        <v>2.33</v>
      </c>
      <c r="O223" s="23">
        <f t="shared" si="10"/>
        <v>3.0000000000000001E-3</v>
      </c>
      <c r="P223" s="23">
        <f t="shared" si="11"/>
        <v>1.2875536480686696E-3</v>
      </c>
      <c r="Q223" s="15" t="s">
        <v>249</v>
      </c>
      <c r="R223" s="15" t="s">
        <v>1942</v>
      </c>
      <c r="S223" s="15">
        <v>300</v>
      </c>
      <c r="T223" s="15" t="s">
        <v>966</v>
      </c>
      <c r="U223" s="15" t="s">
        <v>252</v>
      </c>
      <c r="V223" s="15" t="s">
        <v>37</v>
      </c>
      <c r="W223" s="15">
        <v>500</v>
      </c>
      <c r="X223" s="15" t="s">
        <v>251</v>
      </c>
      <c r="Y223" s="15" t="s">
        <v>255</v>
      </c>
      <c r="AC223" s="15" t="s">
        <v>1943</v>
      </c>
      <c r="AD223" s="15" t="s">
        <v>1943</v>
      </c>
    </row>
    <row r="224" spans="1:30" hidden="1">
      <c r="A224" s="15" t="s">
        <v>1944</v>
      </c>
      <c r="C224" s="15" t="s">
        <v>1932</v>
      </c>
      <c r="D224" s="15" t="s">
        <v>1945</v>
      </c>
      <c r="E224" s="15" t="s">
        <v>1923</v>
      </c>
      <c r="F224" s="15" t="s">
        <v>245</v>
      </c>
      <c r="G224" s="15" t="s">
        <v>1946</v>
      </c>
      <c r="H224" s="15" t="s">
        <v>1947</v>
      </c>
      <c r="J224" s="15">
        <v>13000</v>
      </c>
      <c r="K224" s="15" t="s">
        <v>171</v>
      </c>
      <c r="N224" s="23">
        <f t="shared" si="9"/>
        <v>2.3076923076923075</v>
      </c>
      <c r="O224" s="23">
        <f t="shared" si="10"/>
        <v>1.5384615384615385E-2</v>
      </c>
      <c r="P224" s="23">
        <f t="shared" si="11"/>
        <v>6.6666666666666671E-3</v>
      </c>
      <c r="Q224" s="15" t="s">
        <v>249</v>
      </c>
      <c r="R224" s="15" t="s">
        <v>1066</v>
      </c>
      <c r="S224" s="15">
        <v>200</v>
      </c>
      <c r="T224" s="15" t="s">
        <v>283</v>
      </c>
      <c r="U224" s="15" t="s">
        <v>695</v>
      </c>
      <c r="V224" s="15" t="s">
        <v>253</v>
      </c>
      <c r="W224" s="15">
        <v>300</v>
      </c>
      <c r="X224" s="15" t="s">
        <v>265</v>
      </c>
      <c r="Y224" s="15" t="s">
        <v>255</v>
      </c>
      <c r="AC224" s="15" t="s">
        <v>1948</v>
      </c>
      <c r="AD224" s="15" t="s">
        <v>1948</v>
      </c>
    </row>
    <row r="225" spans="1:30" hidden="1">
      <c r="A225" s="15" t="s">
        <v>1949</v>
      </c>
      <c r="C225" s="15" t="s">
        <v>1950</v>
      </c>
      <c r="D225" s="15" t="s">
        <v>1951</v>
      </c>
      <c r="E225" s="15" t="s">
        <v>1952</v>
      </c>
      <c r="F225" s="15" t="s">
        <v>245</v>
      </c>
      <c r="G225" s="15" t="s">
        <v>1953</v>
      </c>
      <c r="H225" s="15" t="s">
        <v>1954</v>
      </c>
      <c r="J225" s="15">
        <v>49000</v>
      </c>
      <c r="K225" s="15" t="s">
        <v>1718</v>
      </c>
      <c r="N225" s="23">
        <f t="shared" si="9"/>
        <v>2.2857142857142856</v>
      </c>
      <c r="O225" s="23">
        <f t="shared" si="10"/>
        <v>4.0816326530612249E-3</v>
      </c>
      <c r="P225" s="23">
        <f t="shared" si="11"/>
        <v>1.7857142857142857E-3</v>
      </c>
      <c r="Q225" s="15" t="s">
        <v>308</v>
      </c>
      <c r="R225" s="15" t="s">
        <v>1291</v>
      </c>
      <c r="S225" s="15">
        <v>200</v>
      </c>
      <c r="T225" s="15" t="s">
        <v>1469</v>
      </c>
      <c r="U225" s="15" t="s">
        <v>252</v>
      </c>
      <c r="V225" s="15" t="s">
        <v>253</v>
      </c>
      <c r="X225" s="15" t="s">
        <v>251</v>
      </c>
      <c r="Y225" s="15" t="s">
        <v>255</v>
      </c>
      <c r="AC225" s="15" t="s">
        <v>1955</v>
      </c>
      <c r="AD225" s="15" t="s">
        <v>1955</v>
      </c>
    </row>
    <row r="226" spans="1:30" hidden="1">
      <c r="A226" s="15" t="s">
        <v>1956</v>
      </c>
      <c r="C226" s="15" t="s">
        <v>1957</v>
      </c>
      <c r="D226" s="15" t="s">
        <v>1958</v>
      </c>
      <c r="E226" s="15" t="s">
        <v>1959</v>
      </c>
      <c r="F226" s="15" t="s">
        <v>245</v>
      </c>
      <c r="G226" s="15" t="s">
        <v>1960</v>
      </c>
      <c r="H226" s="15" t="s">
        <v>1961</v>
      </c>
      <c r="I226" s="22"/>
      <c r="J226" s="15">
        <v>16000</v>
      </c>
      <c r="K226" s="15" t="s">
        <v>157</v>
      </c>
      <c r="N226" s="23">
        <f t="shared" si="9"/>
        <v>2.25</v>
      </c>
      <c r="O226" s="23">
        <f t="shared" si="10"/>
        <v>1.2500000000000001E-2</v>
      </c>
      <c r="P226" s="23">
        <f t="shared" si="11"/>
        <v>5.5555555555555558E-3</v>
      </c>
      <c r="Q226" s="15" t="s">
        <v>542</v>
      </c>
      <c r="R226" s="15" t="s">
        <v>354</v>
      </c>
      <c r="S226" s="15">
        <v>200</v>
      </c>
      <c r="T226" s="15" t="s">
        <v>283</v>
      </c>
      <c r="U226" s="15" t="s">
        <v>318</v>
      </c>
      <c r="V226" s="15" t="s">
        <v>37</v>
      </c>
      <c r="W226" s="15">
        <v>300</v>
      </c>
      <c r="X226" s="15" t="s">
        <v>1962</v>
      </c>
      <c r="Y226" s="15" t="s">
        <v>255</v>
      </c>
      <c r="AC226" s="15" t="s">
        <v>1963</v>
      </c>
      <c r="AD226" s="15" t="s">
        <v>1963</v>
      </c>
    </row>
    <row r="227" spans="1:30" hidden="1">
      <c r="A227" s="15" t="s">
        <v>1964</v>
      </c>
      <c r="C227" s="15" t="s">
        <v>1965</v>
      </c>
      <c r="D227" s="15" t="s">
        <v>1966</v>
      </c>
      <c r="E227" s="15" t="s">
        <v>1967</v>
      </c>
      <c r="F227" s="15" t="s">
        <v>245</v>
      </c>
      <c r="G227" s="15" t="s">
        <v>1968</v>
      </c>
      <c r="H227" s="15" t="s">
        <v>1969</v>
      </c>
      <c r="I227" s="22"/>
      <c r="J227" s="15">
        <v>20000</v>
      </c>
      <c r="K227" s="15" t="s">
        <v>1970</v>
      </c>
      <c r="N227" s="23">
        <f t="shared" si="9"/>
        <v>2.25</v>
      </c>
      <c r="O227" s="23">
        <f t="shared" si="10"/>
        <v>0.01</v>
      </c>
      <c r="P227" s="23">
        <f t="shared" si="11"/>
        <v>4.4444444444444444E-3</v>
      </c>
      <c r="Q227" s="15" t="s">
        <v>542</v>
      </c>
      <c r="R227" s="15" t="s">
        <v>276</v>
      </c>
      <c r="S227" s="15">
        <v>200</v>
      </c>
      <c r="T227" s="15" t="s">
        <v>355</v>
      </c>
      <c r="U227" s="15" t="s">
        <v>252</v>
      </c>
      <c r="V227" s="15" t="s">
        <v>37</v>
      </c>
      <c r="W227" s="15">
        <v>300</v>
      </c>
      <c r="X227" s="15" t="s">
        <v>254</v>
      </c>
      <c r="Y227" s="15" t="s">
        <v>255</v>
      </c>
      <c r="AC227" s="15" t="s">
        <v>1971</v>
      </c>
      <c r="AD227" s="15" t="s">
        <v>1971</v>
      </c>
    </row>
    <row r="228" spans="1:30" hidden="1">
      <c r="A228" s="15" t="s">
        <v>1972</v>
      </c>
      <c r="C228" s="15" t="s">
        <v>1973</v>
      </c>
      <c r="D228" s="15" t="s">
        <v>1974</v>
      </c>
      <c r="E228" s="15" t="s">
        <v>1975</v>
      </c>
      <c r="F228" s="15" t="s">
        <v>245</v>
      </c>
      <c r="G228" s="15" t="s">
        <v>1976</v>
      </c>
      <c r="H228" s="15" t="s">
        <v>1977</v>
      </c>
      <c r="J228" s="15">
        <v>22000</v>
      </c>
      <c r="K228" s="15" t="s">
        <v>1701</v>
      </c>
      <c r="N228" s="23">
        <f t="shared" si="9"/>
        <v>2.2272727272727271</v>
      </c>
      <c r="O228" s="23">
        <f t="shared" si="10"/>
        <v>9.0909090909090905E-3</v>
      </c>
      <c r="P228" s="23">
        <f t="shared" si="11"/>
        <v>4.0816326530612249E-3</v>
      </c>
      <c r="Q228" s="15" t="s">
        <v>249</v>
      </c>
      <c r="R228" s="15" t="s">
        <v>1978</v>
      </c>
      <c r="S228" s="15">
        <v>200</v>
      </c>
      <c r="T228" s="15" t="s">
        <v>283</v>
      </c>
      <c r="U228" s="15" t="s">
        <v>252</v>
      </c>
      <c r="V228" s="15" t="s">
        <v>253</v>
      </c>
      <c r="W228" s="15">
        <v>300</v>
      </c>
      <c r="X228" s="15" t="s">
        <v>254</v>
      </c>
      <c r="Y228" s="15" t="s">
        <v>255</v>
      </c>
      <c r="AC228" s="15" t="s">
        <v>1979</v>
      </c>
      <c r="AD228" s="15" t="s">
        <v>1979</v>
      </c>
    </row>
    <row r="229" spans="1:30" hidden="1">
      <c r="A229" s="15" t="s">
        <v>1980</v>
      </c>
      <c r="C229" s="15" t="s">
        <v>1981</v>
      </c>
      <c r="D229" s="15" t="s">
        <v>1982</v>
      </c>
      <c r="E229" s="15" t="s">
        <v>1983</v>
      </c>
      <c r="F229" s="15" t="s">
        <v>245</v>
      </c>
      <c r="G229" s="15" t="s">
        <v>1984</v>
      </c>
      <c r="H229" s="15" t="s">
        <v>1985</v>
      </c>
      <c r="J229" s="15">
        <v>30100</v>
      </c>
      <c r="K229" s="15" t="s">
        <v>1130</v>
      </c>
      <c r="N229" s="23">
        <f t="shared" si="9"/>
        <v>2.2259136212624586</v>
      </c>
      <c r="O229" s="23">
        <f t="shared" si="10"/>
        <v>9.9667774086378731E-3</v>
      </c>
      <c r="P229" s="23">
        <f t="shared" si="11"/>
        <v>4.4776119402985077E-3</v>
      </c>
      <c r="Q229" s="15" t="s">
        <v>1511</v>
      </c>
      <c r="R229" s="15" t="s">
        <v>354</v>
      </c>
      <c r="S229" s="15">
        <v>300</v>
      </c>
      <c r="T229" s="15" t="s">
        <v>283</v>
      </c>
      <c r="U229" s="15" t="s">
        <v>252</v>
      </c>
      <c r="V229" s="15" t="s">
        <v>253</v>
      </c>
      <c r="X229" s="15" t="s">
        <v>254</v>
      </c>
      <c r="Y229" s="15" t="s">
        <v>255</v>
      </c>
      <c r="AC229" s="15" t="s">
        <v>1986</v>
      </c>
      <c r="AD229" s="15" t="s">
        <v>1986</v>
      </c>
    </row>
    <row r="230" spans="1:30" hidden="1">
      <c r="A230" s="15" t="s">
        <v>1987</v>
      </c>
      <c r="C230" s="15" t="s">
        <v>1988</v>
      </c>
      <c r="D230" s="15" t="s">
        <v>1989</v>
      </c>
      <c r="E230" s="15" t="s">
        <v>1990</v>
      </c>
      <c r="F230" s="15" t="s">
        <v>272</v>
      </c>
      <c r="G230" s="15" t="s">
        <v>1991</v>
      </c>
      <c r="H230" s="15" t="s">
        <v>1992</v>
      </c>
      <c r="I230" s="22"/>
      <c r="J230" s="15">
        <v>49000</v>
      </c>
      <c r="K230" s="15" t="s">
        <v>627</v>
      </c>
      <c r="N230" s="23">
        <f t="shared" si="9"/>
        <v>2.204081632653061</v>
      </c>
      <c r="O230" s="23">
        <f t="shared" si="10"/>
        <v>6.1224489795918364E-3</v>
      </c>
      <c r="P230" s="23">
        <f t="shared" si="11"/>
        <v>2.7777777777777779E-3</v>
      </c>
      <c r="Q230" s="15" t="s">
        <v>308</v>
      </c>
      <c r="R230" s="15" t="s">
        <v>815</v>
      </c>
      <c r="S230" s="15">
        <v>300</v>
      </c>
      <c r="T230" s="15" t="s">
        <v>283</v>
      </c>
      <c r="U230" s="15" t="s">
        <v>318</v>
      </c>
      <c r="V230" s="15" t="s">
        <v>253</v>
      </c>
      <c r="X230" s="15" t="s">
        <v>254</v>
      </c>
      <c r="Y230" s="15" t="s">
        <v>255</v>
      </c>
      <c r="AC230" s="15" t="s">
        <v>1993</v>
      </c>
      <c r="AD230" s="15" t="s">
        <v>1993</v>
      </c>
    </row>
    <row r="231" spans="1:30" hidden="1">
      <c r="A231" s="15" t="s">
        <v>1994</v>
      </c>
      <c r="C231" s="15" t="s">
        <v>1995</v>
      </c>
      <c r="D231" s="15" t="s">
        <v>1996</v>
      </c>
      <c r="E231" s="15" t="s">
        <v>1997</v>
      </c>
      <c r="F231" s="15" t="s">
        <v>366</v>
      </c>
      <c r="G231" s="15" t="s">
        <v>1998</v>
      </c>
      <c r="H231" s="15" t="s">
        <v>1999</v>
      </c>
      <c r="J231" s="15">
        <v>10000</v>
      </c>
      <c r="K231" s="15" t="s">
        <v>2000</v>
      </c>
      <c r="N231" s="23">
        <f t="shared" si="9"/>
        <v>2.2000000000000002</v>
      </c>
      <c r="O231" s="23">
        <f t="shared" si="10"/>
        <v>0.02</v>
      </c>
      <c r="P231" s="23">
        <f t="shared" si="11"/>
        <v>9.0909090909090905E-3</v>
      </c>
      <c r="Q231" s="15" t="s">
        <v>308</v>
      </c>
      <c r="R231" s="15" t="s">
        <v>2001</v>
      </c>
      <c r="S231" s="15">
        <v>200</v>
      </c>
      <c r="T231" s="15" t="s">
        <v>283</v>
      </c>
      <c r="U231" s="15" t="s">
        <v>266</v>
      </c>
      <c r="V231" s="15" t="s">
        <v>253</v>
      </c>
      <c r="X231" s="15" t="s">
        <v>265</v>
      </c>
      <c r="Y231" s="15" t="s">
        <v>255</v>
      </c>
      <c r="AC231" s="15" t="s">
        <v>2002</v>
      </c>
      <c r="AD231" s="15" t="s">
        <v>2002</v>
      </c>
    </row>
    <row r="232" spans="1:30" hidden="1">
      <c r="A232" s="15" t="s">
        <v>2003</v>
      </c>
      <c r="C232" s="15" t="s">
        <v>2004</v>
      </c>
      <c r="D232" s="15" t="s">
        <v>2005</v>
      </c>
      <c r="E232" s="15" t="s">
        <v>2006</v>
      </c>
      <c r="F232" s="15" t="s">
        <v>245</v>
      </c>
      <c r="G232" s="15" t="s">
        <v>2007</v>
      </c>
      <c r="H232" s="15" t="s">
        <v>2008</v>
      </c>
      <c r="I232" s="22"/>
      <c r="J232" s="15">
        <v>10000</v>
      </c>
      <c r="K232" s="15" t="s">
        <v>2000</v>
      </c>
      <c r="N232" s="23">
        <f t="shared" si="9"/>
        <v>2.2000000000000002</v>
      </c>
      <c r="O232" s="23">
        <f t="shared" si="10"/>
        <v>0.02</v>
      </c>
      <c r="P232" s="23">
        <f t="shared" si="11"/>
        <v>9.0909090909090905E-3</v>
      </c>
      <c r="Q232" s="15" t="s">
        <v>308</v>
      </c>
      <c r="R232" s="15" t="s">
        <v>276</v>
      </c>
      <c r="S232" s="15">
        <v>200</v>
      </c>
      <c r="T232" s="15" t="s">
        <v>2009</v>
      </c>
      <c r="U232" s="15" t="s">
        <v>252</v>
      </c>
      <c r="V232" s="15" t="s">
        <v>37</v>
      </c>
      <c r="W232" s="15">
        <v>300</v>
      </c>
      <c r="X232" s="15" t="s">
        <v>2010</v>
      </c>
      <c r="Y232" s="15" t="s">
        <v>255</v>
      </c>
      <c r="AC232" s="15" t="s">
        <v>2011</v>
      </c>
      <c r="AD232" s="15" t="s">
        <v>2011</v>
      </c>
    </row>
    <row r="233" spans="1:30" hidden="1">
      <c r="A233" s="15" t="s">
        <v>2012</v>
      </c>
      <c r="C233" s="15" t="s">
        <v>2013</v>
      </c>
      <c r="D233" s="15" t="s">
        <v>2014</v>
      </c>
      <c r="E233" s="15" t="s">
        <v>1989</v>
      </c>
      <c r="F233" s="15" t="s">
        <v>272</v>
      </c>
      <c r="G233" s="15" t="s">
        <v>2015</v>
      </c>
      <c r="H233" s="15" t="s">
        <v>2016</v>
      </c>
      <c r="J233" s="15">
        <v>21000</v>
      </c>
      <c r="K233" s="15" t="s">
        <v>2017</v>
      </c>
      <c r="N233" s="23">
        <f t="shared" si="9"/>
        <v>2.0476190476190474</v>
      </c>
      <c r="O233" s="23">
        <f t="shared" si="10"/>
        <v>9.5238095238095247E-3</v>
      </c>
      <c r="P233" s="23">
        <f t="shared" si="11"/>
        <v>4.6511627906976744E-3</v>
      </c>
      <c r="Q233" s="15" t="s">
        <v>308</v>
      </c>
      <c r="R233" s="15" t="s">
        <v>354</v>
      </c>
      <c r="S233" s="15">
        <v>200</v>
      </c>
      <c r="T233" s="15" t="s">
        <v>283</v>
      </c>
      <c r="U233" s="15" t="s">
        <v>266</v>
      </c>
      <c r="V233" s="15" t="s">
        <v>253</v>
      </c>
      <c r="X233" s="15" t="s">
        <v>254</v>
      </c>
      <c r="Y233" s="15" t="s">
        <v>255</v>
      </c>
      <c r="AC233" s="15" t="s">
        <v>2018</v>
      </c>
      <c r="AD233" s="15" t="s">
        <v>2018</v>
      </c>
    </row>
    <row r="234" spans="1:30" hidden="1">
      <c r="A234" s="15" t="s">
        <v>2019</v>
      </c>
      <c r="C234" s="15" t="s">
        <v>2020</v>
      </c>
      <c r="D234" s="15" t="s">
        <v>2021</v>
      </c>
      <c r="E234" s="15" t="s">
        <v>2022</v>
      </c>
      <c r="F234" s="15" t="s">
        <v>272</v>
      </c>
      <c r="G234" s="15" t="s">
        <v>2023</v>
      </c>
      <c r="H234" s="15" t="s">
        <v>2024</v>
      </c>
      <c r="J234" s="15">
        <v>86000</v>
      </c>
      <c r="K234" s="15" t="s">
        <v>1098</v>
      </c>
      <c r="N234" s="23">
        <f t="shared" si="9"/>
        <v>2.0465116279069768</v>
      </c>
      <c r="O234" s="23">
        <f t="shared" si="10"/>
        <v>3.4883720930232558E-3</v>
      </c>
      <c r="P234" s="23">
        <f t="shared" si="11"/>
        <v>1.7045454545454545E-3</v>
      </c>
      <c r="Q234" s="15" t="s">
        <v>249</v>
      </c>
      <c r="R234" s="15" t="s">
        <v>2025</v>
      </c>
      <c r="S234" s="15">
        <v>300</v>
      </c>
      <c r="T234" s="15" t="s">
        <v>283</v>
      </c>
      <c r="U234" s="15" t="s">
        <v>2026</v>
      </c>
      <c r="V234" s="15" t="s">
        <v>37</v>
      </c>
      <c r="W234" s="15">
        <v>500</v>
      </c>
      <c r="X234" s="15" t="s">
        <v>2027</v>
      </c>
      <c r="Y234" s="15" t="s">
        <v>255</v>
      </c>
      <c r="AC234" s="15" t="s">
        <v>2028</v>
      </c>
      <c r="AD234" s="15" t="s">
        <v>2028</v>
      </c>
    </row>
    <row r="235" spans="1:30" hidden="1">
      <c r="A235" s="15" t="s">
        <v>2029</v>
      </c>
      <c r="C235" s="15" t="s">
        <v>2030</v>
      </c>
      <c r="D235" s="15" t="s">
        <v>2031</v>
      </c>
      <c r="E235" s="15" t="s">
        <v>365</v>
      </c>
      <c r="F235" s="15" t="s">
        <v>366</v>
      </c>
      <c r="G235" s="15" t="s">
        <v>2032</v>
      </c>
      <c r="H235" s="15" t="s">
        <v>2033</v>
      </c>
      <c r="I235" s="22"/>
      <c r="J235" s="15">
        <v>16000</v>
      </c>
      <c r="K235" s="15" t="s">
        <v>45</v>
      </c>
      <c r="N235" s="23">
        <f t="shared" si="9"/>
        <v>2</v>
      </c>
      <c r="O235" s="23">
        <f t="shared" si="10"/>
        <v>1.2500000000000001E-2</v>
      </c>
      <c r="P235" s="23">
        <f t="shared" si="11"/>
        <v>6.2500000000000003E-3</v>
      </c>
      <c r="Q235" s="15" t="s">
        <v>308</v>
      </c>
      <c r="R235" s="15" t="s">
        <v>370</v>
      </c>
      <c r="S235" s="15">
        <v>200</v>
      </c>
      <c r="T235" s="15" t="s">
        <v>283</v>
      </c>
      <c r="U235" s="15" t="s">
        <v>371</v>
      </c>
      <c r="V235" s="15" t="s">
        <v>253</v>
      </c>
      <c r="X235" s="15" t="s">
        <v>254</v>
      </c>
      <c r="Y235" s="15" t="s">
        <v>255</v>
      </c>
      <c r="AC235" s="15" t="s">
        <v>2034</v>
      </c>
      <c r="AD235" s="15" t="s">
        <v>2034</v>
      </c>
    </row>
    <row r="236" spans="1:30" hidden="1">
      <c r="A236" s="15" t="s">
        <v>2035</v>
      </c>
      <c r="C236" s="15" t="s">
        <v>2036</v>
      </c>
      <c r="D236" s="15" t="s">
        <v>2037</v>
      </c>
      <c r="E236" s="15" t="s">
        <v>2038</v>
      </c>
      <c r="F236" s="15" t="s">
        <v>245</v>
      </c>
      <c r="G236" s="15" t="s">
        <v>2039</v>
      </c>
      <c r="H236" s="15" t="s">
        <v>2040</v>
      </c>
      <c r="J236" s="15">
        <v>35000</v>
      </c>
      <c r="K236" s="15" t="s">
        <v>814</v>
      </c>
      <c r="N236" s="23">
        <f t="shared" si="9"/>
        <v>2</v>
      </c>
      <c r="O236" s="23">
        <f t="shared" si="10"/>
        <v>8.5714285714285719E-3</v>
      </c>
      <c r="P236" s="23">
        <f t="shared" si="11"/>
        <v>4.2857142857142859E-3</v>
      </c>
      <c r="Q236" s="15" t="s">
        <v>249</v>
      </c>
      <c r="R236" s="15" t="s">
        <v>1504</v>
      </c>
      <c r="S236" s="15">
        <v>300</v>
      </c>
      <c r="T236" s="15" t="s">
        <v>283</v>
      </c>
      <c r="U236" s="15" t="s">
        <v>266</v>
      </c>
      <c r="V236" s="15" t="s">
        <v>253</v>
      </c>
      <c r="X236" s="15" t="s">
        <v>254</v>
      </c>
      <c r="Y236" s="15" t="s">
        <v>255</v>
      </c>
      <c r="AC236" s="15" t="s">
        <v>2041</v>
      </c>
      <c r="AD236" s="15" t="s">
        <v>2041</v>
      </c>
    </row>
    <row r="237" spans="1:30" hidden="1">
      <c r="A237" s="15" t="s">
        <v>2042</v>
      </c>
      <c r="C237" s="15" t="s">
        <v>2043</v>
      </c>
      <c r="D237" s="15" t="s">
        <v>2044</v>
      </c>
      <c r="E237" s="15" t="s">
        <v>2045</v>
      </c>
      <c r="F237" s="15" t="s">
        <v>245</v>
      </c>
      <c r="G237" s="15" t="s">
        <v>2046</v>
      </c>
      <c r="H237" s="15" t="s">
        <v>2047</v>
      </c>
      <c r="J237" s="15">
        <v>31000</v>
      </c>
      <c r="K237" s="15" t="s">
        <v>1468</v>
      </c>
      <c r="N237" s="23">
        <f t="shared" si="9"/>
        <v>1.8387096774193548</v>
      </c>
      <c r="O237" s="23">
        <f t="shared" si="10"/>
        <v>9.6774193548387101E-3</v>
      </c>
      <c r="P237" s="23">
        <f t="shared" si="11"/>
        <v>5.263157894736842E-3</v>
      </c>
      <c r="Q237" s="15" t="s">
        <v>249</v>
      </c>
      <c r="R237" s="15" t="s">
        <v>815</v>
      </c>
      <c r="S237" s="15">
        <v>300</v>
      </c>
      <c r="T237" s="15" t="s">
        <v>283</v>
      </c>
      <c r="U237" s="15" t="s">
        <v>266</v>
      </c>
      <c r="V237" s="15" t="s">
        <v>253</v>
      </c>
      <c r="W237" s="15">
        <v>500</v>
      </c>
      <c r="X237" s="15" t="s">
        <v>254</v>
      </c>
      <c r="Y237" s="15" t="s">
        <v>255</v>
      </c>
      <c r="AC237" s="15" t="s">
        <v>2041</v>
      </c>
      <c r="AD237" s="15" t="s">
        <v>2041</v>
      </c>
    </row>
    <row r="238" spans="1:30" hidden="1">
      <c r="A238" s="15" t="s">
        <v>2048</v>
      </c>
      <c r="C238" s="15" t="s">
        <v>2039</v>
      </c>
      <c r="D238" s="15" t="s">
        <v>2049</v>
      </c>
      <c r="E238" s="15" t="s">
        <v>2050</v>
      </c>
      <c r="F238" s="15" t="s">
        <v>272</v>
      </c>
      <c r="G238" s="15" t="s">
        <v>2051</v>
      </c>
      <c r="H238" s="15" t="s">
        <v>2052</v>
      </c>
      <c r="J238" s="15">
        <v>19458</v>
      </c>
      <c r="K238" s="15" t="s">
        <v>2053</v>
      </c>
      <c r="N238" s="23">
        <f t="shared" si="9"/>
        <v>1.7884160756501182</v>
      </c>
      <c r="O238" s="23">
        <f t="shared" si="10"/>
        <v>1.0278548668927948E-2</v>
      </c>
      <c r="P238" s="23">
        <f t="shared" si="11"/>
        <v>5.7472915888387597E-3</v>
      </c>
      <c r="Q238" s="15" t="s">
        <v>249</v>
      </c>
      <c r="R238" s="15" t="s">
        <v>637</v>
      </c>
      <c r="S238" s="15">
        <v>200</v>
      </c>
      <c r="T238" s="15" t="s">
        <v>283</v>
      </c>
      <c r="U238" s="15" t="s">
        <v>266</v>
      </c>
      <c r="V238" s="15" t="s">
        <v>253</v>
      </c>
      <c r="X238" s="15" t="s">
        <v>254</v>
      </c>
      <c r="Y238" s="15" t="s">
        <v>255</v>
      </c>
      <c r="AC238" s="15" t="s">
        <v>2054</v>
      </c>
      <c r="AD238" s="15" t="s">
        <v>2054</v>
      </c>
    </row>
    <row r="239" spans="1:30" hidden="1">
      <c r="A239" s="15" t="s">
        <v>2055</v>
      </c>
      <c r="C239" s="15" t="s">
        <v>2056</v>
      </c>
      <c r="D239" s="15" t="s">
        <v>2057</v>
      </c>
      <c r="E239" s="15" t="s">
        <v>2058</v>
      </c>
      <c r="F239" s="15" t="s">
        <v>272</v>
      </c>
      <c r="G239" s="15" t="s">
        <v>2059</v>
      </c>
      <c r="H239" s="15" t="s">
        <v>2060</v>
      </c>
      <c r="J239" s="15">
        <v>13000</v>
      </c>
      <c r="K239" s="15" t="s">
        <v>2061</v>
      </c>
      <c r="N239" s="23">
        <f t="shared" si="9"/>
        <v>1.7692307692307692</v>
      </c>
      <c r="O239" s="23">
        <f t="shared" si="10"/>
        <v>1.5384615384615385E-2</v>
      </c>
      <c r="P239" s="23">
        <f t="shared" si="11"/>
        <v>8.6956521739130436E-3</v>
      </c>
      <c r="Q239" s="15" t="s">
        <v>416</v>
      </c>
      <c r="R239" s="15" t="s">
        <v>2062</v>
      </c>
      <c r="S239" s="15">
        <v>200</v>
      </c>
      <c r="T239" s="15" t="s">
        <v>604</v>
      </c>
      <c r="U239" s="15" t="s">
        <v>266</v>
      </c>
      <c r="V239" s="15" t="s">
        <v>253</v>
      </c>
      <c r="X239" s="15" t="s">
        <v>254</v>
      </c>
      <c r="Y239" s="15" t="s">
        <v>255</v>
      </c>
      <c r="AC239" s="15" t="s">
        <v>2054</v>
      </c>
      <c r="AD239" s="15" t="s">
        <v>2054</v>
      </c>
    </row>
    <row r="240" spans="1:30" hidden="1">
      <c r="A240" s="15" t="s">
        <v>2063</v>
      </c>
      <c r="C240" s="15" t="s">
        <v>2064</v>
      </c>
      <c r="D240" s="15" t="s">
        <v>2065</v>
      </c>
      <c r="E240" s="15" t="s">
        <v>2066</v>
      </c>
      <c r="F240" s="15" t="s">
        <v>245</v>
      </c>
      <c r="G240" s="15" t="s">
        <v>2067</v>
      </c>
      <c r="H240" s="15" t="s">
        <v>2068</v>
      </c>
      <c r="I240" s="22"/>
      <c r="J240" s="15">
        <v>29000</v>
      </c>
      <c r="K240" s="15" t="s">
        <v>1348</v>
      </c>
      <c r="N240" s="23">
        <f t="shared" si="9"/>
        <v>1.7586206896551724</v>
      </c>
      <c r="O240" s="23">
        <f t="shared" si="10"/>
        <v>6.8965517241379309E-3</v>
      </c>
      <c r="P240" s="23">
        <f t="shared" si="11"/>
        <v>3.9215686274509803E-3</v>
      </c>
      <c r="Q240" s="15" t="s">
        <v>249</v>
      </c>
      <c r="R240" s="15" t="s">
        <v>354</v>
      </c>
      <c r="S240" s="15">
        <v>200</v>
      </c>
      <c r="T240" s="15" t="s">
        <v>355</v>
      </c>
      <c r="U240" s="15" t="s">
        <v>252</v>
      </c>
      <c r="V240" s="15" t="s">
        <v>37</v>
      </c>
      <c r="W240" s="15">
        <v>300</v>
      </c>
      <c r="X240" s="15" t="s">
        <v>2069</v>
      </c>
      <c r="Y240" s="15" t="s">
        <v>255</v>
      </c>
      <c r="AC240" s="15" t="s">
        <v>2070</v>
      </c>
      <c r="AD240" s="15" t="s">
        <v>2070</v>
      </c>
    </row>
    <row r="241" spans="1:30" hidden="1">
      <c r="A241" s="15" t="s">
        <v>2071</v>
      </c>
      <c r="C241" s="15" t="s">
        <v>2072</v>
      </c>
      <c r="D241" s="15" t="s">
        <v>2073</v>
      </c>
      <c r="E241" s="15" t="s">
        <v>2074</v>
      </c>
      <c r="F241" s="15" t="s">
        <v>272</v>
      </c>
      <c r="G241" s="15" t="s">
        <v>2075</v>
      </c>
      <c r="H241" s="15" t="s">
        <v>2076</v>
      </c>
      <c r="J241" s="15">
        <v>32000</v>
      </c>
      <c r="K241" s="15" t="s">
        <v>1340</v>
      </c>
      <c r="N241" s="23">
        <f t="shared" si="9"/>
        <v>1.75</v>
      </c>
      <c r="O241" s="23">
        <f t="shared" si="10"/>
        <v>9.3749999999999997E-3</v>
      </c>
      <c r="P241" s="23">
        <f t="shared" si="11"/>
        <v>5.3571428571428572E-3</v>
      </c>
      <c r="Q241" s="15" t="s">
        <v>249</v>
      </c>
      <c r="R241" s="15" t="s">
        <v>815</v>
      </c>
      <c r="S241" s="15">
        <v>300</v>
      </c>
      <c r="T241" s="15" t="s">
        <v>604</v>
      </c>
      <c r="U241" s="15" t="s">
        <v>266</v>
      </c>
      <c r="V241" s="15" t="s">
        <v>253</v>
      </c>
      <c r="W241" s="15">
        <v>500</v>
      </c>
      <c r="X241" s="15" t="s">
        <v>251</v>
      </c>
      <c r="Y241" s="15" t="s">
        <v>255</v>
      </c>
      <c r="AC241" s="15" t="s">
        <v>2077</v>
      </c>
      <c r="AD241" s="15" t="s">
        <v>2077</v>
      </c>
    </row>
    <row r="242" spans="1:30" hidden="1">
      <c r="A242" s="15" t="s">
        <v>2078</v>
      </c>
      <c r="C242" s="15" t="s">
        <v>2079</v>
      </c>
      <c r="D242" s="15" t="s">
        <v>2080</v>
      </c>
      <c r="E242" s="15" t="s">
        <v>2081</v>
      </c>
      <c r="F242" s="15" t="s">
        <v>245</v>
      </c>
      <c r="G242" s="15" t="s">
        <v>2082</v>
      </c>
      <c r="H242" s="15" t="s">
        <v>2083</v>
      </c>
      <c r="J242" s="15">
        <v>25000</v>
      </c>
      <c r="K242" s="15" t="s">
        <v>1536</v>
      </c>
      <c r="N242" s="23">
        <f t="shared" si="9"/>
        <v>1.6</v>
      </c>
      <c r="O242" s="23">
        <f t="shared" si="10"/>
        <v>8.0000000000000002E-3</v>
      </c>
      <c r="P242" s="23">
        <f t="shared" si="11"/>
        <v>5.0000000000000001E-3</v>
      </c>
      <c r="Q242" s="15" t="s">
        <v>308</v>
      </c>
      <c r="R242" s="15" t="s">
        <v>815</v>
      </c>
      <c r="S242" s="15">
        <v>200</v>
      </c>
      <c r="T242" s="15" t="s">
        <v>283</v>
      </c>
      <c r="U242" s="15" t="s">
        <v>252</v>
      </c>
      <c r="V242" s="15" t="s">
        <v>253</v>
      </c>
      <c r="X242" s="15" t="s">
        <v>251</v>
      </c>
      <c r="Y242" s="15" t="s">
        <v>255</v>
      </c>
      <c r="AC242" s="15" t="s">
        <v>2084</v>
      </c>
      <c r="AD242" s="15" t="s">
        <v>2084</v>
      </c>
    </row>
    <row r="243" spans="1:30" hidden="1">
      <c r="A243" s="15" t="s">
        <v>2085</v>
      </c>
      <c r="C243" s="15" t="s">
        <v>2086</v>
      </c>
      <c r="D243" s="15" t="s">
        <v>2087</v>
      </c>
      <c r="E243" s="15" t="s">
        <v>2088</v>
      </c>
      <c r="F243" s="15" t="s">
        <v>272</v>
      </c>
      <c r="G243" s="15" t="s">
        <v>2089</v>
      </c>
      <c r="H243" s="15" t="s">
        <v>2090</v>
      </c>
      <c r="J243" s="15">
        <v>100350</v>
      </c>
      <c r="K243" s="15" t="s">
        <v>393</v>
      </c>
      <c r="N243" s="23">
        <f t="shared" si="9"/>
        <v>1.5944195316392626</v>
      </c>
      <c r="O243" s="23">
        <f t="shared" si="10"/>
        <v>2.9895366218236174E-3</v>
      </c>
      <c r="P243" s="23">
        <f t="shared" si="11"/>
        <v>1.8749999999999999E-3</v>
      </c>
      <c r="Q243" s="15" t="s">
        <v>416</v>
      </c>
      <c r="R243" s="15" t="s">
        <v>2091</v>
      </c>
      <c r="S243" s="15">
        <v>300</v>
      </c>
      <c r="T243" s="15" t="s">
        <v>283</v>
      </c>
      <c r="U243" s="15" t="s">
        <v>252</v>
      </c>
      <c r="V243" s="15" t="s">
        <v>37</v>
      </c>
      <c r="W243" s="15">
        <v>500</v>
      </c>
      <c r="X243" s="15" t="s">
        <v>2092</v>
      </c>
      <c r="Y243" s="15" t="s">
        <v>255</v>
      </c>
      <c r="AC243" s="15" t="s">
        <v>2093</v>
      </c>
      <c r="AD243" s="15" t="s">
        <v>2093</v>
      </c>
    </row>
    <row r="244" spans="1:30" hidden="1">
      <c r="A244" s="15" t="s">
        <v>2094</v>
      </c>
      <c r="C244" s="15" t="s">
        <v>2095</v>
      </c>
      <c r="D244" s="15" t="s">
        <v>2096</v>
      </c>
      <c r="E244" s="15" t="s">
        <v>2097</v>
      </c>
      <c r="F244" s="15" t="s">
        <v>245</v>
      </c>
      <c r="G244" s="15" t="s">
        <v>2098</v>
      </c>
      <c r="H244" s="15" t="s">
        <v>2099</v>
      </c>
      <c r="J244" s="15">
        <v>22000</v>
      </c>
      <c r="K244" s="15" t="s">
        <v>1641</v>
      </c>
      <c r="N244" s="23">
        <f t="shared" si="9"/>
        <v>1.5909090909090908</v>
      </c>
      <c r="O244" s="23">
        <f t="shared" si="10"/>
        <v>9.0909090909090905E-3</v>
      </c>
      <c r="P244" s="23">
        <f t="shared" si="11"/>
        <v>5.7142857142857143E-3</v>
      </c>
      <c r="Q244" s="15" t="s">
        <v>249</v>
      </c>
      <c r="R244" s="15" t="s">
        <v>2025</v>
      </c>
      <c r="S244" s="15">
        <v>200</v>
      </c>
      <c r="T244" s="15" t="s">
        <v>254</v>
      </c>
      <c r="U244" s="15" t="s">
        <v>1994</v>
      </c>
      <c r="V244" s="15" t="s">
        <v>253</v>
      </c>
      <c r="W244" s="15">
        <v>500</v>
      </c>
      <c r="X244" s="15" t="s">
        <v>254</v>
      </c>
      <c r="Y244" s="15" t="s">
        <v>255</v>
      </c>
      <c r="AC244" s="15" t="s">
        <v>2100</v>
      </c>
      <c r="AD244" s="15" t="s">
        <v>2100</v>
      </c>
    </row>
    <row r="245" spans="1:30" hidden="1">
      <c r="A245" s="15" t="s">
        <v>2101</v>
      </c>
      <c r="C245" s="15" t="s">
        <v>2102</v>
      </c>
      <c r="D245" s="15" t="s">
        <v>2103</v>
      </c>
      <c r="E245" s="15" t="s">
        <v>2104</v>
      </c>
      <c r="F245" s="15" t="s">
        <v>272</v>
      </c>
      <c r="G245" s="15" t="s">
        <v>2105</v>
      </c>
      <c r="H245" s="15" t="s">
        <v>2106</v>
      </c>
      <c r="J245" s="15">
        <v>12146</v>
      </c>
      <c r="K245" s="15" t="s">
        <v>2107</v>
      </c>
      <c r="N245" s="23">
        <f t="shared" si="9"/>
        <v>1.5533508974147867</v>
      </c>
      <c r="O245" s="23">
        <f t="shared" si="10"/>
        <v>1.6466326362588508E-2</v>
      </c>
      <c r="P245" s="23">
        <f t="shared" si="11"/>
        <v>1.0600519425451847E-2</v>
      </c>
      <c r="Q245" s="15" t="s">
        <v>542</v>
      </c>
      <c r="R245" s="15" t="s">
        <v>2108</v>
      </c>
      <c r="S245" s="15">
        <v>200</v>
      </c>
      <c r="T245" s="15" t="s">
        <v>251</v>
      </c>
      <c r="U245" s="15" t="s">
        <v>266</v>
      </c>
      <c r="V245" s="15" t="s">
        <v>253</v>
      </c>
      <c r="W245" s="15">
        <v>300</v>
      </c>
      <c r="X245" s="15" t="s">
        <v>251</v>
      </c>
      <c r="Y245" s="15" t="s">
        <v>255</v>
      </c>
      <c r="AC245" s="15" t="s">
        <v>2109</v>
      </c>
      <c r="AD245" s="15" t="s">
        <v>2109</v>
      </c>
    </row>
    <row r="246" spans="1:30" hidden="1">
      <c r="A246" s="15" t="s">
        <v>2110</v>
      </c>
      <c r="C246" s="15" t="s">
        <v>2111</v>
      </c>
      <c r="D246" s="15" t="s">
        <v>2112</v>
      </c>
      <c r="E246" s="15" t="s">
        <v>2080</v>
      </c>
      <c r="F246" s="15" t="s">
        <v>245</v>
      </c>
      <c r="G246" s="15" t="s">
        <v>2113</v>
      </c>
      <c r="H246" s="15" t="s">
        <v>2114</v>
      </c>
      <c r="J246" s="15">
        <v>31000</v>
      </c>
      <c r="K246" s="15" t="s">
        <v>1486</v>
      </c>
      <c r="N246" s="23">
        <f t="shared" si="9"/>
        <v>1.4838709677419355</v>
      </c>
      <c r="O246" s="23">
        <f t="shared" si="10"/>
        <v>9.6774193548387101E-3</v>
      </c>
      <c r="P246" s="23">
        <f t="shared" si="11"/>
        <v>6.5217391304347823E-3</v>
      </c>
      <c r="Q246" s="15" t="s">
        <v>308</v>
      </c>
      <c r="R246" s="15" t="s">
        <v>276</v>
      </c>
      <c r="S246" s="15">
        <v>300</v>
      </c>
      <c r="T246" s="15" t="s">
        <v>265</v>
      </c>
      <c r="U246" s="15" t="s">
        <v>252</v>
      </c>
      <c r="V246" s="15" t="s">
        <v>253</v>
      </c>
      <c r="X246" s="15" t="s">
        <v>254</v>
      </c>
      <c r="Y246" s="15" t="s">
        <v>255</v>
      </c>
      <c r="AC246" s="15" t="s">
        <v>2115</v>
      </c>
      <c r="AD246" s="15" t="s">
        <v>2115</v>
      </c>
    </row>
    <row r="247" spans="1:30" hidden="1">
      <c r="A247" s="15" t="s">
        <v>2116</v>
      </c>
      <c r="C247" s="15" t="s">
        <v>2117</v>
      </c>
      <c r="D247" s="15" t="s">
        <v>2118</v>
      </c>
      <c r="E247" s="15" t="s">
        <v>2119</v>
      </c>
      <c r="F247" s="15" t="s">
        <v>245</v>
      </c>
      <c r="G247" s="15" t="s">
        <v>2120</v>
      </c>
      <c r="H247" s="15" t="s">
        <v>2121</v>
      </c>
      <c r="I247" s="22"/>
      <c r="J247" s="15">
        <v>1.6</v>
      </c>
      <c r="K247" s="15" t="s">
        <v>2122</v>
      </c>
      <c r="N247" s="23" t="e">
        <f t="shared" si="9"/>
        <v>#VALUE!</v>
      </c>
      <c r="O247" s="23">
        <f t="shared" si="10"/>
        <v>125</v>
      </c>
      <c r="P247" s="23" t="e">
        <f t="shared" si="11"/>
        <v>#VALUE!</v>
      </c>
      <c r="Q247" s="15" t="s">
        <v>908</v>
      </c>
      <c r="R247" s="15" t="s">
        <v>2123</v>
      </c>
      <c r="S247" s="15">
        <v>200</v>
      </c>
      <c r="T247" s="15" t="s">
        <v>329</v>
      </c>
      <c r="U247" s="15" t="s">
        <v>266</v>
      </c>
      <c r="V247" s="15" t="s">
        <v>37</v>
      </c>
      <c r="W247" s="15">
        <v>300</v>
      </c>
      <c r="X247" s="15" t="s">
        <v>696</v>
      </c>
      <c r="Y247" s="15" t="s">
        <v>255</v>
      </c>
      <c r="AC247" s="15" t="s">
        <v>2124</v>
      </c>
      <c r="AD247" s="15" t="s">
        <v>2124</v>
      </c>
    </row>
    <row r="248" spans="1:30" hidden="1">
      <c r="A248" s="15" t="s">
        <v>2125</v>
      </c>
      <c r="C248" s="15" t="s">
        <v>2113</v>
      </c>
      <c r="D248" s="15" t="s">
        <v>2126</v>
      </c>
      <c r="E248" s="15" t="s">
        <v>2127</v>
      </c>
      <c r="F248" s="15" t="s">
        <v>272</v>
      </c>
      <c r="G248" s="15" t="s">
        <v>2128</v>
      </c>
      <c r="H248" s="15" t="s">
        <v>2129</v>
      </c>
      <c r="J248" s="15">
        <v>21000</v>
      </c>
      <c r="K248" s="15" t="s">
        <v>1300</v>
      </c>
      <c r="N248" s="23">
        <f t="shared" si="9"/>
        <v>1.1904761904761905</v>
      </c>
      <c r="O248" s="23">
        <f t="shared" si="10"/>
        <v>9.5238095238095247E-3</v>
      </c>
      <c r="P248" s="23">
        <f t="shared" si="11"/>
        <v>8.0000000000000002E-3</v>
      </c>
      <c r="Q248" s="15" t="s">
        <v>877</v>
      </c>
      <c r="R248" s="15" t="s">
        <v>276</v>
      </c>
      <c r="S248" s="15">
        <v>200</v>
      </c>
      <c r="T248" s="15" t="s">
        <v>253</v>
      </c>
      <c r="U248" s="15" t="s">
        <v>252</v>
      </c>
      <c r="V248" s="15" t="s">
        <v>253</v>
      </c>
      <c r="X248" s="15" t="s">
        <v>254</v>
      </c>
      <c r="Y248" s="15" t="s">
        <v>255</v>
      </c>
      <c r="AC248" s="15" t="s">
        <v>2130</v>
      </c>
      <c r="AD248" s="15" t="s">
        <v>2130</v>
      </c>
    </row>
    <row r="249" spans="1:30" hidden="1">
      <c r="A249" s="15" t="s">
        <v>2131</v>
      </c>
      <c r="C249" s="15" t="s">
        <v>2120</v>
      </c>
      <c r="D249" s="15" t="s">
        <v>2132</v>
      </c>
      <c r="E249" s="15" t="s">
        <v>2133</v>
      </c>
      <c r="F249" s="15" t="s">
        <v>245</v>
      </c>
      <c r="G249" s="15" t="s">
        <v>2134</v>
      </c>
      <c r="H249" s="15" t="s">
        <v>2135</v>
      </c>
      <c r="J249" s="15">
        <v>63000</v>
      </c>
      <c r="K249" s="15" t="s">
        <v>814</v>
      </c>
      <c r="N249" s="23">
        <f t="shared" si="9"/>
        <v>1.1111111111111112</v>
      </c>
      <c r="O249" s="23">
        <f t="shared" si="10"/>
        <v>4.7619047619047623E-3</v>
      </c>
      <c r="P249" s="23">
        <f t="shared" si="11"/>
        <v>4.2857142857142859E-3</v>
      </c>
      <c r="Q249" s="15" t="s">
        <v>249</v>
      </c>
      <c r="R249" s="15" t="s">
        <v>2136</v>
      </c>
      <c r="S249" s="15">
        <v>300</v>
      </c>
      <c r="T249" s="15" t="s">
        <v>283</v>
      </c>
      <c r="U249" s="15" t="s">
        <v>266</v>
      </c>
      <c r="V249" s="15" t="s">
        <v>37</v>
      </c>
      <c r="W249" s="15">
        <v>500</v>
      </c>
      <c r="X249" s="15" t="s">
        <v>2137</v>
      </c>
      <c r="Y249" s="15" t="s">
        <v>255</v>
      </c>
      <c r="AC249" s="15" t="s">
        <v>2138</v>
      </c>
      <c r="AD249" s="15" t="s">
        <v>2138</v>
      </c>
    </row>
    <row r="250" spans="1:30" hidden="1">
      <c r="A250" s="15" t="s">
        <v>2139</v>
      </c>
      <c r="C250" s="15" t="s">
        <v>2140</v>
      </c>
      <c r="E250" s="15" t="s">
        <v>2141</v>
      </c>
      <c r="F250" s="15" t="s">
        <v>245</v>
      </c>
      <c r="G250" s="15" t="s">
        <v>2142</v>
      </c>
      <c r="H250" s="15" t="s">
        <v>2143</v>
      </c>
      <c r="J250" s="15">
        <v>23000</v>
      </c>
      <c r="K250" s="15" t="s">
        <v>2144</v>
      </c>
      <c r="N250" s="23">
        <f t="shared" si="9"/>
        <v>1.0434782608695652</v>
      </c>
      <c r="O250" s="23">
        <f t="shared" si="10"/>
        <v>8.6956521739130436E-3</v>
      </c>
      <c r="P250" s="23">
        <f t="shared" si="11"/>
        <v>8.3333333333333332E-3</v>
      </c>
      <c r="Q250" s="15" t="s">
        <v>249</v>
      </c>
      <c r="R250" s="15" t="s">
        <v>543</v>
      </c>
      <c r="S250" s="15">
        <v>200</v>
      </c>
      <c r="T250" s="15" t="s">
        <v>329</v>
      </c>
      <c r="U250" s="15" t="s">
        <v>252</v>
      </c>
      <c r="V250" s="15" t="s">
        <v>37</v>
      </c>
      <c r="W250" s="15">
        <v>300</v>
      </c>
      <c r="X250" s="15" t="s">
        <v>2145</v>
      </c>
      <c r="Y250" s="15" t="s">
        <v>255</v>
      </c>
      <c r="AC250" s="15" t="s">
        <v>2146</v>
      </c>
      <c r="AD250" s="15" t="s">
        <v>2146</v>
      </c>
    </row>
    <row r="251" spans="1:30" hidden="1">
      <c r="A251" s="15" t="s">
        <v>2147</v>
      </c>
      <c r="C251" s="15" t="s">
        <v>2067</v>
      </c>
      <c r="E251" s="15" t="s">
        <v>2148</v>
      </c>
      <c r="F251" s="15" t="s">
        <v>245</v>
      </c>
      <c r="G251" s="15" t="s">
        <v>2149</v>
      </c>
      <c r="H251" s="15" t="s">
        <v>2150</v>
      </c>
      <c r="J251" s="15">
        <v>23000</v>
      </c>
      <c r="K251" s="15" t="s">
        <v>2061</v>
      </c>
      <c r="N251" s="23">
        <f t="shared" si="9"/>
        <v>1</v>
      </c>
      <c r="O251" s="23">
        <f t="shared" si="10"/>
        <v>8.6956521739130436E-3</v>
      </c>
      <c r="P251" s="23">
        <f t="shared" si="11"/>
        <v>8.6956521739130436E-3</v>
      </c>
      <c r="Q251" s="15" t="s">
        <v>249</v>
      </c>
      <c r="R251" s="15" t="s">
        <v>815</v>
      </c>
      <c r="S251" s="15">
        <v>200</v>
      </c>
      <c r="T251" s="15" t="s">
        <v>283</v>
      </c>
      <c r="U251" s="15" t="s">
        <v>252</v>
      </c>
      <c r="V251" s="15" t="s">
        <v>37</v>
      </c>
      <c r="W251" s="15">
        <v>300</v>
      </c>
      <c r="X251" s="15" t="s">
        <v>251</v>
      </c>
      <c r="Y251" s="15" t="s">
        <v>255</v>
      </c>
      <c r="AC251" s="15" t="s">
        <v>2151</v>
      </c>
      <c r="AD251" s="15" t="s">
        <v>2151</v>
      </c>
    </row>
    <row r="252" spans="1:30" hidden="1">
      <c r="A252" s="15" t="s">
        <v>2152</v>
      </c>
      <c r="C252" s="15" t="s">
        <v>2142</v>
      </c>
      <c r="E252" s="15" t="s">
        <v>2126</v>
      </c>
      <c r="F252" s="15" t="s">
        <v>245</v>
      </c>
      <c r="G252" s="15" t="s">
        <v>2153</v>
      </c>
      <c r="H252" s="15" t="s">
        <v>2154</v>
      </c>
      <c r="I252" s="22"/>
      <c r="J252" s="15">
        <v>36000</v>
      </c>
      <c r="K252" s="15" t="s">
        <v>2155</v>
      </c>
      <c r="N252" s="23">
        <f t="shared" si="9"/>
        <v>0.74444444444444446</v>
      </c>
      <c r="O252" s="23">
        <f t="shared" si="10"/>
        <v>8.3333333333333332E-3</v>
      </c>
      <c r="P252" s="23">
        <f t="shared" si="11"/>
        <v>1.1194029850746268E-2</v>
      </c>
      <c r="Q252" s="15" t="s">
        <v>249</v>
      </c>
      <c r="R252" s="15" t="s">
        <v>276</v>
      </c>
      <c r="S252" s="15">
        <v>300</v>
      </c>
      <c r="T252" s="15" t="s">
        <v>283</v>
      </c>
      <c r="U252" s="15" t="s">
        <v>371</v>
      </c>
      <c r="V252" s="15" t="s">
        <v>253</v>
      </c>
      <c r="W252" s="15">
        <v>500</v>
      </c>
      <c r="X252" s="15" t="s">
        <v>2154</v>
      </c>
      <c r="Y252" s="15" t="s">
        <v>255</v>
      </c>
      <c r="AC252" s="15" t="s">
        <v>2156</v>
      </c>
      <c r="AD252" s="15" t="s">
        <v>2156</v>
      </c>
    </row>
    <row r="253" spans="1:30" hidden="1">
      <c r="A253" s="15" t="s">
        <v>2157</v>
      </c>
      <c r="C253" s="15" t="s">
        <v>2149</v>
      </c>
      <c r="E253" s="15" t="s">
        <v>2158</v>
      </c>
      <c r="F253" s="15" t="s">
        <v>245</v>
      </c>
      <c r="H253" s="15" t="s">
        <v>2159</v>
      </c>
      <c r="J253" s="15">
        <v>23000</v>
      </c>
      <c r="K253" s="15" t="s">
        <v>186</v>
      </c>
      <c r="N253" s="23">
        <f t="shared" si="9"/>
        <v>0.69565217391304346</v>
      </c>
      <c r="O253" s="23">
        <f t="shared" si="10"/>
        <v>8.6956521739130436E-3</v>
      </c>
      <c r="P253" s="23">
        <f t="shared" si="11"/>
        <v>1.2500000000000001E-2</v>
      </c>
      <c r="Q253" s="15" t="s">
        <v>308</v>
      </c>
      <c r="R253" s="15" t="s">
        <v>2160</v>
      </c>
      <c r="S253" s="15">
        <v>200</v>
      </c>
      <c r="T253" s="15" t="s">
        <v>283</v>
      </c>
      <c r="U253" s="15" t="s">
        <v>371</v>
      </c>
      <c r="V253" s="15" t="s">
        <v>253</v>
      </c>
      <c r="W253" s="15">
        <v>300</v>
      </c>
      <c r="X253" s="15" t="s">
        <v>251</v>
      </c>
      <c r="Y253" s="15" t="s">
        <v>255</v>
      </c>
      <c r="AC253" s="15" t="s">
        <v>2161</v>
      </c>
      <c r="AD253" s="15" t="s">
        <v>2161</v>
      </c>
    </row>
    <row r="254" spans="1:30" hidden="1">
      <c r="A254" s="15" t="s">
        <v>2162</v>
      </c>
      <c r="C254" s="15" t="s">
        <v>2046</v>
      </c>
      <c r="E254" s="15" t="s">
        <v>2058</v>
      </c>
      <c r="F254" s="15" t="s">
        <v>272</v>
      </c>
      <c r="H254" s="15" t="s">
        <v>2163</v>
      </c>
      <c r="J254" s="15">
        <v>11000</v>
      </c>
      <c r="K254" s="15" t="s">
        <v>2164</v>
      </c>
      <c r="N254" s="23">
        <f t="shared" si="9"/>
        <v>0.62036363636363634</v>
      </c>
      <c r="O254" s="23">
        <f t="shared" si="10"/>
        <v>1.8181818181818181E-2</v>
      </c>
      <c r="P254" s="23">
        <f t="shared" si="11"/>
        <v>2.9308323563892145E-2</v>
      </c>
      <c r="Q254" s="15" t="s">
        <v>308</v>
      </c>
      <c r="R254" s="15" t="s">
        <v>2062</v>
      </c>
      <c r="S254" s="15">
        <v>200</v>
      </c>
      <c r="T254" s="15" t="s">
        <v>604</v>
      </c>
      <c r="U254" s="15" t="s">
        <v>266</v>
      </c>
      <c r="V254" s="15" t="s">
        <v>253</v>
      </c>
      <c r="X254" s="15" t="s">
        <v>254</v>
      </c>
      <c r="Y254" s="15" t="s">
        <v>255</v>
      </c>
      <c r="AC254" s="15" t="s">
        <v>2165</v>
      </c>
      <c r="AD254" s="15" t="s">
        <v>2165</v>
      </c>
    </row>
  </sheetData>
  <autoFilter ref="A1:X254" xr:uid="{00000000-0009-0000-0000-000001000000}">
    <filterColumn colId="9">
      <customFilters>
        <customFilter operator="greaterThanOrEqual" val="10000"/>
      </customFilters>
    </filterColumn>
    <filterColumn colId="13">
      <customFilters>
        <customFilter operator="greaterThanOrEqual" val="8"/>
      </customFilters>
    </filterColumn>
    <filterColumn colId="16">
      <filters>
        <filter val="彩妆"/>
        <filter val="护肤"/>
        <filter val="护肤,彩妆"/>
        <filter val="护肤,彩妆,穿搭"/>
        <filter val="护肤,彩妆,美食"/>
        <filter val="护肤,母婴"/>
      </filters>
    </filterColumn>
    <filterColumn colId="18">
      <filters>
        <filter val="200"/>
        <filter val="300"/>
      </filters>
    </filterColumn>
  </autoFilter>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D254"/>
  <sheetViews>
    <sheetView workbookViewId="0">
      <selection activeCell="C80" sqref="C80"/>
    </sheetView>
  </sheetViews>
  <sheetFormatPr baseColWidth="10" defaultColWidth="8.109375" defaultRowHeight="15"/>
  <cols>
    <col min="1" max="2" width="13.33203125" style="15" customWidth="1"/>
    <col min="3" max="3" width="19.21875" style="15" customWidth="1"/>
    <col min="4" max="6" width="8.109375" style="15"/>
    <col min="7" max="7" width="18.44140625" style="15" customWidth="1"/>
    <col min="8" max="8" width="12.33203125" style="15" customWidth="1"/>
    <col min="9" max="9" width="20.33203125" style="15" customWidth="1"/>
    <col min="10" max="11" width="8.109375" style="15"/>
    <col min="12" max="12" width="13.21875" style="15" customWidth="1"/>
    <col min="13" max="13" width="12" style="15" customWidth="1"/>
    <col min="14" max="19" width="8.109375" style="15"/>
    <col min="20" max="20" width="23.5546875" style="15" customWidth="1"/>
    <col min="21" max="21" width="14.44140625" style="15" customWidth="1"/>
    <col min="22" max="22" width="23.21875" style="15" customWidth="1"/>
    <col min="23" max="23" width="8.109375" style="15"/>
    <col min="24" max="24" width="33.6640625" style="15" customWidth="1"/>
    <col min="25" max="16384" width="8.109375" style="15"/>
  </cols>
  <sheetData>
    <row r="1" spans="1:30" ht="14.25" customHeight="1">
      <c r="A1" s="15" t="s">
        <v>218</v>
      </c>
      <c r="B1" s="15" t="s">
        <v>233</v>
      </c>
      <c r="C1" s="15" t="s">
        <v>2</v>
      </c>
      <c r="D1" s="15" t="s">
        <v>3</v>
      </c>
      <c r="E1" s="15" t="s">
        <v>8</v>
      </c>
      <c r="F1" s="15" t="s">
        <v>220</v>
      </c>
      <c r="G1" s="15" t="s">
        <v>4</v>
      </c>
      <c r="H1" s="15" t="s">
        <v>5</v>
      </c>
      <c r="I1" s="19" t="s">
        <v>221</v>
      </c>
      <c r="J1" s="15" t="s">
        <v>6</v>
      </c>
      <c r="K1" s="15" t="s">
        <v>222</v>
      </c>
      <c r="L1" s="20" t="s">
        <v>223</v>
      </c>
      <c r="M1" s="20" t="s">
        <v>224</v>
      </c>
      <c r="N1" s="21" t="s">
        <v>225</v>
      </c>
      <c r="O1" s="21" t="s">
        <v>226</v>
      </c>
      <c r="P1" s="21" t="s">
        <v>227</v>
      </c>
      <c r="Q1" s="15" t="s">
        <v>228</v>
      </c>
      <c r="R1" s="15" t="s">
        <v>229</v>
      </c>
      <c r="S1" s="15" t="s">
        <v>219</v>
      </c>
      <c r="T1" s="15" t="s">
        <v>230</v>
      </c>
      <c r="U1" s="15" t="s">
        <v>231</v>
      </c>
      <c r="V1" s="15" t="s">
        <v>232</v>
      </c>
      <c r="W1" s="15" t="s">
        <v>233</v>
      </c>
      <c r="X1" s="15" t="s">
        <v>234</v>
      </c>
      <c r="Y1" s="15" t="s">
        <v>235</v>
      </c>
      <c r="Z1" s="15" t="s">
        <v>236</v>
      </c>
      <c r="AA1" s="15" t="s">
        <v>237</v>
      </c>
      <c r="AB1" s="15" t="s">
        <v>238</v>
      </c>
      <c r="AC1" s="15" t="s">
        <v>239</v>
      </c>
      <c r="AD1" s="15" t="s">
        <v>240</v>
      </c>
    </row>
    <row r="2" spans="1:30" hidden="1">
      <c r="A2" s="15" t="s">
        <v>241</v>
      </c>
      <c r="C2" s="15" t="s">
        <v>242</v>
      </c>
      <c r="D2" s="15" t="s">
        <v>243</v>
      </c>
      <c r="E2" s="15" t="s">
        <v>244</v>
      </c>
      <c r="F2" s="15" t="s">
        <v>245</v>
      </c>
      <c r="G2" s="15" t="s">
        <v>246</v>
      </c>
      <c r="H2" s="15" t="s">
        <v>247</v>
      </c>
      <c r="I2" s="22"/>
      <c r="J2" s="15">
        <v>2000</v>
      </c>
      <c r="K2" s="15" t="s">
        <v>248</v>
      </c>
      <c r="N2" s="23">
        <f t="shared" ref="N2:N65" si="0">K2/J2</f>
        <v>10</v>
      </c>
      <c r="O2" s="23">
        <f t="shared" ref="O2:O6" si="1">W2/J2</f>
        <v>0</v>
      </c>
      <c r="P2" s="23">
        <f t="shared" ref="P2:P6" si="2">W2/K2</f>
        <v>0</v>
      </c>
      <c r="Q2" s="15" t="s">
        <v>249</v>
      </c>
      <c r="R2" s="15" t="s">
        <v>250</v>
      </c>
      <c r="S2" s="15">
        <v>200</v>
      </c>
      <c r="T2" s="15" t="s">
        <v>251</v>
      </c>
      <c r="U2" s="15" t="s">
        <v>252</v>
      </c>
      <c r="V2" s="15" t="s">
        <v>253</v>
      </c>
      <c r="X2" s="15" t="s">
        <v>254</v>
      </c>
      <c r="Y2" s="15" t="s">
        <v>255</v>
      </c>
      <c r="AC2" s="15" t="s">
        <v>256</v>
      </c>
      <c r="AD2" s="15" t="s">
        <v>256</v>
      </c>
    </row>
    <row r="3" spans="1:30" hidden="1">
      <c r="A3" s="15" t="s">
        <v>257</v>
      </c>
      <c r="C3" s="15" t="s">
        <v>258</v>
      </c>
      <c r="D3" s="15" t="s">
        <v>259</v>
      </c>
      <c r="E3" s="15" t="s">
        <v>108</v>
      </c>
      <c r="F3" s="15" t="s">
        <v>245</v>
      </c>
      <c r="G3" s="15" t="s">
        <v>260</v>
      </c>
      <c r="H3" s="15" t="s">
        <v>261</v>
      </c>
      <c r="I3" s="24" t="s">
        <v>262</v>
      </c>
      <c r="J3" s="15">
        <v>17000</v>
      </c>
      <c r="K3" s="15" t="s">
        <v>263</v>
      </c>
      <c r="N3" s="23">
        <f t="shared" si="0"/>
        <v>27.058823529411764</v>
      </c>
      <c r="O3" s="23">
        <f t="shared" si="1"/>
        <v>0</v>
      </c>
      <c r="P3" s="23">
        <f t="shared" si="2"/>
        <v>0</v>
      </c>
      <c r="Q3" s="15" t="s">
        <v>249</v>
      </c>
      <c r="R3" s="15" t="s">
        <v>264</v>
      </c>
      <c r="S3" s="15">
        <v>200</v>
      </c>
      <c r="T3" s="15" t="s">
        <v>265</v>
      </c>
      <c r="U3" s="15" t="s">
        <v>266</v>
      </c>
      <c r="V3" s="15" t="s">
        <v>253</v>
      </c>
      <c r="X3" s="15" t="s">
        <v>254</v>
      </c>
      <c r="Y3" s="15" t="s">
        <v>255</v>
      </c>
      <c r="AC3" s="15" t="s">
        <v>267</v>
      </c>
      <c r="AD3" s="15" t="s">
        <v>267</v>
      </c>
    </row>
    <row r="4" spans="1:30" hidden="1">
      <c r="A4" s="15" t="s">
        <v>268</v>
      </c>
      <c r="C4" s="15" t="s">
        <v>269</v>
      </c>
      <c r="D4" s="15" t="s">
        <v>270</v>
      </c>
      <c r="E4" s="15" t="s">
        <v>271</v>
      </c>
      <c r="F4" s="15" t="s">
        <v>272</v>
      </c>
      <c r="G4" s="15" t="s">
        <v>273</v>
      </c>
      <c r="H4" s="15" t="s">
        <v>274</v>
      </c>
      <c r="I4" s="24" t="s">
        <v>262</v>
      </c>
      <c r="J4" s="15">
        <v>12980</v>
      </c>
      <c r="K4" s="15" t="s">
        <v>275</v>
      </c>
      <c r="N4" s="23">
        <f t="shared" si="0"/>
        <v>26.126348228043142</v>
      </c>
      <c r="O4" s="23">
        <f t="shared" si="1"/>
        <v>2.3112480739599383E-2</v>
      </c>
      <c r="P4" s="23">
        <f t="shared" si="2"/>
        <v>8.8464260438782727E-4</v>
      </c>
      <c r="Q4" s="15" t="s">
        <v>249</v>
      </c>
      <c r="R4" s="15" t="s">
        <v>276</v>
      </c>
      <c r="S4" s="15">
        <v>200</v>
      </c>
      <c r="T4" s="15" t="s">
        <v>277</v>
      </c>
      <c r="U4" s="15" t="s">
        <v>278</v>
      </c>
      <c r="V4" s="15" t="s">
        <v>37</v>
      </c>
      <c r="W4" s="15">
        <v>300</v>
      </c>
      <c r="X4" s="15" t="s">
        <v>279</v>
      </c>
      <c r="Y4" s="15" t="s">
        <v>255</v>
      </c>
      <c r="AC4" s="15" t="s">
        <v>267</v>
      </c>
      <c r="AD4" s="15" t="s">
        <v>267</v>
      </c>
    </row>
    <row r="5" spans="1:30" hidden="1">
      <c r="A5" s="15" t="s">
        <v>280</v>
      </c>
      <c r="C5" s="15" t="s">
        <v>174</v>
      </c>
      <c r="D5" s="15" t="s">
        <v>175</v>
      </c>
      <c r="E5" s="15" t="s">
        <v>179</v>
      </c>
      <c r="F5" s="15" t="s">
        <v>245</v>
      </c>
      <c r="G5" s="15" t="s">
        <v>176</v>
      </c>
      <c r="H5" s="15" t="s">
        <v>177</v>
      </c>
      <c r="I5" s="24" t="s">
        <v>262</v>
      </c>
      <c r="J5" s="15">
        <v>10400</v>
      </c>
      <c r="K5" s="15" t="s">
        <v>281</v>
      </c>
      <c r="N5" s="23">
        <f t="shared" si="0"/>
        <v>22.115384615384617</v>
      </c>
      <c r="O5" s="23">
        <f t="shared" si="1"/>
        <v>0</v>
      </c>
      <c r="P5" s="23">
        <f t="shared" si="2"/>
        <v>0</v>
      </c>
      <c r="Q5" s="15" t="s">
        <v>249</v>
      </c>
      <c r="R5" s="15" t="s">
        <v>282</v>
      </c>
      <c r="S5" s="15">
        <v>200</v>
      </c>
      <c r="T5" s="15" t="s">
        <v>283</v>
      </c>
      <c r="U5" s="15" t="s">
        <v>266</v>
      </c>
      <c r="V5" s="15" t="s">
        <v>253</v>
      </c>
      <c r="X5" s="15" t="s">
        <v>254</v>
      </c>
      <c r="Y5" s="15" t="s">
        <v>255</v>
      </c>
      <c r="AC5" s="15" t="s">
        <v>284</v>
      </c>
      <c r="AD5" s="15" t="s">
        <v>284</v>
      </c>
    </row>
    <row r="6" spans="1:30" hidden="1">
      <c r="A6" s="15" t="s">
        <v>285</v>
      </c>
      <c r="C6" s="15" t="s">
        <v>286</v>
      </c>
      <c r="D6" s="15" t="s">
        <v>287</v>
      </c>
      <c r="E6" s="15" t="s">
        <v>287</v>
      </c>
      <c r="F6" s="15" t="s">
        <v>245</v>
      </c>
      <c r="G6" s="15" t="s">
        <v>191</v>
      </c>
      <c r="H6" s="15" t="s">
        <v>288</v>
      </c>
      <c r="I6" s="24" t="s">
        <v>262</v>
      </c>
      <c r="J6" s="15">
        <v>12000</v>
      </c>
      <c r="K6" s="15" t="s">
        <v>289</v>
      </c>
      <c r="N6" s="23">
        <f t="shared" si="0"/>
        <v>20.833333333333332</v>
      </c>
      <c r="O6" s="23">
        <f t="shared" si="1"/>
        <v>0</v>
      </c>
      <c r="P6" s="23">
        <f t="shared" si="2"/>
        <v>0</v>
      </c>
      <c r="Q6" s="15" t="s">
        <v>249</v>
      </c>
      <c r="R6" s="15" t="s">
        <v>290</v>
      </c>
      <c r="S6" s="15">
        <v>200</v>
      </c>
      <c r="T6" s="15" t="s">
        <v>291</v>
      </c>
      <c r="U6" s="15" t="s">
        <v>266</v>
      </c>
      <c r="V6" s="15" t="s">
        <v>253</v>
      </c>
      <c r="X6" s="15" t="s">
        <v>254</v>
      </c>
      <c r="Y6" s="15" t="s">
        <v>255</v>
      </c>
      <c r="AC6" s="15" t="s">
        <v>284</v>
      </c>
      <c r="AD6" s="15" t="s">
        <v>284</v>
      </c>
    </row>
    <row r="7" spans="1:30" hidden="1">
      <c r="A7" s="15" t="s">
        <v>278</v>
      </c>
      <c r="C7" s="15" t="s">
        <v>292</v>
      </c>
      <c r="D7" s="15" t="s">
        <v>293</v>
      </c>
      <c r="E7" s="15" t="s">
        <v>294</v>
      </c>
      <c r="F7" s="15" t="s">
        <v>245</v>
      </c>
      <c r="G7" s="15" t="s">
        <v>295</v>
      </c>
      <c r="H7" s="15" t="s">
        <v>296</v>
      </c>
      <c r="J7" s="15">
        <v>13000</v>
      </c>
      <c r="K7" s="15" t="s">
        <v>297</v>
      </c>
      <c r="N7" s="23">
        <f t="shared" si="0"/>
        <v>9.2307692307692299</v>
      </c>
      <c r="O7" s="23" t="e">
        <f>S7/J7</f>
        <v>#VALUE!</v>
      </c>
      <c r="P7" s="23" t="e">
        <f>S7/K7</f>
        <v>#VALUE!</v>
      </c>
      <c r="Q7" s="15" t="s">
        <v>249</v>
      </c>
      <c r="R7" s="15" t="s">
        <v>298</v>
      </c>
      <c r="S7" s="15" t="s">
        <v>299</v>
      </c>
      <c r="T7" s="15" t="s">
        <v>283</v>
      </c>
      <c r="U7" s="15" t="s">
        <v>266</v>
      </c>
      <c r="V7" s="15" t="s">
        <v>37</v>
      </c>
      <c r="W7" s="15">
        <v>300</v>
      </c>
      <c r="X7" s="15" t="s">
        <v>300</v>
      </c>
      <c r="Y7" s="15" t="s">
        <v>255</v>
      </c>
      <c r="AC7" s="15" t="s">
        <v>284</v>
      </c>
      <c r="AD7" s="15" t="s">
        <v>284</v>
      </c>
    </row>
    <row r="8" spans="1:30" hidden="1">
      <c r="A8" s="15" t="s">
        <v>301</v>
      </c>
      <c r="C8" s="15" t="s">
        <v>302</v>
      </c>
      <c r="D8" s="15" t="s">
        <v>303</v>
      </c>
      <c r="E8" s="15" t="s">
        <v>304</v>
      </c>
      <c r="F8" s="15" t="s">
        <v>245</v>
      </c>
      <c r="G8" s="15" t="s">
        <v>305</v>
      </c>
      <c r="H8" s="15" t="s">
        <v>306</v>
      </c>
      <c r="I8" s="24" t="s">
        <v>262</v>
      </c>
      <c r="J8" s="15">
        <v>10000</v>
      </c>
      <c r="K8" s="15" t="s">
        <v>307</v>
      </c>
      <c r="N8" s="23">
        <f t="shared" si="0"/>
        <v>18</v>
      </c>
      <c r="O8" s="23">
        <f t="shared" ref="O8:O21" si="3">W8/J8</f>
        <v>0</v>
      </c>
      <c r="P8" s="23">
        <f t="shared" ref="P8:P21" si="4">W8/K8</f>
        <v>0</v>
      </c>
      <c r="Q8" s="15" t="s">
        <v>308</v>
      </c>
      <c r="R8" s="15" t="s">
        <v>276</v>
      </c>
      <c r="S8" s="15">
        <v>200</v>
      </c>
      <c r="T8" s="15" t="s">
        <v>309</v>
      </c>
      <c r="U8" s="15" t="s">
        <v>266</v>
      </c>
      <c r="V8" s="15" t="s">
        <v>253</v>
      </c>
      <c r="X8" s="15" t="s">
        <v>254</v>
      </c>
      <c r="Y8" s="15" t="s">
        <v>255</v>
      </c>
      <c r="AC8" s="15" t="s">
        <v>284</v>
      </c>
      <c r="AD8" s="15" t="s">
        <v>284</v>
      </c>
    </row>
    <row r="9" spans="1:30" hidden="1">
      <c r="A9" s="15" t="s">
        <v>310</v>
      </c>
      <c r="C9" s="15" t="s">
        <v>311</v>
      </c>
      <c r="D9" s="15" t="s">
        <v>312</v>
      </c>
      <c r="E9" s="15" t="s">
        <v>313</v>
      </c>
      <c r="F9" s="15" t="s">
        <v>245</v>
      </c>
      <c r="G9" s="15" t="s">
        <v>314</v>
      </c>
      <c r="H9" s="15" t="s">
        <v>315</v>
      </c>
      <c r="I9" s="24" t="s">
        <v>262</v>
      </c>
      <c r="J9" s="15">
        <v>11000</v>
      </c>
      <c r="K9" s="15" t="s">
        <v>316</v>
      </c>
      <c r="N9" s="23">
        <f t="shared" si="0"/>
        <v>16.454545454545453</v>
      </c>
      <c r="O9" s="23">
        <f t="shared" si="3"/>
        <v>4.5454545454545456E-2</v>
      </c>
      <c r="P9" s="23">
        <f t="shared" si="4"/>
        <v>2.7624309392265192E-3</v>
      </c>
      <c r="Q9" s="15" t="s">
        <v>249</v>
      </c>
      <c r="R9" s="15" t="s">
        <v>276</v>
      </c>
      <c r="S9" s="15">
        <v>200</v>
      </c>
      <c r="T9" s="15" t="s">
        <v>317</v>
      </c>
      <c r="U9" s="15" t="s">
        <v>318</v>
      </c>
      <c r="V9" s="15" t="s">
        <v>253</v>
      </c>
      <c r="W9" s="15">
        <v>500</v>
      </c>
      <c r="X9" s="15" t="s">
        <v>251</v>
      </c>
      <c r="Y9" s="15" t="s">
        <v>255</v>
      </c>
      <c r="AC9" s="15" t="s">
        <v>319</v>
      </c>
      <c r="AD9" s="15" t="s">
        <v>319</v>
      </c>
    </row>
    <row r="10" spans="1:30" hidden="1">
      <c r="A10" s="15" t="s">
        <v>320</v>
      </c>
      <c r="C10" s="15" t="s">
        <v>321</v>
      </c>
      <c r="D10" s="15" t="s">
        <v>322</v>
      </c>
      <c r="E10" s="15" t="s">
        <v>323</v>
      </c>
      <c r="F10" s="15" t="s">
        <v>245</v>
      </c>
      <c r="G10" s="15" t="s">
        <v>324</v>
      </c>
      <c r="H10" s="15" t="s">
        <v>325</v>
      </c>
      <c r="I10" s="22"/>
      <c r="J10" s="15">
        <v>13000</v>
      </c>
      <c r="K10" s="15" t="s">
        <v>326</v>
      </c>
      <c r="N10" s="23">
        <f t="shared" si="0"/>
        <v>9.5384615384615383</v>
      </c>
      <c r="O10" s="23" t="e">
        <f>S10/J10</f>
        <v>#VALUE!</v>
      </c>
      <c r="P10" s="23" t="e">
        <f>S10/K10</f>
        <v>#VALUE!</v>
      </c>
      <c r="Q10" s="15" t="s">
        <v>327</v>
      </c>
      <c r="R10" s="15" t="s">
        <v>328</v>
      </c>
      <c r="S10" s="15" t="s">
        <v>299</v>
      </c>
      <c r="T10" s="15" t="s">
        <v>329</v>
      </c>
      <c r="U10" s="15" t="s">
        <v>266</v>
      </c>
      <c r="V10" s="15" t="s">
        <v>37</v>
      </c>
      <c r="W10" s="15">
        <v>300</v>
      </c>
      <c r="X10" s="15" t="s">
        <v>330</v>
      </c>
      <c r="Y10" s="15" t="s">
        <v>255</v>
      </c>
      <c r="AC10" s="15" t="s">
        <v>319</v>
      </c>
      <c r="AD10" s="15" t="s">
        <v>319</v>
      </c>
    </row>
    <row r="11" spans="1:30" hidden="1">
      <c r="A11" s="15" t="s">
        <v>331</v>
      </c>
      <c r="C11" s="15" t="s">
        <v>332</v>
      </c>
      <c r="D11" s="15" t="s">
        <v>333</v>
      </c>
      <c r="E11" s="15" t="s">
        <v>334</v>
      </c>
      <c r="F11" s="15" t="s">
        <v>272</v>
      </c>
      <c r="G11" s="15" t="s">
        <v>335</v>
      </c>
      <c r="H11" s="15" t="s">
        <v>336</v>
      </c>
      <c r="I11" s="24" t="s">
        <v>262</v>
      </c>
      <c r="J11" s="15">
        <v>17000</v>
      </c>
      <c r="K11" s="15" t="s">
        <v>337</v>
      </c>
      <c r="N11" s="23">
        <f t="shared" si="0"/>
        <v>15.647058823529411</v>
      </c>
      <c r="O11" s="23">
        <f t="shared" si="3"/>
        <v>1.7647058823529412E-2</v>
      </c>
      <c r="P11" s="23">
        <f t="shared" si="4"/>
        <v>1.1278195488721805E-3</v>
      </c>
      <c r="Q11" s="15" t="s">
        <v>308</v>
      </c>
      <c r="R11" s="15" t="s">
        <v>338</v>
      </c>
      <c r="S11" s="15">
        <v>200</v>
      </c>
      <c r="T11" s="15" t="s">
        <v>339</v>
      </c>
      <c r="U11" s="15" t="s">
        <v>266</v>
      </c>
      <c r="V11" s="15" t="s">
        <v>253</v>
      </c>
      <c r="W11" s="15">
        <v>300</v>
      </c>
      <c r="X11" s="15" t="s">
        <v>265</v>
      </c>
      <c r="Y11" s="15" t="s">
        <v>255</v>
      </c>
      <c r="AC11" s="15" t="s">
        <v>319</v>
      </c>
      <c r="AD11" s="15" t="s">
        <v>319</v>
      </c>
    </row>
    <row r="12" spans="1:30" hidden="1">
      <c r="A12" s="15" t="s">
        <v>318</v>
      </c>
      <c r="C12" s="15" t="s">
        <v>146</v>
      </c>
      <c r="D12" s="15" t="s">
        <v>147</v>
      </c>
      <c r="E12" s="15" t="s">
        <v>151</v>
      </c>
      <c r="F12" s="15" t="s">
        <v>245</v>
      </c>
      <c r="G12" s="15" t="s">
        <v>340</v>
      </c>
      <c r="H12" s="15" t="s">
        <v>149</v>
      </c>
      <c r="I12" s="24" t="s">
        <v>262</v>
      </c>
      <c r="J12" s="15">
        <v>13000</v>
      </c>
      <c r="K12" s="15" t="s">
        <v>341</v>
      </c>
      <c r="N12" s="23">
        <f t="shared" si="0"/>
        <v>15.615384615384615</v>
      </c>
      <c r="O12" s="23">
        <f t="shared" si="3"/>
        <v>0</v>
      </c>
      <c r="P12" s="23">
        <f t="shared" si="4"/>
        <v>0</v>
      </c>
      <c r="Q12" s="15" t="s">
        <v>249</v>
      </c>
      <c r="R12" s="15" t="s">
        <v>276</v>
      </c>
      <c r="S12" s="15">
        <v>200</v>
      </c>
      <c r="T12" s="15" t="s">
        <v>309</v>
      </c>
      <c r="U12" s="15" t="s">
        <v>266</v>
      </c>
      <c r="V12" s="15" t="s">
        <v>253</v>
      </c>
      <c r="X12" s="15" t="s">
        <v>254</v>
      </c>
      <c r="Y12" s="15" t="s">
        <v>255</v>
      </c>
      <c r="AC12" s="15" t="s">
        <v>319</v>
      </c>
      <c r="AD12" s="15" t="s">
        <v>319</v>
      </c>
    </row>
    <row r="13" spans="1:30" hidden="1">
      <c r="A13" s="15" t="s">
        <v>342</v>
      </c>
      <c r="C13" s="15" t="s">
        <v>343</v>
      </c>
      <c r="D13" s="15" t="s">
        <v>344</v>
      </c>
      <c r="E13" s="15" t="s">
        <v>345</v>
      </c>
      <c r="F13" s="15" t="s">
        <v>272</v>
      </c>
      <c r="G13" s="15" t="s">
        <v>343</v>
      </c>
      <c r="H13" s="15" t="s">
        <v>346</v>
      </c>
      <c r="I13" s="24" t="s">
        <v>262</v>
      </c>
      <c r="J13" s="15">
        <v>15000</v>
      </c>
      <c r="K13" s="15" t="s">
        <v>347</v>
      </c>
      <c r="N13" s="23">
        <f t="shared" si="0"/>
        <v>14</v>
      </c>
      <c r="O13" s="23">
        <f t="shared" si="3"/>
        <v>0</v>
      </c>
      <c r="P13" s="23">
        <f t="shared" si="4"/>
        <v>0</v>
      </c>
      <c r="Q13" s="15" t="s">
        <v>348</v>
      </c>
      <c r="R13" s="15" t="s">
        <v>349</v>
      </c>
      <c r="S13" s="15">
        <v>200</v>
      </c>
      <c r="T13" s="15" t="s">
        <v>253</v>
      </c>
      <c r="U13" s="15" t="s">
        <v>266</v>
      </c>
      <c r="V13" s="15" t="s">
        <v>253</v>
      </c>
      <c r="X13" s="15" t="s">
        <v>251</v>
      </c>
      <c r="Y13" s="15" t="s">
        <v>255</v>
      </c>
      <c r="AC13" s="15" t="s">
        <v>319</v>
      </c>
      <c r="AD13" s="15" t="s">
        <v>319</v>
      </c>
    </row>
    <row r="14" spans="1:30" hidden="1">
      <c r="A14" s="15" t="s">
        <v>350</v>
      </c>
      <c r="C14" s="15" t="s">
        <v>167</v>
      </c>
      <c r="D14" s="15" t="s">
        <v>168</v>
      </c>
      <c r="E14" s="15" t="s">
        <v>172</v>
      </c>
      <c r="F14" s="15" t="s">
        <v>245</v>
      </c>
      <c r="G14" s="15" t="s">
        <v>351</v>
      </c>
      <c r="H14" s="15" t="s">
        <v>352</v>
      </c>
      <c r="I14" s="24" t="s">
        <v>262</v>
      </c>
      <c r="J14" s="15">
        <v>30000</v>
      </c>
      <c r="K14" s="15" t="s">
        <v>353</v>
      </c>
      <c r="N14" s="23">
        <f t="shared" si="0"/>
        <v>13.766666666666667</v>
      </c>
      <c r="O14" s="23">
        <f t="shared" si="3"/>
        <v>0</v>
      </c>
      <c r="P14" s="23">
        <f t="shared" si="4"/>
        <v>0</v>
      </c>
      <c r="Q14" s="15" t="s">
        <v>249</v>
      </c>
      <c r="R14" s="15" t="s">
        <v>354</v>
      </c>
      <c r="S14" s="15">
        <v>300</v>
      </c>
      <c r="T14" s="15" t="s">
        <v>355</v>
      </c>
      <c r="U14" s="15" t="s">
        <v>252</v>
      </c>
      <c r="V14" s="15" t="s">
        <v>253</v>
      </c>
      <c r="X14" s="15" t="s">
        <v>265</v>
      </c>
      <c r="Y14" s="15" t="s">
        <v>255</v>
      </c>
      <c r="AC14" s="15" t="s">
        <v>319</v>
      </c>
      <c r="AD14" s="15" t="s">
        <v>319</v>
      </c>
    </row>
    <row r="15" spans="1:30" hidden="1">
      <c r="A15" s="15" t="s">
        <v>356</v>
      </c>
      <c r="C15" s="15" t="s">
        <v>357</v>
      </c>
      <c r="D15" s="15" t="s">
        <v>145</v>
      </c>
      <c r="E15" s="15" t="s">
        <v>145</v>
      </c>
      <c r="F15" s="15" t="s">
        <v>272</v>
      </c>
      <c r="G15" s="15" t="s">
        <v>358</v>
      </c>
      <c r="H15" s="15" t="s">
        <v>359</v>
      </c>
      <c r="I15" s="24" t="s">
        <v>262</v>
      </c>
      <c r="J15" s="15">
        <v>15000</v>
      </c>
      <c r="K15" s="15" t="s">
        <v>360</v>
      </c>
      <c r="N15" s="23">
        <f t="shared" si="0"/>
        <v>12.666666666666666</v>
      </c>
      <c r="O15" s="23">
        <f t="shared" si="3"/>
        <v>0.02</v>
      </c>
      <c r="P15" s="23">
        <f t="shared" si="4"/>
        <v>1.5789473684210526E-3</v>
      </c>
      <c r="Q15" s="15" t="s">
        <v>308</v>
      </c>
      <c r="R15" s="15" t="s">
        <v>361</v>
      </c>
      <c r="S15" s="15">
        <v>200</v>
      </c>
      <c r="T15" s="15" t="s">
        <v>265</v>
      </c>
      <c r="U15" s="15" t="s">
        <v>252</v>
      </c>
      <c r="V15" s="15" t="s">
        <v>253</v>
      </c>
      <c r="W15" s="15">
        <v>300</v>
      </c>
      <c r="X15" s="15" t="s">
        <v>265</v>
      </c>
      <c r="Y15" s="15" t="s">
        <v>255</v>
      </c>
      <c r="AC15" s="15" t="s">
        <v>319</v>
      </c>
      <c r="AD15" s="15" t="s">
        <v>319</v>
      </c>
    </row>
    <row r="16" spans="1:30" hidden="1">
      <c r="A16" s="15" t="s">
        <v>362</v>
      </c>
      <c r="C16" s="15" t="s">
        <v>363</v>
      </c>
      <c r="D16" s="15" t="s">
        <v>364</v>
      </c>
      <c r="E16" s="15" t="s">
        <v>365</v>
      </c>
      <c r="F16" s="15" t="s">
        <v>366</v>
      </c>
      <c r="G16" s="15" t="s">
        <v>367</v>
      </c>
      <c r="H16" s="15" t="s">
        <v>368</v>
      </c>
      <c r="I16" s="24" t="s">
        <v>262</v>
      </c>
      <c r="J16" s="15">
        <v>12000</v>
      </c>
      <c r="K16" s="15" t="s">
        <v>369</v>
      </c>
      <c r="N16" s="23">
        <f t="shared" si="0"/>
        <v>12.583333333333334</v>
      </c>
      <c r="O16" s="23">
        <f t="shared" si="3"/>
        <v>0</v>
      </c>
      <c r="P16" s="23">
        <f t="shared" si="4"/>
        <v>0</v>
      </c>
      <c r="Q16" s="15" t="s">
        <v>308</v>
      </c>
      <c r="R16" s="15" t="s">
        <v>370</v>
      </c>
      <c r="S16" s="15">
        <v>200</v>
      </c>
      <c r="T16" s="15" t="s">
        <v>283</v>
      </c>
      <c r="U16" s="15" t="s">
        <v>371</v>
      </c>
      <c r="V16" s="15" t="s">
        <v>253</v>
      </c>
      <c r="X16" s="15" t="s">
        <v>254</v>
      </c>
      <c r="Y16" s="15" t="s">
        <v>255</v>
      </c>
      <c r="AC16" s="15" t="s">
        <v>319</v>
      </c>
      <c r="AD16" s="15" t="s">
        <v>319</v>
      </c>
    </row>
    <row r="17" spans="1:30" hidden="1">
      <c r="A17" s="15" t="s">
        <v>372</v>
      </c>
      <c r="C17" s="15" t="s">
        <v>373</v>
      </c>
      <c r="D17" s="15" t="s">
        <v>374</v>
      </c>
      <c r="E17" s="15" t="s">
        <v>374</v>
      </c>
      <c r="F17" s="15" t="s">
        <v>245</v>
      </c>
      <c r="G17" s="15" t="s">
        <v>375</v>
      </c>
      <c r="H17" s="15" t="s">
        <v>376</v>
      </c>
      <c r="I17" s="24" t="s">
        <v>262</v>
      </c>
      <c r="J17" s="15">
        <v>11000</v>
      </c>
      <c r="K17" s="15" t="s">
        <v>377</v>
      </c>
      <c r="N17" s="23">
        <f t="shared" si="0"/>
        <v>12.545454545454545</v>
      </c>
      <c r="O17" s="23">
        <f t="shared" si="3"/>
        <v>0</v>
      </c>
      <c r="P17" s="23">
        <f t="shared" si="4"/>
        <v>0</v>
      </c>
      <c r="Q17" s="15" t="s">
        <v>249</v>
      </c>
      <c r="R17" s="15" t="s">
        <v>276</v>
      </c>
      <c r="S17" s="15">
        <v>300</v>
      </c>
      <c r="T17" s="15" t="s">
        <v>254</v>
      </c>
      <c r="U17" s="15" t="s">
        <v>278</v>
      </c>
      <c r="V17" s="15" t="s">
        <v>253</v>
      </c>
      <c r="X17" s="15" t="s">
        <v>254</v>
      </c>
      <c r="Y17" s="15" t="s">
        <v>255</v>
      </c>
      <c r="AC17" s="15" t="s">
        <v>378</v>
      </c>
      <c r="AD17" s="15" t="s">
        <v>378</v>
      </c>
    </row>
    <row r="18" spans="1:30" hidden="1">
      <c r="A18" s="15" t="s">
        <v>379</v>
      </c>
      <c r="C18" s="15" t="s">
        <v>154</v>
      </c>
      <c r="D18" s="15" t="s">
        <v>155</v>
      </c>
      <c r="E18" s="15" t="s">
        <v>158</v>
      </c>
      <c r="F18" s="15" t="s">
        <v>245</v>
      </c>
      <c r="G18" s="15" t="s">
        <v>126</v>
      </c>
      <c r="H18" s="15" t="s">
        <v>380</v>
      </c>
      <c r="I18" s="24" t="s">
        <v>262</v>
      </c>
      <c r="J18" s="15">
        <v>36000</v>
      </c>
      <c r="K18" s="15" t="s">
        <v>381</v>
      </c>
      <c r="N18" s="23">
        <f t="shared" si="0"/>
        <v>12.194444444444445</v>
      </c>
      <c r="O18" s="23">
        <f t="shared" si="3"/>
        <v>1.3888888888888888E-2</v>
      </c>
      <c r="P18" s="23">
        <f t="shared" si="4"/>
        <v>1.1389521640091116E-3</v>
      </c>
      <c r="Q18" s="15" t="s">
        <v>249</v>
      </c>
      <c r="R18" s="15" t="s">
        <v>276</v>
      </c>
      <c r="S18" s="15">
        <v>300</v>
      </c>
      <c r="T18" s="15" t="s">
        <v>291</v>
      </c>
      <c r="U18" s="15" t="s">
        <v>266</v>
      </c>
      <c r="V18" s="15" t="s">
        <v>37</v>
      </c>
      <c r="W18" s="15">
        <v>500</v>
      </c>
      <c r="X18" s="15" t="s">
        <v>382</v>
      </c>
      <c r="Y18" s="15" t="s">
        <v>255</v>
      </c>
      <c r="AC18" s="15" t="s">
        <v>383</v>
      </c>
      <c r="AD18" s="15" t="s">
        <v>383</v>
      </c>
    </row>
    <row r="19" spans="1:30" hidden="1">
      <c r="A19" s="15" t="s">
        <v>384</v>
      </c>
      <c r="C19" s="15" t="s">
        <v>385</v>
      </c>
      <c r="D19" s="15" t="s">
        <v>386</v>
      </c>
      <c r="E19" s="15" t="s">
        <v>386</v>
      </c>
      <c r="F19" s="15" t="s">
        <v>245</v>
      </c>
      <c r="G19" s="15" t="s">
        <v>97</v>
      </c>
      <c r="H19" s="15" t="s">
        <v>387</v>
      </c>
      <c r="I19" s="24" t="s">
        <v>262</v>
      </c>
      <c r="J19" s="15">
        <v>13420</v>
      </c>
      <c r="K19" s="15" t="s">
        <v>388</v>
      </c>
      <c r="N19" s="23">
        <f t="shared" si="0"/>
        <v>11.499254843517139</v>
      </c>
      <c r="O19" s="23">
        <f t="shared" si="3"/>
        <v>0</v>
      </c>
      <c r="P19" s="23">
        <f t="shared" si="4"/>
        <v>0</v>
      </c>
      <c r="Q19" s="15" t="s">
        <v>249</v>
      </c>
      <c r="R19" s="15" t="s">
        <v>389</v>
      </c>
      <c r="S19" s="15">
        <v>200</v>
      </c>
      <c r="T19" s="15" t="s">
        <v>329</v>
      </c>
      <c r="U19" s="15" t="s">
        <v>266</v>
      </c>
      <c r="V19" s="15" t="s">
        <v>253</v>
      </c>
      <c r="X19" s="15" t="s">
        <v>390</v>
      </c>
      <c r="Y19" s="15" t="s">
        <v>255</v>
      </c>
      <c r="AC19" s="15" t="s">
        <v>383</v>
      </c>
      <c r="AD19" s="15" t="s">
        <v>383</v>
      </c>
    </row>
    <row r="20" spans="1:30" hidden="1">
      <c r="A20" s="15" t="s">
        <v>391</v>
      </c>
      <c r="C20" s="15" t="s">
        <v>95</v>
      </c>
      <c r="D20" s="15" t="s">
        <v>96</v>
      </c>
      <c r="E20" s="15" t="s">
        <v>100</v>
      </c>
      <c r="F20" s="15" t="s">
        <v>245</v>
      </c>
      <c r="G20" s="15" t="s">
        <v>392</v>
      </c>
      <c r="H20" s="15" t="s">
        <v>98</v>
      </c>
      <c r="I20" s="24" t="s">
        <v>262</v>
      </c>
      <c r="J20" s="15">
        <v>14000</v>
      </c>
      <c r="K20" s="15" t="s">
        <v>393</v>
      </c>
      <c r="N20" s="23">
        <f t="shared" si="0"/>
        <v>11.428571428571429</v>
      </c>
      <c r="O20" s="23">
        <f t="shared" si="3"/>
        <v>2.1428571428571429E-2</v>
      </c>
      <c r="P20" s="23">
        <f t="shared" si="4"/>
        <v>1.8749999999999999E-3</v>
      </c>
      <c r="Q20" s="15" t="s">
        <v>308</v>
      </c>
      <c r="R20" s="15" t="s">
        <v>282</v>
      </c>
      <c r="S20" s="15">
        <v>200</v>
      </c>
      <c r="T20" s="15" t="s">
        <v>283</v>
      </c>
      <c r="U20" s="15" t="s">
        <v>266</v>
      </c>
      <c r="V20" s="15" t="s">
        <v>37</v>
      </c>
      <c r="W20" s="15">
        <v>300</v>
      </c>
      <c r="X20" s="15" t="s">
        <v>394</v>
      </c>
      <c r="Y20" s="15" t="s">
        <v>255</v>
      </c>
      <c r="AC20" s="15" t="s">
        <v>383</v>
      </c>
      <c r="AD20" s="15" t="s">
        <v>383</v>
      </c>
    </row>
    <row r="21" spans="1:30" hidden="1">
      <c r="A21" s="15" t="s">
        <v>395</v>
      </c>
      <c r="C21" s="15" t="s">
        <v>111</v>
      </c>
      <c r="D21" s="15" t="s">
        <v>112</v>
      </c>
      <c r="E21" s="15" t="s">
        <v>115</v>
      </c>
      <c r="F21" s="15" t="s">
        <v>245</v>
      </c>
      <c r="G21" s="15" t="s">
        <v>396</v>
      </c>
      <c r="H21" s="15" t="s">
        <v>397</v>
      </c>
      <c r="I21" s="24" t="s">
        <v>262</v>
      </c>
      <c r="J21" s="15">
        <v>63000</v>
      </c>
      <c r="K21" s="15" t="s">
        <v>398</v>
      </c>
      <c r="N21" s="23">
        <f t="shared" si="0"/>
        <v>11.19047619047619</v>
      </c>
      <c r="O21" s="23">
        <f t="shared" si="3"/>
        <v>7.9365079365079361E-3</v>
      </c>
      <c r="P21" s="23">
        <f t="shared" si="4"/>
        <v>7.0921985815602842E-4</v>
      </c>
      <c r="Q21" s="15" t="s">
        <v>399</v>
      </c>
      <c r="R21" s="15" t="s">
        <v>400</v>
      </c>
      <c r="S21" s="15">
        <v>300</v>
      </c>
      <c r="T21" s="15" t="s">
        <v>283</v>
      </c>
      <c r="U21" s="15" t="s">
        <v>252</v>
      </c>
      <c r="V21" s="15" t="s">
        <v>37</v>
      </c>
      <c r="W21" s="15">
        <v>500</v>
      </c>
      <c r="X21" s="15" t="s">
        <v>401</v>
      </c>
      <c r="Y21" s="15" t="s">
        <v>255</v>
      </c>
      <c r="AC21" s="15" t="s">
        <v>383</v>
      </c>
      <c r="AD21" s="15" t="s">
        <v>383</v>
      </c>
    </row>
    <row r="22" spans="1:30" hidden="1">
      <c r="A22" s="15" t="s">
        <v>402</v>
      </c>
      <c r="C22" s="15" t="s">
        <v>403</v>
      </c>
      <c r="D22" s="15" t="s">
        <v>404</v>
      </c>
      <c r="E22" s="15" t="s">
        <v>404</v>
      </c>
      <c r="F22" s="15" t="s">
        <v>245</v>
      </c>
      <c r="G22" s="15" t="s">
        <v>405</v>
      </c>
      <c r="H22" s="15" t="s">
        <v>406</v>
      </c>
      <c r="I22" s="22"/>
      <c r="J22" s="15">
        <v>66000</v>
      </c>
      <c r="K22" s="15" t="s">
        <v>407</v>
      </c>
      <c r="N22" s="23">
        <f t="shared" si="0"/>
        <v>5.1060606060606064</v>
      </c>
      <c r="O22" s="23" t="e">
        <f t="shared" ref="O22:O24" si="5">S22/J22</f>
        <v>#VALUE!</v>
      </c>
      <c r="P22" s="23" t="e">
        <f t="shared" ref="P22:P24" si="6">S22/K22</f>
        <v>#VALUE!</v>
      </c>
      <c r="Q22" s="15" t="s">
        <v>249</v>
      </c>
      <c r="R22" s="15" t="s">
        <v>408</v>
      </c>
      <c r="S22" s="15" t="s">
        <v>299</v>
      </c>
      <c r="T22" s="15" t="s">
        <v>283</v>
      </c>
      <c r="U22" s="15" t="s">
        <v>266</v>
      </c>
      <c r="V22" s="15" t="s">
        <v>37</v>
      </c>
      <c r="W22" s="15">
        <v>500</v>
      </c>
      <c r="X22" s="15" t="s">
        <v>406</v>
      </c>
      <c r="Y22" s="15" t="s">
        <v>255</v>
      </c>
      <c r="AC22" s="15" t="s">
        <v>409</v>
      </c>
      <c r="AD22" s="15" t="s">
        <v>409</v>
      </c>
    </row>
    <row r="23" spans="1:30" hidden="1">
      <c r="A23" s="15" t="s">
        <v>410</v>
      </c>
      <c r="C23" s="15" t="s">
        <v>411</v>
      </c>
      <c r="D23" s="15" t="s">
        <v>412</v>
      </c>
      <c r="E23" s="15" t="s">
        <v>413</v>
      </c>
      <c r="F23" s="15" t="s">
        <v>272</v>
      </c>
      <c r="G23" s="15" t="s">
        <v>411</v>
      </c>
      <c r="H23" s="15" t="s">
        <v>414</v>
      </c>
      <c r="J23" s="15">
        <v>14000</v>
      </c>
      <c r="K23" s="15" t="s">
        <v>415</v>
      </c>
      <c r="N23" s="23">
        <f t="shared" si="0"/>
        <v>11</v>
      </c>
      <c r="O23" s="23">
        <f t="shared" si="5"/>
        <v>1.4285714285714285E-2</v>
      </c>
      <c r="P23" s="23">
        <f t="shared" si="6"/>
        <v>1.2987012987012987E-3</v>
      </c>
      <c r="Q23" s="15" t="s">
        <v>416</v>
      </c>
      <c r="R23" s="15" t="s">
        <v>417</v>
      </c>
      <c r="S23" s="15">
        <v>200</v>
      </c>
      <c r="T23" s="15" t="s">
        <v>253</v>
      </c>
      <c r="U23" s="15" t="s">
        <v>266</v>
      </c>
      <c r="V23" s="15" t="s">
        <v>253</v>
      </c>
      <c r="X23" s="15" t="s">
        <v>251</v>
      </c>
      <c r="Y23" s="15" t="s">
        <v>255</v>
      </c>
      <c r="AC23" s="15" t="s">
        <v>409</v>
      </c>
      <c r="AD23" s="15" t="s">
        <v>409</v>
      </c>
    </row>
    <row r="24" spans="1:30" hidden="1">
      <c r="A24" s="15" t="s">
        <v>418</v>
      </c>
      <c r="C24" s="15" t="s">
        <v>419</v>
      </c>
      <c r="D24" s="15" t="s">
        <v>420</v>
      </c>
      <c r="E24" s="15" t="s">
        <v>420</v>
      </c>
      <c r="F24" s="15" t="s">
        <v>245</v>
      </c>
      <c r="G24" s="15" t="s">
        <v>419</v>
      </c>
      <c r="H24" s="15" t="s">
        <v>421</v>
      </c>
      <c r="I24" s="22"/>
      <c r="J24" s="15">
        <v>32000</v>
      </c>
      <c r="K24" s="15" t="s">
        <v>422</v>
      </c>
      <c r="N24" s="23">
        <f t="shared" si="0"/>
        <v>8.28125</v>
      </c>
      <c r="O24" s="23" t="e">
        <f t="shared" si="5"/>
        <v>#VALUE!</v>
      </c>
      <c r="P24" s="23" t="e">
        <f t="shared" si="6"/>
        <v>#VALUE!</v>
      </c>
      <c r="Q24" s="15" t="s">
        <v>249</v>
      </c>
      <c r="R24" s="15" t="s">
        <v>423</v>
      </c>
      <c r="S24" s="15" t="s">
        <v>299</v>
      </c>
      <c r="T24" s="15" t="s">
        <v>283</v>
      </c>
      <c r="U24" s="15" t="s">
        <v>424</v>
      </c>
      <c r="V24" s="15" t="s">
        <v>37</v>
      </c>
      <c r="W24" s="15">
        <v>500</v>
      </c>
      <c r="X24" s="15" t="s">
        <v>421</v>
      </c>
      <c r="Y24" s="15" t="s">
        <v>255</v>
      </c>
      <c r="AC24" s="15" t="s">
        <v>409</v>
      </c>
      <c r="AD24" s="15" t="s">
        <v>409</v>
      </c>
    </row>
    <row r="25" spans="1:30" hidden="1">
      <c r="A25" s="15" t="s">
        <v>425</v>
      </c>
      <c r="C25" s="15" t="s">
        <v>426</v>
      </c>
      <c r="D25" s="15" t="s">
        <v>136</v>
      </c>
      <c r="E25" s="15" t="s">
        <v>140</v>
      </c>
      <c r="F25" s="15" t="s">
        <v>245</v>
      </c>
      <c r="G25" s="15" t="s">
        <v>137</v>
      </c>
      <c r="H25" s="15" t="s">
        <v>138</v>
      </c>
      <c r="I25" s="24" t="s">
        <v>262</v>
      </c>
      <c r="J25" s="15">
        <v>11000</v>
      </c>
      <c r="K25" s="15" t="s">
        <v>427</v>
      </c>
      <c r="N25" s="23">
        <f t="shared" si="0"/>
        <v>11.181818181818182</v>
      </c>
      <c r="O25" s="23">
        <f t="shared" ref="O25:O30" si="7">W25/J25</f>
        <v>0</v>
      </c>
      <c r="P25" s="23">
        <f t="shared" ref="P25:P30" si="8">W25/K25</f>
        <v>0</v>
      </c>
      <c r="Q25" s="15" t="s">
        <v>249</v>
      </c>
      <c r="R25" s="15" t="s">
        <v>408</v>
      </c>
      <c r="S25" s="15">
        <v>200</v>
      </c>
      <c r="T25" s="15" t="s">
        <v>355</v>
      </c>
      <c r="U25" s="15" t="s">
        <v>266</v>
      </c>
      <c r="V25" s="15" t="s">
        <v>253</v>
      </c>
      <c r="X25" s="15" t="s">
        <v>254</v>
      </c>
      <c r="Y25" s="15" t="s">
        <v>255</v>
      </c>
      <c r="AC25" s="15" t="s">
        <v>409</v>
      </c>
      <c r="AD25" s="15" t="s">
        <v>409</v>
      </c>
    </row>
    <row r="26" spans="1:30" hidden="1">
      <c r="A26" s="15" t="s">
        <v>428</v>
      </c>
      <c r="C26" s="15" t="s">
        <v>119</v>
      </c>
      <c r="D26" s="15" t="s">
        <v>120</v>
      </c>
      <c r="E26" s="15" t="s">
        <v>124</v>
      </c>
      <c r="F26" s="15" t="s">
        <v>272</v>
      </c>
      <c r="G26" s="15" t="s">
        <v>429</v>
      </c>
      <c r="H26" s="15" t="s">
        <v>430</v>
      </c>
      <c r="I26" s="24" t="s">
        <v>262</v>
      </c>
      <c r="J26" s="15">
        <v>11268</v>
      </c>
      <c r="K26" s="15" t="s">
        <v>431</v>
      </c>
      <c r="N26" s="23">
        <f t="shared" si="0"/>
        <v>9.4071707490237841</v>
      </c>
      <c r="O26" s="23">
        <f t="shared" si="7"/>
        <v>0</v>
      </c>
      <c r="P26" s="23">
        <f t="shared" si="8"/>
        <v>0</v>
      </c>
      <c r="Q26" s="15" t="s">
        <v>249</v>
      </c>
      <c r="R26" s="15" t="s">
        <v>432</v>
      </c>
      <c r="S26" s="15">
        <v>200</v>
      </c>
      <c r="T26" s="15" t="s">
        <v>309</v>
      </c>
      <c r="U26" s="15" t="s">
        <v>252</v>
      </c>
      <c r="V26" s="15" t="s">
        <v>253</v>
      </c>
      <c r="X26" s="15" t="s">
        <v>265</v>
      </c>
      <c r="Y26" s="15" t="s">
        <v>255</v>
      </c>
      <c r="AC26" s="15" t="s">
        <v>409</v>
      </c>
      <c r="AD26" s="15" t="s">
        <v>409</v>
      </c>
    </row>
    <row r="27" spans="1:30" hidden="1">
      <c r="A27" s="15" t="s">
        <v>433</v>
      </c>
      <c r="C27" s="15" t="s">
        <v>434</v>
      </c>
      <c r="D27" s="15" t="s">
        <v>435</v>
      </c>
      <c r="E27" s="15" t="s">
        <v>435</v>
      </c>
      <c r="F27" s="15" t="s">
        <v>245</v>
      </c>
      <c r="G27" s="15" t="s">
        <v>436</v>
      </c>
      <c r="H27" s="15" t="s">
        <v>437</v>
      </c>
      <c r="J27" s="15">
        <v>55000</v>
      </c>
      <c r="K27" s="15" t="s">
        <v>438</v>
      </c>
      <c r="N27" s="23">
        <f t="shared" si="0"/>
        <v>6.7636363636363637</v>
      </c>
      <c r="O27" s="23" t="e">
        <f t="shared" ref="O27:O33" si="9">S27/J27</f>
        <v>#VALUE!</v>
      </c>
      <c r="P27" s="23" t="e">
        <f t="shared" ref="P27:P33" si="10">S27/K27</f>
        <v>#VALUE!</v>
      </c>
      <c r="Q27" s="15" t="s">
        <v>249</v>
      </c>
      <c r="R27" s="15" t="s">
        <v>408</v>
      </c>
      <c r="S27" s="15" t="s">
        <v>299</v>
      </c>
      <c r="T27" s="15" t="s">
        <v>283</v>
      </c>
      <c r="U27" s="15" t="s">
        <v>266</v>
      </c>
      <c r="V27" s="15" t="s">
        <v>37</v>
      </c>
      <c r="W27" s="15">
        <v>500</v>
      </c>
      <c r="X27" s="15" t="s">
        <v>437</v>
      </c>
      <c r="Y27" s="15" t="s">
        <v>255</v>
      </c>
      <c r="AC27" s="15" t="s">
        <v>409</v>
      </c>
      <c r="AD27" s="15" t="s">
        <v>409</v>
      </c>
    </row>
    <row r="28" spans="1:30" hidden="1">
      <c r="A28" s="15" t="s">
        <v>439</v>
      </c>
      <c r="C28" s="15" t="s">
        <v>440</v>
      </c>
      <c r="D28" s="15" t="s">
        <v>89</v>
      </c>
      <c r="E28" s="15" t="s">
        <v>89</v>
      </c>
      <c r="F28" s="15" t="s">
        <v>272</v>
      </c>
      <c r="G28" s="15" t="s">
        <v>90</v>
      </c>
      <c r="H28" s="15" t="s">
        <v>91</v>
      </c>
      <c r="I28" s="24" t="s">
        <v>262</v>
      </c>
      <c r="J28" s="15">
        <v>32000</v>
      </c>
      <c r="K28" s="15" t="s">
        <v>441</v>
      </c>
      <c r="N28" s="23">
        <f t="shared" si="0"/>
        <v>9.375</v>
      </c>
      <c r="O28" s="23">
        <f t="shared" si="7"/>
        <v>1.5625E-2</v>
      </c>
      <c r="P28" s="23">
        <f t="shared" si="8"/>
        <v>1.6666666666666668E-3</v>
      </c>
      <c r="Q28" s="15" t="s">
        <v>249</v>
      </c>
      <c r="R28" s="15" t="s">
        <v>276</v>
      </c>
      <c r="S28" s="15">
        <v>300</v>
      </c>
      <c r="T28" s="15" t="s">
        <v>283</v>
      </c>
      <c r="U28" s="15" t="s">
        <v>442</v>
      </c>
      <c r="V28" s="15" t="s">
        <v>253</v>
      </c>
      <c r="W28" s="15">
        <v>500</v>
      </c>
      <c r="X28" s="15" t="s">
        <v>91</v>
      </c>
      <c r="Y28" s="15" t="s">
        <v>255</v>
      </c>
      <c r="AC28" s="15" t="s">
        <v>409</v>
      </c>
      <c r="AD28" s="15" t="s">
        <v>409</v>
      </c>
    </row>
    <row r="29" spans="1:30" hidden="1">
      <c r="A29" s="15" t="s">
        <v>443</v>
      </c>
      <c r="C29" s="15" t="s">
        <v>79</v>
      </c>
      <c r="D29" s="15" t="s">
        <v>80</v>
      </c>
      <c r="E29" s="15" t="s">
        <v>84</v>
      </c>
      <c r="F29" s="15" t="s">
        <v>272</v>
      </c>
      <c r="G29" s="15" t="s">
        <v>81</v>
      </c>
      <c r="H29" s="15" t="s">
        <v>444</v>
      </c>
      <c r="I29" s="24" t="s">
        <v>262</v>
      </c>
      <c r="J29" s="15">
        <v>37000</v>
      </c>
      <c r="K29" s="15" t="s">
        <v>445</v>
      </c>
      <c r="N29" s="23">
        <f t="shared" si="0"/>
        <v>8.4324324324324316</v>
      </c>
      <c r="O29" s="23">
        <f t="shared" si="7"/>
        <v>1.3513513513513514E-2</v>
      </c>
      <c r="P29" s="23">
        <f t="shared" si="8"/>
        <v>1.6025641025641025E-3</v>
      </c>
      <c r="Q29" s="15" t="s">
        <v>308</v>
      </c>
      <c r="R29" s="15" t="s">
        <v>276</v>
      </c>
      <c r="S29" s="15">
        <v>300</v>
      </c>
      <c r="T29" s="15" t="s">
        <v>283</v>
      </c>
      <c r="U29" s="15" t="s">
        <v>252</v>
      </c>
      <c r="V29" s="15" t="s">
        <v>37</v>
      </c>
      <c r="W29" s="15">
        <v>500</v>
      </c>
      <c r="X29" s="15" t="s">
        <v>446</v>
      </c>
      <c r="Y29" s="15" t="s">
        <v>255</v>
      </c>
      <c r="AC29" s="15" t="s">
        <v>447</v>
      </c>
      <c r="AD29" s="15" t="s">
        <v>447</v>
      </c>
    </row>
    <row r="30" spans="1:30" hidden="1">
      <c r="A30" s="15" t="s">
        <v>448</v>
      </c>
      <c r="C30" s="15" t="s">
        <v>449</v>
      </c>
      <c r="D30" s="15" t="s">
        <v>450</v>
      </c>
      <c r="E30" s="15" t="s">
        <v>451</v>
      </c>
      <c r="F30" s="15" t="s">
        <v>366</v>
      </c>
      <c r="G30" s="15" t="s">
        <v>452</v>
      </c>
      <c r="H30" s="15" t="s">
        <v>453</v>
      </c>
      <c r="I30" s="24" t="s">
        <v>262</v>
      </c>
      <c r="J30" s="15">
        <v>14000</v>
      </c>
      <c r="K30" s="15" t="s">
        <v>454</v>
      </c>
      <c r="N30" s="23">
        <f t="shared" si="0"/>
        <v>8.2857142857142865</v>
      </c>
      <c r="O30" s="23">
        <f t="shared" si="7"/>
        <v>2.1428571428571429E-2</v>
      </c>
      <c r="P30" s="23">
        <f t="shared" si="8"/>
        <v>2.5862068965517241E-3</v>
      </c>
      <c r="Q30" s="15" t="s">
        <v>308</v>
      </c>
      <c r="R30" s="15" t="s">
        <v>455</v>
      </c>
      <c r="S30" s="15">
        <v>200</v>
      </c>
      <c r="T30" s="15" t="s">
        <v>277</v>
      </c>
      <c r="U30" s="15" t="s">
        <v>456</v>
      </c>
      <c r="V30" s="15" t="s">
        <v>37</v>
      </c>
      <c r="W30" s="15">
        <v>300</v>
      </c>
      <c r="X30" s="15" t="s">
        <v>457</v>
      </c>
      <c r="Y30" s="15" t="s">
        <v>255</v>
      </c>
      <c r="AC30" s="15" t="s">
        <v>447</v>
      </c>
      <c r="AD30" s="15" t="s">
        <v>447</v>
      </c>
    </row>
    <row r="31" spans="1:30" hidden="1">
      <c r="A31" s="15" t="s">
        <v>458</v>
      </c>
      <c r="C31" s="15" t="s">
        <v>459</v>
      </c>
      <c r="D31" s="15" t="s">
        <v>460</v>
      </c>
      <c r="E31" s="15" t="s">
        <v>460</v>
      </c>
      <c r="F31" s="15" t="s">
        <v>245</v>
      </c>
      <c r="G31" s="15" t="s">
        <v>461</v>
      </c>
      <c r="H31" s="15" t="s">
        <v>462</v>
      </c>
      <c r="I31" s="22"/>
      <c r="J31" s="15">
        <v>72000</v>
      </c>
      <c r="K31" s="15" t="s">
        <v>463</v>
      </c>
      <c r="N31" s="23">
        <f t="shared" si="0"/>
        <v>7.1111111111111107</v>
      </c>
      <c r="O31" s="23" t="e">
        <f t="shared" si="9"/>
        <v>#VALUE!</v>
      </c>
      <c r="P31" s="23" t="e">
        <f t="shared" si="10"/>
        <v>#VALUE!</v>
      </c>
      <c r="Q31" s="15" t="s">
        <v>249</v>
      </c>
      <c r="R31" s="15" t="s">
        <v>464</v>
      </c>
      <c r="S31" s="15" t="s">
        <v>299</v>
      </c>
      <c r="T31" s="15" t="s">
        <v>283</v>
      </c>
      <c r="U31" s="15" t="s">
        <v>266</v>
      </c>
      <c r="V31" s="15" t="s">
        <v>37</v>
      </c>
      <c r="W31" s="15">
        <v>500</v>
      </c>
      <c r="X31" s="15" t="s">
        <v>462</v>
      </c>
      <c r="Y31" s="15" t="s">
        <v>255</v>
      </c>
      <c r="AC31" s="15" t="s">
        <v>447</v>
      </c>
      <c r="AD31" s="15" t="s">
        <v>447</v>
      </c>
    </row>
    <row r="32" spans="1:30" hidden="1">
      <c r="A32" s="15" t="s">
        <v>465</v>
      </c>
      <c r="C32" s="15" t="s">
        <v>466</v>
      </c>
      <c r="D32" s="15" t="s">
        <v>467</v>
      </c>
      <c r="E32" s="15" t="s">
        <v>467</v>
      </c>
      <c r="F32" s="15" t="s">
        <v>245</v>
      </c>
      <c r="G32" s="15" t="s">
        <v>468</v>
      </c>
      <c r="H32" s="15" t="s">
        <v>469</v>
      </c>
      <c r="I32" s="22"/>
      <c r="J32" s="15">
        <v>10000</v>
      </c>
      <c r="K32" s="15" t="s">
        <v>377</v>
      </c>
      <c r="N32" s="23">
        <f t="shared" si="0"/>
        <v>13.8</v>
      </c>
      <c r="O32" s="23" t="e">
        <f t="shared" si="9"/>
        <v>#VALUE!</v>
      </c>
      <c r="P32" s="23" t="e">
        <f t="shared" si="10"/>
        <v>#VALUE!</v>
      </c>
      <c r="Q32" s="15" t="s">
        <v>249</v>
      </c>
      <c r="R32" s="15" t="s">
        <v>276</v>
      </c>
      <c r="S32" s="15" t="s">
        <v>299</v>
      </c>
      <c r="T32" s="15" t="s">
        <v>470</v>
      </c>
      <c r="U32" s="15" t="s">
        <v>266</v>
      </c>
      <c r="V32" s="15" t="s">
        <v>253</v>
      </c>
      <c r="W32" s="15">
        <v>300</v>
      </c>
      <c r="X32" s="15" t="s">
        <v>469</v>
      </c>
      <c r="Y32" s="15" t="s">
        <v>255</v>
      </c>
      <c r="AC32" s="15" t="s">
        <v>447</v>
      </c>
      <c r="AD32" s="15" t="s">
        <v>447</v>
      </c>
    </row>
    <row r="33" spans="1:30" hidden="1">
      <c r="A33" s="15" t="s">
        <v>471</v>
      </c>
      <c r="C33" s="15" t="s">
        <v>472</v>
      </c>
      <c r="D33" s="15" t="s">
        <v>473</v>
      </c>
      <c r="E33" s="15" t="s">
        <v>473</v>
      </c>
      <c r="F33" s="15" t="s">
        <v>245</v>
      </c>
      <c r="G33" s="15" t="s">
        <v>472</v>
      </c>
      <c r="H33" s="15" t="s">
        <v>474</v>
      </c>
      <c r="I33" s="22"/>
      <c r="J33" s="15">
        <v>55000</v>
      </c>
      <c r="K33" s="15" t="s">
        <v>475</v>
      </c>
      <c r="N33" s="23">
        <f t="shared" si="0"/>
        <v>5.6363636363636367</v>
      </c>
      <c r="O33" s="23" t="e">
        <f t="shared" si="9"/>
        <v>#VALUE!</v>
      </c>
      <c r="P33" s="23" t="e">
        <f t="shared" si="10"/>
        <v>#VALUE!</v>
      </c>
      <c r="Q33" s="15" t="s">
        <v>308</v>
      </c>
      <c r="R33" s="15" t="s">
        <v>276</v>
      </c>
      <c r="S33" s="15" t="s">
        <v>299</v>
      </c>
      <c r="T33" s="15" t="s">
        <v>283</v>
      </c>
      <c r="U33" s="15" t="s">
        <v>266</v>
      </c>
      <c r="V33" s="15" t="s">
        <v>37</v>
      </c>
      <c r="W33" s="15">
        <v>500</v>
      </c>
      <c r="X33" s="15" t="s">
        <v>474</v>
      </c>
      <c r="Y33" s="15" t="s">
        <v>255</v>
      </c>
      <c r="AC33" s="15" t="s">
        <v>447</v>
      </c>
      <c r="AD33" s="15" t="s">
        <v>447</v>
      </c>
    </row>
    <row r="34" spans="1:30" hidden="1">
      <c r="A34" s="15" t="s">
        <v>476</v>
      </c>
      <c r="C34" s="15" t="s">
        <v>2166</v>
      </c>
      <c r="D34" s="15" t="s">
        <v>161</v>
      </c>
      <c r="E34" s="15" t="s">
        <v>478</v>
      </c>
      <c r="F34" s="15" t="s">
        <v>272</v>
      </c>
      <c r="G34" s="15" t="s">
        <v>479</v>
      </c>
      <c r="H34" s="15" t="s">
        <v>480</v>
      </c>
      <c r="I34" s="24" t="s">
        <v>262</v>
      </c>
      <c r="J34" s="15">
        <v>12000</v>
      </c>
      <c r="K34" s="15" t="s">
        <v>481</v>
      </c>
      <c r="N34" s="23">
        <f t="shared" si="0"/>
        <v>8.1666666666666661</v>
      </c>
      <c r="O34" s="23">
        <f>W34/J34</f>
        <v>0</v>
      </c>
      <c r="P34" s="23">
        <f>W34/K34</f>
        <v>0</v>
      </c>
      <c r="Q34" s="15" t="s">
        <v>249</v>
      </c>
      <c r="R34" s="15" t="s">
        <v>482</v>
      </c>
      <c r="S34" s="15">
        <v>200</v>
      </c>
      <c r="T34" s="15" t="s">
        <v>309</v>
      </c>
      <c r="U34" s="15" t="s">
        <v>252</v>
      </c>
      <c r="V34" s="15" t="s">
        <v>253</v>
      </c>
      <c r="X34" s="15" t="s">
        <v>265</v>
      </c>
      <c r="Y34" s="15" t="s">
        <v>255</v>
      </c>
      <c r="AC34" s="15" t="s">
        <v>447</v>
      </c>
      <c r="AD34" s="15" t="s">
        <v>447</v>
      </c>
    </row>
    <row r="35" spans="1:30" hidden="1">
      <c r="A35" s="15" t="s">
        <v>483</v>
      </c>
      <c r="C35" s="15" t="s">
        <v>67</v>
      </c>
      <c r="D35" s="15" t="s">
        <v>68</v>
      </c>
      <c r="E35" s="15" t="s">
        <v>68</v>
      </c>
      <c r="F35" s="15" t="s">
        <v>245</v>
      </c>
      <c r="G35" s="15" t="s">
        <v>69</v>
      </c>
      <c r="H35" s="15" t="s">
        <v>70</v>
      </c>
      <c r="J35" s="15">
        <v>22000</v>
      </c>
      <c r="K35" s="15" t="s">
        <v>484</v>
      </c>
      <c r="N35" s="23">
        <f t="shared" si="0"/>
        <v>6.6818181818181817</v>
      </c>
      <c r="O35" s="23" t="e">
        <f t="shared" ref="O35:O41" si="11">S35/J35</f>
        <v>#VALUE!</v>
      </c>
      <c r="P35" s="23" t="e">
        <f t="shared" ref="P35:P41" si="12">S35/K35</f>
        <v>#VALUE!</v>
      </c>
      <c r="Q35" s="15" t="s">
        <v>249</v>
      </c>
      <c r="R35" s="15" t="s">
        <v>408</v>
      </c>
      <c r="S35" s="15" t="s">
        <v>299</v>
      </c>
      <c r="T35" s="15" t="s">
        <v>283</v>
      </c>
      <c r="U35" s="15" t="s">
        <v>266</v>
      </c>
      <c r="V35" s="15" t="s">
        <v>37</v>
      </c>
      <c r="W35" s="15">
        <v>300</v>
      </c>
      <c r="X35" s="15" t="s">
        <v>70</v>
      </c>
      <c r="Y35" s="15" t="s">
        <v>255</v>
      </c>
      <c r="AC35" s="15" t="s">
        <v>485</v>
      </c>
      <c r="AD35" s="15" t="s">
        <v>485</v>
      </c>
    </row>
    <row r="36" spans="1:30" hidden="1">
      <c r="A36" s="15" t="s">
        <v>486</v>
      </c>
      <c r="C36" s="15" t="s">
        <v>487</v>
      </c>
      <c r="D36" s="15" t="s">
        <v>488</v>
      </c>
      <c r="E36" s="15" t="s">
        <v>488</v>
      </c>
      <c r="F36" s="15" t="s">
        <v>245</v>
      </c>
      <c r="G36" s="15" t="s">
        <v>487</v>
      </c>
      <c r="H36" s="15" t="s">
        <v>489</v>
      </c>
      <c r="I36" s="22"/>
      <c r="J36" s="15">
        <v>47000</v>
      </c>
      <c r="K36" s="15" t="s">
        <v>490</v>
      </c>
      <c r="N36" s="23">
        <f t="shared" si="0"/>
        <v>7.0638297872340425</v>
      </c>
      <c r="O36" s="23" t="e">
        <f t="shared" si="11"/>
        <v>#VALUE!</v>
      </c>
      <c r="P36" s="23" t="e">
        <f t="shared" si="12"/>
        <v>#VALUE!</v>
      </c>
      <c r="Q36" s="15" t="s">
        <v>491</v>
      </c>
      <c r="R36" s="15" t="s">
        <v>492</v>
      </c>
      <c r="S36" s="15" t="s">
        <v>299</v>
      </c>
      <c r="T36" s="15" t="s">
        <v>283</v>
      </c>
      <c r="U36" s="15" t="s">
        <v>493</v>
      </c>
      <c r="V36" s="15" t="s">
        <v>37</v>
      </c>
      <c r="W36" s="15">
        <v>500</v>
      </c>
      <c r="X36" s="15" t="s">
        <v>489</v>
      </c>
      <c r="Y36" s="15" t="s">
        <v>255</v>
      </c>
      <c r="AC36" s="15" t="s">
        <v>494</v>
      </c>
      <c r="AD36" s="15" t="s">
        <v>494</v>
      </c>
    </row>
    <row r="37" spans="1:30" hidden="1">
      <c r="A37" s="15" t="s">
        <v>495</v>
      </c>
      <c r="C37" s="15" t="s">
        <v>496</v>
      </c>
      <c r="D37" s="15" t="s">
        <v>497</v>
      </c>
      <c r="E37" s="15" t="s">
        <v>497</v>
      </c>
      <c r="F37" s="15" t="s">
        <v>245</v>
      </c>
      <c r="G37" s="15" t="s">
        <v>498</v>
      </c>
      <c r="H37" s="15" t="s">
        <v>499</v>
      </c>
      <c r="I37" s="22"/>
      <c r="J37" s="15">
        <v>13000</v>
      </c>
      <c r="K37" s="15" t="s">
        <v>500</v>
      </c>
      <c r="N37" s="23">
        <f t="shared" si="0"/>
        <v>12.461538461538462</v>
      </c>
      <c r="O37" s="23" t="e">
        <f t="shared" si="11"/>
        <v>#VALUE!</v>
      </c>
      <c r="P37" s="23" t="e">
        <f t="shared" si="12"/>
        <v>#VALUE!</v>
      </c>
      <c r="Q37" s="15" t="s">
        <v>249</v>
      </c>
      <c r="R37" s="15" t="s">
        <v>408</v>
      </c>
      <c r="S37" s="15" t="s">
        <v>299</v>
      </c>
      <c r="T37" s="15" t="s">
        <v>283</v>
      </c>
      <c r="U37" s="15" t="s">
        <v>266</v>
      </c>
      <c r="V37" s="15" t="s">
        <v>37</v>
      </c>
      <c r="W37" s="15">
        <v>300</v>
      </c>
      <c r="X37" s="15" t="s">
        <v>499</v>
      </c>
      <c r="Y37" s="15" t="s">
        <v>255</v>
      </c>
      <c r="AC37" s="15" t="s">
        <v>494</v>
      </c>
      <c r="AD37" s="15" t="s">
        <v>494</v>
      </c>
    </row>
    <row r="38" spans="1:30" hidden="1">
      <c r="A38" s="15" t="s">
        <v>501</v>
      </c>
      <c r="C38" s="15" t="s">
        <v>502</v>
      </c>
      <c r="D38" s="15" t="s">
        <v>503</v>
      </c>
      <c r="E38" s="15" t="s">
        <v>503</v>
      </c>
      <c r="F38" s="15" t="s">
        <v>245</v>
      </c>
      <c r="G38" s="15" t="s">
        <v>502</v>
      </c>
      <c r="H38" s="15" t="s">
        <v>504</v>
      </c>
      <c r="I38" s="22"/>
      <c r="J38" s="15">
        <v>53000</v>
      </c>
      <c r="K38" s="15" t="s">
        <v>505</v>
      </c>
      <c r="N38" s="23">
        <f t="shared" si="0"/>
        <v>7.0943396226415096</v>
      </c>
      <c r="O38" s="23" t="e">
        <f t="shared" si="11"/>
        <v>#VALUE!</v>
      </c>
      <c r="P38" s="23" t="e">
        <f t="shared" si="12"/>
        <v>#VALUE!</v>
      </c>
      <c r="Q38" s="15" t="s">
        <v>491</v>
      </c>
      <c r="R38" s="15" t="s">
        <v>276</v>
      </c>
      <c r="S38" s="15" t="s">
        <v>299</v>
      </c>
      <c r="T38" s="15" t="s">
        <v>283</v>
      </c>
      <c r="U38" s="15" t="s">
        <v>424</v>
      </c>
      <c r="V38" s="15" t="s">
        <v>37</v>
      </c>
      <c r="W38" s="15">
        <v>500</v>
      </c>
      <c r="X38" s="15" t="s">
        <v>504</v>
      </c>
      <c r="Y38" s="15" t="s">
        <v>255</v>
      </c>
      <c r="AC38" s="15" t="s">
        <v>506</v>
      </c>
      <c r="AD38" s="15" t="s">
        <v>506</v>
      </c>
    </row>
    <row r="39" spans="1:30" hidden="1">
      <c r="A39" s="15" t="s">
        <v>507</v>
      </c>
      <c r="C39" s="15" t="s">
        <v>508</v>
      </c>
      <c r="D39" s="15" t="s">
        <v>509</v>
      </c>
      <c r="E39" s="15" t="s">
        <v>510</v>
      </c>
      <c r="F39" s="15" t="s">
        <v>245</v>
      </c>
      <c r="G39" s="15" t="s">
        <v>508</v>
      </c>
      <c r="H39" s="15" t="s">
        <v>511</v>
      </c>
      <c r="J39" s="15">
        <v>54000</v>
      </c>
      <c r="K39" s="15" t="s">
        <v>92</v>
      </c>
      <c r="N39" s="23">
        <f t="shared" si="0"/>
        <v>5.9259259259259256</v>
      </c>
      <c r="O39" s="23" t="e">
        <f t="shared" si="11"/>
        <v>#VALUE!</v>
      </c>
      <c r="P39" s="23" t="e">
        <f t="shared" si="12"/>
        <v>#VALUE!</v>
      </c>
      <c r="Q39" s="15" t="s">
        <v>308</v>
      </c>
      <c r="R39" s="15" t="s">
        <v>276</v>
      </c>
      <c r="S39" s="15" t="s">
        <v>299</v>
      </c>
      <c r="T39" s="15" t="s">
        <v>512</v>
      </c>
      <c r="U39" s="15" t="s">
        <v>318</v>
      </c>
      <c r="V39" s="15" t="s">
        <v>253</v>
      </c>
      <c r="W39" s="15">
        <v>500</v>
      </c>
      <c r="X39" s="15" t="s">
        <v>511</v>
      </c>
      <c r="Y39" s="15" t="s">
        <v>255</v>
      </c>
      <c r="AC39" s="15" t="s">
        <v>513</v>
      </c>
      <c r="AD39" s="15" t="s">
        <v>513</v>
      </c>
    </row>
    <row r="40" spans="1:30" hidden="1">
      <c r="A40" s="15" t="s">
        <v>514</v>
      </c>
      <c r="C40" s="15" t="s">
        <v>515</v>
      </c>
      <c r="D40" s="15" t="s">
        <v>516</v>
      </c>
      <c r="E40" s="15" t="s">
        <v>516</v>
      </c>
      <c r="F40" s="15" t="s">
        <v>245</v>
      </c>
      <c r="G40" s="15" t="s">
        <v>517</v>
      </c>
      <c r="H40" s="15" t="s">
        <v>518</v>
      </c>
      <c r="I40" s="22"/>
      <c r="J40" s="15">
        <v>11000</v>
      </c>
      <c r="K40" s="15" t="s">
        <v>519</v>
      </c>
      <c r="N40" s="23">
        <f t="shared" si="0"/>
        <v>14.181818181818182</v>
      </c>
      <c r="O40" s="23" t="e">
        <f t="shared" si="11"/>
        <v>#VALUE!</v>
      </c>
      <c r="P40" s="23" t="e">
        <f t="shared" si="12"/>
        <v>#VALUE!</v>
      </c>
      <c r="Q40" s="15" t="s">
        <v>249</v>
      </c>
      <c r="R40" s="15" t="s">
        <v>276</v>
      </c>
      <c r="S40" s="15" t="s">
        <v>299</v>
      </c>
      <c r="T40" s="15" t="s">
        <v>283</v>
      </c>
      <c r="U40" s="15" t="s">
        <v>266</v>
      </c>
      <c r="V40" s="15" t="s">
        <v>253</v>
      </c>
      <c r="W40" s="15">
        <v>300</v>
      </c>
      <c r="X40" s="15" t="s">
        <v>518</v>
      </c>
      <c r="Y40" s="15" t="s">
        <v>255</v>
      </c>
      <c r="AC40" s="15" t="s">
        <v>513</v>
      </c>
      <c r="AD40" s="15" t="s">
        <v>513</v>
      </c>
    </row>
    <row r="41" spans="1:30" ht="15" hidden="1" customHeight="1">
      <c r="A41" s="15" t="s">
        <v>520</v>
      </c>
      <c r="C41" s="15" t="s">
        <v>521</v>
      </c>
      <c r="D41" s="15" t="s">
        <v>522</v>
      </c>
      <c r="E41" s="15" t="s">
        <v>523</v>
      </c>
      <c r="F41" s="15" t="s">
        <v>245</v>
      </c>
      <c r="G41" s="15" t="s">
        <v>521</v>
      </c>
      <c r="H41" s="15" t="s">
        <v>524</v>
      </c>
      <c r="I41" s="22"/>
      <c r="J41" s="15">
        <v>10000</v>
      </c>
      <c r="K41" s="15" t="s">
        <v>525</v>
      </c>
      <c r="N41" s="23">
        <f t="shared" si="0"/>
        <v>25.4</v>
      </c>
      <c r="O41" s="23" t="e">
        <f t="shared" si="11"/>
        <v>#VALUE!</v>
      </c>
      <c r="P41" s="23" t="e">
        <f t="shared" si="12"/>
        <v>#VALUE!</v>
      </c>
      <c r="Q41" s="15" t="s">
        <v>491</v>
      </c>
      <c r="R41" s="15" t="s">
        <v>276</v>
      </c>
      <c r="S41" s="15" t="s">
        <v>299</v>
      </c>
      <c r="T41" s="15" t="s">
        <v>283</v>
      </c>
      <c r="U41" s="15" t="s">
        <v>493</v>
      </c>
      <c r="V41" s="15" t="s">
        <v>37</v>
      </c>
      <c r="W41" s="15">
        <v>300</v>
      </c>
      <c r="X41" s="15" t="s">
        <v>524</v>
      </c>
      <c r="Y41" s="15" t="s">
        <v>255</v>
      </c>
      <c r="AC41" s="15" t="s">
        <v>526</v>
      </c>
      <c r="AD41" s="15" t="s">
        <v>526</v>
      </c>
    </row>
    <row r="42" spans="1:30">
      <c r="A42" s="15" t="s">
        <v>527</v>
      </c>
      <c r="B42" s="15">
        <v>500</v>
      </c>
      <c r="C42" s="15" t="s">
        <v>528</v>
      </c>
      <c r="D42" s="15" t="s">
        <v>529</v>
      </c>
      <c r="E42" s="15" t="s">
        <v>530</v>
      </c>
      <c r="F42" s="15" t="s">
        <v>272</v>
      </c>
      <c r="G42" s="14" t="s">
        <v>531</v>
      </c>
      <c r="H42" s="14" t="s">
        <v>532</v>
      </c>
      <c r="I42" s="25"/>
      <c r="J42" s="15">
        <v>35000</v>
      </c>
      <c r="K42" s="15" t="s">
        <v>533</v>
      </c>
      <c r="N42" s="23">
        <f t="shared" si="0"/>
        <v>7.9428571428571431</v>
      </c>
      <c r="O42" s="23">
        <f t="shared" ref="O42:O47" si="13">W42/J42</f>
        <v>1.4285714285714285E-2</v>
      </c>
      <c r="P42" s="23">
        <f t="shared" ref="P42:P47" si="14">W42/K42</f>
        <v>1.7985611510791368E-3</v>
      </c>
      <c r="Q42" s="15" t="s">
        <v>308</v>
      </c>
      <c r="R42" s="15" t="s">
        <v>276</v>
      </c>
      <c r="S42" s="15">
        <v>300</v>
      </c>
      <c r="T42" s="15" t="s">
        <v>309</v>
      </c>
      <c r="U42" s="15" t="s">
        <v>371</v>
      </c>
      <c r="V42" s="15" t="s">
        <v>37</v>
      </c>
      <c r="W42" s="15">
        <v>500</v>
      </c>
      <c r="X42" s="15" t="s">
        <v>534</v>
      </c>
      <c r="Y42" s="15" t="s">
        <v>255</v>
      </c>
      <c r="AC42" s="15" t="s">
        <v>535</v>
      </c>
      <c r="AD42" s="15" t="s">
        <v>535</v>
      </c>
    </row>
    <row r="43" spans="1:30" hidden="1">
      <c r="A43" s="15" t="s">
        <v>536</v>
      </c>
      <c r="C43" s="15" t="s">
        <v>537</v>
      </c>
      <c r="D43" s="15" t="s">
        <v>43</v>
      </c>
      <c r="E43" s="15" t="s">
        <v>538</v>
      </c>
      <c r="F43" s="15" t="s">
        <v>245</v>
      </c>
      <c r="G43" s="15" t="s">
        <v>539</v>
      </c>
      <c r="H43" s="15" t="s">
        <v>540</v>
      </c>
      <c r="I43" s="22"/>
      <c r="J43" s="15">
        <v>11000</v>
      </c>
      <c r="K43" s="15" t="s">
        <v>541</v>
      </c>
      <c r="N43" s="23">
        <f t="shared" si="0"/>
        <v>9.9090909090909083</v>
      </c>
      <c r="O43" s="23" t="e">
        <f>S43/J43</f>
        <v>#VALUE!</v>
      </c>
      <c r="P43" s="23" t="e">
        <f>S43/K43</f>
        <v>#VALUE!</v>
      </c>
      <c r="Q43" s="15" t="s">
        <v>542</v>
      </c>
      <c r="R43" s="15" t="s">
        <v>543</v>
      </c>
      <c r="S43" s="15" t="s">
        <v>299</v>
      </c>
      <c r="T43" s="15" t="s">
        <v>283</v>
      </c>
      <c r="U43" s="15" t="s">
        <v>252</v>
      </c>
      <c r="V43" s="15" t="s">
        <v>37</v>
      </c>
      <c r="W43" s="15">
        <v>300</v>
      </c>
      <c r="X43" s="15" t="s">
        <v>544</v>
      </c>
      <c r="Y43" s="15" t="s">
        <v>255</v>
      </c>
      <c r="AC43" s="15" t="s">
        <v>535</v>
      </c>
      <c r="AD43" s="15" t="s">
        <v>535</v>
      </c>
    </row>
    <row r="44" spans="1:30">
      <c r="A44" s="15" t="s">
        <v>545</v>
      </c>
      <c r="B44" s="15">
        <v>500</v>
      </c>
      <c r="C44" s="15" t="s">
        <v>42</v>
      </c>
      <c r="D44" s="15" t="s">
        <v>546</v>
      </c>
      <c r="E44" s="15" t="s">
        <v>43</v>
      </c>
      <c r="F44" s="15" t="s">
        <v>272</v>
      </c>
      <c r="G44" s="14" t="s">
        <v>42</v>
      </c>
      <c r="H44" s="14" t="s">
        <v>44</v>
      </c>
      <c r="I44" s="14"/>
      <c r="J44" s="15">
        <v>32000</v>
      </c>
      <c r="K44" s="15" t="s">
        <v>547</v>
      </c>
      <c r="N44" s="23">
        <f t="shared" si="0"/>
        <v>7.90625</v>
      </c>
      <c r="O44" s="23">
        <f t="shared" si="13"/>
        <v>1.5625E-2</v>
      </c>
      <c r="P44" s="23">
        <f t="shared" si="14"/>
        <v>1.976284584980237E-3</v>
      </c>
      <c r="Q44" s="15" t="s">
        <v>249</v>
      </c>
      <c r="R44" s="15" t="s">
        <v>276</v>
      </c>
      <c r="S44" s="15">
        <v>300</v>
      </c>
      <c r="T44" s="15" t="s">
        <v>283</v>
      </c>
      <c r="U44" s="15" t="s">
        <v>266</v>
      </c>
      <c r="V44" s="15" t="s">
        <v>37</v>
      </c>
      <c r="W44" s="15">
        <v>500</v>
      </c>
      <c r="X44" s="15" t="s">
        <v>44</v>
      </c>
      <c r="Y44" s="15" t="s">
        <v>255</v>
      </c>
      <c r="AC44" s="15" t="s">
        <v>535</v>
      </c>
      <c r="AD44" s="15" t="s">
        <v>535</v>
      </c>
    </row>
    <row r="45" spans="1:30" hidden="1">
      <c r="A45" s="15" t="s">
        <v>548</v>
      </c>
      <c r="C45" s="15" t="s">
        <v>392</v>
      </c>
      <c r="D45" s="15" t="s">
        <v>549</v>
      </c>
      <c r="E45" s="15" t="s">
        <v>550</v>
      </c>
      <c r="F45" s="15" t="s">
        <v>245</v>
      </c>
      <c r="G45" s="16" t="s">
        <v>551</v>
      </c>
      <c r="H45" s="16" t="s">
        <v>552</v>
      </c>
      <c r="I45" s="26"/>
      <c r="J45" s="15">
        <v>15000</v>
      </c>
      <c r="K45" s="15" t="s">
        <v>553</v>
      </c>
      <c r="N45" s="23">
        <f t="shared" si="0"/>
        <v>7.8</v>
      </c>
      <c r="O45" s="23">
        <f t="shared" si="13"/>
        <v>0.02</v>
      </c>
      <c r="P45" s="23">
        <f t="shared" si="14"/>
        <v>2.5641025641025641E-3</v>
      </c>
      <c r="Q45" s="15" t="s">
        <v>249</v>
      </c>
      <c r="R45" s="15" t="s">
        <v>554</v>
      </c>
      <c r="S45" s="15">
        <v>200</v>
      </c>
      <c r="T45" s="15" t="s">
        <v>283</v>
      </c>
      <c r="U45" s="15" t="s">
        <v>371</v>
      </c>
      <c r="V45" s="15" t="s">
        <v>37</v>
      </c>
      <c r="W45" s="15">
        <v>300</v>
      </c>
      <c r="X45" s="15" t="s">
        <v>555</v>
      </c>
      <c r="Y45" s="15" t="s">
        <v>255</v>
      </c>
      <c r="AC45" s="15" t="s">
        <v>556</v>
      </c>
      <c r="AD45" s="15" t="s">
        <v>556</v>
      </c>
    </row>
    <row r="46" spans="1:30" hidden="1">
      <c r="A46" s="15" t="s">
        <v>557</v>
      </c>
      <c r="C46" s="15" t="s">
        <v>558</v>
      </c>
      <c r="D46" s="15" t="s">
        <v>559</v>
      </c>
      <c r="E46" s="15" t="s">
        <v>560</v>
      </c>
      <c r="F46" s="15" t="s">
        <v>245</v>
      </c>
      <c r="G46" s="15" t="s">
        <v>561</v>
      </c>
      <c r="H46" s="15" t="s">
        <v>562</v>
      </c>
      <c r="J46" s="15">
        <v>18000</v>
      </c>
      <c r="K46" s="15" t="s">
        <v>563</v>
      </c>
      <c r="N46" s="23">
        <f t="shared" si="0"/>
        <v>7.7777777777777777</v>
      </c>
      <c r="O46" s="23">
        <f t="shared" si="13"/>
        <v>0</v>
      </c>
      <c r="P46" s="23">
        <f t="shared" si="14"/>
        <v>0</v>
      </c>
      <c r="Q46" s="15" t="s">
        <v>308</v>
      </c>
      <c r="R46" s="15" t="s">
        <v>564</v>
      </c>
      <c r="S46" s="15">
        <v>200</v>
      </c>
      <c r="T46" s="15" t="s">
        <v>565</v>
      </c>
      <c r="U46" s="15" t="s">
        <v>266</v>
      </c>
      <c r="V46" s="15" t="s">
        <v>253</v>
      </c>
      <c r="X46" s="15" t="s">
        <v>254</v>
      </c>
      <c r="Y46" s="15" t="s">
        <v>255</v>
      </c>
      <c r="AC46" s="15" t="s">
        <v>556</v>
      </c>
      <c r="AD46" s="15" t="s">
        <v>556</v>
      </c>
    </row>
    <row r="47" spans="1:30" hidden="1">
      <c r="A47" s="15" t="s">
        <v>566</v>
      </c>
      <c r="C47" s="15" t="s">
        <v>567</v>
      </c>
      <c r="D47" s="15" t="s">
        <v>568</v>
      </c>
      <c r="E47" s="15" t="s">
        <v>569</v>
      </c>
      <c r="F47" s="15" t="s">
        <v>245</v>
      </c>
      <c r="G47" s="15" t="s">
        <v>105</v>
      </c>
      <c r="H47" s="15" t="s">
        <v>570</v>
      </c>
      <c r="J47" s="15">
        <v>17000</v>
      </c>
      <c r="K47" s="15" t="s">
        <v>571</v>
      </c>
      <c r="N47" s="23">
        <f t="shared" si="0"/>
        <v>7.7647058823529411</v>
      </c>
      <c r="O47" s="23">
        <f t="shared" si="13"/>
        <v>0</v>
      </c>
      <c r="P47" s="23">
        <f t="shared" si="14"/>
        <v>0</v>
      </c>
      <c r="Q47" s="15" t="s">
        <v>308</v>
      </c>
      <c r="R47" s="15" t="s">
        <v>276</v>
      </c>
      <c r="S47" s="15">
        <v>200</v>
      </c>
      <c r="T47" s="15" t="s">
        <v>329</v>
      </c>
      <c r="U47" s="15" t="s">
        <v>252</v>
      </c>
      <c r="V47" s="15" t="s">
        <v>253</v>
      </c>
      <c r="X47" s="15" t="s">
        <v>265</v>
      </c>
      <c r="Y47" s="15" t="s">
        <v>255</v>
      </c>
      <c r="AC47" s="15" t="s">
        <v>556</v>
      </c>
      <c r="AD47" s="15" t="s">
        <v>556</v>
      </c>
    </row>
    <row r="48" spans="1:30" hidden="1">
      <c r="A48" s="15" t="s">
        <v>572</v>
      </c>
      <c r="C48" s="15" t="s">
        <v>573</v>
      </c>
      <c r="D48" s="15" t="s">
        <v>190</v>
      </c>
      <c r="E48" s="15" t="s">
        <v>568</v>
      </c>
      <c r="F48" s="15" t="s">
        <v>245</v>
      </c>
      <c r="G48" s="15" t="s">
        <v>574</v>
      </c>
      <c r="H48" s="15" t="s">
        <v>575</v>
      </c>
      <c r="J48" s="15">
        <v>56000</v>
      </c>
      <c r="K48" s="15" t="s">
        <v>576</v>
      </c>
      <c r="N48" s="23">
        <f t="shared" si="0"/>
        <v>6.2142857142857144</v>
      </c>
      <c r="O48" s="23" t="e">
        <f>S48/J48</f>
        <v>#VALUE!</v>
      </c>
      <c r="P48" s="23" t="e">
        <f>S48/K48</f>
        <v>#VALUE!</v>
      </c>
      <c r="Q48" s="15" t="s">
        <v>249</v>
      </c>
      <c r="R48" s="15" t="s">
        <v>276</v>
      </c>
      <c r="S48" s="15" t="s">
        <v>299</v>
      </c>
      <c r="T48" s="15" t="s">
        <v>283</v>
      </c>
      <c r="U48" s="15" t="s">
        <v>266</v>
      </c>
      <c r="V48" s="15" t="s">
        <v>253</v>
      </c>
      <c r="W48" s="15">
        <v>500</v>
      </c>
      <c r="X48" s="15" t="s">
        <v>575</v>
      </c>
      <c r="Y48" s="15" t="s">
        <v>255</v>
      </c>
      <c r="AC48" s="15" t="s">
        <v>556</v>
      </c>
      <c r="AD48" s="15" t="s">
        <v>556</v>
      </c>
    </row>
    <row r="49" spans="1:30" s="14" customFormat="1">
      <c r="A49" s="14" t="s">
        <v>577</v>
      </c>
      <c r="B49" s="14">
        <v>300</v>
      </c>
      <c r="C49" s="14" t="s">
        <v>578</v>
      </c>
      <c r="D49" s="14" t="s">
        <v>579</v>
      </c>
      <c r="E49" s="14" t="s">
        <v>194</v>
      </c>
      <c r="F49" s="14" t="s">
        <v>245</v>
      </c>
      <c r="G49" s="17" t="s">
        <v>580</v>
      </c>
      <c r="H49" s="18" t="s">
        <v>581</v>
      </c>
      <c r="I49" s="17"/>
      <c r="J49" s="14">
        <v>12276</v>
      </c>
      <c r="K49" s="14" t="s">
        <v>582</v>
      </c>
      <c r="N49" s="27">
        <f t="shared" si="0"/>
        <v>7.7386770935158031</v>
      </c>
      <c r="O49" s="27">
        <f t="shared" ref="O49:O70" si="15">W49/J49</f>
        <v>2.4437927663734114E-2</v>
      </c>
      <c r="P49" s="27">
        <f t="shared" ref="P49:P70" si="16">W49/K49</f>
        <v>3.1578947368421052E-3</v>
      </c>
      <c r="Q49" s="14" t="s">
        <v>249</v>
      </c>
      <c r="R49" s="14" t="s">
        <v>276</v>
      </c>
      <c r="S49" s="14">
        <v>200</v>
      </c>
      <c r="T49" s="14" t="s">
        <v>283</v>
      </c>
      <c r="U49" s="14" t="s">
        <v>371</v>
      </c>
      <c r="V49" s="14" t="s">
        <v>253</v>
      </c>
      <c r="W49" s="14">
        <v>300</v>
      </c>
      <c r="X49" s="14" t="s">
        <v>583</v>
      </c>
      <c r="Y49" s="14" t="s">
        <v>255</v>
      </c>
      <c r="AC49" s="14" t="s">
        <v>556</v>
      </c>
      <c r="AD49" s="14" t="s">
        <v>556</v>
      </c>
    </row>
    <row r="50" spans="1:30" hidden="1">
      <c r="A50" s="15" t="s">
        <v>584</v>
      </c>
      <c r="C50" s="15" t="s">
        <v>585</v>
      </c>
      <c r="D50" s="15" t="s">
        <v>586</v>
      </c>
      <c r="E50" s="15" t="s">
        <v>587</v>
      </c>
      <c r="F50" s="15" t="s">
        <v>272</v>
      </c>
      <c r="G50" s="15" t="s">
        <v>588</v>
      </c>
      <c r="H50" s="15" t="s">
        <v>589</v>
      </c>
      <c r="I50" s="22"/>
      <c r="J50" s="15">
        <v>12000</v>
      </c>
      <c r="K50" s="15" t="s">
        <v>590</v>
      </c>
      <c r="N50" s="23">
        <f t="shared" si="0"/>
        <v>7.666666666666667</v>
      </c>
      <c r="O50" s="23">
        <f t="shared" si="15"/>
        <v>0</v>
      </c>
      <c r="P50" s="23">
        <f t="shared" si="16"/>
        <v>0</v>
      </c>
      <c r="Q50" s="15" t="s">
        <v>249</v>
      </c>
      <c r="R50" s="15" t="s">
        <v>276</v>
      </c>
      <c r="S50" s="15">
        <v>200</v>
      </c>
      <c r="T50" s="15" t="s">
        <v>283</v>
      </c>
      <c r="U50" s="15" t="s">
        <v>266</v>
      </c>
      <c r="V50" s="15" t="s">
        <v>253</v>
      </c>
      <c r="X50" s="15" t="s">
        <v>254</v>
      </c>
      <c r="Y50" s="15" t="s">
        <v>255</v>
      </c>
      <c r="AC50" s="15" t="s">
        <v>591</v>
      </c>
      <c r="AD50" s="15" t="s">
        <v>591</v>
      </c>
    </row>
    <row r="51" spans="1:30" hidden="1">
      <c r="A51" s="15" t="s">
        <v>592</v>
      </c>
      <c r="C51" s="15" t="s">
        <v>593</v>
      </c>
      <c r="D51" s="15" t="s">
        <v>594</v>
      </c>
      <c r="E51" s="15" t="s">
        <v>595</v>
      </c>
      <c r="F51" s="15" t="s">
        <v>245</v>
      </c>
      <c r="G51" s="15" t="s">
        <v>162</v>
      </c>
      <c r="H51" s="15" t="s">
        <v>596</v>
      </c>
      <c r="J51" s="15">
        <v>12000</v>
      </c>
      <c r="K51" s="15" t="s">
        <v>590</v>
      </c>
      <c r="N51" s="23">
        <f t="shared" si="0"/>
        <v>7.666666666666667</v>
      </c>
      <c r="O51" s="23">
        <f t="shared" si="15"/>
        <v>0</v>
      </c>
      <c r="P51" s="23">
        <f t="shared" si="16"/>
        <v>0</v>
      </c>
      <c r="Q51" s="15" t="s">
        <v>308</v>
      </c>
      <c r="R51" s="15" t="s">
        <v>276</v>
      </c>
      <c r="S51" s="15">
        <v>200</v>
      </c>
      <c r="T51" s="15" t="s">
        <v>253</v>
      </c>
      <c r="U51" s="15" t="s">
        <v>266</v>
      </c>
      <c r="V51" s="15" t="s">
        <v>253</v>
      </c>
      <c r="X51" s="15" t="s">
        <v>597</v>
      </c>
      <c r="Y51" s="15" t="s">
        <v>255</v>
      </c>
      <c r="AC51" s="15" t="s">
        <v>591</v>
      </c>
      <c r="AD51" s="15" t="s">
        <v>591</v>
      </c>
    </row>
    <row r="52" spans="1:30" hidden="1">
      <c r="A52" s="15" t="s">
        <v>251</v>
      </c>
      <c r="C52" s="15" t="s">
        <v>598</v>
      </c>
      <c r="D52" s="15" t="s">
        <v>599</v>
      </c>
      <c r="E52" s="15" t="s">
        <v>600</v>
      </c>
      <c r="F52" s="15" t="s">
        <v>245</v>
      </c>
      <c r="G52" s="15" t="s">
        <v>601</v>
      </c>
      <c r="H52" s="15" t="s">
        <v>602</v>
      </c>
      <c r="J52" s="15">
        <v>24000</v>
      </c>
      <c r="K52" s="15" t="s">
        <v>603</v>
      </c>
      <c r="N52" s="23">
        <f t="shared" si="0"/>
        <v>7.666666666666667</v>
      </c>
      <c r="O52" s="23">
        <f t="shared" si="15"/>
        <v>1.2500000000000001E-2</v>
      </c>
      <c r="P52" s="23">
        <f t="shared" si="16"/>
        <v>1.6304347826086956E-3</v>
      </c>
      <c r="Q52" s="15" t="s">
        <v>249</v>
      </c>
      <c r="R52" s="15" t="s">
        <v>338</v>
      </c>
      <c r="S52" s="15">
        <v>200</v>
      </c>
      <c r="T52" s="15" t="s">
        <v>604</v>
      </c>
      <c r="U52" s="15" t="s">
        <v>252</v>
      </c>
      <c r="V52" s="15" t="s">
        <v>253</v>
      </c>
      <c r="W52" s="15">
        <v>300</v>
      </c>
      <c r="X52" s="15" t="s">
        <v>254</v>
      </c>
      <c r="Y52" s="15" t="s">
        <v>255</v>
      </c>
      <c r="AC52" s="15" t="s">
        <v>591</v>
      </c>
      <c r="AD52" s="15" t="s">
        <v>591</v>
      </c>
    </row>
    <row r="53" spans="1:30" hidden="1">
      <c r="A53" s="15" t="s">
        <v>605</v>
      </c>
      <c r="C53" s="15" t="s">
        <v>606</v>
      </c>
      <c r="D53" s="15" t="s">
        <v>607</v>
      </c>
      <c r="E53" s="15" t="s">
        <v>608</v>
      </c>
      <c r="F53" s="15" t="s">
        <v>245</v>
      </c>
      <c r="G53" s="15" t="s">
        <v>609</v>
      </c>
      <c r="H53" s="15" t="s">
        <v>2167</v>
      </c>
      <c r="I53" s="22"/>
      <c r="J53" s="15">
        <v>11618</v>
      </c>
      <c r="K53" s="15" t="s">
        <v>611</v>
      </c>
      <c r="N53" s="23">
        <f t="shared" si="0"/>
        <v>7.4883800998450676</v>
      </c>
      <c r="O53" s="23">
        <f t="shared" si="15"/>
        <v>2.5822000344293338E-2</v>
      </c>
      <c r="P53" s="23">
        <f t="shared" si="16"/>
        <v>3.4482758620689655E-3</v>
      </c>
      <c r="Q53" s="15" t="s">
        <v>249</v>
      </c>
      <c r="R53" s="15" t="s">
        <v>276</v>
      </c>
      <c r="S53" s="15">
        <v>200</v>
      </c>
      <c r="T53" s="15" t="s">
        <v>283</v>
      </c>
      <c r="U53" s="15" t="s">
        <v>252</v>
      </c>
      <c r="V53" s="15" t="s">
        <v>37</v>
      </c>
      <c r="W53" s="15">
        <v>300</v>
      </c>
      <c r="X53" s="15" t="s">
        <v>612</v>
      </c>
      <c r="Y53" s="15" t="s">
        <v>255</v>
      </c>
      <c r="AC53" s="15" t="s">
        <v>591</v>
      </c>
      <c r="AD53" s="15" t="s">
        <v>591</v>
      </c>
    </row>
    <row r="54" spans="1:30" hidden="1">
      <c r="A54" s="15" t="s">
        <v>613</v>
      </c>
      <c r="C54" s="15" t="s">
        <v>614</v>
      </c>
      <c r="D54" s="15" t="s">
        <v>615</v>
      </c>
      <c r="E54" s="15" t="s">
        <v>616</v>
      </c>
      <c r="F54" s="15" t="s">
        <v>245</v>
      </c>
      <c r="G54" s="15" t="s">
        <v>617</v>
      </c>
      <c r="H54" s="15" t="s">
        <v>618</v>
      </c>
      <c r="J54" s="15">
        <v>11000</v>
      </c>
      <c r="K54" s="15" t="s">
        <v>619</v>
      </c>
      <c r="N54" s="23">
        <f t="shared" si="0"/>
        <v>7.2727272727272725</v>
      </c>
      <c r="O54" s="23">
        <f t="shared" si="15"/>
        <v>0</v>
      </c>
      <c r="P54" s="23">
        <f t="shared" si="16"/>
        <v>0</v>
      </c>
      <c r="Q54" s="15" t="s">
        <v>249</v>
      </c>
      <c r="R54" s="15" t="s">
        <v>482</v>
      </c>
      <c r="S54" s="15">
        <v>200</v>
      </c>
      <c r="T54" s="15" t="s">
        <v>620</v>
      </c>
      <c r="U54" s="15" t="s">
        <v>266</v>
      </c>
      <c r="V54" s="15" t="s">
        <v>253</v>
      </c>
      <c r="X54" s="15" t="s">
        <v>254</v>
      </c>
      <c r="Y54" s="15" t="s">
        <v>255</v>
      </c>
      <c r="AC54" s="15" t="s">
        <v>621</v>
      </c>
      <c r="AD54" s="15" t="s">
        <v>621</v>
      </c>
    </row>
    <row r="55" spans="1:30" hidden="1">
      <c r="A55" s="15" t="s">
        <v>622</v>
      </c>
      <c r="C55" s="15" t="s">
        <v>623</v>
      </c>
      <c r="D55" s="15" t="s">
        <v>624</v>
      </c>
      <c r="E55" s="15" t="s">
        <v>625</v>
      </c>
      <c r="F55" s="15" t="s">
        <v>272</v>
      </c>
      <c r="G55" s="15" t="s">
        <v>623</v>
      </c>
      <c r="H55" s="15" t="s">
        <v>626</v>
      </c>
      <c r="J55" s="15">
        <v>15000</v>
      </c>
      <c r="K55" s="15" t="s">
        <v>627</v>
      </c>
      <c r="N55" s="23">
        <f t="shared" si="0"/>
        <v>7.2</v>
      </c>
      <c r="O55" s="23">
        <f t="shared" si="15"/>
        <v>0</v>
      </c>
      <c r="P55" s="23">
        <f t="shared" si="16"/>
        <v>0</v>
      </c>
      <c r="Q55" s="15" t="s">
        <v>308</v>
      </c>
      <c r="R55" s="15" t="s">
        <v>492</v>
      </c>
      <c r="S55" s="15">
        <v>200</v>
      </c>
      <c r="T55" s="15" t="s">
        <v>628</v>
      </c>
      <c r="U55" s="15" t="s">
        <v>252</v>
      </c>
      <c r="V55" s="15" t="s">
        <v>253</v>
      </c>
      <c r="X55" s="15" t="s">
        <v>254</v>
      </c>
      <c r="Y55" s="15" t="s">
        <v>255</v>
      </c>
      <c r="AC55" s="15" t="s">
        <v>629</v>
      </c>
      <c r="AD55" s="15" t="s">
        <v>629</v>
      </c>
    </row>
    <row r="56" spans="1:30" hidden="1">
      <c r="A56" s="15" t="s">
        <v>630</v>
      </c>
      <c r="C56" s="15" t="s">
        <v>631</v>
      </c>
      <c r="D56" s="15" t="s">
        <v>632</v>
      </c>
      <c r="E56" s="15" t="s">
        <v>633</v>
      </c>
      <c r="F56" s="15" t="s">
        <v>245</v>
      </c>
      <c r="G56" s="15" t="s">
        <v>634</v>
      </c>
      <c r="H56" s="15" t="s">
        <v>635</v>
      </c>
      <c r="J56" s="15">
        <v>10250</v>
      </c>
      <c r="K56" s="15" t="s">
        <v>636</v>
      </c>
      <c r="N56" s="23">
        <f t="shared" si="0"/>
        <v>7.1219512195121952</v>
      </c>
      <c r="O56" s="23">
        <f t="shared" si="15"/>
        <v>2.9268292682926831E-2</v>
      </c>
      <c r="P56" s="23">
        <f t="shared" si="16"/>
        <v>4.10958904109589E-3</v>
      </c>
      <c r="Q56" s="15" t="s">
        <v>249</v>
      </c>
      <c r="R56" s="15" t="s">
        <v>637</v>
      </c>
      <c r="S56" s="15">
        <v>200</v>
      </c>
      <c r="T56" s="15" t="s">
        <v>283</v>
      </c>
      <c r="U56" s="15" t="s">
        <v>252</v>
      </c>
      <c r="V56" s="15" t="s">
        <v>253</v>
      </c>
      <c r="W56" s="15">
        <v>300</v>
      </c>
      <c r="X56" s="15" t="s">
        <v>638</v>
      </c>
      <c r="Y56" s="15" t="s">
        <v>255</v>
      </c>
      <c r="AC56" s="15" t="s">
        <v>639</v>
      </c>
      <c r="AD56" s="15" t="s">
        <v>639</v>
      </c>
    </row>
    <row r="57" spans="1:30" hidden="1">
      <c r="A57" s="15" t="s">
        <v>640</v>
      </c>
      <c r="C57" s="15" t="s">
        <v>641</v>
      </c>
      <c r="D57" s="15" t="s">
        <v>642</v>
      </c>
      <c r="E57" s="15" t="s">
        <v>643</v>
      </c>
      <c r="F57" s="15" t="s">
        <v>272</v>
      </c>
      <c r="G57" s="15" t="s">
        <v>644</v>
      </c>
      <c r="H57" s="15" t="s">
        <v>645</v>
      </c>
      <c r="J57" s="15">
        <v>11700</v>
      </c>
      <c r="K57" s="15" t="s">
        <v>646</v>
      </c>
      <c r="N57" s="23">
        <f t="shared" si="0"/>
        <v>7.0085470085470085</v>
      </c>
      <c r="O57" s="23">
        <f t="shared" si="15"/>
        <v>0</v>
      </c>
      <c r="P57" s="23">
        <f t="shared" si="16"/>
        <v>0</v>
      </c>
      <c r="Q57" s="15" t="s">
        <v>249</v>
      </c>
      <c r="R57" s="15" t="s">
        <v>647</v>
      </c>
      <c r="S57" s="15">
        <v>200</v>
      </c>
      <c r="T57" s="15" t="s">
        <v>309</v>
      </c>
      <c r="U57" s="15" t="s">
        <v>266</v>
      </c>
      <c r="V57" s="15" t="s">
        <v>253</v>
      </c>
      <c r="X57" s="15" t="s">
        <v>254</v>
      </c>
      <c r="Y57" s="15" t="s">
        <v>255</v>
      </c>
      <c r="AC57" s="15" t="s">
        <v>648</v>
      </c>
      <c r="AD57" s="15" t="s">
        <v>648</v>
      </c>
    </row>
    <row r="58" spans="1:30" hidden="1">
      <c r="A58" s="15" t="s">
        <v>649</v>
      </c>
      <c r="C58" s="15" t="s">
        <v>650</v>
      </c>
      <c r="D58" s="15" t="s">
        <v>651</v>
      </c>
      <c r="E58" s="15" t="s">
        <v>652</v>
      </c>
      <c r="F58" s="15" t="s">
        <v>245</v>
      </c>
      <c r="G58" s="15" t="s">
        <v>653</v>
      </c>
      <c r="H58" s="15" t="s">
        <v>654</v>
      </c>
      <c r="J58" s="15">
        <v>13000</v>
      </c>
      <c r="K58" s="15" t="s">
        <v>655</v>
      </c>
      <c r="N58" s="23">
        <f t="shared" si="0"/>
        <v>6.9230769230769234</v>
      </c>
      <c r="O58" s="23">
        <f t="shared" si="15"/>
        <v>0</v>
      </c>
      <c r="P58" s="23">
        <f t="shared" si="16"/>
        <v>0</v>
      </c>
      <c r="Q58" s="15" t="s">
        <v>249</v>
      </c>
      <c r="R58" s="15" t="s">
        <v>354</v>
      </c>
      <c r="S58" s="15">
        <v>200</v>
      </c>
      <c r="T58" s="15" t="s">
        <v>283</v>
      </c>
      <c r="U58" s="15" t="s">
        <v>266</v>
      </c>
      <c r="V58" s="15" t="s">
        <v>253</v>
      </c>
      <c r="X58" s="15" t="s">
        <v>254</v>
      </c>
      <c r="Y58" s="15" t="s">
        <v>255</v>
      </c>
      <c r="AC58" s="15" t="s">
        <v>656</v>
      </c>
      <c r="AD58" s="15" t="s">
        <v>656</v>
      </c>
    </row>
    <row r="59" spans="1:30" hidden="1">
      <c r="A59" s="15" t="s">
        <v>657</v>
      </c>
      <c r="C59" s="15" t="s">
        <v>658</v>
      </c>
      <c r="D59" s="15" t="s">
        <v>659</v>
      </c>
      <c r="E59" s="15" t="s">
        <v>660</v>
      </c>
      <c r="F59" s="15" t="s">
        <v>245</v>
      </c>
      <c r="G59" s="16" t="s">
        <v>661</v>
      </c>
      <c r="H59" s="16" t="s">
        <v>662</v>
      </c>
      <c r="I59" s="16"/>
      <c r="J59" s="15">
        <v>13000</v>
      </c>
      <c r="K59" s="15" t="s">
        <v>655</v>
      </c>
      <c r="N59" s="23">
        <f t="shared" si="0"/>
        <v>6.9230769230769234</v>
      </c>
      <c r="O59" s="23">
        <f t="shared" si="15"/>
        <v>0</v>
      </c>
      <c r="P59" s="23">
        <f t="shared" si="16"/>
        <v>0</v>
      </c>
      <c r="Q59" s="15" t="s">
        <v>249</v>
      </c>
      <c r="R59" s="15" t="s">
        <v>276</v>
      </c>
      <c r="S59" s="15">
        <v>200</v>
      </c>
      <c r="T59" s="15" t="s">
        <v>283</v>
      </c>
      <c r="U59" s="15" t="s">
        <v>252</v>
      </c>
      <c r="V59" s="15" t="s">
        <v>253</v>
      </c>
      <c r="X59" s="15" t="s">
        <v>662</v>
      </c>
      <c r="Y59" s="15" t="s">
        <v>255</v>
      </c>
      <c r="AC59" s="15" t="s">
        <v>656</v>
      </c>
      <c r="AD59" s="15" t="s">
        <v>656</v>
      </c>
    </row>
    <row r="60" spans="1:30" hidden="1">
      <c r="A60" s="15" t="s">
        <v>663</v>
      </c>
      <c r="C60" s="15" t="s">
        <v>664</v>
      </c>
      <c r="D60" s="15" t="s">
        <v>665</v>
      </c>
      <c r="E60" s="15" t="s">
        <v>666</v>
      </c>
      <c r="F60" s="15" t="s">
        <v>272</v>
      </c>
      <c r="G60" s="15" t="s">
        <v>667</v>
      </c>
      <c r="H60" s="15" t="s">
        <v>668</v>
      </c>
      <c r="I60" s="22"/>
      <c r="J60" s="15">
        <v>12000</v>
      </c>
      <c r="K60" s="15" t="s">
        <v>669</v>
      </c>
      <c r="N60" s="23">
        <f t="shared" si="0"/>
        <v>6.916666666666667</v>
      </c>
      <c r="O60" s="23">
        <f t="shared" si="15"/>
        <v>0</v>
      </c>
      <c r="P60" s="23">
        <f t="shared" si="16"/>
        <v>0</v>
      </c>
      <c r="Q60" s="15" t="s">
        <v>308</v>
      </c>
      <c r="R60" s="15" t="s">
        <v>670</v>
      </c>
      <c r="S60" s="15">
        <v>200</v>
      </c>
      <c r="T60" s="15" t="s">
        <v>671</v>
      </c>
      <c r="U60" s="15" t="s">
        <v>252</v>
      </c>
      <c r="V60" s="15" t="s">
        <v>253</v>
      </c>
      <c r="X60" s="15" t="s">
        <v>251</v>
      </c>
      <c r="Y60" s="15" t="s">
        <v>255</v>
      </c>
      <c r="AC60" s="15" t="s">
        <v>672</v>
      </c>
      <c r="AD60" s="15" t="s">
        <v>672</v>
      </c>
    </row>
    <row r="61" spans="1:30" hidden="1">
      <c r="A61" s="15" t="s">
        <v>673</v>
      </c>
      <c r="C61" s="15" t="s">
        <v>674</v>
      </c>
      <c r="D61" s="15" t="s">
        <v>675</v>
      </c>
      <c r="E61" s="15" t="s">
        <v>676</v>
      </c>
      <c r="F61" s="15" t="s">
        <v>245</v>
      </c>
      <c r="G61" s="15" t="s">
        <v>677</v>
      </c>
      <c r="H61" s="15" t="s">
        <v>678</v>
      </c>
      <c r="I61" s="22"/>
      <c r="J61" s="15">
        <v>11000</v>
      </c>
      <c r="K61" s="15" t="s">
        <v>679</v>
      </c>
      <c r="N61" s="23">
        <f t="shared" si="0"/>
        <v>6.9090909090909092</v>
      </c>
      <c r="O61" s="23">
        <f t="shared" si="15"/>
        <v>0</v>
      </c>
      <c r="P61" s="23">
        <f t="shared" si="16"/>
        <v>0</v>
      </c>
      <c r="Q61" s="15" t="s">
        <v>308</v>
      </c>
      <c r="R61" s="15" t="s">
        <v>276</v>
      </c>
      <c r="S61" s="15">
        <v>200</v>
      </c>
      <c r="T61" s="15" t="s">
        <v>309</v>
      </c>
      <c r="U61" s="15" t="s">
        <v>266</v>
      </c>
      <c r="V61" s="15" t="s">
        <v>253</v>
      </c>
      <c r="X61" s="15" t="s">
        <v>254</v>
      </c>
      <c r="Y61" s="15" t="s">
        <v>255</v>
      </c>
      <c r="AC61" s="15" t="s">
        <v>680</v>
      </c>
      <c r="AD61" s="15" t="s">
        <v>680</v>
      </c>
    </row>
    <row r="62" spans="1:30" hidden="1">
      <c r="A62" s="15" t="s">
        <v>681</v>
      </c>
      <c r="C62" s="15" t="s">
        <v>682</v>
      </c>
      <c r="D62" s="15" t="s">
        <v>683</v>
      </c>
      <c r="E62" s="15" t="s">
        <v>684</v>
      </c>
      <c r="F62" s="15" t="s">
        <v>245</v>
      </c>
      <c r="G62" s="15" t="s">
        <v>682</v>
      </c>
      <c r="H62" s="15" t="s">
        <v>685</v>
      </c>
      <c r="J62" s="15">
        <v>11000</v>
      </c>
      <c r="K62" s="15" t="s">
        <v>679</v>
      </c>
      <c r="N62" s="23">
        <f t="shared" si="0"/>
        <v>6.9090909090909092</v>
      </c>
      <c r="O62" s="23">
        <f t="shared" si="15"/>
        <v>2.7272727272727271E-2</v>
      </c>
      <c r="P62" s="23">
        <f t="shared" si="16"/>
        <v>3.9473684210526317E-3</v>
      </c>
      <c r="Q62" s="15" t="s">
        <v>249</v>
      </c>
      <c r="R62" s="15" t="s">
        <v>686</v>
      </c>
      <c r="S62" s="15">
        <v>200</v>
      </c>
      <c r="T62" s="15" t="s">
        <v>283</v>
      </c>
      <c r="U62" s="15" t="s">
        <v>278</v>
      </c>
      <c r="V62" s="15" t="s">
        <v>37</v>
      </c>
      <c r="W62" s="15">
        <v>300</v>
      </c>
      <c r="X62" s="15" t="s">
        <v>687</v>
      </c>
      <c r="Y62" s="15" t="s">
        <v>255</v>
      </c>
      <c r="AC62" s="15" t="s">
        <v>688</v>
      </c>
      <c r="AD62" s="15" t="s">
        <v>688</v>
      </c>
    </row>
    <row r="63" spans="1:30" hidden="1">
      <c r="A63" s="15" t="s">
        <v>266</v>
      </c>
      <c r="C63" s="15" t="s">
        <v>689</v>
      </c>
      <c r="D63" s="15" t="s">
        <v>690</v>
      </c>
      <c r="E63" s="15" t="s">
        <v>683</v>
      </c>
      <c r="F63" s="15" t="s">
        <v>245</v>
      </c>
      <c r="G63" s="15" t="s">
        <v>691</v>
      </c>
      <c r="H63" s="15" t="s">
        <v>692</v>
      </c>
      <c r="J63" s="15">
        <v>11000</v>
      </c>
      <c r="K63" s="15" t="s">
        <v>693</v>
      </c>
      <c r="N63" s="23">
        <f t="shared" si="0"/>
        <v>6.8181818181818183</v>
      </c>
      <c r="O63" s="23">
        <f t="shared" si="15"/>
        <v>2.7272727272727271E-2</v>
      </c>
      <c r="P63" s="23">
        <f t="shared" si="16"/>
        <v>4.0000000000000001E-3</v>
      </c>
      <c r="Q63" s="15" t="s">
        <v>249</v>
      </c>
      <c r="R63" s="15" t="s">
        <v>694</v>
      </c>
      <c r="S63" s="15">
        <v>200</v>
      </c>
      <c r="T63" s="15" t="s">
        <v>283</v>
      </c>
      <c r="U63" s="15" t="s">
        <v>695</v>
      </c>
      <c r="V63" s="15" t="s">
        <v>37</v>
      </c>
      <c r="W63" s="15">
        <v>300</v>
      </c>
      <c r="X63" s="15" t="s">
        <v>696</v>
      </c>
      <c r="Y63" s="15" t="s">
        <v>255</v>
      </c>
      <c r="AC63" s="15" t="s">
        <v>697</v>
      </c>
      <c r="AD63" s="15" t="s">
        <v>697</v>
      </c>
    </row>
    <row r="64" spans="1:30" hidden="1">
      <c r="A64" s="15" t="s">
        <v>698</v>
      </c>
      <c r="C64" s="15" t="s">
        <v>699</v>
      </c>
      <c r="D64" s="15" t="s">
        <v>700</v>
      </c>
      <c r="E64" s="15" t="s">
        <v>701</v>
      </c>
      <c r="F64" s="15" t="s">
        <v>245</v>
      </c>
      <c r="G64" s="15" t="s">
        <v>702</v>
      </c>
      <c r="H64" s="15" t="s">
        <v>703</v>
      </c>
      <c r="J64" s="15">
        <v>12000</v>
      </c>
      <c r="K64" s="15" t="s">
        <v>704</v>
      </c>
      <c r="N64" s="23">
        <f t="shared" si="0"/>
        <v>6.75</v>
      </c>
      <c r="O64" s="23">
        <f t="shared" si="15"/>
        <v>0</v>
      </c>
      <c r="P64" s="23">
        <f t="shared" si="16"/>
        <v>0</v>
      </c>
      <c r="Q64" s="15" t="s">
        <v>308</v>
      </c>
      <c r="R64" s="15" t="s">
        <v>482</v>
      </c>
      <c r="S64" s="15">
        <v>200</v>
      </c>
      <c r="T64" s="15" t="s">
        <v>283</v>
      </c>
      <c r="U64" s="15" t="s">
        <v>371</v>
      </c>
      <c r="V64" s="15" t="s">
        <v>253</v>
      </c>
      <c r="X64" s="15" t="s">
        <v>254</v>
      </c>
      <c r="Y64" s="15" t="s">
        <v>255</v>
      </c>
      <c r="AC64" s="15" t="s">
        <v>705</v>
      </c>
      <c r="AD64" s="15" t="s">
        <v>705</v>
      </c>
    </row>
    <row r="65" spans="1:30" hidden="1">
      <c r="A65" s="15" t="s">
        <v>706</v>
      </c>
      <c r="C65" s="15" t="s">
        <v>707</v>
      </c>
      <c r="D65" s="15" t="s">
        <v>708</v>
      </c>
      <c r="E65" s="15" t="s">
        <v>709</v>
      </c>
      <c r="F65" s="15" t="s">
        <v>272</v>
      </c>
      <c r="G65" s="15" t="s">
        <v>710</v>
      </c>
      <c r="H65" s="15" t="s">
        <v>711</v>
      </c>
      <c r="J65" s="15">
        <v>39000</v>
      </c>
      <c r="K65" s="15" t="s">
        <v>712</v>
      </c>
      <c r="N65" s="23">
        <f t="shared" si="0"/>
        <v>6.7179487179487181</v>
      </c>
      <c r="O65" s="23">
        <f t="shared" si="15"/>
        <v>0</v>
      </c>
      <c r="P65" s="23">
        <f t="shared" si="16"/>
        <v>0</v>
      </c>
      <c r="Q65" s="15" t="s">
        <v>308</v>
      </c>
      <c r="R65" s="15" t="s">
        <v>637</v>
      </c>
      <c r="S65" s="15">
        <v>300</v>
      </c>
      <c r="T65" s="15" t="s">
        <v>355</v>
      </c>
      <c r="U65" s="15" t="s">
        <v>266</v>
      </c>
      <c r="V65" s="15" t="s">
        <v>253</v>
      </c>
      <c r="X65" s="15" t="s">
        <v>254</v>
      </c>
      <c r="Y65" s="15" t="s">
        <v>255</v>
      </c>
      <c r="AC65" s="15" t="s">
        <v>705</v>
      </c>
      <c r="AD65" s="15" t="s">
        <v>705</v>
      </c>
    </row>
    <row r="66" spans="1:30" hidden="1">
      <c r="A66" s="15" t="s">
        <v>713</v>
      </c>
      <c r="C66" s="15" t="s">
        <v>714</v>
      </c>
      <c r="D66" s="15" t="s">
        <v>715</v>
      </c>
      <c r="E66" s="15" t="s">
        <v>716</v>
      </c>
      <c r="F66" s="15" t="s">
        <v>272</v>
      </c>
      <c r="G66" s="15" t="s">
        <v>717</v>
      </c>
      <c r="H66" s="15" t="s">
        <v>718</v>
      </c>
      <c r="J66" s="15">
        <v>21000</v>
      </c>
      <c r="K66" s="15" t="s">
        <v>563</v>
      </c>
      <c r="N66" s="23">
        <f t="shared" ref="N66:N129" si="17">K66/J66</f>
        <v>6.666666666666667</v>
      </c>
      <c r="O66" s="23">
        <f t="shared" si="15"/>
        <v>0</v>
      </c>
      <c r="P66" s="23">
        <f t="shared" si="16"/>
        <v>0</v>
      </c>
      <c r="Q66" s="15" t="s">
        <v>308</v>
      </c>
      <c r="R66" s="15" t="s">
        <v>719</v>
      </c>
      <c r="S66" s="15">
        <v>200</v>
      </c>
      <c r="T66" s="15" t="s">
        <v>283</v>
      </c>
      <c r="U66" s="15" t="s">
        <v>266</v>
      </c>
      <c r="V66" s="15" t="s">
        <v>253</v>
      </c>
      <c r="X66" s="15" t="s">
        <v>254</v>
      </c>
      <c r="Y66" s="15" t="s">
        <v>255</v>
      </c>
      <c r="AC66" s="15" t="s">
        <v>720</v>
      </c>
      <c r="AD66" s="15" t="s">
        <v>720</v>
      </c>
    </row>
    <row r="67" spans="1:30" hidden="1">
      <c r="A67" s="15" t="s">
        <v>721</v>
      </c>
      <c r="C67" s="15" t="s">
        <v>722</v>
      </c>
      <c r="D67" s="15" t="s">
        <v>723</v>
      </c>
      <c r="E67" s="15" t="s">
        <v>724</v>
      </c>
      <c r="F67" s="15" t="s">
        <v>245</v>
      </c>
      <c r="G67" s="15" t="s">
        <v>725</v>
      </c>
      <c r="H67" s="15" t="s">
        <v>726</v>
      </c>
      <c r="I67" s="22"/>
      <c r="J67" s="15">
        <v>23000</v>
      </c>
      <c r="K67" s="15" t="s">
        <v>727</v>
      </c>
      <c r="N67" s="23">
        <f t="shared" si="17"/>
        <v>6.6521739130434785</v>
      </c>
      <c r="O67" s="23">
        <f t="shared" si="15"/>
        <v>0</v>
      </c>
      <c r="P67" s="23">
        <f t="shared" si="16"/>
        <v>0</v>
      </c>
      <c r="Q67" s="15" t="s">
        <v>249</v>
      </c>
      <c r="R67" s="15" t="s">
        <v>728</v>
      </c>
      <c r="S67" s="15">
        <v>200</v>
      </c>
      <c r="T67" s="15" t="s">
        <v>604</v>
      </c>
      <c r="U67" s="15" t="s">
        <v>252</v>
      </c>
      <c r="V67" s="15" t="s">
        <v>253</v>
      </c>
      <c r="X67" s="15" t="s">
        <v>254</v>
      </c>
      <c r="Y67" s="15" t="s">
        <v>255</v>
      </c>
      <c r="AC67" s="15" t="s">
        <v>720</v>
      </c>
      <c r="AD67" s="15" t="s">
        <v>720</v>
      </c>
    </row>
    <row r="68" spans="1:30" hidden="1">
      <c r="A68" s="15" t="s">
        <v>729</v>
      </c>
      <c r="C68" s="15" t="s">
        <v>730</v>
      </c>
      <c r="D68" s="15" t="s">
        <v>731</v>
      </c>
      <c r="E68" s="15" t="s">
        <v>732</v>
      </c>
      <c r="F68" s="15" t="s">
        <v>245</v>
      </c>
      <c r="G68" s="15" t="s">
        <v>169</v>
      </c>
      <c r="H68" s="15" t="s">
        <v>733</v>
      </c>
      <c r="J68" s="15">
        <v>20000</v>
      </c>
      <c r="K68" s="15" t="s">
        <v>734</v>
      </c>
      <c r="N68" s="23">
        <f t="shared" si="17"/>
        <v>6.65</v>
      </c>
      <c r="O68" s="23">
        <f t="shared" si="15"/>
        <v>1.4999999999999999E-2</v>
      </c>
      <c r="P68" s="23">
        <f t="shared" si="16"/>
        <v>2.255639097744361E-3</v>
      </c>
      <c r="Q68" s="15" t="s">
        <v>249</v>
      </c>
      <c r="R68" s="15" t="s">
        <v>735</v>
      </c>
      <c r="S68" s="15">
        <v>200</v>
      </c>
      <c r="T68" s="15" t="s">
        <v>283</v>
      </c>
      <c r="U68" s="15" t="s">
        <v>266</v>
      </c>
      <c r="V68" s="15" t="s">
        <v>253</v>
      </c>
      <c r="W68" s="15">
        <v>300</v>
      </c>
      <c r="X68" s="15" t="s">
        <v>254</v>
      </c>
      <c r="Y68" s="15" t="s">
        <v>255</v>
      </c>
      <c r="AC68" s="15" t="s">
        <v>720</v>
      </c>
      <c r="AD68" s="15" t="s">
        <v>720</v>
      </c>
    </row>
    <row r="69" spans="1:30" hidden="1">
      <c r="A69" s="15" t="s">
        <v>736</v>
      </c>
      <c r="C69" s="15" t="s">
        <v>737</v>
      </c>
      <c r="D69" s="15" t="s">
        <v>738</v>
      </c>
      <c r="E69" s="15" t="s">
        <v>739</v>
      </c>
      <c r="F69" s="15" t="s">
        <v>245</v>
      </c>
      <c r="G69" s="15" t="s">
        <v>740</v>
      </c>
      <c r="H69" s="15" t="s">
        <v>741</v>
      </c>
      <c r="J69" s="15">
        <v>11000</v>
      </c>
      <c r="K69" s="15" t="s">
        <v>636</v>
      </c>
      <c r="N69" s="23">
        <f t="shared" si="17"/>
        <v>6.6363636363636367</v>
      </c>
      <c r="O69" s="23">
        <f t="shared" si="15"/>
        <v>0</v>
      </c>
      <c r="P69" s="23">
        <f t="shared" si="16"/>
        <v>0</v>
      </c>
      <c r="Q69" s="15" t="s">
        <v>249</v>
      </c>
      <c r="R69" s="15" t="s">
        <v>276</v>
      </c>
      <c r="S69" s="15">
        <v>200</v>
      </c>
      <c r="T69" s="15" t="s">
        <v>309</v>
      </c>
      <c r="U69" s="15" t="s">
        <v>266</v>
      </c>
      <c r="V69" s="15" t="s">
        <v>253</v>
      </c>
      <c r="X69" s="15" t="s">
        <v>254</v>
      </c>
      <c r="Y69" s="15" t="s">
        <v>255</v>
      </c>
      <c r="AC69" s="15" t="s">
        <v>742</v>
      </c>
      <c r="AD69" s="15" t="s">
        <v>742</v>
      </c>
    </row>
    <row r="70" spans="1:30" hidden="1">
      <c r="A70" s="15" t="s">
        <v>252</v>
      </c>
      <c r="C70" s="15" t="s">
        <v>743</v>
      </c>
      <c r="D70" s="15" t="s">
        <v>744</v>
      </c>
      <c r="E70" s="15" t="s">
        <v>745</v>
      </c>
      <c r="F70" s="15" t="s">
        <v>272</v>
      </c>
      <c r="G70" s="15" t="s">
        <v>746</v>
      </c>
      <c r="H70" s="15" t="s">
        <v>747</v>
      </c>
      <c r="J70" s="15">
        <v>12000</v>
      </c>
      <c r="K70" s="15" t="s">
        <v>748</v>
      </c>
      <c r="N70" s="23">
        <f t="shared" si="17"/>
        <v>6.583333333333333</v>
      </c>
      <c r="O70" s="23">
        <f t="shared" si="15"/>
        <v>0</v>
      </c>
      <c r="P70" s="23">
        <f t="shared" si="16"/>
        <v>0</v>
      </c>
      <c r="Q70" s="15" t="s">
        <v>308</v>
      </c>
      <c r="R70" s="15" t="s">
        <v>749</v>
      </c>
      <c r="S70" s="15">
        <v>200</v>
      </c>
      <c r="T70" s="15" t="s">
        <v>283</v>
      </c>
      <c r="U70" s="15" t="s">
        <v>750</v>
      </c>
      <c r="V70" s="15" t="s">
        <v>253</v>
      </c>
      <c r="X70" s="15" t="s">
        <v>751</v>
      </c>
      <c r="Y70" s="15" t="s">
        <v>255</v>
      </c>
      <c r="AC70" s="15" t="s">
        <v>742</v>
      </c>
      <c r="AD70" s="15" t="s">
        <v>742</v>
      </c>
    </row>
    <row r="71" spans="1:30" hidden="1">
      <c r="A71" s="15" t="s">
        <v>752</v>
      </c>
      <c r="C71" s="15" t="s">
        <v>351</v>
      </c>
      <c r="D71" s="15" t="s">
        <v>33</v>
      </c>
      <c r="E71" s="15" t="s">
        <v>744</v>
      </c>
      <c r="F71" s="15" t="s">
        <v>272</v>
      </c>
      <c r="G71" s="15" t="s">
        <v>753</v>
      </c>
      <c r="H71" s="15" t="s">
        <v>754</v>
      </c>
      <c r="J71" s="15">
        <v>53000</v>
      </c>
      <c r="K71" s="15" t="s">
        <v>441</v>
      </c>
      <c r="N71" s="23">
        <f t="shared" si="17"/>
        <v>5.6603773584905657</v>
      </c>
      <c r="O71" s="23" t="e">
        <f>S71/J71</f>
        <v>#VALUE!</v>
      </c>
      <c r="P71" s="23" t="e">
        <f>S71/K71</f>
        <v>#VALUE!</v>
      </c>
      <c r="Q71" s="15" t="s">
        <v>308</v>
      </c>
      <c r="R71" s="15" t="s">
        <v>354</v>
      </c>
      <c r="S71" s="15" t="s">
        <v>299</v>
      </c>
      <c r="T71" s="15" t="s">
        <v>283</v>
      </c>
      <c r="U71" s="15" t="s">
        <v>252</v>
      </c>
      <c r="V71" s="15" t="s">
        <v>37</v>
      </c>
      <c r="W71" s="15">
        <v>500</v>
      </c>
      <c r="X71" s="15" t="s">
        <v>755</v>
      </c>
      <c r="Y71" s="15" t="s">
        <v>255</v>
      </c>
      <c r="AC71" s="15" t="s">
        <v>756</v>
      </c>
      <c r="AD71" s="15" t="s">
        <v>756</v>
      </c>
    </row>
    <row r="72" spans="1:30">
      <c r="A72" s="15" t="s">
        <v>371</v>
      </c>
      <c r="B72" s="15">
        <v>300</v>
      </c>
      <c r="C72" s="15" t="s">
        <v>32</v>
      </c>
      <c r="D72" s="15" t="s">
        <v>757</v>
      </c>
      <c r="E72" s="15" t="s">
        <v>36</v>
      </c>
      <c r="F72" s="15" t="s">
        <v>272</v>
      </c>
      <c r="G72" s="14" t="s">
        <v>32</v>
      </c>
      <c r="H72" s="14" t="s">
        <v>34</v>
      </c>
      <c r="I72" s="14"/>
      <c r="J72" s="15">
        <v>15000</v>
      </c>
      <c r="K72" s="15" t="s">
        <v>481</v>
      </c>
      <c r="N72" s="23">
        <f t="shared" si="17"/>
        <v>6.5333333333333332</v>
      </c>
      <c r="O72" s="23">
        <f t="shared" ref="O72:O75" si="18">W72/J72</f>
        <v>0.02</v>
      </c>
      <c r="P72" s="23">
        <f t="shared" ref="P72:P75" si="19">W72/K72</f>
        <v>3.0612244897959182E-3</v>
      </c>
      <c r="Q72" s="15" t="s">
        <v>249</v>
      </c>
      <c r="R72" s="15" t="s">
        <v>338</v>
      </c>
      <c r="S72" s="15">
        <v>200</v>
      </c>
      <c r="T72" s="15" t="s">
        <v>291</v>
      </c>
      <c r="U72" s="15" t="s">
        <v>252</v>
      </c>
      <c r="V72" s="15" t="s">
        <v>37</v>
      </c>
      <c r="W72" s="15">
        <v>300</v>
      </c>
      <c r="X72" s="15" t="s">
        <v>758</v>
      </c>
      <c r="Y72" s="15" t="s">
        <v>255</v>
      </c>
      <c r="AC72" s="15" t="s">
        <v>759</v>
      </c>
      <c r="AD72" s="15" t="s">
        <v>759</v>
      </c>
    </row>
    <row r="73" spans="1:30" hidden="1">
      <c r="A73" s="15" t="s">
        <v>760</v>
      </c>
      <c r="C73" s="15" t="s">
        <v>761</v>
      </c>
      <c r="D73" s="15" t="s">
        <v>762</v>
      </c>
      <c r="E73" s="15" t="s">
        <v>763</v>
      </c>
      <c r="F73" s="15" t="s">
        <v>245</v>
      </c>
      <c r="G73" s="15" t="s">
        <v>764</v>
      </c>
      <c r="H73" s="15" t="s">
        <v>765</v>
      </c>
      <c r="J73" s="15">
        <v>27000</v>
      </c>
      <c r="K73" s="15" t="s">
        <v>766</v>
      </c>
      <c r="N73" s="23">
        <f t="shared" si="17"/>
        <v>6.4814814814814818</v>
      </c>
      <c r="O73" s="23">
        <f t="shared" si="18"/>
        <v>1.1111111111111112E-2</v>
      </c>
      <c r="P73" s="23">
        <f t="shared" si="19"/>
        <v>1.7142857142857142E-3</v>
      </c>
      <c r="Q73" s="15" t="s">
        <v>249</v>
      </c>
      <c r="R73" s="15" t="s">
        <v>276</v>
      </c>
      <c r="S73" s="15">
        <v>200</v>
      </c>
      <c r="T73" s="15" t="s">
        <v>767</v>
      </c>
      <c r="U73" s="15" t="s">
        <v>266</v>
      </c>
      <c r="V73" s="15" t="s">
        <v>253</v>
      </c>
      <c r="W73" s="15">
        <v>300</v>
      </c>
      <c r="X73" s="15" t="s">
        <v>254</v>
      </c>
      <c r="Y73" s="15" t="s">
        <v>255</v>
      </c>
      <c r="AC73" s="15" t="s">
        <v>759</v>
      </c>
      <c r="AD73" s="15" t="s">
        <v>759</v>
      </c>
    </row>
    <row r="74" spans="1:30" hidden="1">
      <c r="A74" s="15" t="s">
        <v>768</v>
      </c>
      <c r="C74" s="15" t="s">
        <v>769</v>
      </c>
      <c r="D74" s="15" t="s">
        <v>770</v>
      </c>
      <c r="E74" s="15" t="s">
        <v>771</v>
      </c>
      <c r="F74" s="15" t="s">
        <v>245</v>
      </c>
      <c r="G74" s="15" t="s">
        <v>772</v>
      </c>
      <c r="H74" s="15" t="s">
        <v>773</v>
      </c>
      <c r="J74" s="15">
        <v>73000</v>
      </c>
      <c r="K74" s="15" t="s">
        <v>774</v>
      </c>
      <c r="N74" s="23">
        <f t="shared" si="17"/>
        <v>6.4383561643835616</v>
      </c>
      <c r="O74" s="23">
        <f t="shared" si="18"/>
        <v>0</v>
      </c>
      <c r="P74" s="23">
        <f t="shared" si="19"/>
        <v>0</v>
      </c>
      <c r="Q74" s="15" t="s">
        <v>249</v>
      </c>
      <c r="R74" s="15" t="s">
        <v>328</v>
      </c>
      <c r="S74" s="15">
        <v>300</v>
      </c>
      <c r="T74" s="15" t="s">
        <v>283</v>
      </c>
      <c r="U74" s="15" t="s">
        <v>266</v>
      </c>
      <c r="V74" s="15" t="s">
        <v>253</v>
      </c>
      <c r="X74" s="15" t="s">
        <v>254</v>
      </c>
      <c r="Y74" s="15" t="s">
        <v>255</v>
      </c>
      <c r="AC74" s="15" t="s">
        <v>775</v>
      </c>
      <c r="AD74" s="15" t="s">
        <v>775</v>
      </c>
    </row>
    <row r="75" spans="1:30" hidden="1">
      <c r="A75" s="15" t="s">
        <v>776</v>
      </c>
      <c r="C75" s="15" t="s">
        <v>777</v>
      </c>
      <c r="D75" s="15" t="s">
        <v>778</v>
      </c>
      <c r="E75" s="15" t="s">
        <v>779</v>
      </c>
      <c r="F75" s="15" t="s">
        <v>272</v>
      </c>
      <c r="G75" s="15" t="s">
        <v>780</v>
      </c>
      <c r="H75" s="15" t="s">
        <v>781</v>
      </c>
      <c r="J75" s="15">
        <v>44000</v>
      </c>
      <c r="K75" s="15" t="s">
        <v>782</v>
      </c>
      <c r="N75" s="23">
        <f t="shared" si="17"/>
        <v>6.4090909090909092</v>
      </c>
      <c r="O75" s="23">
        <f t="shared" si="18"/>
        <v>0</v>
      </c>
      <c r="P75" s="23">
        <f t="shared" si="19"/>
        <v>0</v>
      </c>
      <c r="Q75" s="15" t="s">
        <v>249</v>
      </c>
      <c r="R75" s="15" t="s">
        <v>328</v>
      </c>
      <c r="S75" s="15">
        <v>300</v>
      </c>
      <c r="T75" s="15" t="s">
        <v>309</v>
      </c>
      <c r="U75" s="15" t="s">
        <v>318</v>
      </c>
      <c r="V75" s="15" t="s">
        <v>253</v>
      </c>
      <c r="X75" s="15" t="s">
        <v>254</v>
      </c>
      <c r="Y75" s="15" t="s">
        <v>255</v>
      </c>
      <c r="AC75" s="15" t="s">
        <v>783</v>
      </c>
      <c r="AD75" s="15" t="s">
        <v>783</v>
      </c>
    </row>
    <row r="76" spans="1:30" hidden="1">
      <c r="A76" s="15" t="s">
        <v>784</v>
      </c>
      <c r="C76" s="15" t="s">
        <v>785</v>
      </c>
      <c r="D76" s="15" t="s">
        <v>786</v>
      </c>
      <c r="E76" s="15" t="s">
        <v>778</v>
      </c>
      <c r="F76" s="15" t="s">
        <v>245</v>
      </c>
      <c r="G76" s="15" t="s">
        <v>787</v>
      </c>
      <c r="H76" s="15" t="s">
        <v>788</v>
      </c>
      <c r="I76" s="22"/>
      <c r="J76" s="15">
        <v>66000</v>
      </c>
      <c r="K76" s="15" t="s">
        <v>789</v>
      </c>
      <c r="N76" s="23">
        <f t="shared" si="17"/>
        <v>5.4545454545454541</v>
      </c>
      <c r="O76" s="23" t="e">
        <f t="shared" ref="O76:O79" si="20">S76/J76</f>
        <v>#VALUE!</v>
      </c>
      <c r="P76" s="23" t="e">
        <f t="shared" ref="P76:P79" si="21">S76/K76</f>
        <v>#VALUE!</v>
      </c>
      <c r="Q76" s="15" t="s">
        <v>249</v>
      </c>
      <c r="R76" s="15" t="s">
        <v>790</v>
      </c>
      <c r="S76" s="15" t="s">
        <v>299</v>
      </c>
      <c r="T76" s="15" t="s">
        <v>283</v>
      </c>
      <c r="U76" s="15" t="s">
        <v>493</v>
      </c>
      <c r="V76" s="15" t="s">
        <v>37</v>
      </c>
      <c r="W76" s="15">
        <v>500</v>
      </c>
      <c r="X76" s="15" t="s">
        <v>788</v>
      </c>
      <c r="Y76" s="15" t="s">
        <v>255</v>
      </c>
      <c r="AC76" s="15" t="s">
        <v>783</v>
      </c>
      <c r="AD76" s="15" t="s">
        <v>783</v>
      </c>
    </row>
    <row r="77" spans="1:30" hidden="1">
      <c r="A77" s="15" t="s">
        <v>791</v>
      </c>
      <c r="C77" s="15" t="s">
        <v>725</v>
      </c>
      <c r="D77" s="15" t="s">
        <v>792</v>
      </c>
      <c r="E77" s="15" t="s">
        <v>786</v>
      </c>
      <c r="F77" s="15" t="s">
        <v>245</v>
      </c>
      <c r="G77" s="15" t="s">
        <v>793</v>
      </c>
      <c r="H77" s="15" t="s">
        <v>794</v>
      </c>
      <c r="I77" s="22"/>
      <c r="J77" s="15">
        <v>26000</v>
      </c>
      <c r="K77" s="15" t="s">
        <v>795</v>
      </c>
      <c r="N77" s="23">
        <f t="shared" si="17"/>
        <v>7.1538461538461542</v>
      </c>
      <c r="O77" s="23" t="e">
        <f t="shared" si="20"/>
        <v>#VALUE!</v>
      </c>
      <c r="P77" s="23" t="e">
        <f t="shared" si="21"/>
        <v>#VALUE!</v>
      </c>
      <c r="Q77" s="15" t="s">
        <v>249</v>
      </c>
      <c r="R77" s="15" t="s">
        <v>276</v>
      </c>
      <c r="S77" s="15" t="s">
        <v>299</v>
      </c>
      <c r="T77" s="15" t="s">
        <v>283</v>
      </c>
      <c r="U77" s="15" t="s">
        <v>371</v>
      </c>
      <c r="V77" s="15" t="s">
        <v>253</v>
      </c>
      <c r="W77" s="15">
        <v>300</v>
      </c>
      <c r="X77" s="15" t="s">
        <v>794</v>
      </c>
      <c r="Y77" s="15" t="s">
        <v>255</v>
      </c>
      <c r="AC77" s="15" t="s">
        <v>796</v>
      </c>
      <c r="AD77" s="15" t="s">
        <v>796</v>
      </c>
    </row>
    <row r="78" spans="1:30" hidden="1">
      <c r="A78" s="15" t="s">
        <v>797</v>
      </c>
      <c r="C78" s="15" t="s">
        <v>787</v>
      </c>
      <c r="D78" s="15" t="s">
        <v>798</v>
      </c>
      <c r="E78" s="15" t="s">
        <v>792</v>
      </c>
      <c r="F78" s="15" t="s">
        <v>245</v>
      </c>
      <c r="G78" s="15" t="s">
        <v>598</v>
      </c>
      <c r="H78" s="15" t="s">
        <v>799</v>
      </c>
      <c r="I78" s="22"/>
      <c r="J78" s="15">
        <v>10000</v>
      </c>
      <c r="K78" s="15" t="s">
        <v>800</v>
      </c>
      <c r="N78" s="23">
        <f t="shared" si="17"/>
        <v>11.5</v>
      </c>
      <c r="O78" s="23" t="e">
        <f t="shared" si="20"/>
        <v>#VALUE!</v>
      </c>
      <c r="P78" s="23" t="e">
        <f t="shared" si="21"/>
        <v>#VALUE!</v>
      </c>
      <c r="Q78" s="15" t="s">
        <v>249</v>
      </c>
      <c r="R78" s="15" t="s">
        <v>801</v>
      </c>
      <c r="S78" s="15" t="s">
        <v>299</v>
      </c>
      <c r="T78" s="15" t="s">
        <v>283</v>
      </c>
      <c r="U78" s="15" t="s">
        <v>371</v>
      </c>
      <c r="V78" s="15" t="s">
        <v>253</v>
      </c>
      <c r="W78" s="15">
        <v>300</v>
      </c>
      <c r="X78" s="15" t="s">
        <v>799</v>
      </c>
      <c r="Y78" s="15" t="s">
        <v>255</v>
      </c>
      <c r="AC78" s="15" t="s">
        <v>802</v>
      </c>
      <c r="AD78" s="15" t="s">
        <v>802</v>
      </c>
    </row>
    <row r="79" spans="1:30" hidden="1">
      <c r="A79" s="15" t="s">
        <v>803</v>
      </c>
      <c r="C79" s="15" t="s">
        <v>793</v>
      </c>
      <c r="D79" s="15" t="s">
        <v>804</v>
      </c>
      <c r="E79" s="15" t="s">
        <v>798</v>
      </c>
      <c r="F79" s="15" t="s">
        <v>245</v>
      </c>
      <c r="G79" s="15" t="s">
        <v>805</v>
      </c>
      <c r="H79" s="15" t="s">
        <v>806</v>
      </c>
      <c r="J79" s="15">
        <v>53000</v>
      </c>
      <c r="K79" s="15" t="s">
        <v>490</v>
      </c>
      <c r="N79" s="23">
        <f t="shared" si="17"/>
        <v>6.2641509433962268</v>
      </c>
      <c r="O79" s="23" t="e">
        <f t="shared" si="20"/>
        <v>#VALUE!</v>
      </c>
      <c r="P79" s="23" t="e">
        <f t="shared" si="21"/>
        <v>#VALUE!</v>
      </c>
      <c r="Q79" s="15" t="s">
        <v>249</v>
      </c>
      <c r="R79" s="15" t="s">
        <v>361</v>
      </c>
      <c r="S79" s="15" t="s">
        <v>299</v>
      </c>
      <c r="T79" s="15" t="s">
        <v>283</v>
      </c>
      <c r="U79" s="15" t="s">
        <v>371</v>
      </c>
      <c r="V79" s="15" t="s">
        <v>253</v>
      </c>
      <c r="W79" s="15">
        <v>500</v>
      </c>
      <c r="X79" s="15" t="s">
        <v>806</v>
      </c>
      <c r="Y79" s="15" t="s">
        <v>255</v>
      </c>
      <c r="AC79" s="15" t="s">
        <v>807</v>
      </c>
      <c r="AD79" s="15" t="s">
        <v>807</v>
      </c>
    </row>
    <row r="80" spans="1:30">
      <c r="A80" s="15" t="s">
        <v>808</v>
      </c>
      <c r="B80" s="15">
        <v>300</v>
      </c>
      <c r="C80" s="15" t="s">
        <v>809</v>
      </c>
      <c r="D80" s="15" t="s">
        <v>810</v>
      </c>
      <c r="E80" s="15" t="s">
        <v>811</v>
      </c>
      <c r="F80" s="15" t="s">
        <v>366</v>
      </c>
      <c r="G80" s="14" t="s">
        <v>812</v>
      </c>
      <c r="H80" s="14" t="s">
        <v>813</v>
      </c>
      <c r="I80" s="14"/>
      <c r="J80" s="15">
        <v>11000</v>
      </c>
      <c r="K80" s="15" t="s">
        <v>814</v>
      </c>
      <c r="N80" s="23">
        <f t="shared" si="17"/>
        <v>6.3636363636363633</v>
      </c>
      <c r="O80" s="23">
        <f>W80/J80</f>
        <v>2.7272727272727271E-2</v>
      </c>
      <c r="P80" s="23">
        <f>W80/K80</f>
        <v>4.2857142857142859E-3</v>
      </c>
      <c r="Q80" s="15" t="s">
        <v>308</v>
      </c>
      <c r="R80" s="15" t="s">
        <v>815</v>
      </c>
      <c r="S80" s="15">
        <v>200</v>
      </c>
      <c r="T80" s="15" t="s">
        <v>816</v>
      </c>
      <c r="U80" s="15" t="s">
        <v>266</v>
      </c>
      <c r="V80" s="15" t="s">
        <v>37</v>
      </c>
      <c r="W80" s="15">
        <v>300</v>
      </c>
      <c r="X80" s="15" t="s">
        <v>817</v>
      </c>
      <c r="Y80" s="15" t="s">
        <v>255</v>
      </c>
      <c r="AC80" s="15" t="s">
        <v>818</v>
      </c>
      <c r="AD80" s="15" t="s">
        <v>818</v>
      </c>
    </row>
    <row r="81" spans="1:30" hidden="1">
      <c r="A81" s="15" t="s">
        <v>819</v>
      </c>
      <c r="C81" s="15" t="s">
        <v>805</v>
      </c>
      <c r="D81" s="15" t="s">
        <v>820</v>
      </c>
      <c r="E81" s="15" t="s">
        <v>810</v>
      </c>
      <c r="F81" s="15" t="s">
        <v>245</v>
      </c>
      <c r="G81" s="15" t="s">
        <v>821</v>
      </c>
      <c r="H81" s="15" t="s">
        <v>822</v>
      </c>
      <c r="I81" s="22"/>
      <c r="J81" s="15">
        <v>23000</v>
      </c>
      <c r="K81" s="15" t="s">
        <v>823</v>
      </c>
      <c r="N81" s="23">
        <f t="shared" si="17"/>
        <v>5.6521739130434785</v>
      </c>
      <c r="O81" s="23" t="e">
        <f t="shared" ref="O81:O85" si="22">S81/J81</f>
        <v>#VALUE!</v>
      </c>
      <c r="P81" s="23" t="e">
        <f t="shared" ref="P81:P85" si="23">S81/K81</f>
        <v>#VALUE!</v>
      </c>
      <c r="Q81" s="15" t="s">
        <v>249</v>
      </c>
      <c r="R81" s="15" t="s">
        <v>824</v>
      </c>
      <c r="S81" s="15" t="s">
        <v>299</v>
      </c>
      <c r="T81" s="15" t="s">
        <v>283</v>
      </c>
      <c r="U81" s="15" t="s">
        <v>493</v>
      </c>
      <c r="V81" s="15" t="s">
        <v>37</v>
      </c>
      <c r="W81" s="15">
        <v>300</v>
      </c>
      <c r="X81" s="15" t="s">
        <v>822</v>
      </c>
      <c r="Y81" s="15" t="s">
        <v>255</v>
      </c>
      <c r="AC81" s="15" t="s">
        <v>825</v>
      </c>
      <c r="AD81" s="15" t="s">
        <v>825</v>
      </c>
    </row>
    <row r="82" spans="1:30" hidden="1">
      <c r="A82" s="15" t="s">
        <v>826</v>
      </c>
      <c r="C82" s="15" t="s">
        <v>601</v>
      </c>
      <c r="D82" s="15" t="s">
        <v>827</v>
      </c>
      <c r="E82" s="15" t="s">
        <v>820</v>
      </c>
      <c r="F82" s="15" t="s">
        <v>245</v>
      </c>
      <c r="G82" s="15" t="s">
        <v>828</v>
      </c>
      <c r="H82" s="15" t="s">
        <v>829</v>
      </c>
      <c r="I82" s="22"/>
      <c r="J82" s="15">
        <v>15000</v>
      </c>
      <c r="K82" s="15" t="s">
        <v>830</v>
      </c>
      <c r="N82" s="23">
        <f t="shared" si="17"/>
        <v>10</v>
      </c>
      <c r="O82" s="23" t="e">
        <f t="shared" si="22"/>
        <v>#VALUE!</v>
      </c>
      <c r="P82" s="23" t="e">
        <f t="shared" si="23"/>
        <v>#VALUE!</v>
      </c>
      <c r="Q82" s="15" t="s">
        <v>249</v>
      </c>
      <c r="R82" s="15" t="s">
        <v>831</v>
      </c>
      <c r="S82" s="15" t="s">
        <v>299</v>
      </c>
      <c r="T82" s="15" t="s">
        <v>283</v>
      </c>
      <c r="U82" s="15" t="s">
        <v>424</v>
      </c>
      <c r="V82" s="15" t="s">
        <v>37</v>
      </c>
      <c r="W82" s="15">
        <v>300</v>
      </c>
      <c r="X82" s="15" t="s">
        <v>829</v>
      </c>
      <c r="Y82" s="15" t="s">
        <v>255</v>
      </c>
      <c r="AC82" s="15" t="s">
        <v>832</v>
      </c>
      <c r="AD82" s="15" t="s">
        <v>832</v>
      </c>
    </row>
    <row r="83" spans="1:30" hidden="1">
      <c r="A83" s="15" t="s">
        <v>833</v>
      </c>
      <c r="C83" s="15" t="s">
        <v>753</v>
      </c>
      <c r="D83" s="15" t="s">
        <v>834</v>
      </c>
      <c r="E83" s="15" t="s">
        <v>835</v>
      </c>
      <c r="F83" s="15" t="s">
        <v>245</v>
      </c>
      <c r="G83" s="15" t="s">
        <v>522</v>
      </c>
      <c r="H83" s="15" t="s">
        <v>836</v>
      </c>
      <c r="J83" s="15">
        <v>31000</v>
      </c>
      <c r="K83" s="15" t="s">
        <v>837</v>
      </c>
      <c r="N83" s="23">
        <f t="shared" si="17"/>
        <v>6.290322580645161</v>
      </c>
      <c r="O83" s="23">
        <f t="shared" ref="O83:O91" si="24">W83/J83</f>
        <v>1.6129032258064516E-2</v>
      </c>
      <c r="P83" s="23">
        <f t="shared" ref="P83:P91" si="25">W83/K83</f>
        <v>2.5641025641025641E-3</v>
      </c>
      <c r="Q83" s="15" t="s">
        <v>249</v>
      </c>
      <c r="R83" s="15" t="s">
        <v>838</v>
      </c>
      <c r="S83" s="15">
        <v>300</v>
      </c>
      <c r="T83" s="15" t="s">
        <v>839</v>
      </c>
      <c r="U83" s="15" t="s">
        <v>251</v>
      </c>
      <c r="V83" s="15" t="s">
        <v>37</v>
      </c>
      <c r="W83" s="15">
        <v>500</v>
      </c>
      <c r="X83" s="15" t="s">
        <v>840</v>
      </c>
      <c r="Y83" s="15" t="s">
        <v>255</v>
      </c>
      <c r="AC83" s="15" t="s">
        <v>832</v>
      </c>
      <c r="AD83" s="15" t="s">
        <v>832</v>
      </c>
    </row>
    <row r="84" spans="1:30" hidden="1">
      <c r="A84" s="15" t="s">
        <v>841</v>
      </c>
      <c r="C84" s="15" t="s">
        <v>828</v>
      </c>
      <c r="D84" s="15" t="s">
        <v>842</v>
      </c>
      <c r="E84" s="15" t="s">
        <v>834</v>
      </c>
      <c r="F84" s="15" t="s">
        <v>245</v>
      </c>
      <c r="G84" s="15" t="s">
        <v>154</v>
      </c>
      <c r="H84" s="15" t="s">
        <v>843</v>
      </c>
      <c r="I84" s="22"/>
      <c r="J84" s="15">
        <v>11000</v>
      </c>
      <c r="K84" s="15" t="s">
        <v>830</v>
      </c>
      <c r="N84" s="23">
        <f t="shared" si="17"/>
        <v>13.636363636363637</v>
      </c>
      <c r="O84" s="23" t="e">
        <f t="shared" si="22"/>
        <v>#VALUE!</v>
      </c>
      <c r="P84" s="23" t="e">
        <f t="shared" si="23"/>
        <v>#VALUE!</v>
      </c>
      <c r="Q84" s="15" t="s">
        <v>249</v>
      </c>
      <c r="R84" s="15" t="s">
        <v>844</v>
      </c>
      <c r="S84" s="15" t="s">
        <v>299</v>
      </c>
      <c r="T84" s="15" t="s">
        <v>283</v>
      </c>
      <c r="U84" s="15" t="s">
        <v>424</v>
      </c>
      <c r="V84" s="15" t="s">
        <v>37</v>
      </c>
      <c r="W84" s="15">
        <v>300</v>
      </c>
      <c r="X84" s="15" t="s">
        <v>843</v>
      </c>
      <c r="Y84" s="15" t="s">
        <v>255</v>
      </c>
      <c r="AC84" s="15" t="s">
        <v>845</v>
      </c>
      <c r="AD84" s="15" t="s">
        <v>845</v>
      </c>
    </row>
    <row r="85" spans="1:30" hidden="1">
      <c r="A85" s="15" t="s">
        <v>846</v>
      </c>
      <c r="C85" s="15" t="s">
        <v>847</v>
      </c>
      <c r="D85" s="15" t="s">
        <v>848</v>
      </c>
      <c r="E85" s="15" t="s">
        <v>842</v>
      </c>
      <c r="F85" s="15" t="s">
        <v>245</v>
      </c>
      <c r="G85" s="15" t="s">
        <v>849</v>
      </c>
      <c r="H85" s="15" t="s">
        <v>850</v>
      </c>
      <c r="I85" s="22"/>
      <c r="J85" s="15">
        <v>50310</v>
      </c>
      <c r="K85" s="15" t="s">
        <v>823</v>
      </c>
      <c r="N85" s="23">
        <f t="shared" si="17"/>
        <v>2.5839793281653747</v>
      </c>
      <c r="O85" s="23" t="e">
        <f t="shared" si="22"/>
        <v>#VALUE!</v>
      </c>
      <c r="P85" s="23" t="e">
        <f t="shared" si="23"/>
        <v>#VALUE!</v>
      </c>
      <c r="Q85" s="15" t="s">
        <v>249</v>
      </c>
      <c r="R85" s="15" t="s">
        <v>851</v>
      </c>
      <c r="S85" s="15" t="s">
        <v>299</v>
      </c>
      <c r="T85" s="15" t="s">
        <v>283</v>
      </c>
      <c r="U85" s="15" t="s">
        <v>424</v>
      </c>
      <c r="V85" s="15" t="s">
        <v>37</v>
      </c>
      <c r="W85" s="15">
        <v>500</v>
      </c>
      <c r="X85" s="15" t="s">
        <v>850</v>
      </c>
      <c r="Y85" s="15" t="s">
        <v>255</v>
      </c>
      <c r="AC85" s="15" t="s">
        <v>852</v>
      </c>
      <c r="AD85" s="15" t="s">
        <v>852</v>
      </c>
    </row>
    <row r="86" spans="1:30">
      <c r="A86" s="15" t="s">
        <v>853</v>
      </c>
      <c r="B86" s="15">
        <v>500</v>
      </c>
      <c r="C86" s="15" t="s">
        <v>854</v>
      </c>
      <c r="D86" s="15" t="s">
        <v>855</v>
      </c>
      <c r="E86" s="15" t="s">
        <v>856</v>
      </c>
      <c r="F86" s="15" t="s">
        <v>272</v>
      </c>
      <c r="G86" s="28" t="s">
        <v>857</v>
      </c>
      <c r="H86" s="28" t="s">
        <v>858</v>
      </c>
      <c r="I86" s="28"/>
      <c r="J86" s="15">
        <v>42000</v>
      </c>
      <c r="K86" s="15" t="s">
        <v>859</v>
      </c>
      <c r="N86" s="23">
        <f t="shared" si="17"/>
        <v>6.2142857142857144</v>
      </c>
      <c r="O86" s="23">
        <f t="shared" si="24"/>
        <v>1.1904761904761904E-2</v>
      </c>
      <c r="P86" s="23">
        <f t="shared" si="25"/>
        <v>1.9157088122605363E-3</v>
      </c>
      <c r="Q86" s="15" t="s">
        <v>348</v>
      </c>
      <c r="R86" s="15" t="s">
        <v>860</v>
      </c>
      <c r="S86" s="15">
        <v>300</v>
      </c>
      <c r="T86" s="15" t="s">
        <v>283</v>
      </c>
      <c r="U86" s="15" t="s">
        <v>266</v>
      </c>
      <c r="V86" s="15" t="s">
        <v>37</v>
      </c>
      <c r="W86" s="15">
        <v>500</v>
      </c>
      <c r="X86" s="15" t="s">
        <v>861</v>
      </c>
      <c r="Y86" s="15" t="s">
        <v>255</v>
      </c>
      <c r="AC86" s="15" t="s">
        <v>862</v>
      </c>
      <c r="AD86" s="15" t="s">
        <v>862</v>
      </c>
    </row>
    <row r="87" spans="1:30" hidden="1">
      <c r="A87" s="15" t="s">
        <v>863</v>
      </c>
      <c r="C87" s="15" t="s">
        <v>864</v>
      </c>
      <c r="D87" s="15" t="s">
        <v>865</v>
      </c>
      <c r="E87" s="15" t="s">
        <v>855</v>
      </c>
      <c r="F87" s="15" t="s">
        <v>245</v>
      </c>
      <c r="G87" s="15" t="s">
        <v>866</v>
      </c>
      <c r="H87" s="15" t="s">
        <v>867</v>
      </c>
      <c r="I87" s="22"/>
      <c r="J87" s="15">
        <v>58000</v>
      </c>
      <c r="K87" s="15" t="s">
        <v>868</v>
      </c>
      <c r="N87" s="23">
        <f t="shared" si="17"/>
        <v>5.8620689655172411</v>
      </c>
      <c r="O87" s="23" t="e">
        <f>S87/J87</f>
        <v>#VALUE!</v>
      </c>
      <c r="P87" s="23" t="e">
        <f>S87/K87</f>
        <v>#VALUE!</v>
      </c>
      <c r="Q87" s="15" t="s">
        <v>249</v>
      </c>
      <c r="R87" s="15" t="s">
        <v>276</v>
      </c>
      <c r="S87" s="15" t="s">
        <v>299</v>
      </c>
      <c r="T87" s="15" t="s">
        <v>283</v>
      </c>
      <c r="U87" s="15" t="s">
        <v>869</v>
      </c>
      <c r="V87" s="15" t="s">
        <v>37</v>
      </c>
      <c r="W87" s="15">
        <v>500</v>
      </c>
      <c r="X87" s="15" t="s">
        <v>867</v>
      </c>
      <c r="Y87" s="15" t="s">
        <v>255</v>
      </c>
      <c r="AC87" s="15" t="s">
        <v>870</v>
      </c>
      <c r="AD87" s="15" t="s">
        <v>870</v>
      </c>
    </row>
    <row r="88" spans="1:30" hidden="1">
      <c r="A88" s="15" t="s">
        <v>871</v>
      </c>
      <c r="C88" s="15" t="s">
        <v>872</v>
      </c>
      <c r="D88" s="15" t="s">
        <v>873</v>
      </c>
      <c r="E88" s="15" t="s">
        <v>865</v>
      </c>
      <c r="F88" s="15" t="s">
        <v>245</v>
      </c>
      <c r="G88" s="15" t="s">
        <v>874</v>
      </c>
      <c r="H88" s="15" t="s">
        <v>875</v>
      </c>
      <c r="J88" s="15">
        <v>11168</v>
      </c>
      <c r="K88" s="15" t="s">
        <v>876</v>
      </c>
      <c r="N88" s="23">
        <f t="shared" si="17"/>
        <v>6.1457736389684809</v>
      </c>
      <c r="O88" s="23">
        <f t="shared" si="24"/>
        <v>2.6862464183381087E-2</v>
      </c>
      <c r="P88" s="23">
        <f t="shared" si="25"/>
        <v>4.3708840841540884E-3</v>
      </c>
      <c r="Q88" s="15" t="s">
        <v>877</v>
      </c>
      <c r="R88" s="15" t="s">
        <v>878</v>
      </c>
      <c r="S88" s="15">
        <v>200</v>
      </c>
      <c r="T88" s="15" t="s">
        <v>355</v>
      </c>
      <c r="U88" s="15" t="s">
        <v>695</v>
      </c>
      <c r="V88" s="15" t="s">
        <v>37</v>
      </c>
      <c r="W88" s="15">
        <v>300</v>
      </c>
      <c r="X88" s="15" t="s">
        <v>254</v>
      </c>
      <c r="Y88" s="15" t="s">
        <v>255</v>
      </c>
      <c r="AC88" s="15" t="s">
        <v>870</v>
      </c>
      <c r="AD88" s="15" t="s">
        <v>870</v>
      </c>
    </row>
    <row r="89" spans="1:30" hidden="1">
      <c r="A89" s="15" t="s">
        <v>879</v>
      </c>
      <c r="C89" s="15" t="s">
        <v>880</v>
      </c>
      <c r="D89" s="15" t="s">
        <v>881</v>
      </c>
      <c r="E89" s="15" t="s">
        <v>882</v>
      </c>
      <c r="F89" s="15" t="s">
        <v>245</v>
      </c>
      <c r="G89" s="15" t="s">
        <v>883</v>
      </c>
      <c r="H89" s="15" t="s">
        <v>884</v>
      </c>
      <c r="J89" s="15">
        <v>19000</v>
      </c>
      <c r="K89" s="15" t="s">
        <v>800</v>
      </c>
      <c r="N89" s="23">
        <f t="shared" si="17"/>
        <v>6.0526315789473681</v>
      </c>
      <c r="O89" s="23">
        <f t="shared" si="24"/>
        <v>0</v>
      </c>
      <c r="P89" s="23">
        <f t="shared" si="25"/>
        <v>0</v>
      </c>
      <c r="Q89" s="15" t="s">
        <v>249</v>
      </c>
      <c r="R89" s="15" t="s">
        <v>885</v>
      </c>
      <c r="S89" s="15">
        <v>200</v>
      </c>
      <c r="T89" s="15" t="s">
        <v>283</v>
      </c>
      <c r="U89" s="15" t="s">
        <v>266</v>
      </c>
      <c r="V89" s="15" t="s">
        <v>253</v>
      </c>
      <c r="X89" s="15" t="s">
        <v>254</v>
      </c>
      <c r="Y89" s="15" t="s">
        <v>255</v>
      </c>
      <c r="AC89" s="15" t="s">
        <v>886</v>
      </c>
      <c r="AD89" s="15" t="s">
        <v>886</v>
      </c>
    </row>
    <row r="90" spans="1:30" hidden="1">
      <c r="A90" s="15" t="s">
        <v>887</v>
      </c>
      <c r="C90" s="15" t="s">
        <v>888</v>
      </c>
      <c r="D90" s="15" t="s">
        <v>889</v>
      </c>
      <c r="E90" s="15" t="s">
        <v>890</v>
      </c>
      <c r="F90" s="15" t="s">
        <v>272</v>
      </c>
      <c r="G90" s="15" t="s">
        <v>888</v>
      </c>
      <c r="H90" s="15" t="s">
        <v>891</v>
      </c>
      <c r="J90" s="15">
        <v>44000</v>
      </c>
      <c r="K90" s="15" t="s">
        <v>422</v>
      </c>
      <c r="N90" s="23">
        <f t="shared" si="17"/>
        <v>6.0227272727272725</v>
      </c>
      <c r="O90" s="23">
        <f t="shared" si="24"/>
        <v>0</v>
      </c>
      <c r="P90" s="23">
        <f t="shared" si="25"/>
        <v>0</v>
      </c>
      <c r="Q90" s="15" t="s">
        <v>249</v>
      </c>
      <c r="R90" s="15" t="s">
        <v>276</v>
      </c>
      <c r="S90" s="15">
        <v>300</v>
      </c>
      <c r="T90" s="15" t="s">
        <v>283</v>
      </c>
      <c r="U90" s="15" t="s">
        <v>266</v>
      </c>
      <c r="V90" s="15" t="s">
        <v>253</v>
      </c>
      <c r="X90" s="15" t="s">
        <v>254</v>
      </c>
      <c r="Y90" s="15" t="s">
        <v>255</v>
      </c>
      <c r="AC90" s="15" t="s">
        <v>892</v>
      </c>
      <c r="AD90" s="15" t="s">
        <v>892</v>
      </c>
    </row>
    <row r="91" spans="1:30" hidden="1">
      <c r="A91" s="15" t="s">
        <v>893</v>
      </c>
      <c r="C91" s="15" t="s">
        <v>894</v>
      </c>
      <c r="D91" s="15" t="s">
        <v>895</v>
      </c>
      <c r="E91" s="15" t="s">
        <v>896</v>
      </c>
      <c r="F91" s="15" t="s">
        <v>245</v>
      </c>
      <c r="G91" s="15" t="s">
        <v>897</v>
      </c>
      <c r="H91" s="15" t="s">
        <v>898</v>
      </c>
      <c r="I91" s="22"/>
      <c r="J91" s="15">
        <v>11000</v>
      </c>
      <c r="K91" s="15" t="s">
        <v>899</v>
      </c>
      <c r="N91" s="23">
        <f t="shared" si="17"/>
        <v>6</v>
      </c>
      <c r="O91" s="23">
        <f t="shared" si="24"/>
        <v>0</v>
      </c>
      <c r="P91" s="23">
        <f t="shared" si="25"/>
        <v>0</v>
      </c>
      <c r="Q91" s="15" t="s">
        <v>249</v>
      </c>
      <c r="R91" s="15" t="s">
        <v>276</v>
      </c>
      <c r="S91" s="15">
        <v>200</v>
      </c>
      <c r="T91" s="15" t="s">
        <v>283</v>
      </c>
      <c r="U91" s="15" t="s">
        <v>252</v>
      </c>
      <c r="V91" s="15" t="s">
        <v>253</v>
      </c>
      <c r="X91" s="15" t="s">
        <v>254</v>
      </c>
      <c r="Y91" s="15" t="s">
        <v>255</v>
      </c>
      <c r="AC91" s="15" t="s">
        <v>892</v>
      </c>
      <c r="AD91" s="15" t="s">
        <v>892</v>
      </c>
    </row>
    <row r="92" spans="1:30" hidden="1">
      <c r="A92" s="15" t="s">
        <v>900</v>
      </c>
      <c r="C92" s="15" t="s">
        <v>901</v>
      </c>
      <c r="D92" s="15" t="s">
        <v>902</v>
      </c>
      <c r="E92" s="15" t="s">
        <v>903</v>
      </c>
      <c r="F92" s="15" t="s">
        <v>904</v>
      </c>
      <c r="G92" s="15" t="s">
        <v>905</v>
      </c>
      <c r="H92" s="15" t="s">
        <v>906</v>
      </c>
      <c r="J92" s="15">
        <v>31000</v>
      </c>
      <c r="K92" s="15" t="s">
        <v>907</v>
      </c>
      <c r="N92" s="23">
        <f t="shared" si="17"/>
        <v>5.967741935483871</v>
      </c>
      <c r="O92" s="23">
        <f>S92/J92</f>
        <v>9.6774193548387101E-3</v>
      </c>
      <c r="P92" s="23">
        <f>S92/K92</f>
        <v>1.6216216216216215E-3</v>
      </c>
      <c r="Q92" s="15" t="s">
        <v>908</v>
      </c>
      <c r="R92" s="15" t="s">
        <v>909</v>
      </c>
      <c r="S92" s="15">
        <v>300</v>
      </c>
      <c r="T92" s="15" t="s">
        <v>910</v>
      </c>
      <c r="U92" s="15" t="s">
        <v>252</v>
      </c>
      <c r="V92" s="15" t="s">
        <v>37</v>
      </c>
      <c r="W92" s="15">
        <v>500</v>
      </c>
      <c r="X92" s="15" t="s">
        <v>911</v>
      </c>
      <c r="Y92" s="15" t="s">
        <v>255</v>
      </c>
      <c r="AC92" s="15" t="s">
        <v>912</v>
      </c>
      <c r="AD92" s="15" t="s">
        <v>912</v>
      </c>
    </row>
    <row r="93" spans="1:30" hidden="1">
      <c r="A93" s="15" t="s">
        <v>913</v>
      </c>
      <c r="C93" s="15" t="s">
        <v>914</v>
      </c>
      <c r="D93" s="15" t="s">
        <v>915</v>
      </c>
      <c r="E93" s="15" t="s">
        <v>916</v>
      </c>
      <c r="F93" s="15" t="s">
        <v>272</v>
      </c>
      <c r="G93" s="15" t="s">
        <v>917</v>
      </c>
      <c r="H93" s="15" t="s">
        <v>918</v>
      </c>
      <c r="I93" s="22"/>
      <c r="J93" s="15">
        <v>34000</v>
      </c>
      <c r="K93" s="15" t="s">
        <v>919</v>
      </c>
      <c r="N93" s="23">
        <f t="shared" si="17"/>
        <v>5.9117647058823533</v>
      </c>
      <c r="O93" s="23">
        <f t="shared" ref="O93:O95" si="26">W93/J93</f>
        <v>0</v>
      </c>
      <c r="P93" s="23">
        <f t="shared" ref="P93:P95" si="27">W93/K93</f>
        <v>0</v>
      </c>
      <c r="Q93" s="15" t="s">
        <v>249</v>
      </c>
      <c r="R93" s="15" t="s">
        <v>276</v>
      </c>
      <c r="S93" s="15">
        <v>300</v>
      </c>
      <c r="T93" s="15" t="s">
        <v>265</v>
      </c>
      <c r="U93" s="15" t="s">
        <v>252</v>
      </c>
      <c r="V93" s="15" t="s">
        <v>253</v>
      </c>
      <c r="X93" s="15" t="s">
        <v>265</v>
      </c>
      <c r="Y93" s="15" t="s">
        <v>255</v>
      </c>
      <c r="AC93" s="15" t="s">
        <v>920</v>
      </c>
      <c r="AD93" s="15" t="s">
        <v>920</v>
      </c>
    </row>
    <row r="94" spans="1:30" hidden="1">
      <c r="A94" s="15" t="s">
        <v>921</v>
      </c>
      <c r="C94" s="15" t="s">
        <v>922</v>
      </c>
      <c r="D94" s="15" t="s">
        <v>923</v>
      </c>
      <c r="E94" s="15" t="s">
        <v>924</v>
      </c>
      <c r="F94" s="15" t="s">
        <v>245</v>
      </c>
      <c r="G94" s="16" t="s">
        <v>925</v>
      </c>
      <c r="H94" s="16" t="s">
        <v>926</v>
      </c>
      <c r="I94" s="26"/>
      <c r="J94" s="15">
        <v>15000</v>
      </c>
      <c r="K94" s="15" t="s">
        <v>611</v>
      </c>
      <c r="N94" s="23">
        <f t="shared" si="17"/>
        <v>5.8</v>
      </c>
      <c r="O94" s="23">
        <f t="shared" si="26"/>
        <v>0.02</v>
      </c>
      <c r="P94" s="23">
        <f t="shared" si="27"/>
        <v>3.4482758620689655E-3</v>
      </c>
      <c r="Q94" s="15" t="s">
        <v>249</v>
      </c>
      <c r="R94" s="15" t="s">
        <v>408</v>
      </c>
      <c r="S94" s="15">
        <v>200</v>
      </c>
      <c r="T94" s="15" t="s">
        <v>283</v>
      </c>
      <c r="U94" s="15" t="s">
        <v>371</v>
      </c>
      <c r="V94" s="15" t="s">
        <v>253</v>
      </c>
      <c r="W94" s="15">
        <v>300</v>
      </c>
      <c r="X94" s="15" t="s">
        <v>927</v>
      </c>
      <c r="Y94" s="15" t="s">
        <v>255</v>
      </c>
      <c r="AC94" s="15" t="s">
        <v>920</v>
      </c>
      <c r="AD94" s="15" t="s">
        <v>920</v>
      </c>
    </row>
    <row r="95" spans="1:30" hidden="1">
      <c r="A95" s="15" t="s">
        <v>928</v>
      </c>
      <c r="C95" s="15" t="s">
        <v>929</v>
      </c>
      <c r="D95" s="15" t="s">
        <v>930</v>
      </c>
      <c r="E95" s="15" t="s">
        <v>931</v>
      </c>
      <c r="F95" s="15" t="s">
        <v>245</v>
      </c>
      <c r="G95" s="15" t="s">
        <v>932</v>
      </c>
      <c r="H95" s="15" t="s">
        <v>933</v>
      </c>
      <c r="J95" s="15">
        <v>21000</v>
      </c>
      <c r="K95" s="15" t="s">
        <v>934</v>
      </c>
      <c r="N95" s="23">
        <f t="shared" si="17"/>
        <v>5.7619047619047619</v>
      </c>
      <c r="O95" s="23">
        <f t="shared" si="26"/>
        <v>0</v>
      </c>
      <c r="P95" s="23">
        <f t="shared" si="27"/>
        <v>0</v>
      </c>
      <c r="Q95" s="15" t="s">
        <v>249</v>
      </c>
      <c r="R95" s="15" t="s">
        <v>935</v>
      </c>
      <c r="S95" s="15">
        <v>200</v>
      </c>
      <c r="T95" s="15" t="s">
        <v>254</v>
      </c>
      <c r="U95" s="15" t="s">
        <v>371</v>
      </c>
      <c r="V95" s="15" t="s">
        <v>253</v>
      </c>
      <c r="X95" s="15" t="s">
        <v>254</v>
      </c>
      <c r="Y95" s="15" t="s">
        <v>255</v>
      </c>
      <c r="AC95" s="15" t="s">
        <v>936</v>
      </c>
      <c r="AD95" s="15" t="s">
        <v>936</v>
      </c>
    </row>
    <row r="96" spans="1:30" hidden="1">
      <c r="A96" s="15" t="s">
        <v>937</v>
      </c>
      <c r="C96" s="15" t="s">
        <v>925</v>
      </c>
      <c r="D96" s="15" t="s">
        <v>938</v>
      </c>
      <c r="E96" s="15" t="s">
        <v>930</v>
      </c>
      <c r="F96" s="15" t="s">
        <v>366</v>
      </c>
      <c r="G96" s="15" t="s">
        <v>939</v>
      </c>
      <c r="H96" s="15" t="s">
        <v>940</v>
      </c>
      <c r="J96" s="15">
        <v>11000</v>
      </c>
      <c r="K96" s="15" t="s">
        <v>941</v>
      </c>
      <c r="N96" s="23">
        <f t="shared" si="17"/>
        <v>10.818181818181818</v>
      </c>
      <c r="O96" s="23" t="e">
        <f>S96/J96</f>
        <v>#VALUE!</v>
      </c>
      <c r="P96" s="23" t="e">
        <f>S96/K96</f>
        <v>#VALUE!</v>
      </c>
      <c r="Q96" s="15" t="s">
        <v>348</v>
      </c>
      <c r="R96" s="15" t="s">
        <v>276</v>
      </c>
      <c r="S96" s="15" t="s">
        <v>299</v>
      </c>
      <c r="T96" s="15" t="s">
        <v>283</v>
      </c>
      <c r="U96" s="15" t="s">
        <v>266</v>
      </c>
      <c r="V96" s="15" t="s">
        <v>253</v>
      </c>
      <c r="W96" s="15">
        <v>300</v>
      </c>
      <c r="X96" s="15" t="s">
        <v>940</v>
      </c>
      <c r="Y96" s="15" t="s">
        <v>255</v>
      </c>
      <c r="AC96" s="15" t="s">
        <v>942</v>
      </c>
      <c r="AD96" s="15" t="s">
        <v>942</v>
      </c>
    </row>
    <row r="97" spans="1:30" hidden="1">
      <c r="A97" s="15" t="s">
        <v>943</v>
      </c>
      <c r="C97" s="15" t="s">
        <v>932</v>
      </c>
      <c r="D97" s="15" t="s">
        <v>944</v>
      </c>
      <c r="E97" s="15" t="s">
        <v>945</v>
      </c>
      <c r="F97" s="15" t="s">
        <v>272</v>
      </c>
      <c r="G97" s="15" t="s">
        <v>946</v>
      </c>
      <c r="H97" s="15" t="s">
        <v>947</v>
      </c>
      <c r="J97" s="15">
        <v>40000</v>
      </c>
      <c r="K97" s="15" t="s">
        <v>281</v>
      </c>
      <c r="N97" s="23">
        <f t="shared" si="17"/>
        <v>5.75</v>
      </c>
      <c r="O97" s="23">
        <f t="shared" ref="O97:O109" si="28">W97/J97</f>
        <v>0</v>
      </c>
      <c r="P97" s="23">
        <f t="shared" ref="P97:P109" si="29">W97/K97</f>
        <v>0</v>
      </c>
      <c r="Q97" s="15" t="s">
        <v>249</v>
      </c>
      <c r="R97" s="15" t="s">
        <v>338</v>
      </c>
      <c r="S97" s="15">
        <v>300</v>
      </c>
      <c r="T97" s="15" t="s">
        <v>283</v>
      </c>
      <c r="U97" s="15" t="s">
        <v>266</v>
      </c>
      <c r="V97" s="15" t="s">
        <v>253</v>
      </c>
      <c r="X97" s="15" t="s">
        <v>254</v>
      </c>
      <c r="Y97" s="15" t="s">
        <v>255</v>
      </c>
      <c r="AC97" s="15" t="s">
        <v>948</v>
      </c>
      <c r="AD97" s="15" t="s">
        <v>948</v>
      </c>
    </row>
    <row r="98" spans="1:30" hidden="1">
      <c r="A98" s="15" t="s">
        <v>949</v>
      </c>
      <c r="C98" s="15" t="s">
        <v>950</v>
      </c>
      <c r="D98" s="15" t="s">
        <v>951</v>
      </c>
      <c r="E98" s="15" t="s">
        <v>952</v>
      </c>
      <c r="F98" s="15" t="s">
        <v>245</v>
      </c>
      <c r="G98" s="16" t="s">
        <v>953</v>
      </c>
      <c r="H98" s="16" t="s">
        <v>954</v>
      </c>
      <c r="I98" s="16"/>
      <c r="J98" s="15">
        <v>11000</v>
      </c>
      <c r="K98" s="15" t="s">
        <v>955</v>
      </c>
      <c r="N98" s="23">
        <f t="shared" si="17"/>
        <v>5.6363636363636367</v>
      </c>
      <c r="O98" s="23">
        <f t="shared" si="28"/>
        <v>2.7272727272727271E-2</v>
      </c>
      <c r="P98" s="23">
        <f t="shared" si="29"/>
        <v>4.8387096774193551E-3</v>
      </c>
      <c r="Q98" s="15" t="s">
        <v>249</v>
      </c>
      <c r="R98" s="15" t="s">
        <v>276</v>
      </c>
      <c r="S98" s="15">
        <v>200</v>
      </c>
      <c r="T98" s="15" t="s">
        <v>283</v>
      </c>
      <c r="U98" s="15" t="s">
        <v>493</v>
      </c>
      <c r="V98" s="15" t="s">
        <v>253</v>
      </c>
      <c r="W98" s="15">
        <v>300</v>
      </c>
      <c r="X98" s="15" t="s">
        <v>956</v>
      </c>
      <c r="Y98" s="15" t="s">
        <v>255</v>
      </c>
      <c r="AC98" s="15" t="s">
        <v>957</v>
      </c>
      <c r="AD98" s="15" t="s">
        <v>957</v>
      </c>
    </row>
    <row r="99" spans="1:30" hidden="1">
      <c r="A99" s="15" t="s">
        <v>958</v>
      </c>
      <c r="C99" s="15" t="s">
        <v>959</v>
      </c>
      <c r="D99" s="15" t="s">
        <v>960</v>
      </c>
      <c r="E99" s="15" t="s">
        <v>961</v>
      </c>
      <c r="F99" s="15" t="s">
        <v>272</v>
      </c>
      <c r="G99" s="15" t="s">
        <v>962</v>
      </c>
      <c r="H99" s="15" t="s">
        <v>963</v>
      </c>
      <c r="J99" s="15">
        <v>19000</v>
      </c>
      <c r="K99" s="15" t="s">
        <v>964</v>
      </c>
      <c r="N99" s="23">
        <f t="shared" si="17"/>
        <v>5.6315789473684212</v>
      </c>
      <c r="O99" s="23">
        <f t="shared" si="28"/>
        <v>1.5789473684210527E-2</v>
      </c>
      <c r="P99" s="23">
        <f t="shared" si="29"/>
        <v>2.8037383177570091E-3</v>
      </c>
      <c r="Q99" s="15" t="s">
        <v>348</v>
      </c>
      <c r="R99" s="15" t="s">
        <v>965</v>
      </c>
      <c r="S99" s="15">
        <v>200</v>
      </c>
      <c r="T99" s="15" t="s">
        <v>966</v>
      </c>
      <c r="U99" s="15" t="s">
        <v>252</v>
      </c>
      <c r="V99" s="15" t="s">
        <v>37</v>
      </c>
      <c r="W99" s="15">
        <v>300</v>
      </c>
      <c r="X99" s="15" t="s">
        <v>967</v>
      </c>
      <c r="Y99" s="15" t="s">
        <v>255</v>
      </c>
      <c r="AC99" s="15" t="s">
        <v>957</v>
      </c>
      <c r="AD99" s="15" t="s">
        <v>957</v>
      </c>
    </row>
    <row r="100" spans="1:30" hidden="1">
      <c r="A100" s="15" t="s">
        <v>968</v>
      </c>
      <c r="C100" s="15" t="s">
        <v>969</v>
      </c>
      <c r="D100" s="15" t="s">
        <v>970</v>
      </c>
      <c r="E100" s="15" t="s">
        <v>971</v>
      </c>
      <c r="F100" s="15" t="s">
        <v>272</v>
      </c>
      <c r="G100" s="15" t="s">
        <v>184</v>
      </c>
      <c r="H100" s="15" t="s">
        <v>972</v>
      </c>
      <c r="I100" s="22"/>
      <c r="J100" s="15">
        <v>15843</v>
      </c>
      <c r="K100" s="15" t="s">
        <v>973</v>
      </c>
      <c r="N100" s="23">
        <f t="shared" si="17"/>
        <v>5.554503566243767</v>
      </c>
      <c r="O100" s="23">
        <f t="shared" si="28"/>
        <v>1.8935807612194658E-2</v>
      </c>
      <c r="P100" s="23">
        <f t="shared" si="29"/>
        <v>3.4090909090909089E-3</v>
      </c>
      <c r="Q100" s="15" t="s">
        <v>249</v>
      </c>
      <c r="R100" s="15" t="s">
        <v>974</v>
      </c>
      <c r="S100" s="15">
        <v>200</v>
      </c>
      <c r="T100" s="15" t="s">
        <v>283</v>
      </c>
      <c r="U100" s="15" t="s">
        <v>252</v>
      </c>
      <c r="V100" s="15" t="s">
        <v>253</v>
      </c>
      <c r="W100" s="15">
        <v>300</v>
      </c>
      <c r="X100" s="15" t="s">
        <v>265</v>
      </c>
      <c r="Y100" s="15" t="s">
        <v>255</v>
      </c>
      <c r="AC100" s="15" t="s">
        <v>975</v>
      </c>
      <c r="AD100" s="15" t="s">
        <v>975</v>
      </c>
    </row>
    <row r="101" spans="1:30" hidden="1">
      <c r="A101" s="15" t="s">
        <v>976</v>
      </c>
      <c r="C101" s="15" t="s">
        <v>977</v>
      </c>
      <c r="D101" s="15" t="s">
        <v>183</v>
      </c>
      <c r="E101" s="15" t="s">
        <v>978</v>
      </c>
      <c r="F101" s="15" t="s">
        <v>245</v>
      </c>
      <c r="G101" s="15" t="s">
        <v>979</v>
      </c>
      <c r="H101" s="15" t="s">
        <v>980</v>
      </c>
      <c r="J101" s="15">
        <v>18000</v>
      </c>
      <c r="K101" s="15" t="s">
        <v>981</v>
      </c>
      <c r="N101" s="23">
        <f t="shared" si="17"/>
        <v>5.5</v>
      </c>
      <c r="O101" s="23">
        <f t="shared" si="28"/>
        <v>1.6666666666666666E-2</v>
      </c>
      <c r="P101" s="23">
        <f t="shared" si="29"/>
        <v>3.0303030303030303E-3</v>
      </c>
      <c r="Q101" s="15" t="s">
        <v>542</v>
      </c>
      <c r="R101" s="15" t="s">
        <v>276</v>
      </c>
      <c r="S101" s="15">
        <v>200</v>
      </c>
      <c r="T101" s="15" t="s">
        <v>982</v>
      </c>
      <c r="U101" s="15" t="s">
        <v>252</v>
      </c>
      <c r="V101" s="15" t="s">
        <v>253</v>
      </c>
      <c r="W101" s="15">
        <v>300</v>
      </c>
      <c r="X101" s="15" t="s">
        <v>983</v>
      </c>
      <c r="Y101" s="15" t="s">
        <v>255</v>
      </c>
      <c r="AC101" s="15" t="s">
        <v>984</v>
      </c>
      <c r="AD101" s="15" t="s">
        <v>984</v>
      </c>
    </row>
    <row r="102" spans="1:30" s="14" customFormat="1">
      <c r="A102" s="14" t="s">
        <v>985</v>
      </c>
      <c r="B102" s="14">
        <v>300</v>
      </c>
      <c r="C102" s="14" t="s">
        <v>986</v>
      </c>
      <c r="D102" s="14" t="s">
        <v>979</v>
      </c>
      <c r="E102" s="14" t="s">
        <v>187</v>
      </c>
      <c r="F102" s="14" t="s">
        <v>245</v>
      </c>
      <c r="G102" s="17" t="s">
        <v>987</v>
      </c>
      <c r="H102" s="17" t="s">
        <v>988</v>
      </c>
      <c r="I102" s="17"/>
      <c r="J102" s="14">
        <v>16000</v>
      </c>
      <c r="K102" s="14" t="s">
        <v>973</v>
      </c>
      <c r="N102" s="27">
        <f t="shared" si="17"/>
        <v>5.5</v>
      </c>
      <c r="O102" s="27">
        <f t="shared" si="28"/>
        <v>1.8749999999999999E-2</v>
      </c>
      <c r="P102" s="27">
        <f t="shared" si="29"/>
        <v>3.4090909090909089E-3</v>
      </c>
      <c r="Q102" s="14" t="s">
        <v>249</v>
      </c>
      <c r="R102" s="14" t="s">
        <v>354</v>
      </c>
      <c r="S102" s="14">
        <v>200</v>
      </c>
      <c r="T102" s="14" t="s">
        <v>283</v>
      </c>
      <c r="U102" s="14" t="s">
        <v>424</v>
      </c>
      <c r="V102" s="14" t="s">
        <v>37</v>
      </c>
      <c r="W102" s="14">
        <v>300</v>
      </c>
      <c r="X102" s="14" t="s">
        <v>989</v>
      </c>
      <c r="Y102" s="14" t="s">
        <v>255</v>
      </c>
      <c r="AC102" s="14" t="s">
        <v>984</v>
      </c>
      <c r="AD102" s="14" t="s">
        <v>984</v>
      </c>
    </row>
    <row r="103" spans="1:30" hidden="1">
      <c r="A103" s="15" t="s">
        <v>990</v>
      </c>
      <c r="C103" s="15" t="s">
        <v>991</v>
      </c>
      <c r="D103" s="15" t="s">
        <v>992</v>
      </c>
      <c r="E103" s="15" t="s">
        <v>993</v>
      </c>
      <c r="F103" s="15" t="s">
        <v>245</v>
      </c>
      <c r="G103" s="15" t="s">
        <v>994</v>
      </c>
      <c r="H103" s="15" t="s">
        <v>995</v>
      </c>
      <c r="J103" s="15">
        <v>40000</v>
      </c>
      <c r="K103" s="15" t="s">
        <v>996</v>
      </c>
      <c r="N103" s="23">
        <f t="shared" si="17"/>
        <v>5.4749999999999996</v>
      </c>
      <c r="O103" s="23">
        <f t="shared" si="28"/>
        <v>0</v>
      </c>
      <c r="P103" s="23">
        <f t="shared" si="29"/>
        <v>0</v>
      </c>
      <c r="Q103" s="15" t="s">
        <v>877</v>
      </c>
      <c r="R103" s="15" t="s">
        <v>482</v>
      </c>
      <c r="S103" s="15">
        <v>300</v>
      </c>
      <c r="T103" s="15" t="s">
        <v>309</v>
      </c>
      <c r="U103" s="15" t="s">
        <v>318</v>
      </c>
      <c r="V103" s="15" t="s">
        <v>253</v>
      </c>
      <c r="X103" s="15" t="s">
        <v>254</v>
      </c>
      <c r="Y103" s="15" t="s">
        <v>255</v>
      </c>
      <c r="AC103" s="15" t="s">
        <v>997</v>
      </c>
      <c r="AD103" s="15" t="s">
        <v>997</v>
      </c>
    </row>
    <row r="104" spans="1:30" hidden="1">
      <c r="A104" s="15" t="s">
        <v>998</v>
      </c>
      <c r="C104" s="15" t="s">
        <v>999</v>
      </c>
      <c r="D104" s="15" t="s">
        <v>1000</v>
      </c>
      <c r="E104" s="15" t="s">
        <v>992</v>
      </c>
      <c r="F104" s="15" t="s">
        <v>245</v>
      </c>
      <c r="G104" s="15" t="s">
        <v>1001</v>
      </c>
      <c r="H104" s="15" t="s">
        <v>1002</v>
      </c>
      <c r="I104" s="22"/>
      <c r="J104" s="15">
        <v>36000</v>
      </c>
      <c r="K104" s="15" t="s">
        <v>1003</v>
      </c>
      <c r="N104" s="23">
        <f t="shared" si="17"/>
        <v>5.4722222222222223</v>
      </c>
      <c r="O104" s="23">
        <f t="shared" si="28"/>
        <v>1.3888888888888888E-2</v>
      </c>
      <c r="P104" s="23">
        <f t="shared" si="29"/>
        <v>2.5380710659898475E-3</v>
      </c>
      <c r="Q104" s="15" t="s">
        <v>249</v>
      </c>
      <c r="R104" s="15" t="s">
        <v>408</v>
      </c>
      <c r="S104" s="15">
        <v>300</v>
      </c>
      <c r="T104" s="15" t="s">
        <v>283</v>
      </c>
      <c r="U104" s="15" t="s">
        <v>266</v>
      </c>
      <c r="V104" s="15" t="s">
        <v>37</v>
      </c>
      <c r="W104" s="15">
        <v>500</v>
      </c>
      <c r="X104" s="15" t="s">
        <v>1002</v>
      </c>
      <c r="Y104" s="15" t="s">
        <v>255</v>
      </c>
      <c r="AC104" s="15" t="s">
        <v>997</v>
      </c>
      <c r="AD104" s="15" t="s">
        <v>997</v>
      </c>
    </row>
    <row r="105" spans="1:30" hidden="1">
      <c r="A105" s="15" t="s">
        <v>1004</v>
      </c>
      <c r="C105" s="15" t="s">
        <v>1005</v>
      </c>
      <c r="D105" s="15" t="s">
        <v>1006</v>
      </c>
      <c r="E105" s="15" t="s">
        <v>1007</v>
      </c>
      <c r="F105" s="15" t="s">
        <v>245</v>
      </c>
      <c r="G105" s="16" t="s">
        <v>1008</v>
      </c>
      <c r="H105" s="16" t="s">
        <v>1009</v>
      </c>
      <c r="I105" s="26"/>
      <c r="J105" s="15">
        <v>42000</v>
      </c>
      <c r="K105" s="15">
        <v>231000</v>
      </c>
      <c r="N105" s="23">
        <f t="shared" si="17"/>
        <v>5.5</v>
      </c>
      <c r="O105" s="23">
        <f t="shared" si="28"/>
        <v>7.1428571428571426E-3</v>
      </c>
      <c r="P105" s="23">
        <f t="shared" si="29"/>
        <v>1.2987012987012987E-3</v>
      </c>
      <c r="Q105" s="15" t="s">
        <v>308</v>
      </c>
      <c r="R105" s="15" t="s">
        <v>328</v>
      </c>
      <c r="S105" s="15">
        <v>200</v>
      </c>
      <c r="T105" s="15" t="s">
        <v>1010</v>
      </c>
      <c r="U105" s="15" t="s">
        <v>266</v>
      </c>
      <c r="V105" s="15" t="s">
        <v>37</v>
      </c>
      <c r="W105" s="15">
        <v>300</v>
      </c>
      <c r="X105" s="15" t="s">
        <v>1011</v>
      </c>
      <c r="Y105" s="15" t="s">
        <v>255</v>
      </c>
      <c r="AC105" s="15" t="s">
        <v>997</v>
      </c>
      <c r="AD105" s="15" t="s">
        <v>997</v>
      </c>
    </row>
    <row r="106" spans="1:30" hidden="1">
      <c r="A106" s="15" t="s">
        <v>1012</v>
      </c>
      <c r="C106" s="15" t="s">
        <v>1001</v>
      </c>
      <c r="D106" s="15" t="s">
        <v>1013</v>
      </c>
      <c r="E106" s="15" t="s">
        <v>1014</v>
      </c>
      <c r="F106" s="15" t="s">
        <v>245</v>
      </c>
      <c r="G106" s="15" t="s">
        <v>1015</v>
      </c>
      <c r="H106" s="15" t="s">
        <v>1016</v>
      </c>
      <c r="J106" s="15">
        <v>13000</v>
      </c>
      <c r="K106" s="15" t="s">
        <v>814</v>
      </c>
      <c r="N106" s="23">
        <f t="shared" si="17"/>
        <v>5.384615384615385</v>
      </c>
      <c r="O106" s="23">
        <f t="shared" si="28"/>
        <v>0</v>
      </c>
      <c r="P106" s="23">
        <f t="shared" si="29"/>
        <v>0</v>
      </c>
      <c r="Q106" s="15" t="s">
        <v>308</v>
      </c>
      <c r="R106" s="15" t="s">
        <v>354</v>
      </c>
      <c r="S106" s="15">
        <v>200</v>
      </c>
      <c r="T106" s="15" t="s">
        <v>291</v>
      </c>
      <c r="U106" s="15" t="s">
        <v>252</v>
      </c>
      <c r="V106" s="15" t="s">
        <v>253</v>
      </c>
      <c r="X106" s="15" t="s">
        <v>254</v>
      </c>
      <c r="Y106" s="15" t="s">
        <v>255</v>
      </c>
      <c r="AC106" s="15" t="s">
        <v>1017</v>
      </c>
      <c r="AD106" s="15" t="s">
        <v>1017</v>
      </c>
    </row>
    <row r="107" spans="1:30" hidden="1">
      <c r="A107" s="15" t="s">
        <v>1018</v>
      </c>
      <c r="C107" s="15" t="s">
        <v>1019</v>
      </c>
      <c r="D107" s="15" t="s">
        <v>1020</v>
      </c>
      <c r="E107" s="15" t="s">
        <v>1021</v>
      </c>
      <c r="F107" s="15" t="s">
        <v>245</v>
      </c>
      <c r="G107" s="15" t="s">
        <v>1022</v>
      </c>
      <c r="H107" s="15" t="s">
        <v>1023</v>
      </c>
      <c r="J107" s="15">
        <v>42000</v>
      </c>
      <c r="K107" s="15" t="s">
        <v>1024</v>
      </c>
      <c r="N107" s="23">
        <f t="shared" si="17"/>
        <v>5.3571428571428568</v>
      </c>
      <c r="O107" s="23">
        <f t="shared" si="28"/>
        <v>0</v>
      </c>
      <c r="P107" s="23">
        <f t="shared" si="29"/>
        <v>0</v>
      </c>
      <c r="Q107" s="15" t="s">
        <v>249</v>
      </c>
      <c r="R107" s="15" t="s">
        <v>328</v>
      </c>
      <c r="S107" s="15">
        <v>300</v>
      </c>
      <c r="T107" s="15" t="s">
        <v>309</v>
      </c>
      <c r="U107" s="15" t="s">
        <v>318</v>
      </c>
      <c r="V107" s="15" t="s">
        <v>253</v>
      </c>
      <c r="X107" s="15" t="s">
        <v>254</v>
      </c>
      <c r="Y107" s="15" t="s">
        <v>255</v>
      </c>
      <c r="AC107" s="15" t="s">
        <v>1025</v>
      </c>
      <c r="AD107" s="15" t="s">
        <v>1025</v>
      </c>
    </row>
    <row r="108" spans="1:30" hidden="1">
      <c r="A108" s="15" t="s">
        <v>1026</v>
      </c>
      <c r="C108" s="15" t="s">
        <v>1027</v>
      </c>
      <c r="D108" s="15" t="s">
        <v>1028</v>
      </c>
      <c r="E108" s="15" t="s">
        <v>1029</v>
      </c>
      <c r="F108" s="15" t="s">
        <v>272</v>
      </c>
      <c r="G108" s="15" t="s">
        <v>1030</v>
      </c>
      <c r="H108" s="15" t="s">
        <v>1031</v>
      </c>
      <c r="J108" s="15">
        <v>12000</v>
      </c>
      <c r="K108" s="15" t="s">
        <v>1032</v>
      </c>
      <c r="N108" s="23">
        <f t="shared" si="17"/>
        <v>5.333333333333333</v>
      </c>
      <c r="O108" s="23">
        <f t="shared" si="28"/>
        <v>2.5000000000000001E-2</v>
      </c>
      <c r="P108" s="23">
        <f t="shared" si="29"/>
        <v>4.6874999999999998E-3</v>
      </c>
      <c r="Q108" s="15" t="s">
        <v>308</v>
      </c>
      <c r="R108" s="15" t="s">
        <v>464</v>
      </c>
      <c r="S108" s="15">
        <v>200</v>
      </c>
      <c r="T108" s="15" t="s">
        <v>283</v>
      </c>
      <c r="U108" s="15" t="s">
        <v>252</v>
      </c>
      <c r="V108" s="15" t="s">
        <v>253</v>
      </c>
      <c r="W108" s="15">
        <v>300</v>
      </c>
      <c r="X108" s="15" t="s">
        <v>1033</v>
      </c>
      <c r="Y108" s="15" t="s">
        <v>255</v>
      </c>
      <c r="AC108" s="15" t="s">
        <v>1034</v>
      </c>
      <c r="AD108" s="15" t="s">
        <v>1034</v>
      </c>
    </row>
    <row r="109" spans="1:30" hidden="1">
      <c r="A109" s="15" t="s">
        <v>1035</v>
      </c>
      <c r="C109" s="15" t="s">
        <v>1036</v>
      </c>
      <c r="D109" s="15" t="s">
        <v>1037</v>
      </c>
      <c r="E109" s="15" t="s">
        <v>1038</v>
      </c>
      <c r="F109" s="15" t="s">
        <v>272</v>
      </c>
      <c r="G109" s="16" t="s">
        <v>1039</v>
      </c>
      <c r="H109" s="16" t="s">
        <v>1040</v>
      </c>
      <c r="I109" s="16"/>
      <c r="J109" s="15">
        <v>14000</v>
      </c>
      <c r="K109" s="15" t="s">
        <v>1041</v>
      </c>
      <c r="N109" s="23">
        <f t="shared" si="17"/>
        <v>5.2857142857142856</v>
      </c>
      <c r="O109" s="23">
        <f t="shared" si="28"/>
        <v>0</v>
      </c>
      <c r="P109" s="23">
        <f t="shared" si="29"/>
        <v>0</v>
      </c>
      <c r="Q109" s="15" t="s">
        <v>249</v>
      </c>
      <c r="R109" s="15" t="s">
        <v>482</v>
      </c>
      <c r="S109" s="15">
        <v>200</v>
      </c>
      <c r="T109" s="15" t="s">
        <v>309</v>
      </c>
      <c r="U109" s="15" t="s">
        <v>252</v>
      </c>
      <c r="V109" s="15" t="s">
        <v>253</v>
      </c>
      <c r="X109" s="15" t="s">
        <v>1040</v>
      </c>
      <c r="Y109" s="15" t="s">
        <v>255</v>
      </c>
      <c r="AC109" s="15" t="s">
        <v>1042</v>
      </c>
      <c r="AD109" s="15" t="s">
        <v>1042</v>
      </c>
    </row>
    <row r="110" spans="1:30" hidden="1">
      <c r="A110" s="15" t="s">
        <v>1043</v>
      </c>
      <c r="C110" s="15" t="s">
        <v>1044</v>
      </c>
      <c r="D110" s="15" t="s">
        <v>1045</v>
      </c>
      <c r="E110" s="15" t="s">
        <v>1046</v>
      </c>
      <c r="F110" s="15" t="s">
        <v>245</v>
      </c>
      <c r="G110" s="15" t="s">
        <v>1047</v>
      </c>
      <c r="H110" s="15" t="s">
        <v>1048</v>
      </c>
      <c r="J110" s="15">
        <v>42000</v>
      </c>
      <c r="K110" s="15" t="s">
        <v>1049</v>
      </c>
      <c r="N110" s="23">
        <f t="shared" si="17"/>
        <v>8.3571428571428577</v>
      </c>
      <c r="O110" s="23" t="e">
        <f>S110/J110</f>
        <v>#VALUE!</v>
      </c>
      <c r="P110" s="23" t="e">
        <f>S110/K110</f>
        <v>#VALUE!</v>
      </c>
      <c r="Q110" s="15" t="s">
        <v>249</v>
      </c>
      <c r="R110" s="15" t="s">
        <v>276</v>
      </c>
      <c r="S110" s="15" t="s">
        <v>299</v>
      </c>
      <c r="T110" s="15" t="s">
        <v>283</v>
      </c>
      <c r="U110" s="15" t="s">
        <v>266</v>
      </c>
      <c r="V110" s="15" t="s">
        <v>37</v>
      </c>
      <c r="W110" s="15">
        <v>500</v>
      </c>
      <c r="X110" s="15" t="s">
        <v>1050</v>
      </c>
      <c r="Y110" s="15" t="s">
        <v>255</v>
      </c>
      <c r="AC110" s="15" t="s">
        <v>1051</v>
      </c>
      <c r="AD110" s="15" t="s">
        <v>1051</v>
      </c>
    </row>
    <row r="111" spans="1:30" hidden="1">
      <c r="A111" s="15" t="s">
        <v>1052</v>
      </c>
      <c r="C111" s="15" t="s">
        <v>1053</v>
      </c>
      <c r="D111" s="15" t="s">
        <v>1054</v>
      </c>
      <c r="E111" s="15" t="s">
        <v>1055</v>
      </c>
      <c r="F111" s="15" t="s">
        <v>366</v>
      </c>
      <c r="G111" s="15" t="s">
        <v>1056</v>
      </c>
      <c r="H111" s="15" t="s">
        <v>1057</v>
      </c>
      <c r="J111" s="15">
        <v>51000</v>
      </c>
      <c r="K111" s="15" t="s">
        <v>1058</v>
      </c>
      <c r="N111" s="23">
        <f t="shared" si="17"/>
        <v>5.2745098039215685</v>
      </c>
      <c r="O111" s="23">
        <f t="shared" ref="O111:O116" si="30">W111/J111</f>
        <v>0</v>
      </c>
      <c r="P111" s="23">
        <f t="shared" ref="P111:P116" si="31">W111/K111</f>
        <v>0</v>
      </c>
      <c r="Q111" s="15" t="s">
        <v>308</v>
      </c>
      <c r="R111" s="15" t="s">
        <v>1059</v>
      </c>
      <c r="S111" s="15">
        <v>300</v>
      </c>
      <c r="T111" s="15" t="s">
        <v>291</v>
      </c>
      <c r="U111" s="15" t="s">
        <v>252</v>
      </c>
      <c r="V111" s="15" t="s">
        <v>253</v>
      </c>
      <c r="X111" s="15" t="s">
        <v>254</v>
      </c>
      <c r="Y111" s="15" t="s">
        <v>255</v>
      </c>
      <c r="AC111" s="15" t="s">
        <v>1051</v>
      </c>
      <c r="AD111" s="15" t="s">
        <v>1051</v>
      </c>
    </row>
    <row r="112" spans="1:30" hidden="1">
      <c r="A112" s="15" t="s">
        <v>1060</v>
      </c>
      <c r="C112" s="15" t="s">
        <v>1047</v>
      </c>
      <c r="D112" s="15" t="s">
        <v>1061</v>
      </c>
      <c r="E112" s="15" t="s">
        <v>1062</v>
      </c>
      <c r="F112" s="15" t="s">
        <v>245</v>
      </c>
      <c r="G112" s="15" t="s">
        <v>1063</v>
      </c>
      <c r="H112" s="15" t="s">
        <v>1064</v>
      </c>
      <c r="J112" s="15">
        <v>47000</v>
      </c>
      <c r="K112" s="15" t="s">
        <v>1065</v>
      </c>
      <c r="N112" s="23">
        <f t="shared" si="17"/>
        <v>5.6170212765957448</v>
      </c>
      <c r="O112" s="23" t="e">
        <f>S112/J112</f>
        <v>#VALUE!</v>
      </c>
      <c r="P112" s="23" t="e">
        <f>S112/K112</f>
        <v>#VALUE!</v>
      </c>
      <c r="Q112" s="15" t="s">
        <v>308</v>
      </c>
      <c r="R112" s="15" t="s">
        <v>1066</v>
      </c>
      <c r="S112" s="15" t="s">
        <v>299</v>
      </c>
      <c r="T112" s="15" t="s">
        <v>604</v>
      </c>
      <c r="U112" s="15" t="s">
        <v>252</v>
      </c>
      <c r="V112" s="15" t="s">
        <v>37</v>
      </c>
      <c r="W112" s="15">
        <v>500</v>
      </c>
      <c r="X112" s="15" t="s">
        <v>1067</v>
      </c>
      <c r="Y112" s="15" t="s">
        <v>255</v>
      </c>
      <c r="AC112" s="15" t="s">
        <v>1068</v>
      </c>
      <c r="AD112" s="15" t="s">
        <v>1068</v>
      </c>
    </row>
    <row r="113" spans="1:30" hidden="1">
      <c r="A113" s="15" t="s">
        <v>1069</v>
      </c>
      <c r="C113" s="15" t="s">
        <v>1070</v>
      </c>
      <c r="D113" s="15" t="s">
        <v>1071</v>
      </c>
      <c r="E113" s="15" t="s">
        <v>1072</v>
      </c>
      <c r="F113" s="15" t="s">
        <v>272</v>
      </c>
      <c r="G113" s="15" t="s">
        <v>1073</v>
      </c>
      <c r="H113" s="15" t="s">
        <v>1074</v>
      </c>
      <c r="J113" s="15">
        <v>19000</v>
      </c>
      <c r="K113" s="15" t="s">
        <v>1075</v>
      </c>
      <c r="N113" s="23">
        <f t="shared" si="17"/>
        <v>5.2631578947368425</v>
      </c>
      <c r="O113" s="23">
        <f t="shared" si="30"/>
        <v>0</v>
      </c>
      <c r="P113" s="23">
        <f t="shared" si="31"/>
        <v>0</v>
      </c>
      <c r="Q113" s="15" t="s">
        <v>249</v>
      </c>
      <c r="R113" s="15" t="s">
        <v>1076</v>
      </c>
      <c r="S113" s="15">
        <v>200</v>
      </c>
      <c r="T113" s="15" t="s">
        <v>604</v>
      </c>
      <c r="U113" s="15" t="s">
        <v>1077</v>
      </c>
      <c r="V113" s="15" t="s">
        <v>253</v>
      </c>
      <c r="X113" s="15" t="s">
        <v>254</v>
      </c>
      <c r="Y113" s="15" t="s">
        <v>255</v>
      </c>
      <c r="AC113" s="15" t="s">
        <v>1078</v>
      </c>
      <c r="AD113" s="15" t="s">
        <v>1078</v>
      </c>
    </row>
    <row r="114" spans="1:30" hidden="1">
      <c r="A114" s="15" t="s">
        <v>1079</v>
      </c>
      <c r="C114" s="15" t="s">
        <v>1080</v>
      </c>
      <c r="D114" s="15" t="s">
        <v>1081</v>
      </c>
      <c r="E114" s="15" t="s">
        <v>1082</v>
      </c>
      <c r="F114" s="15" t="s">
        <v>245</v>
      </c>
      <c r="G114" s="15" t="s">
        <v>1083</v>
      </c>
      <c r="H114" s="15" t="s">
        <v>1084</v>
      </c>
      <c r="J114" s="15">
        <v>13463</v>
      </c>
      <c r="K114" s="15" t="s">
        <v>814</v>
      </c>
      <c r="N114" s="23">
        <f t="shared" si="17"/>
        <v>5.1994354898611004</v>
      </c>
      <c r="O114" s="23">
        <f t="shared" si="30"/>
        <v>0</v>
      </c>
      <c r="P114" s="23">
        <f t="shared" si="31"/>
        <v>0</v>
      </c>
      <c r="Q114" s="15" t="s">
        <v>249</v>
      </c>
      <c r="R114" s="15" t="s">
        <v>282</v>
      </c>
      <c r="S114" s="15">
        <v>200</v>
      </c>
      <c r="T114" s="15" t="s">
        <v>839</v>
      </c>
      <c r="U114" s="15" t="s">
        <v>1085</v>
      </c>
      <c r="V114" s="15" t="s">
        <v>253</v>
      </c>
      <c r="X114" s="15" t="s">
        <v>254</v>
      </c>
      <c r="Y114" s="15" t="s">
        <v>255</v>
      </c>
      <c r="AC114" s="15" t="s">
        <v>1078</v>
      </c>
      <c r="AD114" s="15" t="s">
        <v>1078</v>
      </c>
    </row>
    <row r="115" spans="1:30" hidden="1">
      <c r="A115" s="15" t="s">
        <v>1086</v>
      </c>
      <c r="C115" s="15" t="s">
        <v>1087</v>
      </c>
      <c r="D115" s="15" t="s">
        <v>1088</v>
      </c>
      <c r="E115" s="15" t="s">
        <v>1089</v>
      </c>
      <c r="F115" s="15" t="s">
        <v>245</v>
      </c>
      <c r="G115" s="15" t="s">
        <v>1090</v>
      </c>
      <c r="H115" s="15" t="s">
        <v>1091</v>
      </c>
      <c r="J115" s="15">
        <v>33000</v>
      </c>
      <c r="K115" s="15" t="s">
        <v>1092</v>
      </c>
      <c r="N115" s="23">
        <f t="shared" si="17"/>
        <v>5.1818181818181817</v>
      </c>
      <c r="O115" s="23">
        <f t="shared" si="30"/>
        <v>0</v>
      </c>
      <c r="P115" s="23">
        <f t="shared" si="31"/>
        <v>0</v>
      </c>
      <c r="Q115" s="15" t="s">
        <v>249</v>
      </c>
      <c r="R115" s="15" t="s">
        <v>749</v>
      </c>
      <c r="S115" s="15">
        <v>300</v>
      </c>
      <c r="T115" s="15" t="s">
        <v>355</v>
      </c>
      <c r="U115" s="15" t="s">
        <v>266</v>
      </c>
      <c r="V115" s="15" t="s">
        <v>253</v>
      </c>
      <c r="X115" s="15" t="s">
        <v>265</v>
      </c>
      <c r="Y115" s="15" t="s">
        <v>255</v>
      </c>
      <c r="AC115" s="15" t="s">
        <v>1093</v>
      </c>
      <c r="AD115" s="15" t="s">
        <v>1093</v>
      </c>
    </row>
    <row r="116" spans="1:30" s="14" customFormat="1">
      <c r="A116" s="14" t="s">
        <v>1094</v>
      </c>
      <c r="B116" s="14">
        <v>500</v>
      </c>
      <c r="C116" s="14" t="s">
        <v>1095</v>
      </c>
      <c r="D116" s="14" t="s">
        <v>49</v>
      </c>
      <c r="E116" s="14" t="s">
        <v>1096</v>
      </c>
      <c r="F116" s="14" t="s">
        <v>245</v>
      </c>
      <c r="G116" s="17" t="s">
        <v>49</v>
      </c>
      <c r="H116" s="17" t="s">
        <v>1097</v>
      </c>
      <c r="I116" s="17"/>
      <c r="J116" s="14">
        <v>34000</v>
      </c>
      <c r="K116" s="14" t="s">
        <v>1098</v>
      </c>
      <c r="N116" s="27">
        <f t="shared" si="17"/>
        <v>5.1764705882352944</v>
      </c>
      <c r="O116" s="27">
        <f t="shared" si="30"/>
        <v>1.4705882352941176E-2</v>
      </c>
      <c r="P116" s="27">
        <f t="shared" si="31"/>
        <v>2.840909090909091E-3</v>
      </c>
      <c r="Q116" s="14" t="s">
        <v>249</v>
      </c>
      <c r="R116" s="14" t="s">
        <v>1099</v>
      </c>
      <c r="S116" s="14">
        <v>300</v>
      </c>
      <c r="T116" s="14" t="s">
        <v>329</v>
      </c>
      <c r="U116" s="14" t="s">
        <v>318</v>
      </c>
      <c r="V116" s="14" t="s">
        <v>37</v>
      </c>
      <c r="W116" s="14">
        <v>500</v>
      </c>
      <c r="X116" s="14" t="s">
        <v>1100</v>
      </c>
      <c r="Y116" s="14" t="s">
        <v>255</v>
      </c>
      <c r="AC116" s="14" t="s">
        <v>1101</v>
      </c>
      <c r="AD116" s="14" t="s">
        <v>1101</v>
      </c>
    </row>
    <row r="117" spans="1:30" hidden="1">
      <c r="A117" s="15" t="s">
        <v>1102</v>
      </c>
      <c r="C117" s="15" t="s">
        <v>1103</v>
      </c>
      <c r="D117" s="15" t="s">
        <v>1104</v>
      </c>
      <c r="E117" s="15" t="s">
        <v>1046</v>
      </c>
      <c r="F117" s="15" t="s">
        <v>245</v>
      </c>
      <c r="G117" s="15" t="s">
        <v>1105</v>
      </c>
      <c r="H117" s="15" t="s">
        <v>1106</v>
      </c>
      <c r="J117" s="15">
        <v>11000</v>
      </c>
      <c r="K117" s="15" t="s">
        <v>1107</v>
      </c>
      <c r="N117" s="23">
        <f t="shared" si="17"/>
        <v>22.09090909090909</v>
      </c>
      <c r="O117" s="23" t="e">
        <f t="shared" ref="O117:O126" si="32">S117/J117</f>
        <v>#VALUE!</v>
      </c>
      <c r="P117" s="23" t="e">
        <f t="shared" ref="P117:P126" si="33">S117/K117</f>
        <v>#VALUE!</v>
      </c>
      <c r="Q117" s="15" t="s">
        <v>249</v>
      </c>
      <c r="R117" s="15" t="s">
        <v>338</v>
      </c>
      <c r="S117" s="15" t="s">
        <v>299</v>
      </c>
      <c r="T117" s="15" t="s">
        <v>283</v>
      </c>
      <c r="U117" s="15" t="s">
        <v>266</v>
      </c>
      <c r="V117" s="15" t="s">
        <v>37</v>
      </c>
      <c r="W117" s="15">
        <v>300</v>
      </c>
      <c r="X117" s="15" t="s">
        <v>1106</v>
      </c>
      <c r="Y117" s="15" t="s">
        <v>255</v>
      </c>
      <c r="AC117" s="15" t="s">
        <v>1108</v>
      </c>
      <c r="AD117" s="15" t="s">
        <v>1108</v>
      </c>
    </row>
    <row r="118" spans="1:30" hidden="1">
      <c r="A118" s="15" t="s">
        <v>1109</v>
      </c>
      <c r="C118" s="15" t="s">
        <v>49</v>
      </c>
      <c r="D118" s="15" t="s">
        <v>1110</v>
      </c>
      <c r="E118" s="15" t="s">
        <v>53</v>
      </c>
      <c r="F118" s="15" t="s">
        <v>245</v>
      </c>
      <c r="G118" s="15" t="s">
        <v>1111</v>
      </c>
      <c r="H118" s="15" t="s">
        <v>51</v>
      </c>
      <c r="J118" s="15">
        <v>60000</v>
      </c>
      <c r="K118" s="15" t="s">
        <v>1112</v>
      </c>
      <c r="N118" s="23">
        <f t="shared" si="17"/>
        <v>10.933333333333334</v>
      </c>
      <c r="O118" s="23" t="e">
        <f t="shared" si="32"/>
        <v>#VALUE!</v>
      </c>
      <c r="P118" s="23" t="e">
        <f t="shared" si="33"/>
        <v>#VALUE!</v>
      </c>
      <c r="Q118" s="15" t="s">
        <v>249</v>
      </c>
      <c r="R118" s="15" t="s">
        <v>276</v>
      </c>
      <c r="S118" s="15" t="s">
        <v>299</v>
      </c>
      <c r="T118" s="15" t="s">
        <v>283</v>
      </c>
      <c r="U118" s="15" t="s">
        <v>266</v>
      </c>
      <c r="V118" s="15" t="s">
        <v>37</v>
      </c>
      <c r="W118" s="15">
        <v>500</v>
      </c>
      <c r="X118" s="15" t="s">
        <v>1113</v>
      </c>
      <c r="Y118" s="15" t="s">
        <v>255</v>
      </c>
      <c r="AC118" s="15" t="s">
        <v>1114</v>
      </c>
      <c r="AD118" s="15" t="s">
        <v>1114</v>
      </c>
    </row>
    <row r="119" spans="1:30" hidden="1">
      <c r="A119" s="15" t="s">
        <v>1115</v>
      </c>
      <c r="C119" s="15" t="s">
        <v>1116</v>
      </c>
      <c r="D119" s="15" t="s">
        <v>1117</v>
      </c>
      <c r="E119" s="15" t="s">
        <v>1118</v>
      </c>
      <c r="F119" s="15" t="s">
        <v>272</v>
      </c>
      <c r="G119" s="15" t="s">
        <v>1119</v>
      </c>
      <c r="H119" s="15" t="s">
        <v>1120</v>
      </c>
      <c r="J119" s="15">
        <v>12000</v>
      </c>
      <c r="K119" s="15" t="s">
        <v>955</v>
      </c>
      <c r="N119" s="23">
        <f t="shared" si="17"/>
        <v>5.166666666666667</v>
      </c>
      <c r="O119" s="23">
        <f>W119/J119</f>
        <v>0</v>
      </c>
      <c r="P119" s="23">
        <f>W119/K119</f>
        <v>0</v>
      </c>
      <c r="Q119" s="15" t="s">
        <v>348</v>
      </c>
      <c r="R119" s="15" t="s">
        <v>338</v>
      </c>
      <c r="S119" s="15">
        <v>200</v>
      </c>
      <c r="T119" s="15" t="s">
        <v>1121</v>
      </c>
      <c r="U119" s="15" t="s">
        <v>266</v>
      </c>
      <c r="V119" s="15" t="s">
        <v>253</v>
      </c>
      <c r="X119" s="15" t="s">
        <v>1122</v>
      </c>
      <c r="Y119" s="15" t="s">
        <v>255</v>
      </c>
      <c r="AC119" s="15" t="s">
        <v>1123</v>
      </c>
      <c r="AD119" s="15" t="s">
        <v>1123</v>
      </c>
    </row>
    <row r="120" spans="1:30" hidden="1">
      <c r="A120" s="15" t="s">
        <v>1124</v>
      </c>
      <c r="C120" s="15" t="s">
        <v>1125</v>
      </c>
      <c r="D120" s="15" t="s">
        <v>1126</v>
      </c>
      <c r="E120" s="15" t="s">
        <v>1127</v>
      </c>
      <c r="F120" s="15" t="s">
        <v>245</v>
      </c>
      <c r="G120" s="15" t="s">
        <v>1128</v>
      </c>
      <c r="H120" s="15" t="s">
        <v>1129</v>
      </c>
      <c r="J120" s="15">
        <v>13000</v>
      </c>
      <c r="K120" s="15" t="s">
        <v>1130</v>
      </c>
      <c r="N120" s="23">
        <f t="shared" si="17"/>
        <v>5.1538461538461542</v>
      </c>
      <c r="O120" s="23">
        <f>W120/J120</f>
        <v>2.3076923076923078E-2</v>
      </c>
      <c r="P120" s="23">
        <f>W120/K120</f>
        <v>4.4776119402985077E-3</v>
      </c>
      <c r="Q120" s="15" t="s">
        <v>249</v>
      </c>
      <c r="R120" s="15" t="s">
        <v>1131</v>
      </c>
      <c r="S120" s="15">
        <v>200</v>
      </c>
      <c r="T120" s="15" t="s">
        <v>355</v>
      </c>
      <c r="U120" s="15" t="s">
        <v>695</v>
      </c>
      <c r="V120" s="15" t="s">
        <v>37</v>
      </c>
      <c r="W120" s="15">
        <v>300</v>
      </c>
      <c r="X120" s="15" t="s">
        <v>254</v>
      </c>
      <c r="Y120" s="15" t="s">
        <v>255</v>
      </c>
      <c r="AC120" s="15" t="s">
        <v>1132</v>
      </c>
      <c r="AD120" s="15" t="s">
        <v>1132</v>
      </c>
    </row>
    <row r="121" spans="1:30" hidden="1">
      <c r="A121" s="15" t="s">
        <v>1133</v>
      </c>
      <c r="C121" s="15" t="s">
        <v>1134</v>
      </c>
      <c r="D121" s="15" t="s">
        <v>1135</v>
      </c>
      <c r="E121" s="15" t="s">
        <v>1117</v>
      </c>
      <c r="F121" s="15" t="s">
        <v>245</v>
      </c>
      <c r="G121" s="15" t="s">
        <v>1136</v>
      </c>
      <c r="H121" s="15" t="s">
        <v>1137</v>
      </c>
      <c r="J121" s="15">
        <v>12000</v>
      </c>
      <c r="K121" s="15" t="s">
        <v>1138</v>
      </c>
      <c r="N121" s="23">
        <f t="shared" si="17"/>
        <v>21.666666666666668</v>
      </c>
      <c r="O121" s="23" t="e">
        <f t="shared" si="32"/>
        <v>#VALUE!</v>
      </c>
      <c r="P121" s="23" t="e">
        <f t="shared" si="33"/>
        <v>#VALUE!</v>
      </c>
      <c r="Q121" s="15" t="s">
        <v>249</v>
      </c>
      <c r="R121" s="15" t="s">
        <v>276</v>
      </c>
      <c r="S121" s="15" t="s">
        <v>299</v>
      </c>
      <c r="T121" s="15" t="s">
        <v>283</v>
      </c>
      <c r="U121" s="15" t="s">
        <v>266</v>
      </c>
      <c r="V121" s="15" t="s">
        <v>37</v>
      </c>
      <c r="W121" s="15">
        <v>300</v>
      </c>
      <c r="X121" s="15" t="s">
        <v>1137</v>
      </c>
      <c r="Y121" s="15" t="s">
        <v>255</v>
      </c>
      <c r="AC121" s="15" t="s">
        <v>1139</v>
      </c>
      <c r="AD121" s="15" t="s">
        <v>1139</v>
      </c>
    </row>
    <row r="122" spans="1:30" hidden="1">
      <c r="A122" s="15" t="s">
        <v>1140</v>
      </c>
      <c r="C122" s="15" t="s">
        <v>1128</v>
      </c>
      <c r="D122" s="15" t="s">
        <v>1141</v>
      </c>
      <c r="E122" s="15" t="s">
        <v>1142</v>
      </c>
      <c r="F122" s="15" t="s">
        <v>272</v>
      </c>
      <c r="G122" s="15" t="s">
        <v>1143</v>
      </c>
      <c r="H122" s="15" t="s">
        <v>1144</v>
      </c>
      <c r="J122" s="15">
        <v>26000</v>
      </c>
      <c r="K122" s="15" t="s">
        <v>1145</v>
      </c>
      <c r="N122" s="23">
        <f t="shared" si="17"/>
        <v>5.1538461538461542</v>
      </c>
      <c r="O122" s="23">
        <f t="shared" si="32"/>
        <v>7.6923076923076927E-3</v>
      </c>
      <c r="P122" s="23">
        <f t="shared" si="33"/>
        <v>1.4925373134328358E-3</v>
      </c>
      <c r="Q122" s="15" t="s">
        <v>416</v>
      </c>
      <c r="R122" s="15" t="s">
        <v>417</v>
      </c>
      <c r="S122" s="15">
        <v>200</v>
      </c>
      <c r="T122" s="15" t="s">
        <v>1146</v>
      </c>
      <c r="U122" s="15" t="s">
        <v>318</v>
      </c>
      <c r="V122" s="15" t="s">
        <v>253</v>
      </c>
      <c r="X122" s="15" t="s">
        <v>254</v>
      </c>
      <c r="Y122" s="15" t="s">
        <v>255</v>
      </c>
      <c r="AC122" s="15" t="s">
        <v>1147</v>
      </c>
      <c r="AD122" s="15" t="s">
        <v>1147</v>
      </c>
    </row>
    <row r="123" spans="1:30" hidden="1">
      <c r="A123" s="15" t="s">
        <v>1148</v>
      </c>
      <c r="C123" s="15" t="s">
        <v>1136</v>
      </c>
      <c r="D123" s="15" t="s">
        <v>1149</v>
      </c>
      <c r="E123" s="15" t="s">
        <v>1135</v>
      </c>
      <c r="F123" s="15" t="s">
        <v>245</v>
      </c>
      <c r="G123" s="15" t="s">
        <v>1150</v>
      </c>
      <c r="H123" s="15" t="s">
        <v>1151</v>
      </c>
      <c r="J123" s="15">
        <v>22000</v>
      </c>
      <c r="K123" s="15" t="s">
        <v>307</v>
      </c>
      <c r="N123" s="23">
        <f t="shared" si="17"/>
        <v>8.1818181818181817</v>
      </c>
      <c r="O123" s="23" t="e">
        <f t="shared" si="32"/>
        <v>#VALUE!</v>
      </c>
      <c r="P123" s="23" t="e">
        <f t="shared" si="33"/>
        <v>#VALUE!</v>
      </c>
      <c r="Q123" s="15" t="s">
        <v>249</v>
      </c>
      <c r="R123" s="15" t="s">
        <v>276</v>
      </c>
      <c r="S123" s="15" t="s">
        <v>299</v>
      </c>
      <c r="T123" s="15" t="s">
        <v>283</v>
      </c>
      <c r="U123" s="15" t="s">
        <v>266</v>
      </c>
      <c r="V123" s="15" t="s">
        <v>37</v>
      </c>
      <c r="W123" s="15">
        <v>300</v>
      </c>
      <c r="X123" s="15" t="s">
        <v>1151</v>
      </c>
      <c r="Y123" s="15" t="s">
        <v>255</v>
      </c>
      <c r="AC123" s="15" t="s">
        <v>1147</v>
      </c>
      <c r="AD123" s="15" t="s">
        <v>1147</v>
      </c>
    </row>
    <row r="124" spans="1:30" hidden="1">
      <c r="A124" s="15" t="s">
        <v>1152</v>
      </c>
      <c r="C124" s="15" t="s">
        <v>1153</v>
      </c>
      <c r="D124" s="15" t="s">
        <v>63</v>
      </c>
      <c r="E124" s="15" t="s">
        <v>1141</v>
      </c>
      <c r="F124" s="15" t="s">
        <v>245</v>
      </c>
      <c r="G124" s="15" t="s">
        <v>64</v>
      </c>
      <c r="H124" s="15" t="s">
        <v>1154</v>
      </c>
      <c r="J124" s="15">
        <v>14000</v>
      </c>
      <c r="K124" s="15" t="s">
        <v>347</v>
      </c>
      <c r="N124" s="23">
        <f t="shared" si="17"/>
        <v>15</v>
      </c>
      <c r="O124" s="23" t="e">
        <f t="shared" si="32"/>
        <v>#VALUE!</v>
      </c>
      <c r="P124" s="23" t="e">
        <f t="shared" si="33"/>
        <v>#VALUE!</v>
      </c>
      <c r="Q124" s="15" t="s">
        <v>249</v>
      </c>
      <c r="R124" s="15" t="s">
        <v>276</v>
      </c>
      <c r="S124" s="15" t="s">
        <v>299</v>
      </c>
      <c r="T124" s="15" t="s">
        <v>283</v>
      </c>
      <c r="U124" s="15" t="s">
        <v>266</v>
      </c>
      <c r="V124" s="15" t="s">
        <v>37</v>
      </c>
      <c r="W124" s="15">
        <v>300</v>
      </c>
      <c r="X124" s="15" t="s">
        <v>1154</v>
      </c>
      <c r="Y124" s="15" t="s">
        <v>255</v>
      </c>
      <c r="AC124" s="15" t="s">
        <v>1155</v>
      </c>
      <c r="AD124" s="15" t="s">
        <v>1155</v>
      </c>
    </row>
    <row r="125" spans="1:30" hidden="1">
      <c r="A125" s="15" t="s">
        <v>1156</v>
      </c>
      <c r="C125" s="15" t="s">
        <v>1150</v>
      </c>
      <c r="D125" s="15" t="s">
        <v>1157</v>
      </c>
      <c r="E125" s="15" t="s">
        <v>1149</v>
      </c>
      <c r="F125" s="15" t="s">
        <v>245</v>
      </c>
      <c r="G125" s="15" t="s">
        <v>1158</v>
      </c>
      <c r="H125" s="15" t="s">
        <v>1159</v>
      </c>
      <c r="J125" s="15">
        <v>52000</v>
      </c>
      <c r="K125" s="15" t="s">
        <v>92</v>
      </c>
      <c r="N125" s="23">
        <f t="shared" si="17"/>
        <v>6.1538461538461542</v>
      </c>
      <c r="O125" s="23" t="e">
        <f t="shared" si="32"/>
        <v>#VALUE!</v>
      </c>
      <c r="P125" s="23" t="e">
        <f t="shared" si="33"/>
        <v>#VALUE!</v>
      </c>
      <c r="Q125" s="15" t="s">
        <v>249</v>
      </c>
      <c r="R125" s="15" t="s">
        <v>423</v>
      </c>
      <c r="S125" s="15" t="s">
        <v>299</v>
      </c>
      <c r="T125" s="15" t="s">
        <v>283</v>
      </c>
      <c r="U125" s="15" t="s">
        <v>266</v>
      </c>
      <c r="V125" s="15" t="s">
        <v>37</v>
      </c>
      <c r="W125" s="15">
        <v>500</v>
      </c>
      <c r="X125" s="15" t="s">
        <v>1159</v>
      </c>
      <c r="Y125" s="15" t="s">
        <v>255</v>
      </c>
      <c r="AC125" s="15" t="s">
        <v>1160</v>
      </c>
      <c r="AD125" s="15" t="s">
        <v>1160</v>
      </c>
    </row>
    <row r="126" spans="1:30" hidden="1">
      <c r="A126" s="15" t="s">
        <v>1161</v>
      </c>
      <c r="C126" s="15" t="s">
        <v>62</v>
      </c>
      <c r="D126" s="15" t="s">
        <v>56</v>
      </c>
      <c r="E126" s="15" t="s">
        <v>63</v>
      </c>
      <c r="F126" s="15" t="s">
        <v>245</v>
      </c>
      <c r="G126" s="15" t="s">
        <v>57</v>
      </c>
      <c r="H126" s="15" t="s">
        <v>65</v>
      </c>
      <c r="J126" s="15">
        <v>69000</v>
      </c>
      <c r="K126" s="15" t="s">
        <v>1162</v>
      </c>
      <c r="N126" s="23">
        <f t="shared" si="17"/>
        <v>7.6811594202898554</v>
      </c>
      <c r="O126" s="23" t="e">
        <f t="shared" si="32"/>
        <v>#VALUE!</v>
      </c>
      <c r="P126" s="23" t="e">
        <f t="shared" si="33"/>
        <v>#VALUE!</v>
      </c>
      <c r="Q126" s="15" t="s">
        <v>249</v>
      </c>
      <c r="R126" s="15" t="s">
        <v>464</v>
      </c>
      <c r="S126" s="15" t="s">
        <v>299</v>
      </c>
      <c r="T126" s="15" t="s">
        <v>283</v>
      </c>
      <c r="U126" s="15" t="s">
        <v>266</v>
      </c>
      <c r="V126" s="15" t="s">
        <v>37</v>
      </c>
      <c r="W126" s="15">
        <v>500</v>
      </c>
      <c r="X126" s="15" t="s">
        <v>65</v>
      </c>
      <c r="Y126" s="15" t="s">
        <v>255</v>
      </c>
      <c r="AC126" s="15" t="s">
        <v>1160</v>
      </c>
      <c r="AD126" s="15" t="s">
        <v>1160</v>
      </c>
    </row>
    <row r="127" spans="1:30" hidden="1">
      <c r="A127" s="15" t="s">
        <v>1163</v>
      </c>
      <c r="C127" s="15" t="s">
        <v>1158</v>
      </c>
      <c r="D127" s="15" t="s">
        <v>1164</v>
      </c>
      <c r="E127" s="15" t="s">
        <v>1165</v>
      </c>
      <c r="F127" s="15" t="s">
        <v>272</v>
      </c>
      <c r="G127" s="15" t="s">
        <v>1166</v>
      </c>
      <c r="H127" s="15" t="s">
        <v>1167</v>
      </c>
      <c r="J127" s="15">
        <v>16000</v>
      </c>
      <c r="K127" s="15" t="s">
        <v>646</v>
      </c>
      <c r="N127" s="23">
        <f t="shared" si="17"/>
        <v>5.125</v>
      </c>
      <c r="O127" s="23">
        <f t="shared" ref="O127:O130" si="34">W127/J127</f>
        <v>0</v>
      </c>
      <c r="P127" s="23">
        <f t="shared" ref="P127:P130" si="35">W127/K127</f>
        <v>0</v>
      </c>
      <c r="Q127" s="15" t="s">
        <v>308</v>
      </c>
      <c r="R127" s="15" t="s">
        <v>276</v>
      </c>
      <c r="S127" s="15">
        <v>200</v>
      </c>
      <c r="T127" s="15" t="s">
        <v>604</v>
      </c>
      <c r="U127" s="15" t="s">
        <v>266</v>
      </c>
      <c r="V127" s="15" t="s">
        <v>253</v>
      </c>
      <c r="X127" s="15" t="s">
        <v>254</v>
      </c>
      <c r="Y127" s="15" t="s">
        <v>255</v>
      </c>
      <c r="AC127" s="15" t="s">
        <v>1168</v>
      </c>
      <c r="AD127" s="15" t="s">
        <v>1168</v>
      </c>
    </row>
    <row r="128" spans="1:30" hidden="1">
      <c r="A128" s="15" t="s">
        <v>1169</v>
      </c>
      <c r="C128" s="15" t="s">
        <v>55</v>
      </c>
      <c r="D128" s="15" t="s">
        <v>1170</v>
      </c>
      <c r="E128" s="15" t="s">
        <v>56</v>
      </c>
      <c r="F128" s="15" t="s">
        <v>272</v>
      </c>
      <c r="G128" s="15" t="s">
        <v>1171</v>
      </c>
      <c r="H128" s="15" t="s">
        <v>58</v>
      </c>
      <c r="J128" s="15">
        <v>32000</v>
      </c>
      <c r="K128" s="15" t="s">
        <v>441</v>
      </c>
      <c r="N128" s="23">
        <f t="shared" si="17"/>
        <v>9.375</v>
      </c>
      <c r="O128" s="23" t="e">
        <f t="shared" ref="O128:O133" si="36">S128/J128</f>
        <v>#VALUE!</v>
      </c>
      <c r="P128" s="23" t="e">
        <f t="shared" ref="P128:P133" si="37">S128/K128</f>
        <v>#VALUE!</v>
      </c>
      <c r="Q128" s="15" t="s">
        <v>249</v>
      </c>
      <c r="R128" s="15" t="s">
        <v>276</v>
      </c>
      <c r="S128" s="15" t="s">
        <v>299</v>
      </c>
      <c r="T128" s="15" t="s">
        <v>283</v>
      </c>
      <c r="U128" s="15" t="s">
        <v>442</v>
      </c>
      <c r="V128" s="15" t="s">
        <v>37</v>
      </c>
      <c r="W128" s="15">
        <v>500</v>
      </c>
      <c r="X128" s="15" t="s">
        <v>58</v>
      </c>
      <c r="Y128" s="15" t="s">
        <v>255</v>
      </c>
      <c r="AC128" s="15" t="s">
        <v>1172</v>
      </c>
      <c r="AD128" s="15" t="s">
        <v>1172</v>
      </c>
    </row>
    <row r="129" spans="1:30" hidden="1">
      <c r="A129" s="15" t="s">
        <v>1173</v>
      </c>
      <c r="C129" s="15" t="s">
        <v>1174</v>
      </c>
      <c r="D129" s="15" t="s">
        <v>1175</v>
      </c>
      <c r="E129" s="15" t="s">
        <v>1176</v>
      </c>
      <c r="F129" s="15" t="s">
        <v>272</v>
      </c>
      <c r="G129" s="15" t="s">
        <v>1177</v>
      </c>
      <c r="H129" s="15" t="s">
        <v>1178</v>
      </c>
      <c r="J129" s="15">
        <v>12000</v>
      </c>
      <c r="K129" s="15" t="s">
        <v>1179</v>
      </c>
      <c r="N129" s="23">
        <f t="shared" si="17"/>
        <v>5.083333333333333</v>
      </c>
      <c r="O129" s="23">
        <f t="shared" si="34"/>
        <v>2.5000000000000001E-2</v>
      </c>
      <c r="P129" s="23">
        <f t="shared" si="35"/>
        <v>4.9180327868852463E-3</v>
      </c>
      <c r="Q129" s="15" t="s">
        <v>348</v>
      </c>
      <c r="R129" s="15" t="s">
        <v>1180</v>
      </c>
      <c r="S129" s="15">
        <v>200</v>
      </c>
      <c r="T129" s="15" t="s">
        <v>283</v>
      </c>
      <c r="U129" s="15" t="s">
        <v>252</v>
      </c>
      <c r="V129" s="15" t="s">
        <v>253</v>
      </c>
      <c r="W129" s="15">
        <v>300</v>
      </c>
      <c r="X129" s="15" t="s">
        <v>254</v>
      </c>
      <c r="Y129" s="15" t="s">
        <v>255</v>
      </c>
      <c r="AC129" s="15" t="s">
        <v>1181</v>
      </c>
      <c r="AD129" s="15" t="s">
        <v>1181</v>
      </c>
    </row>
    <row r="130" spans="1:30" hidden="1">
      <c r="A130" s="15" t="s">
        <v>1182</v>
      </c>
      <c r="C130" s="15" t="s">
        <v>1183</v>
      </c>
      <c r="D130" s="15" t="s">
        <v>1184</v>
      </c>
      <c r="E130" s="15" t="s">
        <v>1185</v>
      </c>
      <c r="F130" s="15" t="s">
        <v>245</v>
      </c>
      <c r="G130" s="15" t="s">
        <v>1186</v>
      </c>
      <c r="H130" s="15" t="s">
        <v>1187</v>
      </c>
      <c r="J130" s="15">
        <v>30000</v>
      </c>
      <c r="K130" s="15" t="s">
        <v>1188</v>
      </c>
      <c r="N130" s="23">
        <f t="shared" ref="N130:N193" si="38">K130/J130</f>
        <v>5.0666666666666664</v>
      </c>
      <c r="O130" s="23">
        <f t="shared" si="34"/>
        <v>1.6666666666666666E-2</v>
      </c>
      <c r="P130" s="23">
        <f t="shared" si="35"/>
        <v>3.2894736842105261E-3</v>
      </c>
      <c r="Q130" s="15" t="s">
        <v>249</v>
      </c>
      <c r="R130" s="15" t="s">
        <v>637</v>
      </c>
      <c r="S130" s="15">
        <v>300</v>
      </c>
      <c r="T130" s="15" t="s">
        <v>329</v>
      </c>
      <c r="U130" s="15" t="s">
        <v>252</v>
      </c>
      <c r="V130" s="15" t="s">
        <v>37</v>
      </c>
      <c r="W130" s="15">
        <v>500</v>
      </c>
      <c r="X130" s="15" t="s">
        <v>265</v>
      </c>
      <c r="Y130" s="15" t="s">
        <v>255</v>
      </c>
      <c r="AC130" s="15" t="s">
        <v>1181</v>
      </c>
      <c r="AD130" s="15" t="s">
        <v>1181</v>
      </c>
    </row>
    <row r="131" spans="1:30" hidden="1">
      <c r="A131" s="15" t="s">
        <v>1189</v>
      </c>
      <c r="C131" s="15" t="s">
        <v>1190</v>
      </c>
      <c r="D131" s="15" t="s">
        <v>1191</v>
      </c>
      <c r="E131" s="15" t="s">
        <v>1175</v>
      </c>
      <c r="F131" s="15" t="s">
        <v>245</v>
      </c>
      <c r="G131" s="15" t="s">
        <v>1192</v>
      </c>
      <c r="H131" s="15" t="s">
        <v>1193</v>
      </c>
      <c r="J131" s="15">
        <v>11000</v>
      </c>
      <c r="K131" s="15" t="s">
        <v>307</v>
      </c>
      <c r="N131" s="23">
        <f t="shared" si="38"/>
        <v>16.363636363636363</v>
      </c>
      <c r="O131" s="23" t="e">
        <f t="shared" si="36"/>
        <v>#VALUE!</v>
      </c>
      <c r="P131" s="23" t="e">
        <f t="shared" si="37"/>
        <v>#VALUE!</v>
      </c>
      <c r="Q131" s="15" t="s">
        <v>249</v>
      </c>
      <c r="R131" s="15" t="s">
        <v>354</v>
      </c>
      <c r="S131" s="15" t="s">
        <v>299</v>
      </c>
      <c r="T131" s="15" t="s">
        <v>283</v>
      </c>
      <c r="U131" s="15" t="s">
        <v>442</v>
      </c>
      <c r="V131" s="15" t="s">
        <v>37</v>
      </c>
      <c r="W131" s="15">
        <v>300</v>
      </c>
      <c r="X131" s="15" t="s">
        <v>1193</v>
      </c>
      <c r="Y131" s="15" t="s">
        <v>255</v>
      </c>
      <c r="AC131" s="15" t="s">
        <v>1181</v>
      </c>
      <c r="AD131" s="15" t="s">
        <v>1181</v>
      </c>
    </row>
    <row r="132" spans="1:30" hidden="1">
      <c r="A132" s="15" t="s">
        <v>1194</v>
      </c>
      <c r="C132" s="15" t="s">
        <v>1195</v>
      </c>
      <c r="D132" s="15" t="s">
        <v>1196</v>
      </c>
      <c r="E132" s="15" t="s">
        <v>1184</v>
      </c>
      <c r="F132" s="15" t="s">
        <v>245</v>
      </c>
      <c r="G132" s="15" t="s">
        <v>1196</v>
      </c>
      <c r="H132" s="15" t="s">
        <v>1197</v>
      </c>
      <c r="J132" s="15">
        <v>10000</v>
      </c>
      <c r="K132" s="15" t="s">
        <v>1198</v>
      </c>
      <c r="N132" s="23">
        <f t="shared" si="38"/>
        <v>28</v>
      </c>
      <c r="O132" s="23" t="e">
        <f t="shared" si="36"/>
        <v>#VALUE!</v>
      </c>
      <c r="P132" s="23" t="e">
        <f t="shared" si="37"/>
        <v>#VALUE!</v>
      </c>
      <c r="Q132" s="15" t="s">
        <v>249</v>
      </c>
      <c r="R132" s="15" t="s">
        <v>1199</v>
      </c>
      <c r="S132" s="15" t="s">
        <v>299</v>
      </c>
      <c r="T132" s="15" t="s">
        <v>283</v>
      </c>
      <c r="U132" s="15" t="s">
        <v>371</v>
      </c>
      <c r="V132" s="15" t="s">
        <v>37</v>
      </c>
      <c r="W132" s="15">
        <v>300</v>
      </c>
      <c r="X132" s="15" t="s">
        <v>1197</v>
      </c>
      <c r="Y132" s="15" t="s">
        <v>255</v>
      </c>
      <c r="AC132" s="15" t="s">
        <v>1200</v>
      </c>
      <c r="AD132" s="15" t="s">
        <v>1200</v>
      </c>
    </row>
    <row r="133" spans="1:30" hidden="1">
      <c r="A133" s="15" t="s">
        <v>1201</v>
      </c>
      <c r="C133" s="15" t="s">
        <v>1202</v>
      </c>
      <c r="D133" s="15" t="s">
        <v>1203</v>
      </c>
      <c r="E133" s="15" t="s">
        <v>1191</v>
      </c>
      <c r="F133" s="15" t="s">
        <v>245</v>
      </c>
      <c r="G133" s="15" t="s">
        <v>1204</v>
      </c>
      <c r="H133" s="15" t="s">
        <v>1205</v>
      </c>
      <c r="J133" s="15">
        <v>11000</v>
      </c>
      <c r="K133" s="15" t="s">
        <v>1206</v>
      </c>
      <c r="N133" s="23">
        <f t="shared" si="38"/>
        <v>8.8181818181818183</v>
      </c>
      <c r="O133" s="23" t="e">
        <f t="shared" si="36"/>
        <v>#VALUE!</v>
      </c>
      <c r="P133" s="23" t="e">
        <f t="shared" si="37"/>
        <v>#VALUE!</v>
      </c>
      <c r="Q133" s="15" t="s">
        <v>249</v>
      </c>
      <c r="R133" s="15" t="s">
        <v>276</v>
      </c>
      <c r="S133" s="15" t="s">
        <v>299</v>
      </c>
      <c r="T133" s="15" t="s">
        <v>283</v>
      </c>
      <c r="U133" s="15" t="s">
        <v>371</v>
      </c>
      <c r="V133" s="15" t="s">
        <v>37</v>
      </c>
      <c r="W133" s="15">
        <v>300</v>
      </c>
      <c r="X133" s="15" t="s">
        <v>1205</v>
      </c>
      <c r="Y133" s="15" t="s">
        <v>255</v>
      </c>
      <c r="AC133" s="15" t="s">
        <v>1207</v>
      </c>
      <c r="AD133" s="15" t="s">
        <v>1207</v>
      </c>
    </row>
    <row r="134" spans="1:30" hidden="1">
      <c r="A134" s="15" t="s">
        <v>1208</v>
      </c>
      <c r="C134" s="15" t="s">
        <v>1209</v>
      </c>
      <c r="D134" s="15" t="s">
        <v>1210</v>
      </c>
      <c r="E134" s="15" t="s">
        <v>1211</v>
      </c>
      <c r="F134" s="15" t="s">
        <v>245</v>
      </c>
      <c r="G134" s="15" t="s">
        <v>1212</v>
      </c>
      <c r="H134" s="15" t="s">
        <v>1213</v>
      </c>
      <c r="J134" s="15">
        <v>19000</v>
      </c>
      <c r="K134" s="15" t="s">
        <v>1214</v>
      </c>
      <c r="N134" s="23">
        <f t="shared" si="38"/>
        <v>5.0526315789473681</v>
      </c>
      <c r="O134" s="23">
        <f t="shared" ref="O134:O152" si="39">W134/J134</f>
        <v>0</v>
      </c>
      <c r="P134" s="23">
        <f t="shared" ref="P134:P152" si="40">W134/K134</f>
        <v>0</v>
      </c>
      <c r="Q134" s="15" t="s">
        <v>308</v>
      </c>
      <c r="R134" s="15" t="s">
        <v>1215</v>
      </c>
      <c r="S134" s="15">
        <v>200</v>
      </c>
      <c r="T134" s="15" t="s">
        <v>1216</v>
      </c>
      <c r="U134" s="15" t="s">
        <v>266</v>
      </c>
      <c r="V134" s="15" t="s">
        <v>253</v>
      </c>
      <c r="X134" s="15" t="s">
        <v>254</v>
      </c>
      <c r="Y134" s="15" t="s">
        <v>255</v>
      </c>
      <c r="AC134" s="15" t="s">
        <v>1217</v>
      </c>
      <c r="AD134" s="15" t="s">
        <v>1217</v>
      </c>
    </row>
    <row r="135" spans="1:30" hidden="1">
      <c r="A135" s="15" t="s">
        <v>1218</v>
      </c>
      <c r="C135" s="15" t="s">
        <v>1219</v>
      </c>
      <c r="D135" s="15" t="s">
        <v>1220</v>
      </c>
      <c r="E135" s="15" t="s">
        <v>1221</v>
      </c>
      <c r="F135" s="15" t="s">
        <v>272</v>
      </c>
      <c r="G135" s="15" t="s">
        <v>1222</v>
      </c>
      <c r="H135" s="15" t="s">
        <v>1223</v>
      </c>
      <c r="J135" s="15">
        <v>20000</v>
      </c>
      <c r="K135" s="15" t="s">
        <v>1224</v>
      </c>
      <c r="N135" s="23">
        <f t="shared" si="38"/>
        <v>5.05</v>
      </c>
      <c r="O135" s="23">
        <f t="shared" si="39"/>
        <v>0</v>
      </c>
      <c r="P135" s="23">
        <f t="shared" si="40"/>
        <v>0</v>
      </c>
      <c r="Q135" s="15" t="s">
        <v>542</v>
      </c>
      <c r="R135" s="15" t="s">
        <v>276</v>
      </c>
      <c r="S135" s="15">
        <v>200</v>
      </c>
      <c r="T135" s="15" t="s">
        <v>1225</v>
      </c>
      <c r="U135" s="15" t="s">
        <v>456</v>
      </c>
      <c r="V135" s="15" t="s">
        <v>253</v>
      </c>
      <c r="X135" s="15" t="s">
        <v>254</v>
      </c>
      <c r="Y135" s="15" t="s">
        <v>255</v>
      </c>
      <c r="AC135" s="15" t="s">
        <v>1226</v>
      </c>
      <c r="AD135" s="15" t="s">
        <v>1226</v>
      </c>
    </row>
    <row r="136" spans="1:30" hidden="1">
      <c r="A136" s="15" t="s">
        <v>1227</v>
      </c>
      <c r="C136" s="15" t="s">
        <v>1228</v>
      </c>
      <c r="D136" s="15" t="s">
        <v>1229</v>
      </c>
      <c r="E136" s="15" t="s">
        <v>1230</v>
      </c>
      <c r="F136" s="15" t="s">
        <v>272</v>
      </c>
      <c r="G136" s="15" t="s">
        <v>1231</v>
      </c>
      <c r="H136" s="15" t="s">
        <v>1232</v>
      </c>
      <c r="J136" s="15">
        <v>15000</v>
      </c>
      <c r="K136" s="15" t="s">
        <v>693</v>
      </c>
      <c r="N136" s="23">
        <f t="shared" si="38"/>
        <v>5</v>
      </c>
      <c r="O136" s="23">
        <f t="shared" si="39"/>
        <v>0.02</v>
      </c>
      <c r="P136" s="23">
        <f t="shared" si="40"/>
        <v>4.0000000000000001E-3</v>
      </c>
      <c r="Q136" s="15" t="s">
        <v>249</v>
      </c>
      <c r="R136" s="15" t="s">
        <v>408</v>
      </c>
      <c r="S136" s="15">
        <v>200</v>
      </c>
      <c r="T136" s="15" t="s">
        <v>283</v>
      </c>
      <c r="U136" s="15" t="s">
        <v>252</v>
      </c>
      <c r="V136" s="15" t="s">
        <v>37</v>
      </c>
      <c r="W136" s="15">
        <v>300</v>
      </c>
      <c r="X136" s="15" t="s">
        <v>254</v>
      </c>
      <c r="Y136" s="15" t="s">
        <v>255</v>
      </c>
      <c r="AC136" s="15" t="s">
        <v>1233</v>
      </c>
      <c r="AD136" s="15" t="s">
        <v>1233</v>
      </c>
    </row>
    <row r="137" spans="1:30" hidden="1">
      <c r="A137" s="15" t="s">
        <v>1234</v>
      </c>
      <c r="C137" s="15" t="s">
        <v>1222</v>
      </c>
      <c r="D137" s="15" t="s">
        <v>1235</v>
      </c>
      <c r="E137" s="15" t="s">
        <v>1236</v>
      </c>
      <c r="F137" s="15" t="s">
        <v>245</v>
      </c>
      <c r="G137" s="15" t="s">
        <v>1237</v>
      </c>
      <c r="H137" s="15" t="s">
        <v>1238</v>
      </c>
      <c r="J137" s="15">
        <v>16000</v>
      </c>
      <c r="K137" s="15" t="s">
        <v>619</v>
      </c>
      <c r="N137" s="23">
        <f t="shared" si="38"/>
        <v>5</v>
      </c>
      <c r="O137" s="23">
        <f t="shared" si="39"/>
        <v>0</v>
      </c>
      <c r="P137" s="23">
        <f t="shared" si="40"/>
        <v>0</v>
      </c>
      <c r="Q137" s="15" t="s">
        <v>308</v>
      </c>
      <c r="R137" s="15" t="s">
        <v>276</v>
      </c>
      <c r="S137" s="15">
        <v>200</v>
      </c>
      <c r="T137" s="15" t="s">
        <v>309</v>
      </c>
      <c r="U137" s="15" t="s">
        <v>266</v>
      </c>
      <c r="V137" s="15" t="s">
        <v>253</v>
      </c>
      <c r="X137" s="15" t="s">
        <v>254</v>
      </c>
      <c r="Y137" s="15" t="s">
        <v>255</v>
      </c>
      <c r="AC137" s="15" t="s">
        <v>1239</v>
      </c>
      <c r="AD137" s="15" t="s">
        <v>1239</v>
      </c>
    </row>
    <row r="138" spans="1:30" hidden="1">
      <c r="A138" s="15" t="s">
        <v>1240</v>
      </c>
      <c r="C138" s="15" t="s">
        <v>1241</v>
      </c>
      <c r="D138" s="15" t="s">
        <v>197</v>
      </c>
      <c r="E138" s="15" t="s">
        <v>1242</v>
      </c>
      <c r="F138" s="15" t="s">
        <v>272</v>
      </c>
      <c r="G138" s="15" t="s">
        <v>1243</v>
      </c>
      <c r="H138" s="15" t="s">
        <v>1244</v>
      </c>
      <c r="J138" s="15">
        <v>12000</v>
      </c>
      <c r="K138" s="15" t="s">
        <v>1245</v>
      </c>
      <c r="N138" s="23">
        <f t="shared" si="38"/>
        <v>4.916666666666667</v>
      </c>
      <c r="O138" s="23">
        <f t="shared" si="39"/>
        <v>2.5000000000000001E-2</v>
      </c>
      <c r="P138" s="23">
        <f t="shared" si="40"/>
        <v>5.084745762711864E-3</v>
      </c>
      <c r="Q138" s="15" t="s">
        <v>249</v>
      </c>
      <c r="R138" s="15" t="s">
        <v>276</v>
      </c>
      <c r="S138" s="15">
        <v>200</v>
      </c>
      <c r="T138" s="15" t="s">
        <v>1246</v>
      </c>
      <c r="U138" s="15" t="s">
        <v>266</v>
      </c>
      <c r="V138" s="15" t="s">
        <v>253</v>
      </c>
      <c r="W138" s="15">
        <v>300</v>
      </c>
      <c r="X138" s="15" t="s">
        <v>254</v>
      </c>
      <c r="Y138" s="15" t="s">
        <v>255</v>
      </c>
      <c r="AC138" s="15" t="s">
        <v>1247</v>
      </c>
      <c r="AD138" s="15" t="s">
        <v>1247</v>
      </c>
    </row>
    <row r="139" spans="1:30" hidden="1">
      <c r="A139" s="15" t="s">
        <v>1248</v>
      </c>
      <c r="C139" s="15" t="s">
        <v>1249</v>
      </c>
      <c r="D139" s="15" t="s">
        <v>1250</v>
      </c>
      <c r="E139" s="15" t="s">
        <v>1235</v>
      </c>
      <c r="F139" s="15" t="s">
        <v>245</v>
      </c>
      <c r="G139" s="15" t="s">
        <v>1250</v>
      </c>
      <c r="H139" s="15" t="s">
        <v>1251</v>
      </c>
      <c r="J139" s="15">
        <v>11000</v>
      </c>
      <c r="K139" s="15" t="s">
        <v>1252</v>
      </c>
      <c r="N139" s="23">
        <f t="shared" si="38"/>
        <v>4.9090909090909092</v>
      </c>
      <c r="O139" s="23">
        <f t="shared" si="39"/>
        <v>0</v>
      </c>
      <c r="P139" s="23">
        <f t="shared" si="40"/>
        <v>0</v>
      </c>
      <c r="Q139" s="15" t="s">
        <v>308</v>
      </c>
      <c r="R139" s="15" t="s">
        <v>1253</v>
      </c>
      <c r="S139" s="15">
        <v>200</v>
      </c>
      <c r="T139" s="15" t="s">
        <v>283</v>
      </c>
      <c r="U139" s="15" t="s">
        <v>252</v>
      </c>
      <c r="V139" s="15" t="s">
        <v>253</v>
      </c>
      <c r="X139" s="15" t="s">
        <v>254</v>
      </c>
      <c r="Y139" s="15" t="s">
        <v>255</v>
      </c>
      <c r="AC139" s="15" t="s">
        <v>1254</v>
      </c>
      <c r="AD139" s="15" t="s">
        <v>1254</v>
      </c>
    </row>
    <row r="140" spans="1:30" hidden="1">
      <c r="A140" s="15" t="s">
        <v>1255</v>
      </c>
      <c r="C140" s="15" t="s">
        <v>196</v>
      </c>
      <c r="D140" s="15" t="s">
        <v>1256</v>
      </c>
      <c r="E140" s="15" t="s">
        <v>200</v>
      </c>
      <c r="F140" s="15" t="s">
        <v>272</v>
      </c>
      <c r="G140" s="15" t="s">
        <v>1257</v>
      </c>
      <c r="H140" s="15" t="s">
        <v>1258</v>
      </c>
      <c r="J140" s="15">
        <v>11000</v>
      </c>
      <c r="K140" s="15" t="s">
        <v>1252</v>
      </c>
      <c r="N140" s="23">
        <f t="shared" si="38"/>
        <v>4.9090909090909092</v>
      </c>
      <c r="O140" s="23">
        <f t="shared" si="39"/>
        <v>0</v>
      </c>
      <c r="P140" s="23">
        <f t="shared" si="40"/>
        <v>0</v>
      </c>
      <c r="Q140" s="15" t="s">
        <v>308</v>
      </c>
      <c r="R140" s="15" t="s">
        <v>1076</v>
      </c>
      <c r="S140" s="15">
        <v>200</v>
      </c>
      <c r="T140" s="15" t="s">
        <v>604</v>
      </c>
      <c r="U140" s="15" t="s">
        <v>252</v>
      </c>
      <c r="V140" s="15" t="s">
        <v>253</v>
      </c>
      <c r="X140" s="15" t="s">
        <v>265</v>
      </c>
      <c r="Y140" s="15" t="s">
        <v>255</v>
      </c>
      <c r="AC140" s="15" t="s">
        <v>1259</v>
      </c>
      <c r="AD140" s="15" t="s">
        <v>1259</v>
      </c>
    </row>
    <row r="141" spans="1:30" hidden="1">
      <c r="A141" s="15" t="s">
        <v>1260</v>
      </c>
      <c r="C141" s="15" t="s">
        <v>1261</v>
      </c>
      <c r="D141" s="15" t="s">
        <v>1262</v>
      </c>
      <c r="E141" s="15" t="s">
        <v>1263</v>
      </c>
      <c r="F141" s="15" t="s">
        <v>245</v>
      </c>
      <c r="G141" s="15" t="s">
        <v>1264</v>
      </c>
      <c r="H141" s="15" t="s">
        <v>1265</v>
      </c>
      <c r="J141" s="15">
        <v>20000</v>
      </c>
      <c r="K141" s="15" t="s">
        <v>481</v>
      </c>
      <c r="N141" s="23">
        <f t="shared" si="38"/>
        <v>4.9000000000000004</v>
      </c>
      <c r="O141" s="23">
        <f t="shared" si="39"/>
        <v>1.4999999999999999E-2</v>
      </c>
      <c r="P141" s="23">
        <f t="shared" si="40"/>
        <v>3.0612244897959182E-3</v>
      </c>
      <c r="Q141" s="15" t="s">
        <v>249</v>
      </c>
      <c r="R141" s="15" t="s">
        <v>354</v>
      </c>
      <c r="S141" s="15">
        <v>200</v>
      </c>
      <c r="T141" s="15" t="s">
        <v>283</v>
      </c>
      <c r="U141" s="15" t="s">
        <v>252</v>
      </c>
      <c r="V141" s="15" t="s">
        <v>37</v>
      </c>
      <c r="W141" s="15">
        <v>300</v>
      </c>
      <c r="X141" s="15" t="s">
        <v>254</v>
      </c>
      <c r="Y141" s="15" t="s">
        <v>255</v>
      </c>
      <c r="AC141" s="15" t="s">
        <v>1266</v>
      </c>
      <c r="AD141" s="15" t="s">
        <v>1266</v>
      </c>
    </row>
    <row r="142" spans="1:30" hidden="1">
      <c r="A142" s="15" t="s">
        <v>1267</v>
      </c>
      <c r="C142" s="15" t="s">
        <v>1257</v>
      </c>
      <c r="D142" s="15" t="s">
        <v>1268</v>
      </c>
      <c r="E142" s="15" t="s">
        <v>287</v>
      </c>
      <c r="F142" s="15" t="s">
        <v>245</v>
      </c>
      <c r="G142" s="15" t="s">
        <v>1269</v>
      </c>
      <c r="H142" s="15" t="s">
        <v>1270</v>
      </c>
      <c r="I142" s="22"/>
      <c r="J142" s="15">
        <v>48000</v>
      </c>
      <c r="K142" s="15" t="s">
        <v>1271</v>
      </c>
      <c r="N142" s="23">
        <f t="shared" si="38"/>
        <v>4.895833333333333</v>
      </c>
      <c r="O142" s="23">
        <f t="shared" si="39"/>
        <v>0</v>
      </c>
      <c r="P142" s="23">
        <f t="shared" si="40"/>
        <v>0</v>
      </c>
      <c r="Q142" s="15" t="s">
        <v>877</v>
      </c>
      <c r="R142" s="15" t="s">
        <v>1272</v>
      </c>
      <c r="S142" s="15">
        <v>300</v>
      </c>
      <c r="T142" s="15" t="s">
        <v>291</v>
      </c>
      <c r="U142" s="15" t="s">
        <v>266</v>
      </c>
      <c r="V142" s="15" t="s">
        <v>253</v>
      </c>
      <c r="X142" s="15" t="s">
        <v>254</v>
      </c>
      <c r="Y142" s="15" t="s">
        <v>255</v>
      </c>
      <c r="AC142" s="15" t="s">
        <v>1273</v>
      </c>
      <c r="AD142" s="15" t="s">
        <v>1273</v>
      </c>
    </row>
    <row r="143" spans="1:30" hidden="1">
      <c r="A143" s="15" t="s">
        <v>1274</v>
      </c>
      <c r="C143" s="15" t="s">
        <v>1275</v>
      </c>
      <c r="D143" s="15" t="s">
        <v>1276</v>
      </c>
      <c r="E143" s="15" t="s">
        <v>1277</v>
      </c>
      <c r="F143" s="15" t="s">
        <v>272</v>
      </c>
      <c r="G143" s="16" t="s">
        <v>1278</v>
      </c>
      <c r="H143" s="16" t="s">
        <v>1279</v>
      </c>
      <c r="I143" s="16"/>
      <c r="J143" s="15">
        <v>16000</v>
      </c>
      <c r="K143" s="15" t="s">
        <v>1280</v>
      </c>
      <c r="N143" s="23">
        <f t="shared" si="38"/>
        <v>4.875</v>
      </c>
      <c r="O143" s="23">
        <f t="shared" si="39"/>
        <v>1.8749999999999999E-2</v>
      </c>
      <c r="P143" s="23">
        <f t="shared" si="40"/>
        <v>3.8461538461538464E-3</v>
      </c>
      <c r="Q143" s="15" t="s">
        <v>308</v>
      </c>
      <c r="R143" s="15" t="s">
        <v>1281</v>
      </c>
      <c r="S143" s="15">
        <v>300</v>
      </c>
      <c r="T143" s="15" t="s">
        <v>283</v>
      </c>
      <c r="U143" s="15" t="s">
        <v>371</v>
      </c>
      <c r="V143" s="15" t="s">
        <v>37</v>
      </c>
      <c r="W143" s="15">
        <v>300</v>
      </c>
      <c r="X143" s="15" t="s">
        <v>1282</v>
      </c>
      <c r="Y143" s="15" t="s">
        <v>255</v>
      </c>
      <c r="AC143" s="15" t="s">
        <v>1283</v>
      </c>
      <c r="AD143" s="15" t="s">
        <v>1283</v>
      </c>
    </row>
    <row r="144" spans="1:30" hidden="1">
      <c r="A144" s="15" t="s">
        <v>1284</v>
      </c>
      <c r="C144" s="15" t="s">
        <v>1285</v>
      </c>
      <c r="D144" s="15" t="s">
        <v>1286</v>
      </c>
      <c r="E144" s="15" t="s">
        <v>1287</v>
      </c>
      <c r="F144" s="15" t="s">
        <v>245</v>
      </c>
      <c r="G144" s="15" t="s">
        <v>1288</v>
      </c>
      <c r="H144" s="15" t="s">
        <v>1289</v>
      </c>
      <c r="I144" s="22"/>
      <c r="J144" s="15">
        <v>45200</v>
      </c>
      <c r="K144" s="15" t="s">
        <v>1290</v>
      </c>
      <c r="N144" s="23">
        <f t="shared" si="38"/>
        <v>4.8672566371681416</v>
      </c>
      <c r="O144" s="23">
        <f t="shared" si="39"/>
        <v>0</v>
      </c>
      <c r="P144" s="23">
        <f t="shared" si="40"/>
        <v>0</v>
      </c>
      <c r="Q144" s="15" t="s">
        <v>308</v>
      </c>
      <c r="R144" s="15" t="s">
        <v>1291</v>
      </c>
      <c r="S144" s="15">
        <v>300</v>
      </c>
      <c r="T144" s="15" t="s">
        <v>283</v>
      </c>
      <c r="U144" s="15" t="s">
        <v>1292</v>
      </c>
      <c r="V144" s="15" t="s">
        <v>253</v>
      </c>
      <c r="X144" s="15" t="s">
        <v>254</v>
      </c>
      <c r="Y144" s="15" t="s">
        <v>255</v>
      </c>
      <c r="AC144" s="15" t="s">
        <v>1293</v>
      </c>
      <c r="AD144" s="15" t="s">
        <v>1293</v>
      </c>
    </row>
    <row r="145" spans="1:30" hidden="1">
      <c r="A145" s="15" t="s">
        <v>1294</v>
      </c>
      <c r="C145" s="15" t="s">
        <v>1295</v>
      </c>
      <c r="D145" s="15" t="s">
        <v>1296</v>
      </c>
      <c r="E145" s="15" t="s">
        <v>1297</v>
      </c>
      <c r="F145" s="15" t="s">
        <v>245</v>
      </c>
      <c r="G145" s="15" t="s">
        <v>1298</v>
      </c>
      <c r="H145" s="15" t="s">
        <v>1299</v>
      </c>
      <c r="J145" s="15">
        <v>5200</v>
      </c>
      <c r="K145" s="15" t="s">
        <v>1300</v>
      </c>
      <c r="N145" s="23">
        <f t="shared" si="38"/>
        <v>4.8076923076923075</v>
      </c>
      <c r="O145" s="23">
        <f t="shared" si="39"/>
        <v>0</v>
      </c>
      <c r="P145" s="23">
        <f t="shared" si="40"/>
        <v>0</v>
      </c>
      <c r="Q145" s="15" t="s">
        <v>249</v>
      </c>
      <c r="R145" s="15" t="s">
        <v>276</v>
      </c>
      <c r="S145" s="15">
        <v>200</v>
      </c>
      <c r="T145" s="15" t="s">
        <v>291</v>
      </c>
      <c r="U145" s="15" t="s">
        <v>266</v>
      </c>
      <c r="V145" s="15" t="s">
        <v>253</v>
      </c>
      <c r="X145" s="15" t="s">
        <v>253</v>
      </c>
      <c r="Y145" s="15" t="s">
        <v>255</v>
      </c>
      <c r="AC145" s="15" t="s">
        <v>1301</v>
      </c>
      <c r="AD145" s="15" t="s">
        <v>1301</v>
      </c>
    </row>
    <row r="146" spans="1:30" hidden="1">
      <c r="A146" s="15" t="s">
        <v>1302</v>
      </c>
      <c r="C146" s="15" t="s">
        <v>1303</v>
      </c>
      <c r="D146" s="15" t="s">
        <v>1304</v>
      </c>
      <c r="E146" s="15" t="s">
        <v>1305</v>
      </c>
      <c r="F146" s="15" t="s">
        <v>272</v>
      </c>
      <c r="G146" s="15" t="s">
        <v>1306</v>
      </c>
      <c r="H146" s="15" t="s">
        <v>1307</v>
      </c>
      <c r="I146" s="22"/>
      <c r="J146" s="15">
        <v>15000</v>
      </c>
      <c r="K146" s="15" t="s">
        <v>1308</v>
      </c>
      <c r="N146" s="23">
        <f t="shared" si="38"/>
        <v>4.8</v>
      </c>
      <c r="O146" s="23">
        <f t="shared" si="39"/>
        <v>0</v>
      </c>
      <c r="P146" s="23">
        <f t="shared" si="40"/>
        <v>0</v>
      </c>
      <c r="Q146" s="15" t="s">
        <v>249</v>
      </c>
      <c r="R146" s="15" t="s">
        <v>282</v>
      </c>
      <c r="S146" s="15">
        <v>200</v>
      </c>
      <c r="T146" s="15" t="s">
        <v>1309</v>
      </c>
      <c r="U146" s="15" t="s">
        <v>266</v>
      </c>
      <c r="V146" s="15" t="s">
        <v>253</v>
      </c>
      <c r="X146" s="15" t="s">
        <v>254</v>
      </c>
      <c r="Y146" s="15" t="s">
        <v>255</v>
      </c>
      <c r="AC146" s="15" t="s">
        <v>1310</v>
      </c>
      <c r="AD146" s="15" t="s">
        <v>1310</v>
      </c>
    </row>
    <row r="147" spans="1:30" hidden="1">
      <c r="A147" s="15" t="s">
        <v>1311</v>
      </c>
      <c r="C147" s="15" t="s">
        <v>1312</v>
      </c>
      <c r="D147" s="15" t="s">
        <v>1313</v>
      </c>
      <c r="E147" s="15" t="s">
        <v>1314</v>
      </c>
      <c r="F147" s="15" t="s">
        <v>272</v>
      </c>
      <c r="G147" s="16" t="s">
        <v>1315</v>
      </c>
      <c r="H147" s="16" t="s">
        <v>1316</v>
      </c>
      <c r="I147" s="26"/>
      <c r="J147" s="15">
        <v>10000</v>
      </c>
      <c r="K147" s="15" t="s">
        <v>1317</v>
      </c>
      <c r="N147" s="23">
        <f t="shared" si="38"/>
        <v>4.8</v>
      </c>
      <c r="O147" s="23">
        <f t="shared" si="39"/>
        <v>0.03</v>
      </c>
      <c r="P147" s="23">
        <f t="shared" si="40"/>
        <v>6.2500000000000003E-3</v>
      </c>
      <c r="Q147" s="15" t="s">
        <v>877</v>
      </c>
      <c r="R147" s="15" t="s">
        <v>1318</v>
      </c>
      <c r="S147" s="15">
        <v>200</v>
      </c>
      <c r="T147" s="15" t="s">
        <v>291</v>
      </c>
      <c r="U147" s="15" t="s">
        <v>371</v>
      </c>
      <c r="V147" s="15" t="s">
        <v>37</v>
      </c>
      <c r="W147" s="15">
        <v>300</v>
      </c>
      <c r="X147" s="15" t="s">
        <v>1319</v>
      </c>
      <c r="Y147" s="15" t="s">
        <v>255</v>
      </c>
      <c r="AC147" s="15" t="s">
        <v>1320</v>
      </c>
      <c r="AD147" s="15" t="s">
        <v>1320</v>
      </c>
    </row>
    <row r="148" spans="1:30" hidden="1">
      <c r="A148" s="15" t="s">
        <v>1321</v>
      </c>
      <c r="C148" s="15" t="s">
        <v>1322</v>
      </c>
      <c r="D148" s="15" t="s">
        <v>1323</v>
      </c>
      <c r="E148" s="15" t="s">
        <v>1304</v>
      </c>
      <c r="F148" s="15" t="s">
        <v>245</v>
      </c>
      <c r="G148" s="15" t="s">
        <v>1324</v>
      </c>
      <c r="H148" s="15" t="s">
        <v>1325</v>
      </c>
      <c r="J148" s="15">
        <v>13000</v>
      </c>
      <c r="K148" s="15" t="s">
        <v>1179</v>
      </c>
      <c r="N148" s="23">
        <f t="shared" si="38"/>
        <v>4.6923076923076925</v>
      </c>
      <c r="O148" s="23">
        <f t="shared" si="39"/>
        <v>2.3076923076923078E-2</v>
      </c>
      <c r="P148" s="23">
        <f t="shared" si="40"/>
        <v>4.9180327868852463E-3</v>
      </c>
      <c r="Q148" s="15" t="s">
        <v>308</v>
      </c>
      <c r="R148" s="15" t="s">
        <v>354</v>
      </c>
      <c r="S148" s="15">
        <v>200</v>
      </c>
      <c r="T148" s="15" t="s">
        <v>283</v>
      </c>
      <c r="U148" s="15" t="s">
        <v>266</v>
      </c>
      <c r="V148" s="15" t="s">
        <v>253</v>
      </c>
      <c r="W148" s="15">
        <v>300</v>
      </c>
      <c r="X148" s="15" t="s">
        <v>254</v>
      </c>
      <c r="Y148" s="15" t="s">
        <v>255</v>
      </c>
      <c r="AC148" s="15" t="s">
        <v>1326</v>
      </c>
      <c r="AD148" s="15" t="s">
        <v>1326</v>
      </c>
    </row>
    <row r="149" spans="1:30" hidden="1">
      <c r="A149" s="15" t="s">
        <v>1327</v>
      </c>
      <c r="C149" s="15" t="s">
        <v>1328</v>
      </c>
      <c r="D149" s="15" t="s">
        <v>1329</v>
      </c>
      <c r="E149" s="15" t="s">
        <v>1330</v>
      </c>
      <c r="F149" s="15" t="s">
        <v>366</v>
      </c>
      <c r="G149" s="15" t="s">
        <v>1331</v>
      </c>
      <c r="H149" s="15" t="s">
        <v>1332</v>
      </c>
      <c r="I149" s="22"/>
      <c r="J149" s="15">
        <v>15000</v>
      </c>
      <c r="K149" s="15" t="s">
        <v>814</v>
      </c>
      <c r="N149" s="23">
        <f t="shared" si="38"/>
        <v>4.666666666666667</v>
      </c>
      <c r="O149" s="23">
        <f t="shared" si="39"/>
        <v>0.02</v>
      </c>
      <c r="P149" s="23">
        <f t="shared" si="40"/>
        <v>4.2857142857142859E-3</v>
      </c>
      <c r="Q149" s="15" t="s">
        <v>308</v>
      </c>
      <c r="R149" s="15" t="s">
        <v>361</v>
      </c>
      <c r="S149" s="15">
        <v>200</v>
      </c>
      <c r="T149" s="15" t="s">
        <v>1333</v>
      </c>
      <c r="U149" s="15" t="s">
        <v>252</v>
      </c>
      <c r="V149" s="15" t="s">
        <v>253</v>
      </c>
      <c r="W149" s="15">
        <v>300</v>
      </c>
      <c r="X149" s="15" t="s">
        <v>251</v>
      </c>
      <c r="Y149" s="15" t="s">
        <v>255</v>
      </c>
      <c r="AC149" s="15" t="s">
        <v>1334</v>
      </c>
      <c r="AD149" s="15" t="s">
        <v>1334</v>
      </c>
    </row>
    <row r="150" spans="1:30" hidden="1">
      <c r="A150" s="15" t="s">
        <v>1335</v>
      </c>
      <c r="C150" s="15" t="s">
        <v>1324</v>
      </c>
      <c r="D150" s="15" t="s">
        <v>1336</v>
      </c>
      <c r="E150" s="15" t="s">
        <v>1337</v>
      </c>
      <c r="F150" s="15" t="s">
        <v>245</v>
      </c>
      <c r="G150" s="15" t="s">
        <v>1338</v>
      </c>
      <c r="H150" s="15" t="s">
        <v>1339</v>
      </c>
      <c r="J150" s="15">
        <v>12000</v>
      </c>
      <c r="K150" s="15" t="s">
        <v>1340</v>
      </c>
      <c r="N150" s="23">
        <f t="shared" si="38"/>
        <v>4.666666666666667</v>
      </c>
      <c r="O150" s="23">
        <f t="shared" si="39"/>
        <v>0</v>
      </c>
      <c r="P150" s="23">
        <f t="shared" si="40"/>
        <v>0</v>
      </c>
      <c r="Q150" s="15" t="s">
        <v>308</v>
      </c>
      <c r="R150" s="15" t="s">
        <v>276</v>
      </c>
      <c r="S150" s="15">
        <v>200</v>
      </c>
      <c r="T150" s="15" t="s">
        <v>309</v>
      </c>
      <c r="U150" s="15" t="s">
        <v>266</v>
      </c>
      <c r="V150" s="15" t="s">
        <v>253</v>
      </c>
      <c r="X150" s="15" t="s">
        <v>254</v>
      </c>
      <c r="Y150" s="15" t="s">
        <v>255</v>
      </c>
      <c r="AC150" s="15" t="s">
        <v>1341</v>
      </c>
      <c r="AD150" s="15" t="s">
        <v>1341</v>
      </c>
    </row>
    <row r="151" spans="1:30" hidden="1">
      <c r="A151" s="15" t="s">
        <v>1342</v>
      </c>
      <c r="C151" s="15" t="s">
        <v>1343</v>
      </c>
      <c r="D151" s="15" t="s">
        <v>1344</v>
      </c>
      <c r="E151" s="15" t="s">
        <v>1345</v>
      </c>
      <c r="F151" s="15" t="s">
        <v>245</v>
      </c>
      <c r="G151" s="15" t="s">
        <v>1346</v>
      </c>
      <c r="H151" s="15" t="s">
        <v>1347</v>
      </c>
      <c r="J151" s="15">
        <v>11000</v>
      </c>
      <c r="K151" s="15" t="s">
        <v>1348</v>
      </c>
      <c r="N151" s="23">
        <f t="shared" si="38"/>
        <v>4.6363636363636367</v>
      </c>
      <c r="O151" s="23">
        <f t="shared" si="39"/>
        <v>2.7272727272727271E-2</v>
      </c>
      <c r="P151" s="23">
        <f t="shared" si="40"/>
        <v>5.8823529411764705E-3</v>
      </c>
      <c r="Q151" s="15" t="s">
        <v>249</v>
      </c>
      <c r="R151" s="15" t="s">
        <v>408</v>
      </c>
      <c r="S151" s="15">
        <v>200</v>
      </c>
      <c r="T151" s="15" t="s">
        <v>355</v>
      </c>
      <c r="U151" s="15" t="s">
        <v>252</v>
      </c>
      <c r="V151" s="15" t="s">
        <v>37</v>
      </c>
      <c r="W151" s="15">
        <v>300</v>
      </c>
      <c r="X151" s="15" t="s">
        <v>1349</v>
      </c>
      <c r="Y151" s="15" t="s">
        <v>255</v>
      </c>
      <c r="AC151" s="15" t="s">
        <v>1350</v>
      </c>
      <c r="AD151" s="15" t="s">
        <v>1350</v>
      </c>
    </row>
    <row r="152" spans="1:30" hidden="1">
      <c r="A152" s="15" t="s">
        <v>1351</v>
      </c>
      <c r="C152" s="15" t="s">
        <v>1352</v>
      </c>
      <c r="D152" s="15" t="s">
        <v>1353</v>
      </c>
      <c r="E152" s="15" t="s">
        <v>1354</v>
      </c>
      <c r="F152" s="15" t="s">
        <v>366</v>
      </c>
      <c r="G152" s="15" t="s">
        <v>1353</v>
      </c>
      <c r="H152" s="15" t="s">
        <v>1355</v>
      </c>
      <c r="J152" s="15">
        <v>15000</v>
      </c>
      <c r="K152" s="15" t="s">
        <v>1356</v>
      </c>
      <c r="N152" s="23">
        <f t="shared" si="38"/>
        <v>4.5999999999999996</v>
      </c>
      <c r="O152" s="23">
        <f t="shared" si="39"/>
        <v>0</v>
      </c>
      <c r="P152" s="23">
        <f t="shared" si="40"/>
        <v>0</v>
      </c>
      <c r="Q152" s="15" t="s">
        <v>249</v>
      </c>
      <c r="R152" s="15" t="s">
        <v>464</v>
      </c>
      <c r="S152" s="15">
        <v>200</v>
      </c>
      <c r="T152" s="15" t="s">
        <v>604</v>
      </c>
      <c r="U152" s="15" t="s">
        <v>252</v>
      </c>
      <c r="V152" s="15" t="s">
        <v>253</v>
      </c>
      <c r="X152" s="15" t="s">
        <v>254</v>
      </c>
      <c r="Y152" s="15" t="s">
        <v>255</v>
      </c>
      <c r="AC152" s="15" t="s">
        <v>1357</v>
      </c>
      <c r="AD152" s="15" t="s">
        <v>1357</v>
      </c>
    </row>
    <row r="153" spans="1:30" hidden="1">
      <c r="A153" s="15" t="s">
        <v>1358</v>
      </c>
      <c r="C153" s="15" t="s">
        <v>1359</v>
      </c>
      <c r="D153" s="15" t="s">
        <v>1360</v>
      </c>
      <c r="E153" s="15" t="s">
        <v>1344</v>
      </c>
      <c r="F153" s="15" t="s">
        <v>245</v>
      </c>
      <c r="G153" s="15" t="s">
        <v>1361</v>
      </c>
      <c r="H153" s="15" t="s">
        <v>1362</v>
      </c>
      <c r="J153" s="15">
        <v>31000</v>
      </c>
      <c r="K153" s="15" t="s">
        <v>1363</v>
      </c>
      <c r="N153" s="23">
        <f t="shared" si="38"/>
        <v>7.806451612903226</v>
      </c>
      <c r="O153" s="23" t="e">
        <f>S153/J153</f>
        <v>#VALUE!</v>
      </c>
      <c r="P153" s="23" t="e">
        <f>S153/K153</f>
        <v>#VALUE!</v>
      </c>
      <c r="Q153" s="15" t="s">
        <v>308</v>
      </c>
      <c r="R153" s="15" t="s">
        <v>1364</v>
      </c>
      <c r="S153" s="15" t="s">
        <v>299</v>
      </c>
      <c r="T153" s="15" t="s">
        <v>1365</v>
      </c>
      <c r="U153" s="15" t="s">
        <v>371</v>
      </c>
      <c r="V153" s="15" t="s">
        <v>37</v>
      </c>
      <c r="W153" s="15">
        <v>500</v>
      </c>
      <c r="X153" s="15" t="s">
        <v>1366</v>
      </c>
      <c r="Y153" s="15" t="s">
        <v>255</v>
      </c>
      <c r="AC153" s="15" t="s">
        <v>1367</v>
      </c>
      <c r="AD153" s="15" t="s">
        <v>1367</v>
      </c>
    </row>
    <row r="154" spans="1:30" hidden="1">
      <c r="A154" s="15" t="s">
        <v>1368</v>
      </c>
      <c r="C154" s="15" t="s">
        <v>1369</v>
      </c>
      <c r="D154" s="15" t="s">
        <v>1370</v>
      </c>
      <c r="E154" s="15" t="s">
        <v>1371</v>
      </c>
      <c r="F154" s="15" t="s">
        <v>272</v>
      </c>
      <c r="G154" s="15" t="s">
        <v>1372</v>
      </c>
      <c r="H154" s="15" t="s">
        <v>1373</v>
      </c>
      <c r="J154" s="15">
        <v>26000</v>
      </c>
      <c r="K154" s="15" t="s">
        <v>941</v>
      </c>
      <c r="N154" s="23">
        <f t="shared" si="38"/>
        <v>4.5769230769230766</v>
      </c>
      <c r="O154" s="23">
        <f t="shared" ref="O154:O163" si="41">W154/J154</f>
        <v>1.1538461538461539E-2</v>
      </c>
      <c r="P154" s="23">
        <f t="shared" ref="P154:P163" si="42">W154/K154</f>
        <v>2.5210084033613447E-3</v>
      </c>
      <c r="Q154" s="15" t="s">
        <v>249</v>
      </c>
      <c r="R154" s="15" t="s">
        <v>482</v>
      </c>
      <c r="S154" s="15">
        <v>200</v>
      </c>
      <c r="T154" s="15" t="s">
        <v>1374</v>
      </c>
      <c r="U154" s="15" t="s">
        <v>266</v>
      </c>
      <c r="V154" s="15" t="s">
        <v>253</v>
      </c>
      <c r="W154" s="15">
        <v>300</v>
      </c>
      <c r="X154" s="15" t="s">
        <v>254</v>
      </c>
      <c r="Y154" s="15" t="s">
        <v>255</v>
      </c>
      <c r="AC154" s="15" t="s">
        <v>1375</v>
      </c>
      <c r="AD154" s="15" t="s">
        <v>1375</v>
      </c>
    </row>
    <row r="155" spans="1:30" hidden="1">
      <c r="A155" s="15" t="s">
        <v>1376</v>
      </c>
      <c r="C155" s="15" t="s">
        <v>1377</v>
      </c>
      <c r="D155" s="15" t="s">
        <v>1378</v>
      </c>
      <c r="E155" s="15" t="s">
        <v>1379</v>
      </c>
      <c r="F155" s="15" t="s">
        <v>366</v>
      </c>
      <c r="G155" s="15" t="s">
        <v>1380</v>
      </c>
      <c r="H155" s="15" t="s">
        <v>1381</v>
      </c>
      <c r="J155" s="15">
        <v>13000</v>
      </c>
      <c r="K155" s="15" t="s">
        <v>1340</v>
      </c>
      <c r="N155" s="23">
        <f t="shared" si="38"/>
        <v>4.3076923076923075</v>
      </c>
      <c r="O155" s="23">
        <f>S155/J155</f>
        <v>1.5384615384615385E-2</v>
      </c>
      <c r="P155" s="23">
        <f>S155/K155</f>
        <v>3.5714285714285713E-3</v>
      </c>
      <c r="Q155" s="15" t="s">
        <v>1382</v>
      </c>
      <c r="R155" s="15" t="s">
        <v>1383</v>
      </c>
      <c r="S155" s="15">
        <v>200</v>
      </c>
      <c r="T155" s="15" t="s">
        <v>1384</v>
      </c>
      <c r="U155" s="15" t="s">
        <v>266</v>
      </c>
      <c r="V155" s="15" t="s">
        <v>253</v>
      </c>
      <c r="X155" s="15" t="s">
        <v>1384</v>
      </c>
      <c r="Y155" s="15" t="s">
        <v>255</v>
      </c>
      <c r="AC155" s="15" t="s">
        <v>1385</v>
      </c>
      <c r="AD155" s="15" t="s">
        <v>1385</v>
      </c>
    </row>
    <row r="156" spans="1:30" hidden="1">
      <c r="A156" s="15" t="s">
        <v>1386</v>
      </c>
      <c r="C156" s="15" t="s">
        <v>1372</v>
      </c>
      <c r="D156" s="15" t="s">
        <v>1387</v>
      </c>
      <c r="E156" s="15" t="s">
        <v>1388</v>
      </c>
      <c r="F156" s="15" t="s">
        <v>245</v>
      </c>
      <c r="G156" s="15" t="s">
        <v>1389</v>
      </c>
      <c r="H156" s="15" t="s">
        <v>1390</v>
      </c>
      <c r="J156" s="15">
        <v>25000</v>
      </c>
      <c r="K156" s="15" t="s">
        <v>1391</v>
      </c>
      <c r="N156" s="23">
        <f t="shared" si="38"/>
        <v>4.2</v>
      </c>
      <c r="O156" s="23">
        <f t="shared" si="41"/>
        <v>0</v>
      </c>
      <c r="P156" s="23">
        <f t="shared" si="42"/>
        <v>0</v>
      </c>
      <c r="Q156" s="15" t="s">
        <v>308</v>
      </c>
      <c r="R156" s="15" t="s">
        <v>1066</v>
      </c>
      <c r="S156" s="15">
        <v>200</v>
      </c>
      <c r="T156" s="15" t="s">
        <v>839</v>
      </c>
      <c r="U156" s="15" t="s">
        <v>252</v>
      </c>
      <c r="V156" s="15" t="s">
        <v>253</v>
      </c>
      <c r="X156" s="15" t="s">
        <v>254</v>
      </c>
      <c r="Y156" s="15" t="s">
        <v>255</v>
      </c>
      <c r="AC156" s="15" t="s">
        <v>1392</v>
      </c>
      <c r="AD156" s="15" t="s">
        <v>1393</v>
      </c>
    </row>
    <row r="157" spans="1:30" hidden="1">
      <c r="A157" s="15" t="s">
        <v>1394</v>
      </c>
      <c r="C157" s="15" t="s">
        <v>1395</v>
      </c>
      <c r="D157" s="15" t="s">
        <v>1396</v>
      </c>
      <c r="E157" s="15" t="s">
        <v>1397</v>
      </c>
      <c r="F157" s="15" t="s">
        <v>245</v>
      </c>
      <c r="G157" s="15" t="s">
        <v>1398</v>
      </c>
      <c r="H157" s="15" t="s">
        <v>1399</v>
      </c>
      <c r="J157" s="15">
        <v>18000</v>
      </c>
      <c r="K157" s="15" t="s">
        <v>693</v>
      </c>
      <c r="N157" s="23">
        <f t="shared" si="38"/>
        <v>4.166666666666667</v>
      </c>
      <c r="O157" s="23">
        <f t="shared" si="41"/>
        <v>0</v>
      </c>
      <c r="P157" s="23">
        <f t="shared" si="42"/>
        <v>0</v>
      </c>
      <c r="Q157" s="15" t="s">
        <v>249</v>
      </c>
      <c r="R157" s="15" t="s">
        <v>408</v>
      </c>
      <c r="S157" s="15">
        <v>200</v>
      </c>
      <c r="T157" s="15" t="s">
        <v>291</v>
      </c>
      <c r="U157" s="15" t="s">
        <v>266</v>
      </c>
      <c r="V157" s="15" t="s">
        <v>253</v>
      </c>
      <c r="X157" s="15" t="s">
        <v>254</v>
      </c>
      <c r="Y157" s="15" t="s">
        <v>255</v>
      </c>
      <c r="AC157" s="15" t="s">
        <v>1400</v>
      </c>
      <c r="AD157" s="15" t="s">
        <v>1400</v>
      </c>
    </row>
    <row r="158" spans="1:30" hidden="1">
      <c r="A158" s="15" t="s">
        <v>1401</v>
      </c>
      <c r="C158" s="15" t="s">
        <v>1402</v>
      </c>
      <c r="D158" s="15" t="s">
        <v>1403</v>
      </c>
      <c r="E158" s="15" t="s">
        <v>1404</v>
      </c>
      <c r="F158" s="15" t="s">
        <v>245</v>
      </c>
      <c r="G158" s="16" t="s">
        <v>1405</v>
      </c>
      <c r="H158" s="16" t="s">
        <v>1406</v>
      </c>
      <c r="I158" s="16"/>
      <c r="J158" s="15">
        <v>12392</v>
      </c>
      <c r="K158" s="15" t="s">
        <v>1348</v>
      </c>
      <c r="N158" s="23">
        <f t="shared" si="38"/>
        <v>4.1155584247901871</v>
      </c>
      <c r="O158" s="23">
        <f t="shared" si="41"/>
        <v>0</v>
      </c>
      <c r="P158" s="23">
        <f t="shared" si="42"/>
        <v>0</v>
      </c>
      <c r="Q158" s="15" t="s">
        <v>249</v>
      </c>
      <c r="R158" s="15" t="s">
        <v>290</v>
      </c>
      <c r="S158" s="15">
        <v>200</v>
      </c>
      <c r="T158" s="15" t="s">
        <v>283</v>
      </c>
      <c r="U158" s="15" t="s">
        <v>371</v>
      </c>
      <c r="V158" s="15" t="s">
        <v>253</v>
      </c>
      <c r="X158" s="15" t="s">
        <v>880</v>
      </c>
      <c r="Y158" s="15" t="s">
        <v>255</v>
      </c>
      <c r="AC158" s="15" t="s">
        <v>1407</v>
      </c>
      <c r="AD158" s="15" t="s">
        <v>1407</v>
      </c>
    </row>
    <row r="159" spans="1:30" hidden="1">
      <c r="A159" s="15" t="s">
        <v>1408</v>
      </c>
      <c r="C159" s="15" t="s">
        <v>1409</v>
      </c>
      <c r="D159" s="15" t="s">
        <v>1410</v>
      </c>
      <c r="E159" s="15" t="s">
        <v>1411</v>
      </c>
      <c r="F159" s="15" t="s">
        <v>245</v>
      </c>
      <c r="G159" s="15" t="s">
        <v>1412</v>
      </c>
      <c r="H159" s="15" t="s">
        <v>1413</v>
      </c>
      <c r="I159" s="22"/>
      <c r="J159" s="15">
        <v>11700</v>
      </c>
      <c r="K159" s="15" t="s">
        <v>1317</v>
      </c>
      <c r="N159" s="23">
        <f t="shared" si="38"/>
        <v>4.1025641025641022</v>
      </c>
      <c r="O159" s="23">
        <f t="shared" si="41"/>
        <v>2.564102564102564E-2</v>
      </c>
      <c r="P159" s="23">
        <f t="shared" si="42"/>
        <v>6.2500000000000003E-3</v>
      </c>
      <c r="Q159" s="15" t="s">
        <v>308</v>
      </c>
      <c r="R159" s="15" t="s">
        <v>482</v>
      </c>
      <c r="S159" s="15">
        <v>200</v>
      </c>
      <c r="T159" s="15" t="s">
        <v>283</v>
      </c>
      <c r="U159" s="15" t="s">
        <v>266</v>
      </c>
      <c r="V159" s="15" t="s">
        <v>37</v>
      </c>
      <c r="W159" s="15">
        <v>300</v>
      </c>
      <c r="X159" s="15" t="s">
        <v>254</v>
      </c>
      <c r="Y159" s="15" t="s">
        <v>255</v>
      </c>
      <c r="AC159" s="15" t="s">
        <v>1414</v>
      </c>
      <c r="AD159" s="15" t="s">
        <v>1414</v>
      </c>
    </row>
    <row r="160" spans="1:30" hidden="1">
      <c r="A160" s="15" t="s">
        <v>1415</v>
      </c>
      <c r="C160" s="15" t="s">
        <v>1416</v>
      </c>
      <c r="D160" s="15" t="s">
        <v>1417</v>
      </c>
      <c r="E160" s="15" t="s">
        <v>1403</v>
      </c>
      <c r="F160" s="15" t="s">
        <v>245</v>
      </c>
      <c r="G160" s="15" t="s">
        <v>1418</v>
      </c>
      <c r="H160" s="15" t="s">
        <v>1419</v>
      </c>
      <c r="J160" s="15">
        <v>22000</v>
      </c>
      <c r="K160" s="15" t="s">
        <v>1420</v>
      </c>
      <c r="N160" s="23">
        <f t="shared" si="38"/>
        <v>4.0454545454545459</v>
      </c>
      <c r="O160" s="23">
        <f t="shared" si="41"/>
        <v>0</v>
      </c>
      <c r="P160" s="23">
        <f t="shared" si="42"/>
        <v>0</v>
      </c>
      <c r="Q160" s="15" t="s">
        <v>249</v>
      </c>
      <c r="R160" s="15" t="s">
        <v>1421</v>
      </c>
      <c r="S160" s="15">
        <v>200</v>
      </c>
      <c r="T160" s="15" t="s">
        <v>283</v>
      </c>
      <c r="U160" s="15" t="s">
        <v>252</v>
      </c>
      <c r="V160" s="15" t="s">
        <v>253</v>
      </c>
      <c r="X160" s="15" t="s">
        <v>254</v>
      </c>
      <c r="Y160" s="15" t="s">
        <v>255</v>
      </c>
      <c r="AC160" s="15" t="s">
        <v>1422</v>
      </c>
      <c r="AD160" s="15" t="s">
        <v>1422</v>
      </c>
    </row>
    <row r="161" spans="1:30" hidden="1">
      <c r="A161" s="15" t="s">
        <v>1423</v>
      </c>
      <c r="C161" s="15" t="s">
        <v>1424</v>
      </c>
      <c r="D161" s="15" t="s">
        <v>1425</v>
      </c>
      <c r="E161" s="15" t="s">
        <v>1426</v>
      </c>
      <c r="F161" s="15" t="s">
        <v>245</v>
      </c>
      <c r="G161" s="16" t="s">
        <v>1427</v>
      </c>
      <c r="H161" s="16" t="s">
        <v>1428</v>
      </c>
      <c r="I161" s="16"/>
      <c r="J161" s="15">
        <v>30000</v>
      </c>
      <c r="K161" s="15" t="s">
        <v>934</v>
      </c>
      <c r="N161" s="23">
        <f t="shared" si="38"/>
        <v>4.0333333333333332</v>
      </c>
      <c r="O161" s="23">
        <f t="shared" si="41"/>
        <v>1.6666666666666666E-2</v>
      </c>
      <c r="P161" s="23">
        <f t="shared" si="42"/>
        <v>4.1322314049586778E-3</v>
      </c>
      <c r="Q161" s="15" t="s">
        <v>249</v>
      </c>
      <c r="R161" s="15" t="s">
        <v>400</v>
      </c>
      <c r="S161" s="15">
        <v>300</v>
      </c>
      <c r="T161" s="15" t="s">
        <v>283</v>
      </c>
      <c r="U161" s="15" t="s">
        <v>252</v>
      </c>
      <c r="V161" s="15" t="s">
        <v>37</v>
      </c>
      <c r="W161" s="15">
        <v>500</v>
      </c>
      <c r="X161" s="15" t="s">
        <v>1429</v>
      </c>
      <c r="Y161" s="15" t="s">
        <v>255</v>
      </c>
      <c r="AC161" s="15" t="s">
        <v>1422</v>
      </c>
      <c r="AD161" s="15" t="s">
        <v>1422</v>
      </c>
    </row>
    <row r="162" spans="1:30" hidden="1">
      <c r="A162" s="15" t="s">
        <v>1430</v>
      </c>
      <c r="C162" s="15" t="s">
        <v>1431</v>
      </c>
      <c r="D162" s="15" t="s">
        <v>1432</v>
      </c>
      <c r="E162" s="15" t="s">
        <v>1433</v>
      </c>
      <c r="F162" s="15" t="s">
        <v>272</v>
      </c>
      <c r="G162" s="15" t="s">
        <v>1434</v>
      </c>
      <c r="H162" s="15" t="s">
        <v>1435</v>
      </c>
      <c r="J162" s="15">
        <v>13500</v>
      </c>
      <c r="K162" s="15" t="s">
        <v>1436</v>
      </c>
      <c r="N162" s="23">
        <f t="shared" si="38"/>
        <v>3.9629629629629628</v>
      </c>
      <c r="O162" s="23">
        <f t="shared" si="41"/>
        <v>2.2222222222222223E-2</v>
      </c>
      <c r="P162" s="23">
        <f t="shared" si="42"/>
        <v>5.6074766355140183E-3</v>
      </c>
      <c r="Q162" s="15" t="s">
        <v>249</v>
      </c>
      <c r="R162" s="15" t="s">
        <v>815</v>
      </c>
      <c r="S162" s="15">
        <v>200</v>
      </c>
      <c r="T162" s="15" t="s">
        <v>1437</v>
      </c>
      <c r="U162" s="15" t="s">
        <v>266</v>
      </c>
      <c r="V162" s="15" t="s">
        <v>37</v>
      </c>
      <c r="W162" s="15">
        <v>300</v>
      </c>
      <c r="X162" s="15" t="s">
        <v>251</v>
      </c>
      <c r="Y162" s="15" t="s">
        <v>255</v>
      </c>
      <c r="AC162" s="15" t="s">
        <v>1438</v>
      </c>
      <c r="AD162" s="15" t="s">
        <v>1438</v>
      </c>
    </row>
    <row r="163" spans="1:30" hidden="1">
      <c r="A163" s="15" t="s">
        <v>1439</v>
      </c>
      <c r="C163" s="15" t="s">
        <v>1440</v>
      </c>
      <c r="D163" s="15" t="s">
        <v>1441</v>
      </c>
      <c r="E163" s="15" t="s">
        <v>1442</v>
      </c>
      <c r="F163" s="15" t="s">
        <v>245</v>
      </c>
      <c r="G163" s="15" t="s">
        <v>1443</v>
      </c>
      <c r="H163" s="15" t="s">
        <v>1444</v>
      </c>
      <c r="J163" s="15">
        <v>23000</v>
      </c>
      <c r="K163" s="15" t="s">
        <v>1445</v>
      </c>
      <c r="N163" s="23">
        <f t="shared" si="38"/>
        <v>3.9565217391304346</v>
      </c>
      <c r="O163" s="23">
        <f t="shared" si="41"/>
        <v>0</v>
      </c>
      <c r="P163" s="23">
        <f t="shared" si="42"/>
        <v>0</v>
      </c>
      <c r="Q163" s="15" t="s">
        <v>308</v>
      </c>
      <c r="R163" s="15" t="s">
        <v>1446</v>
      </c>
      <c r="S163" s="15">
        <v>200</v>
      </c>
      <c r="T163" s="15" t="s">
        <v>283</v>
      </c>
      <c r="U163" s="15" t="s">
        <v>266</v>
      </c>
      <c r="V163" s="15" t="s">
        <v>253</v>
      </c>
      <c r="X163" s="15" t="s">
        <v>86</v>
      </c>
      <c r="Y163" s="15" t="s">
        <v>255</v>
      </c>
      <c r="AC163" s="15" t="s">
        <v>1447</v>
      </c>
      <c r="AD163" s="15" t="s">
        <v>1447</v>
      </c>
    </row>
    <row r="164" spans="1:30" hidden="1">
      <c r="A164" s="15" t="s">
        <v>1448</v>
      </c>
      <c r="C164" s="15" t="s">
        <v>1434</v>
      </c>
      <c r="D164" s="15" t="s">
        <v>1449</v>
      </c>
      <c r="E164" s="15" t="s">
        <v>1450</v>
      </c>
      <c r="F164" s="15" t="s">
        <v>366</v>
      </c>
      <c r="G164" s="15" t="s">
        <v>1451</v>
      </c>
      <c r="H164" s="15" t="s">
        <v>1452</v>
      </c>
      <c r="I164" s="22"/>
      <c r="J164" s="15">
        <v>13000</v>
      </c>
      <c r="K164" s="15" t="s">
        <v>1348</v>
      </c>
      <c r="N164" s="23">
        <f t="shared" si="38"/>
        <v>3.9230769230769229</v>
      </c>
      <c r="O164" s="23">
        <f>S164/J164</f>
        <v>1.5384615384615385E-2</v>
      </c>
      <c r="P164" s="23">
        <f>S164/K164</f>
        <v>3.9215686274509803E-3</v>
      </c>
      <c r="Q164" s="15" t="s">
        <v>416</v>
      </c>
      <c r="R164" s="15" t="s">
        <v>1453</v>
      </c>
      <c r="S164" s="15">
        <v>200</v>
      </c>
      <c r="T164" s="15" t="s">
        <v>283</v>
      </c>
      <c r="U164" s="15" t="s">
        <v>266</v>
      </c>
      <c r="V164" s="15" t="s">
        <v>253</v>
      </c>
      <c r="X164" s="15" t="s">
        <v>254</v>
      </c>
      <c r="Y164" s="15" t="s">
        <v>255</v>
      </c>
      <c r="AC164" s="15" t="s">
        <v>1454</v>
      </c>
      <c r="AD164" s="15" t="s">
        <v>1454</v>
      </c>
    </row>
    <row r="165" spans="1:30" hidden="1">
      <c r="A165" s="15" t="s">
        <v>1455</v>
      </c>
      <c r="C165" s="15" t="s">
        <v>1456</v>
      </c>
      <c r="D165" s="15" t="s">
        <v>1457</v>
      </c>
      <c r="E165" s="15" t="s">
        <v>1458</v>
      </c>
      <c r="F165" s="15" t="s">
        <v>245</v>
      </c>
      <c r="G165" s="15" t="s">
        <v>1459</v>
      </c>
      <c r="H165" s="15" t="s">
        <v>1460</v>
      </c>
      <c r="J165" s="15">
        <v>17000</v>
      </c>
      <c r="K165" s="15" t="s">
        <v>899</v>
      </c>
      <c r="N165" s="23">
        <f t="shared" si="38"/>
        <v>3.8823529411764706</v>
      </c>
      <c r="O165" s="23">
        <f t="shared" ref="O165:O170" si="43">W165/J165</f>
        <v>0</v>
      </c>
      <c r="P165" s="23">
        <f t="shared" ref="P165:P170" si="44">W165/K165</f>
        <v>0</v>
      </c>
      <c r="Q165" s="15" t="s">
        <v>542</v>
      </c>
      <c r="R165" s="15" t="s">
        <v>354</v>
      </c>
      <c r="S165" s="15">
        <v>200</v>
      </c>
      <c r="T165" s="15" t="s">
        <v>355</v>
      </c>
      <c r="U165" s="15" t="s">
        <v>695</v>
      </c>
      <c r="V165" s="15" t="s">
        <v>253</v>
      </c>
      <c r="X165" s="15" t="s">
        <v>254</v>
      </c>
      <c r="Y165" s="15" t="s">
        <v>255</v>
      </c>
      <c r="AC165" s="15" t="s">
        <v>1461</v>
      </c>
      <c r="AD165" s="15" t="s">
        <v>1461</v>
      </c>
    </row>
    <row r="166" spans="1:30" hidden="1">
      <c r="A166" s="15" t="s">
        <v>1462</v>
      </c>
      <c r="C166" s="15" t="s">
        <v>1463</v>
      </c>
      <c r="D166" s="15" t="s">
        <v>1464</v>
      </c>
      <c r="E166" s="15" t="s">
        <v>1465</v>
      </c>
      <c r="F166" s="15" t="s">
        <v>245</v>
      </c>
      <c r="G166" s="15" t="s">
        <v>1466</v>
      </c>
      <c r="H166" s="15" t="s">
        <v>1467</v>
      </c>
      <c r="I166" s="22"/>
      <c r="J166" s="15">
        <v>15000</v>
      </c>
      <c r="K166" s="15" t="s">
        <v>1468</v>
      </c>
      <c r="N166" s="23">
        <f t="shared" si="38"/>
        <v>3.8</v>
      </c>
      <c r="O166" s="23">
        <f t="shared" si="43"/>
        <v>0</v>
      </c>
      <c r="P166" s="23">
        <f t="shared" si="44"/>
        <v>0</v>
      </c>
      <c r="Q166" s="15" t="s">
        <v>308</v>
      </c>
      <c r="R166" s="15" t="s">
        <v>1291</v>
      </c>
      <c r="S166" s="15">
        <v>200</v>
      </c>
      <c r="T166" s="15" t="s">
        <v>1469</v>
      </c>
      <c r="U166" s="15" t="s">
        <v>252</v>
      </c>
      <c r="V166" s="15" t="s">
        <v>253</v>
      </c>
      <c r="X166" s="15" t="s">
        <v>251</v>
      </c>
      <c r="Y166" s="15" t="s">
        <v>255</v>
      </c>
      <c r="AC166" s="15" t="s">
        <v>1461</v>
      </c>
      <c r="AD166" s="15" t="s">
        <v>1461</v>
      </c>
    </row>
    <row r="167" spans="1:30" hidden="1">
      <c r="A167" s="15" t="s">
        <v>1470</v>
      </c>
      <c r="C167" s="15" t="s">
        <v>1471</v>
      </c>
      <c r="D167" s="15" t="s">
        <v>1472</v>
      </c>
      <c r="E167" s="15" t="s">
        <v>1473</v>
      </c>
      <c r="F167" s="15" t="s">
        <v>272</v>
      </c>
      <c r="G167" s="15" t="s">
        <v>1474</v>
      </c>
      <c r="H167" s="15" t="s">
        <v>1475</v>
      </c>
      <c r="J167" s="15">
        <v>52000</v>
      </c>
      <c r="K167" s="15" t="s">
        <v>1476</v>
      </c>
      <c r="N167" s="23">
        <f t="shared" si="38"/>
        <v>3.7692307692307692</v>
      </c>
      <c r="O167" s="23">
        <f t="shared" si="43"/>
        <v>9.6153846153846159E-3</v>
      </c>
      <c r="P167" s="23">
        <f t="shared" si="44"/>
        <v>2.5510204081632651E-3</v>
      </c>
      <c r="Q167" s="15" t="s">
        <v>249</v>
      </c>
      <c r="R167" s="15" t="s">
        <v>455</v>
      </c>
      <c r="S167" s="15">
        <v>300</v>
      </c>
      <c r="T167" s="15" t="s">
        <v>283</v>
      </c>
      <c r="U167" s="15" t="s">
        <v>1477</v>
      </c>
      <c r="V167" s="15" t="s">
        <v>37</v>
      </c>
      <c r="W167" s="15">
        <v>500</v>
      </c>
      <c r="X167" s="15" t="s">
        <v>1478</v>
      </c>
      <c r="Y167" s="15" t="s">
        <v>255</v>
      </c>
      <c r="AC167" s="15" t="s">
        <v>1479</v>
      </c>
      <c r="AD167" s="15" t="s">
        <v>1479</v>
      </c>
    </row>
    <row r="168" spans="1:30" hidden="1">
      <c r="A168" s="15" t="s">
        <v>1480</v>
      </c>
      <c r="C168" s="15" t="s">
        <v>1481</v>
      </c>
      <c r="D168" s="15" t="s">
        <v>1482</v>
      </c>
      <c r="E168" s="15" t="s">
        <v>1483</v>
      </c>
      <c r="F168" s="15" t="s">
        <v>245</v>
      </c>
      <c r="G168" s="15" t="s">
        <v>1484</v>
      </c>
      <c r="H168" s="15" t="s">
        <v>1485</v>
      </c>
      <c r="J168" s="15">
        <v>12226</v>
      </c>
      <c r="K168" s="15" t="s">
        <v>1486</v>
      </c>
      <c r="N168" s="23">
        <f t="shared" si="38"/>
        <v>3.7624734173073775</v>
      </c>
      <c r="O168" s="23">
        <f t="shared" si="43"/>
        <v>0</v>
      </c>
      <c r="P168" s="23">
        <f t="shared" si="44"/>
        <v>0</v>
      </c>
      <c r="Q168" s="15" t="s">
        <v>249</v>
      </c>
      <c r="R168" s="15" t="s">
        <v>1487</v>
      </c>
      <c r="S168" s="15">
        <v>200</v>
      </c>
      <c r="T168" s="15" t="s">
        <v>283</v>
      </c>
      <c r="U168" s="15" t="s">
        <v>266</v>
      </c>
      <c r="V168" s="15" t="s">
        <v>253</v>
      </c>
      <c r="X168" s="15" t="s">
        <v>254</v>
      </c>
      <c r="Y168" s="15" t="s">
        <v>255</v>
      </c>
      <c r="AC168" s="15" t="s">
        <v>1488</v>
      </c>
      <c r="AD168" s="15" t="s">
        <v>1488</v>
      </c>
    </row>
    <row r="169" spans="1:30" hidden="1">
      <c r="A169" s="15" t="s">
        <v>1489</v>
      </c>
      <c r="C169" s="15" t="s">
        <v>1490</v>
      </c>
      <c r="D169" s="15" t="s">
        <v>1491</v>
      </c>
      <c r="E169" s="15" t="s">
        <v>1492</v>
      </c>
      <c r="F169" s="15" t="s">
        <v>366</v>
      </c>
      <c r="G169" s="15" t="s">
        <v>1493</v>
      </c>
      <c r="H169" s="15" t="s">
        <v>1494</v>
      </c>
      <c r="I169" s="22"/>
      <c r="J169" s="15">
        <v>15000</v>
      </c>
      <c r="K169" s="15" t="s">
        <v>1340</v>
      </c>
      <c r="N169" s="23">
        <f t="shared" si="38"/>
        <v>3.7333333333333334</v>
      </c>
      <c r="O169" s="23">
        <f t="shared" si="43"/>
        <v>0</v>
      </c>
      <c r="P169" s="23">
        <f t="shared" si="44"/>
        <v>0</v>
      </c>
      <c r="Q169" s="15" t="s">
        <v>348</v>
      </c>
      <c r="R169" s="15" t="s">
        <v>361</v>
      </c>
      <c r="S169" s="15">
        <v>200</v>
      </c>
      <c r="T169" s="15" t="s">
        <v>1495</v>
      </c>
      <c r="U169" s="15" t="s">
        <v>371</v>
      </c>
      <c r="V169" s="15" t="s">
        <v>253</v>
      </c>
      <c r="X169" s="15" t="s">
        <v>597</v>
      </c>
      <c r="Y169" s="15" t="s">
        <v>255</v>
      </c>
      <c r="AC169" s="15" t="s">
        <v>1496</v>
      </c>
      <c r="AD169" s="15" t="s">
        <v>1496</v>
      </c>
    </row>
    <row r="170" spans="1:30" hidden="1">
      <c r="A170" s="15" t="s">
        <v>1497</v>
      </c>
      <c r="C170" s="15" t="s">
        <v>1498</v>
      </c>
      <c r="D170" s="15" t="s">
        <v>1499</v>
      </c>
      <c r="E170" s="15" t="s">
        <v>1500</v>
      </c>
      <c r="F170" s="15" t="s">
        <v>366</v>
      </c>
      <c r="G170" s="15" t="s">
        <v>1501</v>
      </c>
      <c r="H170" s="15" t="s">
        <v>1502</v>
      </c>
      <c r="I170" s="22"/>
      <c r="J170" s="15">
        <v>11000</v>
      </c>
      <c r="K170" s="15" t="s">
        <v>1503</v>
      </c>
      <c r="N170" s="23">
        <f t="shared" si="38"/>
        <v>3.7272727272727271</v>
      </c>
      <c r="O170" s="23">
        <f t="shared" si="43"/>
        <v>0</v>
      </c>
      <c r="P170" s="23">
        <f t="shared" si="44"/>
        <v>0</v>
      </c>
      <c r="Q170" s="15" t="s">
        <v>348</v>
      </c>
      <c r="R170" s="15" t="s">
        <v>1504</v>
      </c>
      <c r="S170" s="15">
        <v>200</v>
      </c>
      <c r="T170" s="15" t="s">
        <v>604</v>
      </c>
      <c r="U170" s="15" t="s">
        <v>252</v>
      </c>
      <c r="V170" s="15" t="s">
        <v>253</v>
      </c>
      <c r="X170" s="15" t="s">
        <v>265</v>
      </c>
      <c r="Y170" s="15" t="s">
        <v>255</v>
      </c>
      <c r="AC170" s="15" t="s">
        <v>1496</v>
      </c>
      <c r="AD170" s="15" t="s">
        <v>1496</v>
      </c>
    </row>
    <row r="171" spans="1:30" hidden="1">
      <c r="A171" s="15" t="s">
        <v>1505</v>
      </c>
      <c r="C171" s="15" t="s">
        <v>1506</v>
      </c>
      <c r="D171" s="15" t="s">
        <v>1507</v>
      </c>
      <c r="E171" s="15" t="s">
        <v>1508</v>
      </c>
      <c r="F171" s="15" t="s">
        <v>272</v>
      </c>
      <c r="G171" s="15" t="s">
        <v>1509</v>
      </c>
      <c r="H171" s="15" t="s">
        <v>1510</v>
      </c>
      <c r="J171" s="15">
        <v>16000</v>
      </c>
      <c r="K171" s="15" t="s">
        <v>1245</v>
      </c>
      <c r="N171" s="23">
        <f t="shared" si="38"/>
        <v>3.6875</v>
      </c>
      <c r="O171" s="23">
        <f>S171/J171</f>
        <v>1.2500000000000001E-2</v>
      </c>
      <c r="P171" s="23">
        <f>S171/K171</f>
        <v>3.3898305084745762E-3</v>
      </c>
      <c r="Q171" s="15" t="s">
        <v>1511</v>
      </c>
      <c r="R171" s="15" t="s">
        <v>464</v>
      </c>
      <c r="S171" s="15">
        <v>200</v>
      </c>
      <c r="T171" s="15" t="s">
        <v>309</v>
      </c>
      <c r="U171" s="15" t="s">
        <v>252</v>
      </c>
      <c r="V171" s="15" t="s">
        <v>253</v>
      </c>
      <c r="X171" s="15" t="s">
        <v>254</v>
      </c>
      <c r="Y171" s="15" t="s">
        <v>255</v>
      </c>
      <c r="AC171" s="15" t="s">
        <v>1512</v>
      </c>
      <c r="AD171" s="15" t="s">
        <v>1512</v>
      </c>
    </row>
    <row r="172" spans="1:30" hidden="1">
      <c r="A172" s="15" t="s">
        <v>1513</v>
      </c>
      <c r="C172" s="15" t="s">
        <v>1514</v>
      </c>
      <c r="D172" s="15" t="s">
        <v>1515</v>
      </c>
      <c r="E172" s="15" t="s">
        <v>1516</v>
      </c>
      <c r="F172" s="15" t="s">
        <v>272</v>
      </c>
      <c r="G172" s="16" t="s">
        <v>1517</v>
      </c>
      <c r="H172" s="16" t="s">
        <v>1518</v>
      </c>
      <c r="I172" s="16"/>
      <c r="J172" s="15">
        <v>15000</v>
      </c>
      <c r="K172" s="15" t="s">
        <v>1519</v>
      </c>
      <c r="N172" s="23">
        <f t="shared" si="38"/>
        <v>3.6666666666666665</v>
      </c>
      <c r="O172" s="23">
        <f t="shared" ref="O172:O174" si="45">W172/J172</f>
        <v>0.02</v>
      </c>
      <c r="P172" s="23">
        <f t="shared" ref="P172:P174" si="46">W172/K172</f>
        <v>5.454545454545455E-3</v>
      </c>
      <c r="Q172" s="15" t="s">
        <v>249</v>
      </c>
      <c r="R172" s="15" t="s">
        <v>935</v>
      </c>
      <c r="S172" s="15">
        <v>200</v>
      </c>
      <c r="T172" s="15" t="s">
        <v>1520</v>
      </c>
      <c r="U172" s="15" t="s">
        <v>266</v>
      </c>
      <c r="V172" s="15" t="s">
        <v>37</v>
      </c>
      <c r="W172" s="15">
        <v>300</v>
      </c>
      <c r="X172" s="15" t="s">
        <v>1518</v>
      </c>
      <c r="Y172" s="15" t="s">
        <v>255</v>
      </c>
      <c r="AC172" s="15" t="s">
        <v>1521</v>
      </c>
      <c r="AD172" s="15" t="s">
        <v>1521</v>
      </c>
    </row>
    <row r="173" spans="1:30" hidden="1">
      <c r="A173" s="15" t="s">
        <v>1522</v>
      </c>
      <c r="C173" s="15" t="s">
        <v>1523</v>
      </c>
      <c r="D173" s="15" t="s">
        <v>1524</v>
      </c>
      <c r="E173" s="15" t="s">
        <v>1525</v>
      </c>
      <c r="F173" s="15" t="s">
        <v>245</v>
      </c>
      <c r="G173" s="15" t="s">
        <v>1526</v>
      </c>
      <c r="H173" s="15" t="s">
        <v>1527</v>
      </c>
      <c r="J173" s="15">
        <v>10107</v>
      </c>
      <c r="K173" s="15" t="s">
        <v>83</v>
      </c>
      <c r="N173" s="23">
        <f t="shared" si="38"/>
        <v>3.6608291283269021</v>
      </c>
      <c r="O173" s="23">
        <f t="shared" si="45"/>
        <v>0</v>
      </c>
      <c r="P173" s="23">
        <f t="shared" si="46"/>
        <v>0</v>
      </c>
      <c r="Q173" s="15" t="s">
        <v>249</v>
      </c>
      <c r="R173" s="15" t="s">
        <v>1528</v>
      </c>
      <c r="S173" s="15">
        <v>200</v>
      </c>
      <c r="T173" s="15" t="s">
        <v>966</v>
      </c>
      <c r="U173" s="15" t="s">
        <v>252</v>
      </c>
      <c r="V173" s="15" t="s">
        <v>253</v>
      </c>
      <c r="X173" s="15" t="s">
        <v>254</v>
      </c>
      <c r="Y173" s="15" t="s">
        <v>255</v>
      </c>
      <c r="AC173" s="15" t="s">
        <v>1529</v>
      </c>
      <c r="AD173" s="15" t="s">
        <v>1529</v>
      </c>
    </row>
    <row r="174" spans="1:30" hidden="1">
      <c r="A174" s="15" t="s">
        <v>1530</v>
      </c>
      <c r="C174" s="15" t="s">
        <v>1531</v>
      </c>
      <c r="D174" s="15" t="s">
        <v>1532</v>
      </c>
      <c r="E174" s="15" t="s">
        <v>1533</v>
      </c>
      <c r="F174" s="15" t="s">
        <v>245</v>
      </c>
      <c r="G174" s="15" t="s">
        <v>1534</v>
      </c>
      <c r="H174" s="15" t="s">
        <v>1535</v>
      </c>
      <c r="J174" s="15">
        <v>11000</v>
      </c>
      <c r="K174" s="15" t="s">
        <v>1536</v>
      </c>
      <c r="N174" s="23">
        <f t="shared" si="38"/>
        <v>3.6363636363636362</v>
      </c>
      <c r="O174" s="23">
        <f t="shared" si="45"/>
        <v>0</v>
      </c>
      <c r="P174" s="23">
        <f t="shared" si="46"/>
        <v>0</v>
      </c>
      <c r="Q174" s="15" t="s">
        <v>249</v>
      </c>
      <c r="R174" s="15" t="s">
        <v>282</v>
      </c>
      <c r="S174" s="15">
        <v>200</v>
      </c>
      <c r="T174" s="15" t="s">
        <v>597</v>
      </c>
      <c r="U174" s="15" t="s">
        <v>371</v>
      </c>
      <c r="V174" s="15" t="s">
        <v>253</v>
      </c>
      <c r="X174" s="15" t="s">
        <v>597</v>
      </c>
      <c r="Y174" s="15" t="s">
        <v>255</v>
      </c>
      <c r="AC174" s="15" t="s">
        <v>1537</v>
      </c>
      <c r="AD174" s="15" t="s">
        <v>1537</v>
      </c>
    </row>
    <row r="175" spans="1:30" hidden="1">
      <c r="A175" s="15" t="s">
        <v>1538</v>
      </c>
      <c r="C175" s="15" t="s">
        <v>1539</v>
      </c>
      <c r="D175" s="15" t="s">
        <v>1540</v>
      </c>
      <c r="E175" s="15" t="s">
        <v>1524</v>
      </c>
      <c r="F175" s="15" t="s">
        <v>272</v>
      </c>
      <c r="G175" s="15" t="s">
        <v>1541</v>
      </c>
      <c r="H175" s="15" t="s">
        <v>1542</v>
      </c>
      <c r="J175" s="15">
        <v>35000</v>
      </c>
      <c r="K175" s="15" t="s">
        <v>1543</v>
      </c>
      <c r="N175" s="23">
        <f t="shared" si="38"/>
        <v>3.6285714285714286</v>
      </c>
      <c r="O175" s="23">
        <f t="shared" ref="O175:O180" si="47">S175/J175</f>
        <v>8.5714285714285719E-3</v>
      </c>
      <c r="P175" s="23">
        <f t="shared" ref="P175:P180" si="48">S175/K175</f>
        <v>2.3622047244094488E-3</v>
      </c>
      <c r="Q175" s="15" t="s">
        <v>1544</v>
      </c>
      <c r="R175" s="15" t="s">
        <v>328</v>
      </c>
      <c r="S175" s="15">
        <v>300</v>
      </c>
      <c r="T175" s="15" t="s">
        <v>839</v>
      </c>
      <c r="U175" s="15" t="s">
        <v>695</v>
      </c>
      <c r="V175" s="15" t="s">
        <v>253</v>
      </c>
      <c r="X175" s="15" t="s">
        <v>254</v>
      </c>
      <c r="Y175" s="15" t="s">
        <v>255</v>
      </c>
      <c r="AC175" s="15" t="s">
        <v>1545</v>
      </c>
      <c r="AD175" s="15" t="s">
        <v>1545</v>
      </c>
    </row>
    <row r="176" spans="1:30" hidden="1">
      <c r="A176" s="15" t="s">
        <v>1546</v>
      </c>
      <c r="C176" s="15" t="s">
        <v>1534</v>
      </c>
      <c r="D176" s="15" t="s">
        <v>1547</v>
      </c>
      <c r="E176" s="15" t="s">
        <v>1548</v>
      </c>
      <c r="F176" s="15" t="s">
        <v>245</v>
      </c>
      <c r="G176" s="15" t="s">
        <v>1549</v>
      </c>
      <c r="H176" s="15" t="s">
        <v>1550</v>
      </c>
      <c r="J176" s="15">
        <v>20000</v>
      </c>
      <c r="K176" s="15" t="s">
        <v>1551</v>
      </c>
      <c r="N176" s="23">
        <f t="shared" si="38"/>
        <v>3.55</v>
      </c>
      <c r="O176" s="23">
        <f t="shared" ref="O176:O192" si="49">W176/J176</f>
        <v>0</v>
      </c>
      <c r="P176" s="23">
        <f t="shared" ref="P176:P192" si="50">W176/K176</f>
        <v>0</v>
      </c>
      <c r="Q176" s="15" t="s">
        <v>249</v>
      </c>
      <c r="R176" s="15" t="s">
        <v>1446</v>
      </c>
      <c r="S176" s="15">
        <v>200</v>
      </c>
      <c r="T176" s="15" t="s">
        <v>265</v>
      </c>
      <c r="U176" s="15" t="s">
        <v>266</v>
      </c>
      <c r="V176" s="15" t="s">
        <v>253</v>
      </c>
      <c r="X176" s="15" t="s">
        <v>254</v>
      </c>
      <c r="Y176" s="15" t="s">
        <v>255</v>
      </c>
      <c r="AC176" s="15" t="s">
        <v>1552</v>
      </c>
      <c r="AD176" s="15" t="s">
        <v>1552</v>
      </c>
    </row>
    <row r="177" spans="1:30" hidden="1">
      <c r="A177" s="15" t="s">
        <v>1553</v>
      </c>
      <c r="C177" s="15" t="s">
        <v>1554</v>
      </c>
      <c r="D177" s="15" t="s">
        <v>1555</v>
      </c>
      <c r="E177" s="15" t="s">
        <v>1556</v>
      </c>
      <c r="F177" s="15" t="s">
        <v>245</v>
      </c>
      <c r="G177" s="15" t="s">
        <v>1557</v>
      </c>
      <c r="H177" s="15" t="s">
        <v>1558</v>
      </c>
      <c r="I177" s="22"/>
      <c r="J177" s="15">
        <v>19000</v>
      </c>
      <c r="K177" s="15" t="s">
        <v>899</v>
      </c>
      <c r="N177" s="23">
        <f t="shared" si="38"/>
        <v>3.4736842105263159</v>
      </c>
      <c r="O177" s="23">
        <f t="shared" si="49"/>
        <v>0</v>
      </c>
      <c r="P177" s="23">
        <f t="shared" si="50"/>
        <v>0</v>
      </c>
      <c r="Q177" s="15" t="s">
        <v>308</v>
      </c>
      <c r="R177" s="15" t="s">
        <v>354</v>
      </c>
      <c r="S177" s="15">
        <v>200</v>
      </c>
      <c r="T177" s="15" t="s">
        <v>291</v>
      </c>
      <c r="U177" s="15" t="s">
        <v>266</v>
      </c>
      <c r="V177" s="15" t="s">
        <v>253</v>
      </c>
      <c r="X177" s="15" t="s">
        <v>254</v>
      </c>
      <c r="Y177" s="15" t="s">
        <v>255</v>
      </c>
      <c r="AC177" s="15" t="s">
        <v>1559</v>
      </c>
      <c r="AD177" s="15" t="s">
        <v>1559</v>
      </c>
    </row>
    <row r="178" spans="1:30" hidden="1">
      <c r="A178" s="15" t="s">
        <v>1560</v>
      </c>
      <c r="C178" s="15" t="s">
        <v>1561</v>
      </c>
      <c r="D178" s="15" t="s">
        <v>1562</v>
      </c>
      <c r="E178" s="15" t="s">
        <v>1563</v>
      </c>
      <c r="F178" s="15" t="s">
        <v>366</v>
      </c>
      <c r="G178" s="15" t="s">
        <v>1564</v>
      </c>
      <c r="H178" s="15" t="s">
        <v>1565</v>
      </c>
      <c r="J178" s="15">
        <v>40000</v>
      </c>
      <c r="K178" s="15" t="s">
        <v>1566</v>
      </c>
      <c r="N178" s="23">
        <f t="shared" si="38"/>
        <v>6.8250000000000002</v>
      </c>
      <c r="O178" s="23" t="e">
        <f t="shared" si="47"/>
        <v>#VALUE!</v>
      </c>
      <c r="P178" s="23" t="e">
        <f t="shared" si="48"/>
        <v>#VALUE!</v>
      </c>
      <c r="Q178" s="15" t="s">
        <v>1511</v>
      </c>
      <c r="R178" s="15" t="s">
        <v>815</v>
      </c>
      <c r="S178" s="15" t="s">
        <v>299</v>
      </c>
      <c r="T178" s="15" t="s">
        <v>283</v>
      </c>
      <c r="U178" s="15" t="s">
        <v>266</v>
      </c>
      <c r="V178" s="15" t="s">
        <v>37</v>
      </c>
      <c r="W178" s="15">
        <v>500</v>
      </c>
      <c r="X178" s="15" t="s">
        <v>1567</v>
      </c>
      <c r="Y178" s="15" t="s">
        <v>255</v>
      </c>
      <c r="AC178" s="15" t="s">
        <v>1568</v>
      </c>
      <c r="AD178" s="15" t="s">
        <v>1568</v>
      </c>
    </row>
    <row r="179" spans="1:30" hidden="1">
      <c r="A179" s="15" t="s">
        <v>1569</v>
      </c>
      <c r="C179" s="15" t="s">
        <v>1570</v>
      </c>
      <c r="D179" s="15" t="s">
        <v>1571</v>
      </c>
      <c r="E179" s="15" t="s">
        <v>1572</v>
      </c>
      <c r="F179" s="15" t="s">
        <v>272</v>
      </c>
      <c r="G179" s="15" t="s">
        <v>1573</v>
      </c>
      <c r="H179" s="15" t="s">
        <v>1574</v>
      </c>
      <c r="J179" s="15">
        <v>42000</v>
      </c>
      <c r="K179" s="15" t="s">
        <v>1575</v>
      </c>
      <c r="N179" s="23">
        <f t="shared" si="38"/>
        <v>3.3095238095238093</v>
      </c>
      <c r="O179" s="23">
        <f t="shared" si="47"/>
        <v>7.1428571428571426E-3</v>
      </c>
      <c r="P179" s="23">
        <f t="shared" si="48"/>
        <v>2.158273381294964E-3</v>
      </c>
      <c r="Q179" s="15" t="s">
        <v>416</v>
      </c>
      <c r="R179" s="15" t="s">
        <v>482</v>
      </c>
      <c r="S179" s="15">
        <v>300</v>
      </c>
      <c r="T179" s="15" t="s">
        <v>251</v>
      </c>
      <c r="U179" s="15" t="s">
        <v>252</v>
      </c>
      <c r="V179" s="15" t="s">
        <v>253</v>
      </c>
      <c r="X179" s="15" t="s">
        <v>251</v>
      </c>
      <c r="Y179" s="15" t="s">
        <v>255</v>
      </c>
      <c r="AC179" s="15" t="s">
        <v>1576</v>
      </c>
      <c r="AD179" s="15" t="s">
        <v>1576</v>
      </c>
    </row>
    <row r="180" spans="1:30" hidden="1">
      <c r="A180" s="15" t="s">
        <v>1577</v>
      </c>
      <c r="C180" s="15" t="s">
        <v>1578</v>
      </c>
      <c r="D180" s="15" t="s">
        <v>1579</v>
      </c>
      <c r="E180" s="15" t="s">
        <v>1580</v>
      </c>
      <c r="F180" s="15" t="s">
        <v>245</v>
      </c>
      <c r="G180" s="15" t="s">
        <v>1581</v>
      </c>
      <c r="H180" s="15" t="s">
        <v>1582</v>
      </c>
      <c r="J180" s="15">
        <v>10000</v>
      </c>
      <c r="K180" s="15" t="s">
        <v>1583</v>
      </c>
      <c r="N180" s="23">
        <f t="shared" si="38"/>
        <v>3.3</v>
      </c>
      <c r="O180" s="23">
        <f t="shared" si="47"/>
        <v>0.02</v>
      </c>
      <c r="P180" s="23">
        <f t="shared" si="48"/>
        <v>6.0606060606060606E-3</v>
      </c>
      <c r="Q180" s="15" t="s">
        <v>1584</v>
      </c>
      <c r="R180" s="15" t="s">
        <v>1585</v>
      </c>
      <c r="S180" s="15">
        <v>200</v>
      </c>
      <c r="T180" s="15" t="s">
        <v>283</v>
      </c>
      <c r="U180" s="15" t="s">
        <v>252</v>
      </c>
      <c r="V180" s="15" t="s">
        <v>253</v>
      </c>
      <c r="X180" s="15" t="s">
        <v>254</v>
      </c>
      <c r="Y180" s="15" t="s">
        <v>255</v>
      </c>
      <c r="AC180" s="15" t="s">
        <v>1586</v>
      </c>
      <c r="AD180" s="15" t="s">
        <v>1586</v>
      </c>
    </row>
    <row r="181" spans="1:30" hidden="1">
      <c r="A181" s="15" t="s">
        <v>1587</v>
      </c>
      <c r="C181" s="15" t="s">
        <v>1588</v>
      </c>
      <c r="D181" s="15" t="s">
        <v>1589</v>
      </c>
      <c r="E181" s="15" t="s">
        <v>1590</v>
      </c>
      <c r="F181" s="15" t="s">
        <v>272</v>
      </c>
      <c r="G181" s="15" t="s">
        <v>1591</v>
      </c>
      <c r="H181" s="15" t="s">
        <v>1592</v>
      </c>
      <c r="I181" s="22"/>
      <c r="J181" s="15">
        <v>13000</v>
      </c>
      <c r="K181" s="15" t="s">
        <v>1593</v>
      </c>
      <c r="N181" s="23">
        <f t="shared" si="38"/>
        <v>3.2307692307692308</v>
      </c>
      <c r="O181" s="23">
        <f t="shared" si="49"/>
        <v>0</v>
      </c>
      <c r="P181" s="23">
        <f t="shared" si="50"/>
        <v>0</v>
      </c>
      <c r="Q181" s="15" t="s">
        <v>308</v>
      </c>
      <c r="R181" s="15" t="s">
        <v>276</v>
      </c>
      <c r="S181" s="15">
        <v>200</v>
      </c>
      <c r="T181" s="15" t="s">
        <v>283</v>
      </c>
      <c r="U181" s="15" t="s">
        <v>371</v>
      </c>
      <c r="V181" s="15" t="s">
        <v>253</v>
      </c>
      <c r="X181" s="15" t="s">
        <v>597</v>
      </c>
      <c r="Y181" s="15" t="s">
        <v>255</v>
      </c>
      <c r="AC181" s="15" t="s">
        <v>1594</v>
      </c>
      <c r="AD181" s="15" t="s">
        <v>1594</v>
      </c>
    </row>
    <row r="182" spans="1:30" hidden="1">
      <c r="A182" s="15" t="s">
        <v>1595</v>
      </c>
      <c r="C182" s="15" t="s">
        <v>1596</v>
      </c>
      <c r="D182" s="15" t="s">
        <v>1597</v>
      </c>
      <c r="E182" s="15" t="s">
        <v>1598</v>
      </c>
      <c r="F182" s="15" t="s">
        <v>245</v>
      </c>
      <c r="G182" s="15" t="s">
        <v>1599</v>
      </c>
      <c r="H182" s="15" t="s">
        <v>1600</v>
      </c>
      <c r="J182" s="15">
        <v>13000</v>
      </c>
      <c r="K182" s="15" t="s">
        <v>1593</v>
      </c>
      <c r="N182" s="23">
        <f t="shared" si="38"/>
        <v>3.2307692307692308</v>
      </c>
      <c r="O182" s="23">
        <f t="shared" si="49"/>
        <v>0</v>
      </c>
      <c r="P182" s="23">
        <f t="shared" si="50"/>
        <v>0</v>
      </c>
      <c r="Q182" s="15" t="s">
        <v>877</v>
      </c>
      <c r="R182" s="15" t="s">
        <v>1066</v>
      </c>
      <c r="S182" s="15">
        <v>200</v>
      </c>
      <c r="T182" s="15" t="s">
        <v>1309</v>
      </c>
      <c r="U182" s="15" t="s">
        <v>318</v>
      </c>
      <c r="V182" s="15" t="s">
        <v>253</v>
      </c>
      <c r="X182" s="15" t="s">
        <v>254</v>
      </c>
      <c r="Y182" s="15" t="s">
        <v>255</v>
      </c>
      <c r="AC182" s="15" t="s">
        <v>1601</v>
      </c>
      <c r="AD182" s="15" t="s">
        <v>1601</v>
      </c>
    </row>
    <row r="183" spans="1:30" hidden="1">
      <c r="A183" s="15" t="s">
        <v>1602</v>
      </c>
      <c r="C183" s="15" t="s">
        <v>1603</v>
      </c>
      <c r="D183" s="15" t="s">
        <v>1604</v>
      </c>
      <c r="E183" s="15" t="s">
        <v>1605</v>
      </c>
      <c r="F183" s="15" t="s">
        <v>272</v>
      </c>
      <c r="G183" s="15" t="s">
        <v>1606</v>
      </c>
      <c r="H183" s="15" t="s">
        <v>1607</v>
      </c>
      <c r="I183" s="22"/>
      <c r="J183" s="15">
        <v>21400</v>
      </c>
      <c r="K183" s="15" t="s">
        <v>1356</v>
      </c>
      <c r="N183" s="23">
        <f t="shared" si="38"/>
        <v>3.2242990654205608</v>
      </c>
      <c r="O183" s="23">
        <f t="shared" si="49"/>
        <v>0</v>
      </c>
      <c r="P183" s="23">
        <f t="shared" si="50"/>
        <v>0</v>
      </c>
      <c r="Q183" s="15" t="s">
        <v>249</v>
      </c>
      <c r="R183" s="15" t="s">
        <v>1608</v>
      </c>
      <c r="S183" s="15">
        <v>200</v>
      </c>
      <c r="T183" s="15" t="s">
        <v>309</v>
      </c>
      <c r="U183" s="15" t="s">
        <v>371</v>
      </c>
      <c r="V183" s="15" t="s">
        <v>253</v>
      </c>
      <c r="X183" s="15" t="s">
        <v>254</v>
      </c>
      <c r="Y183" s="15" t="s">
        <v>255</v>
      </c>
      <c r="AC183" s="15" t="s">
        <v>1609</v>
      </c>
      <c r="AD183" s="15" t="s">
        <v>1609</v>
      </c>
    </row>
    <row r="184" spans="1:30" hidden="1">
      <c r="A184" s="15" t="s">
        <v>1610</v>
      </c>
      <c r="C184" s="15" t="s">
        <v>1611</v>
      </c>
      <c r="D184" s="15" t="s">
        <v>1612</v>
      </c>
      <c r="E184" s="15" t="s">
        <v>1613</v>
      </c>
      <c r="F184" s="15" t="s">
        <v>245</v>
      </c>
      <c r="G184" s="16" t="s">
        <v>1614</v>
      </c>
      <c r="H184" s="16" t="s">
        <v>1615</v>
      </c>
      <c r="I184" s="16"/>
      <c r="J184" s="15">
        <v>15000</v>
      </c>
      <c r="K184" s="15" t="s">
        <v>1317</v>
      </c>
      <c r="N184" s="23">
        <f t="shared" si="38"/>
        <v>3.2</v>
      </c>
      <c r="O184" s="23">
        <f t="shared" si="49"/>
        <v>3.3333333333333333E-2</v>
      </c>
      <c r="P184" s="23">
        <f t="shared" si="50"/>
        <v>1.0416666666666666E-2</v>
      </c>
      <c r="Q184" s="15" t="s">
        <v>249</v>
      </c>
      <c r="R184" s="15" t="s">
        <v>276</v>
      </c>
      <c r="S184" s="15">
        <v>200</v>
      </c>
      <c r="T184" s="15" t="s">
        <v>283</v>
      </c>
      <c r="U184" s="15" t="s">
        <v>252</v>
      </c>
      <c r="V184" s="15" t="s">
        <v>37</v>
      </c>
      <c r="W184" s="15">
        <v>500</v>
      </c>
      <c r="X184" s="15" t="s">
        <v>1616</v>
      </c>
      <c r="Y184" s="15" t="s">
        <v>255</v>
      </c>
      <c r="AC184" s="15" t="s">
        <v>1617</v>
      </c>
      <c r="AD184" s="15" t="s">
        <v>1617</v>
      </c>
    </row>
    <row r="185" spans="1:30" hidden="1">
      <c r="A185" s="15" t="s">
        <v>1618</v>
      </c>
      <c r="C185" s="15" t="s">
        <v>1619</v>
      </c>
      <c r="D185" s="15" t="s">
        <v>1620</v>
      </c>
      <c r="E185" s="15" t="s">
        <v>1621</v>
      </c>
      <c r="F185" s="15" t="s">
        <v>245</v>
      </c>
      <c r="G185" s="15" t="s">
        <v>1622</v>
      </c>
      <c r="H185" s="15" t="s">
        <v>1623</v>
      </c>
      <c r="J185" s="15">
        <v>10000</v>
      </c>
      <c r="K185" s="15" t="s">
        <v>45</v>
      </c>
      <c r="N185" s="23">
        <f t="shared" si="38"/>
        <v>3.2</v>
      </c>
      <c r="O185" s="23">
        <f t="shared" si="49"/>
        <v>0.03</v>
      </c>
      <c r="P185" s="23">
        <f t="shared" si="50"/>
        <v>9.3749999999999997E-3</v>
      </c>
      <c r="Q185" s="15" t="s">
        <v>249</v>
      </c>
      <c r="R185" s="15" t="s">
        <v>1624</v>
      </c>
      <c r="S185" s="15">
        <v>200</v>
      </c>
      <c r="T185" s="15" t="s">
        <v>355</v>
      </c>
      <c r="U185" s="15" t="s">
        <v>371</v>
      </c>
      <c r="V185" s="15" t="s">
        <v>253</v>
      </c>
      <c r="W185" s="15">
        <v>300</v>
      </c>
      <c r="X185" s="15" t="s">
        <v>253</v>
      </c>
      <c r="Y185" s="15" t="s">
        <v>255</v>
      </c>
      <c r="AC185" s="15" t="s">
        <v>1625</v>
      </c>
      <c r="AD185" s="15" t="s">
        <v>1625</v>
      </c>
    </row>
    <row r="186" spans="1:30" hidden="1">
      <c r="A186" s="15" t="s">
        <v>1626</v>
      </c>
      <c r="C186" s="15" t="s">
        <v>1627</v>
      </c>
      <c r="D186" s="15" t="s">
        <v>1628</v>
      </c>
      <c r="E186" s="15" t="s">
        <v>1629</v>
      </c>
      <c r="F186" s="15" t="s">
        <v>245</v>
      </c>
      <c r="G186" s="16" t="s">
        <v>1630</v>
      </c>
      <c r="H186" s="16" t="s">
        <v>1631</v>
      </c>
      <c r="I186" s="16"/>
      <c r="J186" s="15">
        <v>21000</v>
      </c>
      <c r="K186" s="15" t="s">
        <v>1130</v>
      </c>
      <c r="N186" s="23">
        <f t="shared" si="38"/>
        <v>3.1904761904761907</v>
      </c>
      <c r="O186" s="23">
        <f t="shared" si="49"/>
        <v>1.4285714285714285E-2</v>
      </c>
      <c r="P186" s="23">
        <f t="shared" si="50"/>
        <v>4.4776119402985077E-3</v>
      </c>
      <c r="Q186" s="15" t="s">
        <v>249</v>
      </c>
      <c r="R186" s="15" t="s">
        <v>1632</v>
      </c>
      <c r="S186" s="15">
        <v>200</v>
      </c>
      <c r="T186" s="15" t="s">
        <v>1633</v>
      </c>
      <c r="U186" s="15" t="s">
        <v>424</v>
      </c>
      <c r="V186" s="15" t="s">
        <v>37</v>
      </c>
      <c r="W186" s="15">
        <v>300</v>
      </c>
      <c r="X186" s="15" t="s">
        <v>1634</v>
      </c>
      <c r="Y186" s="15" t="s">
        <v>255</v>
      </c>
      <c r="AC186" s="15" t="s">
        <v>1635</v>
      </c>
      <c r="AD186" s="15" t="s">
        <v>1635</v>
      </c>
    </row>
    <row r="187" spans="1:30" hidden="1">
      <c r="A187" s="15" t="s">
        <v>1636</v>
      </c>
      <c r="C187" s="15" t="s">
        <v>1622</v>
      </c>
      <c r="D187" s="15" t="s">
        <v>1637</v>
      </c>
      <c r="E187" s="15" t="s">
        <v>1638</v>
      </c>
      <c r="F187" s="15" t="s">
        <v>245</v>
      </c>
      <c r="G187" s="15" t="s">
        <v>1639</v>
      </c>
      <c r="H187" s="15" t="s">
        <v>1640</v>
      </c>
      <c r="J187" s="15">
        <v>11000</v>
      </c>
      <c r="K187" s="15" t="s">
        <v>1641</v>
      </c>
      <c r="N187" s="23">
        <f t="shared" si="38"/>
        <v>3.1818181818181817</v>
      </c>
      <c r="O187" s="23">
        <f t="shared" si="49"/>
        <v>0</v>
      </c>
      <c r="P187" s="23">
        <f t="shared" si="50"/>
        <v>0</v>
      </c>
      <c r="Q187" s="15" t="s">
        <v>249</v>
      </c>
      <c r="R187" s="15" t="s">
        <v>276</v>
      </c>
      <c r="S187" s="15">
        <v>200</v>
      </c>
      <c r="T187" s="15" t="s">
        <v>1642</v>
      </c>
      <c r="U187" s="15" t="s">
        <v>252</v>
      </c>
      <c r="V187" s="15" t="s">
        <v>253</v>
      </c>
      <c r="X187" s="15" t="s">
        <v>254</v>
      </c>
      <c r="Y187" s="15" t="s">
        <v>255</v>
      </c>
      <c r="AC187" s="15" t="s">
        <v>1643</v>
      </c>
      <c r="AD187" s="15" t="s">
        <v>1643</v>
      </c>
    </row>
    <row r="188" spans="1:30" hidden="1">
      <c r="A188" s="15" t="s">
        <v>1644</v>
      </c>
      <c r="C188" s="15" t="s">
        <v>1645</v>
      </c>
      <c r="D188" s="15" t="s">
        <v>1646</v>
      </c>
      <c r="E188" s="15" t="s">
        <v>1647</v>
      </c>
      <c r="F188" s="15" t="s">
        <v>245</v>
      </c>
      <c r="G188" s="15" t="s">
        <v>1648</v>
      </c>
      <c r="H188" s="15" t="s">
        <v>1649</v>
      </c>
      <c r="J188" s="15">
        <v>11690</v>
      </c>
      <c r="K188" s="15" t="s">
        <v>83</v>
      </c>
      <c r="N188" s="23">
        <f t="shared" si="38"/>
        <v>3.165098374679213</v>
      </c>
      <c r="O188" s="23">
        <f t="shared" si="49"/>
        <v>0</v>
      </c>
      <c r="P188" s="23">
        <f t="shared" si="50"/>
        <v>0</v>
      </c>
      <c r="Q188" s="15" t="s">
        <v>249</v>
      </c>
      <c r="R188" s="15" t="s">
        <v>1650</v>
      </c>
      <c r="S188" s="15">
        <v>200</v>
      </c>
      <c r="T188" s="15" t="s">
        <v>253</v>
      </c>
      <c r="U188" s="15" t="s">
        <v>695</v>
      </c>
      <c r="V188" s="15" t="s">
        <v>253</v>
      </c>
      <c r="X188" s="15" t="s">
        <v>265</v>
      </c>
      <c r="Y188" s="15" t="s">
        <v>255</v>
      </c>
      <c r="AC188" s="15" t="s">
        <v>1651</v>
      </c>
      <c r="AD188" s="15" t="s">
        <v>1651</v>
      </c>
    </row>
    <row r="189" spans="1:30" hidden="1">
      <c r="A189" s="15" t="s">
        <v>1652</v>
      </c>
      <c r="C189" s="15" t="s">
        <v>880</v>
      </c>
      <c r="D189" s="15" t="s">
        <v>1653</v>
      </c>
      <c r="E189" s="15" t="s">
        <v>1654</v>
      </c>
      <c r="F189" s="15" t="s">
        <v>245</v>
      </c>
      <c r="G189" s="15" t="s">
        <v>1655</v>
      </c>
      <c r="H189" s="15" t="s">
        <v>1656</v>
      </c>
      <c r="J189" s="15">
        <v>18000</v>
      </c>
      <c r="K189" s="15" t="s">
        <v>1340</v>
      </c>
      <c r="N189" s="23">
        <f t="shared" si="38"/>
        <v>3.1111111111111112</v>
      </c>
      <c r="O189" s="23">
        <f t="shared" si="49"/>
        <v>0</v>
      </c>
      <c r="P189" s="23">
        <f t="shared" si="50"/>
        <v>0</v>
      </c>
      <c r="Q189" s="15" t="s">
        <v>249</v>
      </c>
      <c r="R189" s="15" t="s">
        <v>1657</v>
      </c>
      <c r="S189" s="15">
        <v>200</v>
      </c>
      <c r="T189" s="15" t="s">
        <v>283</v>
      </c>
      <c r="U189" s="15" t="s">
        <v>266</v>
      </c>
      <c r="V189" s="15" t="s">
        <v>253</v>
      </c>
      <c r="X189" s="15" t="s">
        <v>254</v>
      </c>
      <c r="Y189" s="15" t="s">
        <v>255</v>
      </c>
      <c r="AC189" s="15" t="s">
        <v>1658</v>
      </c>
      <c r="AD189" s="15" t="s">
        <v>1658</v>
      </c>
    </row>
    <row r="190" spans="1:30" hidden="1">
      <c r="A190" s="15" t="s">
        <v>1659</v>
      </c>
      <c r="C190" s="15" t="s">
        <v>1660</v>
      </c>
      <c r="D190" s="15" t="s">
        <v>1661</v>
      </c>
      <c r="E190" s="15" t="s">
        <v>1662</v>
      </c>
      <c r="F190" s="15" t="s">
        <v>366</v>
      </c>
      <c r="G190" s="15" t="s">
        <v>1663</v>
      </c>
      <c r="H190" s="15" t="s">
        <v>1664</v>
      </c>
      <c r="J190" s="15">
        <v>58000</v>
      </c>
      <c r="K190" s="15" t="s">
        <v>307</v>
      </c>
      <c r="N190" s="23">
        <f t="shared" si="38"/>
        <v>3.103448275862069</v>
      </c>
      <c r="O190" s="23">
        <f t="shared" si="49"/>
        <v>0</v>
      </c>
      <c r="P190" s="23">
        <f t="shared" si="50"/>
        <v>0</v>
      </c>
      <c r="Q190" s="15" t="s">
        <v>348</v>
      </c>
      <c r="R190" s="15" t="s">
        <v>1665</v>
      </c>
      <c r="S190" s="15">
        <v>300</v>
      </c>
      <c r="T190" s="15" t="s">
        <v>604</v>
      </c>
      <c r="U190" s="15" t="s">
        <v>266</v>
      </c>
      <c r="V190" s="15" t="s">
        <v>253</v>
      </c>
      <c r="X190" s="15" t="s">
        <v>251</v>
      </c>
      <c r="Y190" s="15" t="s">
        <v>255</v>
      </c>
      <c r="AC190" s="15" t="s">
        <v>1666</v>
      </c>
      <c r="AD190" s="15" t="s">
        <v>1666</v>
      </c>
    </row>
    <row r="191" spans="1:30" hidden="1">
      <c r="A191" s="15" t="s">
        <v>1667</v>
      </c>
      <c r="C191" s="15" t="s">
        <v>1655</v>
      </c>
      <c r="D191" s="15" t="s">
        <v>1668</v>
      </c>
      <c r="E191" s="15" t="s">
        <v>1669</v>
      </c>
      <c r="F191" s="15" t="s">
        <v>272</v>
      </c>
      <c r="G191" s="16" t="s">
        <v>1670</v>
      </c>
      <c r="H191" s="16" t="s">
        <v>1671</v>
      </c>
      <c r="I191" s="16"/>
      <c r="J191" s="15">
        <v>10000</v>
      </c>
      <c r="K191" s="15" t="s">
        <v>1672</v>
      </c>
      <c r="N191" s="23">
        <f t="shared" si="38"/>
        <v>3.1</v>
      </c>
      <c r="O191" s="23">
        <f t="shared" si="49"/>
        <v>0.03</v>
      </c>
      <c r="P191" s="23">
        <f t="shared" si="50"/>
        <v>9.6774193548387101E-3</v>
      </c>
      <c r="Q191" s="15" t="s">
        <v>348</v>
      </c>
      <c r="R191" s="15" t="s">
        <v>1673</v>
      </c>
      <c r="S191" s="15">
        <v>200</v>
      </c>
      <c r="T191" s="15" t="s">
        <v>1674</v>
      </c>
      <c r="U191" s="15" t="s">
        <v>252</v>
      </c>
      <c r="V191" s="15" t="s">
        <v>37</v>
      </c>
      <c r="W191" s="15">
        <v>300</v>
      </c>
      <c r="X191" s="15" t="s">
        <v>1675</v>
      </c>
      <c r="Y191" s="15" t="s">
        <v>255</v>
      </c>
      <c r="AC191" s="15" t="s">
        <v>1676</v>
      </c>
      <c r="AD191" s="15" t="s">
        <v>1676</v>
      </c>
    </row>
    <row r="192" spans="1:30" hidden="1">
      <c r="A192" s="15" t="s">
        <v>1677</v>
      </c>
      <c r="C192" s="15" t="s">
        <v>1678</v>
      </c>
      <c r="D192" s="15" t="s">
        <v>1679</v>
      </c>
      <c r="E192" s="15" t="s">
        <v>1680</v>
      </c>
      <c r="F192" s="15" t="s">
        <v>245</v>
      </c>
      <c r="G192" s="29" t="s">
        <v>1681</v>
      </c>
      <c r="H192" s="15" t="s">
        <v>1700</v>
      </c>
      <c r="I192" s="16"/>
      <c r="J192" s="15">
        <v>41000</v>
      </c>
      <c r="K192" s="15" t="s">
        <v>1543</v>
      </c>
      <c r="N192" s="23">
        <f t="shared" si="38"/>
        <v>3.0975609756097562</v>
      </c>
      <c r="O192" s="23">
        <f t="shared" si="49"/>
        <v>1.2195121951219513E-2</v>
      </c>
      <c r="P192" s="23">
        <f t="shared" si="50"/>
        <v>3.937007874015748E-3</v>
      </c>
      <c r="Q192" s="15" t="s">
        <v>249</v>
      </c>
      <c r="R192" s="15" t="s">
        <v>276</v>
      </c>
      <c r="S192" s="15">
        <v>300</v>
      </c>
      <c r="T192" s="15" t="s">
        <v>283</v>
      </c>
      <c r="U192" s="15" t="s">
        <v>252</v>
      </c>
      <c r="V192" s="15" t="s">
        <v>37</v>
      </c>
      <c r="W192" s="15">
        <v>500</v>
      </c>
      <c r="X192" s="15" t="s">
        <v>1683</v>
      </c>
      <c r="Y192" s="15" t="s">
        <v>255</v>
      </c>
      <c r="AC192" s="15" t="s">
        <v>1684</v>
      </c>
      <c r="AD192" s="15" t="s">
        <v>1684</v>
      </c>
    </row>
    <row r="193" spans="1:30" hidden="1">
      <c r="A193" s="15" t="s">
        <v>1685</v>
      </c>
      <c r="C193" s="15" t="s">
        <v>1686</v>
      </c>
      <c r="D193" s="15" t="s">
        <v>1687</v>
      </c>
      <c r="E193" s="15" t="s">
        <v>1688</v>
      </c>
      <c r="F193" s="15" t="s">
        <v>272</v>
      </c>
      <c r="G193" s="15" t="s">
        <v>1689</v>
      </c>
      <c r="H193" s="15" t="s">
        <v>1690</v>
      </c>
      <c r="J193" s="15">
        <v>32000</v>
      </c>
      <c r="K193" s="15" t="s">
        <v>481</v>
      </c>
      <c r="N193" s="23">
        <f t="shared" si="38"/>
        <v>3.0625</v>
      </c>
      <c r="O193" s="23">
        <f>S193/J193</f>
        <v>9.3749999999999997E-3</v>
      </c>
      <c r="P193" s="23">
        <f>S193/K193</f>
        <v>3.0612244897959182E-3</v>
      </c>
      <c r="Q193" s="15" t="s">
        <v>1544</v>
      </c>
      <c r="R193" s="15" t="s">
        <v>1691</v>
      </c>
      <c r="S193" s="15">
        <v>300</v>
      </c>
      <c r="T193" s="15" t="s">
        <v>1692</v>
      </c>
      <c r="U193" s="15" t="s">
        <v>1693</v>
      </c>
      <c r="V193" s="15" t="s">
        <v>253</v>
      </c>
      <c r="W193" s="15">
        <v>500</v>
      </c>
      <c r="X193" s="15" t="s">
        <v>251</v>
      </c>
      <c r="Y193" s="15" t="s">
        <v>255</v>
      </c>
      <c r="AC193" s="15" t="s">
        <v>1694</v>
      </c>
      <c r="AD193" s="15" t="s">
        <v>1694</v>
      </c>
    </row>
    <row r="194" spans="1:30" hidden="1">
      <c r="A194" s="15" t="s">
        <v>1695</v>
      </c>
      <c r="C194" s="15" t="s">
        <v>1696</v>
      </c>
      <c r="D194" s="15" t="s">
        <v>1697</v>
      </c>
      <c r="E194" s="15" t="s">
        <v>1698</v>
      </c>
      <c r="F194" s="15" t="s">
        <v>245</v>
      </c>
      <c r="G194" s="16" t="s">
        <v>1699</v>
      </c>
      <c r="H194" s="16" t="s">
        <v>1700</v>
      </c>
      <c r="I194" s="16"/>
      <c r="J194" s="15">
        <v>16000</v>
      </c>
      <c r="K194" s="15" t="s">
        <v>1701</v>
      </c>
      <c r="N194" s="23">
        <f t="shared" ref="N194:N254" si="51">K194/J194</f>
        <v>3.0625</v>
      </c>
      <c r="O194" s="23">
        <f t="shared" ref="O194:O200" si="52">W194/J194</f>
        <v>1.8749999999999999E-2</v>
      </c>
      <c r="P194" s="23">
        <f t="shared" ref="P194:P200" si="53">W194/K194</f>
        <v>6.1224489795918364E-3</v>
      </c>
      <c r="Q194" s="15" t="s">
        <v>249</v>
      </c>
      <c r="R194" s="15" t="s">
        <v>1702</v>
      </c>
      <c r="S194" s="15">
        <v>200</v>
      </c>
      <c r="T194" s="15" t="s">
        <v>1333</v>
      </c>
      <c r="U194" s="15" t="s">
        <v>252</v>
      </c>
      <c r="V194" s="15" t="s">
        <v>37</v>
      </c>
      <c r="W194" s="15">
        <v>300</v>
      </c>
      <c r="X194" s="15" t="s">
        <v>1703</v>
      </c>
      <c r="Y194" s="15" t="s">
        <v>255</v>
      </c>
      <c r="AC194" s="15" t="s">
        <v>1704</v>
      </c>
      <c r="AD194" s="15" t="s">
        <v>1704</v>
      </c>
    </row>
    <row r="195" spans="1:30" hidden="1">
      <c r="A195" s="15" t="s">
        <v>1705</v>
      </c>
      <c r="C195" s="15" t="s">
        <v>1689</v>
      </c>
      <c r="D195" s="15" t="s">
        <v>1706</v>
      </c>
      <c r="E195" s="15" t="s">
        <v>1707</v>
      </c>
      <c r="F195" s="15" t="s">
        <v>272</v>
      </c>
      <c r="G195" s="15" t="s">
        <v>1708</v>
      </c>
      <c r="H195" s="15" t="s">
        <v>1709</v>
      </c>
      <c r="J195" s="15">
        <v>24000</v>
      </c>
      <c r="K195" s="15" t="s">
        <v>636</v>
      </c>
      <c r="N195" s="23">
        <f t="shared" si="51"/>
        <v>3.0416666666666665</v>
      </c>
      <c r="O195" s="23">
        <f t="shared" si="52"/>
        <v>1.2500000000000001E-2</v>
      </c>
      <c r="P195" s="23">
        <f t="shared" si="53"/>
        <v>4.10958904109589E-3</v>
      </c>
      <c r="Q195" s="15" t="s">
        <v>308</v>
      </c>
      <c r="R195" s="15" t="s">
        <v>354</v>
      </c>
      <c r="S195" s="15">
        <v>200</v>
      </c>
      <c r="T195" s="15" t="s">
        <v>1710</v>
      </c>
      <c r="U195" s="15" t="s">
        <v>371</v>
      </c>
      <c r="V195" s="15" t="s">
        <v>253</v>
      </c>
      <c r="W195" s="15">
        <v>300</v>
      </c>
      <c r="X195" s="15" t="s">
        <v>254</v>
      </c>
      <c r="Y195" s="15" t="s">
        <v>255</v>
      </c>
      <c r="AC195" s="15" t="s">
        <v>1711</v>
      </c>
      <c r="AD195" s="15" t="s">
        <v>1711</v>
      </c>
    </row>
    <row r="196" spans="1:30" hidden="1">
      <c r="A196" s="15" t="s">
        <v>1712</v>
      </c>
      <c r="C196" s="15" t="s">
        <v>1713</v>
      </c>
      <c r="D196" s="15" t="s">
        <v>1714</v>
      </c>
      <c r="E196" s="15" t="s">
        <v>1715</v>
      </c>
      <c r="F196" s="15" t="s">
        <v>245</v>
      </c>
      <c r="G196" s="15" t="s">
        <v>1716</v>
      </c>
      <c r="H196" s="15" t="s">
        <v>1717</v>
      </c>
      <c r="I196" s="22"/>
      <c r="J196" s="15">
        <v>37000</v>
      </c>
      <c r="K196" s="15" t="s">
        <v>1718</v>
      </c>
      <c r="N196" s="23">
        <f t="shared" si="51"/>
        <v>3.0270270270270272</v>
      </c>
      <c r="O196" s="23">
        <f t="shared" si="52"/>
        <v>1.3513513513513514E-2</v>
      </c>
      <c r="P196" s="23">
        <f t="shared" si="53"/>
        <v>4.464285714285714E-3</v>
      </c>
      <c r="Q196" s="15" t="s">
        <v>308</v>
      </c>
      <c r="R196" s="15" t="s">
        <v>492</v>
      </c>
      <c r="S196" s="15">
        <v>300</v>
      </c>
      <c r="T196" s="15" t="s">
        <v>251</v>
      </c>
      <c r="U196" s="15" t="s">
        <v>252</v>
      </c>
      <c r="V196" s="15" t="s">
        <v>37</v>
      </c>
      <c r="W196" s="15">
        <v>500</v>
      </c>
      <c r="X196" s="15" t="s">
        <v>254</v>
      </c>
      <c r="Y196" s="15" t="s">
        <v>255</v>
      </c>
      <c r="AC196" s="15" t="s">
        <v>1719</v>
      </c>
      <c r="AD196" s="15" t="s">
        <v>1719</v>
      </c>
    </row>
    <row r="197" spans="1:30" hidden="1">
      <c r="A197" s="15" t="s">
        <v>1720</v>
      </c>
      <c r="C197" s="15" t="s">
        <v>1721</v>
      </c>
      <c r="D197" s="15" t="s">
        <v>1722</v>
      </c>
      <c r="E197" s="15" t="s">
        <v>1723</v>
      </c>
      <c r="F197" s="15" t="s">
        <v>245</v>
      </c>
      <c r="G197" s="16" t="s">
        <v>1724</v>
      </c>
      <c r="H197" s="16" t="s">
        <v>1725</v>
      </c>
      <c r="I197" s="16"/>
      <c r="J197" s="15">
        <v>24000</v>
      </c>
      <c r="K197" s="15" t="s">
        <v>1308</v>
      </c>
      <c r="N197" s="23">
        <f t="shared" si="51"/>
        <v>3</v>
      </c>
      <c r="O197" s="23">
        <f t="shared" si="52"/>
        <v>2.0833333333333332E-2</v>
      </c>
      <c r="P197" s="23">
        <f t="shared" si="53"/>
        <v>6.9444444444444441E-3</v>
      </c>
      <c r="Q197" s="15" t="s">
        <v>249</v>
      </c>
      <c r="R197" s="15" t="s">
        <v>909</v>
      </c>
      <c r="S197" s="15">
        <v>200</v>
      </c>
      <c r="T197" s="15" t="s">
        <v>355</v>
      </c>
      <c r="U197" s="15" t="s">
        <v>266</v>
      </c>
      <c r="V197" s="15" t="s">
        <v>37</v>
      </c>
      <c r="W197" s="15">
        <v>500</v>
      </c>
      <c r="X197" s="15" t="s">
        <v>1725</v>
      </c>
      <c r="Y197" s="15" t="s">
        <v>255</v>
      </c>
      <c r="AC197" s="15" t="s">
        <v>1726</v>
      </c>
      <c r="AD197" s="15" t="s">
        <v>1726</v>
      </c>
    </row>
    <row r="198" spans="1:30" hidden="1">
      <c r="A198" s="15" t="s">
        <v>1727</v>
      </c>
      <c r="C198" s="15" t="s">
        <v>1728</v>
      </c>
      <c r="D198" s="15" t="s">
        <v>1729</v>
      </c>
      <c r="E198" s="15" t="s">
        <v>1730</v>
      </c>
      <c r="F198" s="15" t="s">
        <v>245</v>
      </c>
      <c r="G198" s="15" t="s">
        <v>1731</v>
      </c>
      <c r="H198" s="15" t="s">
        <v>1732</v>
      </c>
      <c r="I198" s="22"/>
      <c r="J198" s="15">
        <v>14000</v>
      </c>
      <c r="K198" s="15" t="s">
        <v>1593</v>
      </c>
      <c r="N198" s="23">
        <f t="shared" si="51"/>
        <v>3</v>
      </c>
      <c r="O198" s="23">
        <f t="shared" si="52"/>
        <v>0</v>
      </c>
      <c r="P198" s="23">
        <f t="shared" si="53"/>
        <v>0</v>
      </c>
      <c r="Q198" s="15" t="s">
        <v>249</v>
      </c>
      <c r="R198" s="15" t="s">
        <v>1733</v>
      </c>
      <c r="S198" s="15">
        <v>200</v>
      </c>
      <c r="T198" s="15" t="s">
        <v>839</v>
      </c>
      <c r="U198" s="15" t="s">
        <v>1292</v>
      </c>
      <c r="V198" s="15" t="s">
        <v>253</v>
      </c>
      <c r="X198" s="15" t="s">
        <v>1734</v>
      </c>
      <c r="Y198" s="15" t="s">
        <v>255</v>
      </c>
      <c r="AC198" s="15" t="s">
        <v>1735</v>
      </c>
      <c r="AD198" s="15" t="s">
        <v>1735</v>
      </c>
    </row>
    <row r="199" spans="1:30" hidden="1">
      <c r="A199" s="15" t="s">
        <v>1736</v>
      </c>
      <c r="C199" s="15" t="s">
        <v>1737</v>
      </c>
      <c r="D199" s="15" t="s">
        <v>1738</v>
      </c>
      <c r="E199" s="15" t="s">
        <v>1739</v>
      </c>
      <c r="F199" s="15" t="s">
        <v>272</v>
      </c>
      <c r="G199" s="15" t="s">
        <v>1740</v>
      </c>
      <c r="H199" s="15" t="s">
        <v>1741</v>
      </c>
      <c r="J199" s="15">
        <v>26028</v>
      </c>
      <c r="K199" s="15" t="s">
        <v>1742</v>
      </c>
      <c r="N199" s="23">
        <f t="shared" si="51"/>
        <v>2.959428307976026</v>
      </c>
      <c r="O199" s="23">
        <f t="shared" si="52"/>
        <v>0</v>
      </c>
      <c r="P199" s="23">
        <f t="shared" si="53"/>
        <v>0</v>
      </c>
      <c r="Q199" s="15" t="s">
        <v>308</v>
      </c>
      <c r="R199" s="15" t="s">
        <v>815</v>
      </c>
      <c r="S199" s="15">
        <v>200</v>
      </c>
      <c r="T199" s="15" t="s">
        <v>1743</v>
      </c>
      <c r="U199" s="15" t="s">
        <v>371</v>
      </c>
      <c r="V199" s="15" t="s">
        <v>253</v>
      </c>
      <c r="X199" s="15" t="s">
        <v>265</v>
      </c>
      <c r="Y199" s="15" t="s">
        <v>255</v>
      </c>
      <c r="AC199" s="15" t="s">
        <v>1744</v>
      </c>
      <c r="AD199" s="15" t="s">
        <v>1744</v>
      </c>
    </row>
    <row r="200" spans="1:30" hidden="1">
      <c r="A200" s="15" t="s">
        <v>1745</v>
      </c>
      <c r="C200" s="15" t="s">
        <v>1746</v>
      </c>
      <c r="D200" s="15" t="s">
        <v>1747</v>
      </c>
      <c r="E200" s="15" t="s">
        <v>1748</v>
      </c>
      <c r="F200" s="15" t="s">
        <v>245</v>
      </c>
      <c r="G200" s="16" t="s">
        <v>1749</v>
      </c>
      <c r="H200" s="16" t="s">
        <v>1750</v>
      </c>
      <c r="I200" s="16"/>
      <c r="J200" s="15">
        <v>20000</v>
      </c>
      <c r="K200" s="15" t="s">
        <v>1245</v>
      </c>
      <c r="N200" s="23">
        <f t="shared" si="51"/>
        <v>2.95</v>
      </c>
      <c r="O200" s="23">
        <f t="shared" si="52"/>
        <v>2.5000000000000001E-2</v>
      </c>
      <c r="P200" s="23">
        <f t="shared" si="53"/>
        <v>8.4745762711864406E-3</v>
      </c>
      <c r="Q200" s="15" t="s">
        <v>308</v>
      </c>
      <c r="R200" s="15" t="s">
        <v>1624</v>
      </c>
      <c r="S200" s="15">
        <v>200</v>
      </c>
      <c r="T200" s="15" t="s">
        <v>309</v>
      </c>
      <c r="U200" s="15" t="s">
        <v>1751</v>
      </c>
      <c r="V200" s="15" t="s">
        <v>37</v>
      </c>
      <c r="W200" s="15">
        <v>500</v>
      </c>
      <c r="X200" s="15" t="s">
        <v>1752</v>
      </c>
      <c r="Y200" s="15" t="s">
        <v>255</v>
      </c>
      <c r="AC200" s="15" t="s">
        <v>1753</v>
      </c>
      <c r="AD200" s="15" t="s">
        <v>1753</v>
      </c>
    </row>
    <row r="201" spans="1:30" hidden="1">
      <c r="A201" s="15" t="s">
        <v>1754</v>
      </c>
      <c r="C201" s="15" t="s">
        <v>1755</v>
      </c>
      <c r="D201" s="15" t="s">
        <v>1756</v>
      </c>
      <c r="E201" s="15" t="s">
        <v>1757</v>
      </c>
      <c r="F201" s="15" t="s">
        <v>272</v>
      </c>
      <c r="G201" s="15" t="s">
        <v>1758</v>
      </c>
      <c r="H201" s="15" t="s">
        <v>1759</v>
      </c>
      <c r="J201" s="15">
        <v>52000</v>
      </c>
      <c r="K201" s="15" t="s">
        <v>1760</v>
      </c>
      <c r="N201" s="23">
        <f t="shared" si="51"/>
        <v>2.4038461538461537</v>
      </c>
      <c r="O201" s="23" t="e">
        <f t="shared" ref="O201:O204" si="54">S201/J201</f>
        <v>#VALUE!</v>
      </c>
      <c r="P201" s="23" t="e">
        <f t="shared" ref="P201:P204" si="55">S201/K201</f>
        <v>#VALUE!</v>
      </c>
      <c r="Q201" s="15" t="s">
        <v>1511</v>
      </c>
      <c r="R201" s="15" t="s">
        <v>1761</v>
      </c>
      <c r="S201" s="15" t="s">
        <v>299</v>
      </c>
      <c r="T201" s="15" t="s">
        <v>1762</v>
      </c>
      <c r="U201" s="15" t="s">
        <v>371</v>
      </c>
      <c r="V201" s="15" t="s">
        <v>37</v>
      </c>
      <c r="W201" s="15">
        <v>500</v>
      </c>
      <c r="X201" s="15" t="s">
        <v>1763</v>
      </c>
      <c r="Y201" s="15" t="s">
        <v>255</v>
      </c>
      <c r="AC201" s="15" t="s">
        <v>1764</v>
      </c>
      <c r="AD201" s="15" t="s">
        <v>1764</v>
      </c>
    </row>
    <row r="202" spans="1:30" hidden="1">
      <c r="A202" s="15" t="s">
        <v>1765</v>
      </c>
      <c r="C202" s="15" t="s">
        <v>1766</v>
      </c>
      <c r="D202" s="15" t="s">
        <v>1767</v>
      </c>
      <c r="E202" s="15" t="s">
        <v>1768</v>
      </c>
      <c r="F202" s="15" t="s">
        <v>904</v>
      </c>
      <c r="G202" s="15" t="s">
        <v>1769</v>
      </c>
      <c r="H202" s="15" t="s">
        <v>1770</v>
      </c>
      <c r="J202" s="15">
        <v>11000</v>
      </c>
      <c r="K202" s="15" t="s">
        <v>45</v>
      </c>
      <c r="N202" s="23">
        <f t="shared" si="51"/>
        <v>2.9090909090909092</v>
      </c>
      <c r="O202" s="23">
        <f t="shared" si="54"/>
        <v>1.8181818181818181E-2</v>
      </c>
      <c r="P202" s="23">
        <f t="shared" si="55"/>
        <v>6.2500000000000003E-3</v>
      </c>
      <c r="Q202" s="15" t="s">
        <v>908</v>
      </c>
      <c r="R202" s="15" t="s">
        <v>1771</v>
      </c>
      <c r="S202" s="15">
        <v>200</v>
      </c>
      <c r="T202" s="15" t="s">
        <v>283</v>
      </c>
      <c r="U202" s="15" t="s">
        <v>266</v>
      </c>
      <c r="V202" s="15" t="s">
        <v>37</v>
      </c>
      <c r="W202" s="15">
        <v>300</v>
      </c>
      <c r="X202" s="15" t="s">
        <v>1772</v>
      </c>
      <c r="Y202" s="15" t="s">
        <v>255</v>
      </c>
      <c r="AC202" s="15" t="s">
        <v>1773</v>
      </c>
      <c r="AD202" s="15" t="s">
        <v>1773</v>
      </c>
    </row>
    <row r="203" spans="1:30" hidden="1">
      <c r="A203" s="15" t="s">
        <v>1774</v>
      </c>
      <c r="C203" s="15" t="s">
        <v>1775</v>
      </c>
      <c r="D203" s="15" t="s">
        <v>1776</v>
      </c>
      <c r="E203" s="15" t="s">
        <v>1777</v>
      </c>
      <c r="F203" s="15" t="s">
        <v>245</v>
      </c>
      <c r="G203" s="15" t="s">
        <v>1778</v>
      </c>
      <c r="H203" s="15" t="s">
        <v>1779</v>
      </c>
      <c r="J203" s="15">
        <v>11000</v>
      </c>
      <c r="K203" s="15" t="s">
        <v>45</v>
      </c>
      <c r="N203" s="23">
        <f t="shared" si="51"/>
        <v>2.9090909090909092</v>
      </c>
      <c r="O203" s="23">
        <f t="shared" ref="O203:O218" si="56">W203/J203</f>
        <v>0</v>
      </c>
      <c r="P203" s="23">
        <f t="shared" ref="P203:P218" si="57">W203/K203</f>
        <v>0</v>
      </c>
      <c r="Q203" s="15" t="s">
        <v>249</v>
      </c>
      <c r="R203" s="15" t="s">
        <v>1780</v>
      </c>
      <c r="S203" s="15">
        <v>200</v>
      </c>
      <c r="T203" s="15" t="s">
        <v>283</v>
      </c>
      <c r="U203" s="15" t="s">
        <v>371</v>
      </c>
      <c r="V203" s="15" t="s">
        <v>253</v>
      </c>
      <c r="X203" s="15" t="s">
        <v>254</v>
      </c>
      <c r="Y203" s="15" t="s">
        <v>255</v>
      </c>
      <c r="AC203" s="15" t="s">
        <v>1781</v>
      </c>
      <c r="AD203" s="15" t="s">
        <v>1781</v>
      </c>
    </row>
    <row r="204" spans="1:30" hidden="1">
      <c r="A204" s="15" t="s">
        <v>1782</v>
      </c>
      <c r="C204" s="15" t="s">
        <v>1783</v>
      </c>
      <c r="D204" s="15" t="s">
        <v>1784</v>
      </c>
      <c r="E204" s="15" t="s">
        <v>1785</v>
      </c>
      <c r="F204" s="15" t="s">
        <v>272</v>
      </c>
      <c r="G204" s="15" t="s">
        <v>1786</v>
      </c>
      <c r="H204" s="15" t="s">
        <v>1787</v>
      </c>
      <c r="I204" s="22"/>
      <c r="J204" s="15">
        <v>45000</v>
      </c>
      <c r="K204" s="15" t="s">
        <v>823</v>
      </c>
      <c r="N204" s="23">
        <f t="shared" si="51"/>
        <v>2.8888888888888888</v>
      </c>
      <c r="O204" s="23">
        <f t="shared" si="54"/>
        <v>6.6666666666666671E-3</v>
      </c>
      <c r="P204" s="23">
        <f t="shared" si="55"/>
        <v>2.3076923076923079E-3</v>
      </c>
      <c r="Q204" s="15" t="s">
        <v>1544</v>
      </c>
      <c r="R204" s="15" t="s">
        <v>1691</v>
      </c>
      <c r="S204" s="15">
        <v>300</v>
      </c>
      <c r="T204" s="15" t="s">
        <v>1788</v>
      </c>
      <c r="U204" s="15" t="s">
        <v>424</v>
      </c>
      <c r="V204" s="15" t="s">
        <v>253</v>
      </c>
      <c r="X204" s="15" t="s">
        <v>597</v>
      </c>
      <c r="Y204" s="15" t="s">
        <v>255</v>
      </c>
      <c r="AC204" s="15" t="s">
        <v>1789</v>
      </c>
      <c r="AD204" s="15" t="s">
        <v>1789</v>
      </c>
    </row>
    <row r="205" spans="1:30" hidden="1">
      <c r="A205" s="15" t="s">
        <v>1790</v>
      </c>
      <c r="C205" s="15" t="s">
        <v>1791</v>
      </c>
      <c r="D205" s="15" t="s">
        <v>1792</v>
      </c>
      <c r="E205" s="15" t="s">
        <v>1793</v>
      </c>
      <c r="F205" s="15" t="s">
        <v>245</v>
      </c>
      <c r="G205" s="15" t="s">
        <v>1794</v>
      </c>
      <c r="H205" s="15" t="s">
        <v>1795</v>
      </c>
      <c r="J205" s="15">
        <v>26000</v>
      </c>
      <c r="K205" s="15" t="s">
        <v>693</v>
      </c>
      <c r="N205" s="23">
        <f t="shared" si="51"/>
        <v>2.8846153846153846</v>
      </c>
      <c r="O205" s="23">
        <f t="shared" si="56"/>
        <v>0</v>
      </c>
      <c r="P205" s="23">
        <f t="shared" si="57"/>
        <v>0</v>
      </c>
      <c r="Q205" s="15" t="s">
        <v>249</v>
      </c>
      <c r="R205" s="15" t="s">
        <v>1624</v>
      </c>
      <c r="S205" s="15">
        <v>200</v>
      </c>
      <c r="T205" s="15" t="s">
        <v>283</v>
      </c>
      <c r="U205" s="15" t="s">
        <v>266</v>
      </c>
      <c r="V205" s="15" t="s">
        <v>253</v>
      </c>
      <c r="X205" s="15" t="s">
        <v>254</v>
      </c>
      <c r="Y205" s="15" t="s">
        <v>255</v>
      </c>
      <c r="AC205" s="15" t="s">
        <v>1796</v>
      </c>
      <c r="AD205" s="15" t="s">
        <v>1796</v>
      </c>
    </row>
    <row r="206" spans="1:30" hidden="1">
      <c r="A206" s="15" t="s">
        <v>1797</v>
      </c>
      <c r="C206" s="15" t="s">
        <v>1798</v>
      </c>
      <c r="D206" s="15" t="s">
        <v>1799</v>
      </c>
      <c r="E206" s="15" t="s">
        <v>1800</v>
      </c>
      <c r="F206" s="15" t="s">
        <v>272</v>
      </c>
      <c r="G206" s="15" t="s">
        <v>1801</v>
      </c>
      <c r="H206" s="15" t="s">
        <v>1802</v>
      </c>
      <c r="J206" s="15">
        <v>14000</v>
      </c>
      <c r="K206" s="15" t="s">
        <v>1536</v>
      </c>
      <c r="N206" s="23">
        <f t="shared" si="51"/>
        <v>2.8571428571428572</v>
      </c>
      <c r="O206" s="23">
        <f t="shared" si="56"/>
        <v>0</v>
      </c>
      <c r="P206" s="23">
        <f t="shared" si="57"/>
        <v>0</v>
      </c>
      <c r="Q206" s="15" t="s">
        <v>308</v>
      </c>
      <c r="R206" s="15" t="s">
        <v>860</v>
      </c>
      <c r="S206" s="15">
        <v>200</v>
      </c>
      <c r="T206" s="15" t="s">
        <v>283</v>
      </c>
      <c r="U206" s="15" t="s">
        <v>318</v>
      </c>
      <c r="V206" s="15" t="s">
        <v>253</v>
      </c>
      <c r="X206" s="15" t="s">
        <v>254</v>
      </c>
      <c r="Y206" s="15" t="s">
        <v>255</v>
      </c>
      <c r="AC206" s="15" t="s">
        <v>1803</v>
      </c>
      <c r="AD206" s="15" t="s">
        <v>1803</v>
      </c>
    </row>
    <row r="207" spans="1:30" hidden="1">
      <c r="A207" s="15" t="s">
        <v>1804</v>
      </c>
      <c r="C207" s="15" t="s">
        <v>1805</v>
      </c>
      <c r="D207" s="15" t="s">
        <v>1806</v>
      </c>
      <c r="E207" s="15" t="s">
        <v>1807</v>
      </c>
      <c r="F207" s="15" t="s">
        <v>272</v>
      </c>
      <c r="G207" s="29" t="s">
        <v>1808</v>
      </c>
      <c r="H207" s="15" t="s">
        <v>1824</v>
      </c>
      <c r="I207" s="16"/>
      <c r="J207" s="15">
        <v>21000</v>
      </c>
      <c r="K207" s="15" t="s">
        <v>52</v>
      </c>
      <c r="N207" s="23">
        <f t="shared" si="51"/>
        <v>2.8571428571428572</v>
      </c>
      <c r="O207" s="23">
        <f t="shared" si="56"/>
        <v>1.4285714285714285E-2</v>
      </c>
      <c r="P207" s="23">
        <f t="shared" si="57"/>
        <v>5.0000000000000001E-3</v>
      </c>
      <c r="Q207" s="15" t="s">
        <v>308</v>
      </c>
      <c r="R207" s="15" t="s">
        <v>935</v>
      </c>
      <c r="S207" s="15">
        <v>200</v>
      </c>
      <c r="T207" s="15" t="s">
        <v>283</v>
      </c>
      <c r="U207" s="15" t="s">
        <v>251</v>
      </c>
      <c r="V207" s="15" t="s">
        <v>37</v>
      </c>
      <c r="W207" s="15">
        <v>300</v>
      </c>
      <c r="X207" s="15" t="s">
        <v>1809</v>
      </c>
      <c r="Y207" s="15" t="s">
        <v>255</v>
      </c>
      <c r="AC207" s="15" t="s">
        <v>1810</v>
      </c>
      <c r="AD207" s="15" t="s">
        <v>1810</v>
      </c>
    </row>
    <row r="208" spans="1:30" hidden="1">
      <c r="A208" s="15" t="s">
        <v>1811</v>
      </c>
      <c r="C208" s="15" t="s">
        <v>1812</v>
      </c>
      <c r="D208" s="15" t="s">
        <v>1813</v>
      </c>
      <c r="E208" s="15" t="s">
        <v>1814</v>
      </c>
      <c r="F208" s="15" t="s">
        <v>245</v>
      </c>
      <c r="G208" s="15" t="s">
        <v>1815</v>
      </c>
      <c r="H208" s="15" t="s">
        <v>1816</v>
      </c>
      <c r="I208" s="22"/>
      <c r="J208" s="15">
        <v>18000</v>
      </c>
      <c r="K208" s="15" t="s">
        <v>1817</v>
      </c>
      <c r="N208" s="23">
        <f t="shared" si="51"/>
        <v>2.7777777777777777</v>
      </c>
      <c r="O208" s="23">
        <f t="shared" si="56"/>
        <v>0</v>
      </c>
      <c r="P208" s="23">
        <f t="shared" si="57"/>
        <v>0</v>
      </c>
      <c r="Q208" s="15" t="s">
        <v>308</v>
      </c>
      <c r="R208" s="15" t="s">
        <v>1291</v>
      </c>
      <c r="S208" s="15">
        <v>200</v>
      </c>
      <c r="T208" s="15" t="s">
        <v>1469</v>
      </c>
      <c r="U208" s="15" t="s">
        <v>252</v>
      </c>
      <c r="V208" s="15" t="s">
        <v>253</v>
      </c>
      <c r="X208" s="15" t="s">
        <v>251</v>
      </c>
      <c r="Y208" s="15" t="s">
        <v>255</v>
      </c>
      <c r="AC208" s="15" t="s">
        <v>1818</v>
      </c>
      <c r="AD208" s="15" t="s">
        <v>1818</v>
      </c>
    </row>
    <row r="209" spans="1:30" hidden="1">
      <c r="A209" s="15" t="s">
        <v>1819</v>
      </c>
      <c r="C209" s="15" t="s">
        <v>1820</v>
      </c>
      <c r="D209" s="15" t="s">
        <v>1821</v>
      </c>
      <c r="E209" s="15" t="s">
        <v>1822</v>
      </c>
      <c r="F209" s="15" t="s">
        <v>245</v>
      </c>
      <c r="G209" s="16" t="s">
        <v>1823</v>
      </c>
      <c r="H209" s="16" t="s">
        <v>1824</v>
      </c>
      <c r="I209" s="16"/>
      <c r="J209" s="15">
        <v>10489</v>
      </c>
      <c r="K209" s="15" t="s">
        <v>1825</v>
      </c>
      <c r="N209" s="23">
        <f t="shared" si="51"/>
        <v>2.7648012203260559</v>
      </c>
      <c r="O209" s="23">
        <f t="shared" si="56"/>
        <v>4.7668986557345791E-2</v>
      </c>
      <c r="P209" s="23">
        <f t="shared" si="57"/>
        <v>1.7241379310344827E-2</v>
      </c>
      <c r="Q209" s="15" t="s">
        <v>249</v>
      </c>
      <c r="R209" s="15" t="s">
        <v>1826</v>
      </c>
      <c r="S209" s="15">
        <v>200</v>
      </c>
      <c r="T209" s="15" t="s">
        <v>1827</v>
      </c>
      <c r="U209" s="15" t="s">
        <v>252</v>
      </c>
      <c r="V209" s="15" t="s">
        <v>37</v>
      </c>
      <c r="W209" s="15">
        <v>500</v>
      </c>
      <c r="X209" s="15" t="s">
        <v>1828</v>
      </c>
      <c r="Y209" s="15" t="s">
        <v>255</v>
      </c>
      <c r="AC209" s="15" t="s">
        <v>1829</v>
      </c>
      <c r="AD209" s="15" t="s">
        <v>1829</v>
      </c>
    </row>
    <row r="210" spans="1:30" hidden="1">
      <c r="A210" s="15" t="s">
        <v>1830</v>
      </c>
      <c r="C210" s="15" t="s">
        <v>1831</v>
      </c>
      <c r="D210" s="15" t="s">
        <v>1832</v>
      </c>
      <c r="E210" s="15" t="s">
        <v>1833</v>
      </c>
      <c r="F210" s="15" t="s">
        <v>245</v>
      </c>
      <c r="G210" s="16" t="s">
        <v>1834</v>
      </c>
      <c r="H210" s="16" t="s">
        <v>1835</v>
      </c>
      <c r="I210" s="16"/>
      <c r="J210" s="15">
        <v>22000</v>
      </c>
      <c r="K210" s="15" t="s">
        <v>52</v>
      </c>
      <c r="N210" s="23">
        <f t="shared" si="51"/>
        <v>2.7272727272727271</v>
      </c>
      <c r="O210" s="23">
        <f t="shared" si="56"/>
        <v>1.3636363636363636E-2</v>
      </c>
      <c r="P210" s="23">
        <f t="shared" si="57"/>
        <v>5.0000000000000001E-3</v>
      </c>
      <c r="Q210" s="15" t="s">
        <v>249</v>
      </c>
      <c r="R210" s="15" t="s">
        <v>1836</v>
      </c>
      <c r="S210" s="15">
        <v>200</v>
      </c>
      <c r="T210" s="15" t="s">
        <v>283</v>
      </c>
      <c r="U210" s="15" t="s">
        <v>318</v>
      </c>
      <c r="V210" s="15" t="s">
        <v>253</v>
      </c>
      <c r="W210" s="15">
        <v>300</v>
      </c>
      <c r="X210" s="15" t="s">
        <v>1837</v>
      </c>
      <c r="Y210" s="15" t="s">
        <v>255</v>
      </c>
      <c r="AC210" s="15" t="s">
        <v>1838</v>
      </c>
      <c r="AD210" s="15" t="s">
        <v>1838</v>
      </c>
    </row>
    <row r="211" spans="1:30" hidden="1">
      <c r="A211" s="15" t="s">
        <v>1839</v>
      </c>
      <c r="C211" s="15" t="s">
        <v>1359</v>
      </c>
      <c r="D211" s="15" t="s">
        <v>1840</v>
      </c>
      <c r="E211" s="15" t="s">
        <v>1841</v>
      </c>
      <c r="F211" s="15" t="s">
        <v>245</v>
      </c>
      <c r="G211" s="15" t="s">
        <v>1842</v>
      </c>
      <c r="H211" s="15" t="s">
        <v>1843</v>
      </c>
      <c r="J211" s="15">
        <v>18000</v>
      </c>
      <c r="K211" s="15" t="s">
        <v>1701</v>
      </c>
      <c r="N211" s="23">
        <f t="shared" si="51"/>
        <v>2.7222222222222223</v>
      </c>
      <c r="O211" s="23">
        <f t="shared" si="56"/>
        <v>0</v>
      </c>
      <c r="P211" s="23">
        <f t="shared" si="57"/>
        <v>0</v>
      </c>
      <c r="Q211" s="15" t="s">
        <v>308</v>
      </c>
      <c r="R211" s="15" t="s">
        <v>1844</v>
      </c>
      <c r="S211" s="15">
        <v>200</v>
      </c>
      <c r="T211" s="15" t="s">
        <v>265</v>
      </c>
      <c r="U211" s="15" t="s">
        <v>1845</v>
      </c>
      <c r="V211" s="15" t="s">
        <v>253</v>
      </c>
      <c r="X211" s="15" t="s">
        <v>265</v>
      </c>
      <c r="Y211" s="15" t="s">
        <v>255</v>
      </c>
      <c r="AC211" s="15" t="s">
        <v>1846</v>
      </c>
      <c r="AD211" s="15" t="s">
        <v>1846</v>
      </c>
    </row>
    <row r="212" spans="1:30" hidden="1">
      <c r="A212" s="15" t="s">
        <v>1847</v>
      </c>
      <c r="C212" s="15" t="s">
        <v>1848</v>
      </c>
      <c r="D212" s="15" t="s">
        <v>1849</v>
      </c>
      <c r="E212" s="15" t="s">
        <v>1832</v>
      </c>
      <c r="F212" s="15" t="s">
        <v>272</v>
      </c>
      <c r="G212" s="15" t="s">
        <v>1850</v>
      </c>
      <c r="H212" s="15" t="s">
        <v>1851</v>
      </c>
      <c r="J212" s="15">
        <v>10000</v>
      </c>
      <c r="K212" s="15" t="s">
        <v>1852</v>
      </c>
      <c r="N212" s="23">
        <f t="shared" si="51"/>
        <v>2.6</v>
      </c>
      <c r="O212" s="23">
        <f t="shared" si="56"/>
        <v>0</v>
      </c>
      <c r="P212" s="23">
        <f t="shared" si="57"/>
        <v>0</v>
      </c>
      <c r="Q212" s="15" t="s">
        <v>308</v>
      </c>
      <c r="R212" s="15" t="s">
        <v>1066</v>
      </c>
      <c r="S212" s="15">
        <v>200</v>
      </c>
      <c r="T212" s="15" t="s">
        <v>309</v>
      </c>
      <c r="U212" s="15" t="s">
        <v>266</v>
      </c>
      <c r="V212" s="15" t="s">
        <v>253</v>
      </c>
      <c r="X212" s="15" t="s">
        <v>1033</v>
      </c>
      <c r="Y212" s="15" t="s">
        <v>255</v>
      </c>
      <c r="AC212" s="15" t="s">
        <v>1853</v>
      </c>
      <c r="AD212" s="15" t="s">
        <v>1853</v>
      </c>
    </row>
    <row r="213" spans="1:30" hidden="1">
      <c r="A213" s="15" t="s">
        <v>1854</v>
      </c>
      <c r="C213" s="15" t="s">
        <v>1855</v>
      </c>
      <c r="D213" s="15" t="s">
        <v>1856</v>
      </c>
      <c r="E213" s="15" t="s">
        <v>1840</v>
      </c>
      <c r="F213" s="15" t="s">
        <v>245</v>
      </c>
      <c r="G213" s="15" t="s">
        <v>1857</v>
      </c>
      <c r="H213" s="15" t="s">
        <v>1858</v>
      </c>
      <c r="J213" s="15">
        <v>17000</v>
      </c>
      <c r="K213" s="15" t="s">
        <v>1859</v>
      </c>
      <c r="N213" s="23">
        <f t="shared" si="51"/>
        <v>2.5882352941176472</v>
      </c>
      <c r="O213" s="23">
        <f t="shared" si="56"/>
        <v>1.7647058823529412E-2</v>
      </c>
      <c r="P213" s="23">
        <f t="shared" si="57"/>
        <v>6.8181818181818179E-3</v>
      </c>
      <c r="Q213" s="15" t="s">
        <v>249</v>
      </c>
      <c r="R213" s="15" t="s">
        <v>276</v>
      </c>
      <c r="S213" s="15">
        <v>200</v>
      </c>
      <c r="T213" s="15" t="s">
        <v>283</v>
      </c>
      <c r="U213" s="15" t="s">
        <v>266</v>
      </c>
      <c r="V213" s="15" t="s">
        <v>37</v>
      </c>
      <c r="W213" s="15">
        <v>300</v>
      </c>
      <c r="X213" s="15" t="s">
        <v>265</v>
      </c>
      <c r="Y213" s="15" t="s">
        <v>255</v>
      </c>
      <c r="AC213" s="15" t="s">
        <v>1860</v>
      </c>
      <c r="AD213" s="15" t="s">
        <v>1860</v>
      </c>
    </row>
    <row r="214" spans="1:30" hidden="1">
      <c r="A214" s="15" t="s">
        <v>1861</v>
      </c>
      <c r="C214" s="15" t="s">
        <v>1862</v>
      </c>
      <c r="D214" s="15" t="s">
        <v>1863</v>
      </c>
      <c r="E214" s="15" t="s">
        <v>1864</v>
      </c>
      <c r="F214" s="15" t="s">
        <v>245</v>
      </c>
      <c r="G214" s="15" t="s">
        <v>1865</v>
      </c>
      <c r="H214" s="15" t="s">
        <v>1866</v>
      </c>
      <c r="J214" s="15">
        <v>11000</v>
      </c>
      <c r="K214" s="15" t="s">
        <v>1867</v>
      </c>
      <c r="N214" s="23">
        <f t="shared" si="51"/>
        <v>2.5454545454545454</v>
      </c>
      <c r="O214" s="23">
        <f t="shared" si="56"/>
        <v>0</v>
      </c>
      <c r="P214" s="23">
        <f t="shared" si="57"/>
        <v>0</v>
      </c>
      <c r="Q214" s="15" t="s">
        <v>249</v>
      </c>
      <c r="R214" s="15" t="s">
        <v>637</v>
      </c>
      <c r="S214" s="15">
        <v>200</v>
      </c>
      <c r="T214" s="15" t="s">
        <v>253</v>
      </c>
      <c r="U214" s="15" t="s">
        <v>266</v>
      </c>
      <c r="V214" s="15" t="s">
        <v>253</v>
      </c>
      <c r="X214" s="15" t="s">
        <v>251</v>
      </c>
      <c r="Y214" s="15" t="s">
        <v>255</v>
      </c>
      <c r="AC214" s="15" t="s">
        <v>1868</v>
      </c>
      <c r="AD214" s="15" t="s">
        <v>1868</v>
      </c>
    </row>
    <row r="215" spans="1:30" hidden="1">
      <c r="A215" s="15" t="s">
        <v>695</v>
      </c>
      <c r="C215" s="15" t="s">
        <v>1869</v>
      </c>
      <c r="D215" s="15" t="s">
        <v>1870</v>
      </c>
      <c r="E215" s="15" t="s">
        <v>1871</v>
      </c>
      <c r="F215" s="15" t="s">
        <v>366</v>
      </c>
      <c r="G215" s="15" t="s">
        <v>1872</v>
      </c>
      <c r="H215" s="15" t="s">
        <v>1873</v>
      </c>
      <c r="J215" s="15">
        <v>51000</v>
      </c>
      <c r="K215" s="15" t="s">
        <v>1874</v>
      </c>
      <c r="N215" s="23">
        <f t="shared" si="51"/>
        <v>2.5294117647058822</v>
      </c>
      <c r="O215" s="23">
        <f t="shared" si="56"/>
        <v>0</v>
      </c>
      <c r="P215" s="23">
        <f t="shared" si="57"/>
        <v>0</v>
      </c>
      <c r="Q215" s="15" t="s">
        <v>308</v>
      </c>
      <c r="R215" s="15" t="s">
        <v>1875</v>
      </c>
      <c r="S215" s="15">
        <v>300</v>
      </c>
      <c r="T215" s="15" t="s">
        <v>283</v>
      </c>
      <c r="U215" s="15" t="s">
        <v>266</v>
      </c>
      <c r="V215" s="15" t="s">
        <v>253</v>
      </c>
      <c r="X215" s="15" t="s">
        <v>390</v>
      </c>
      <c r="Y215" s="15" t="s">
        <v>255</v>
      </c>
      <c r="AC215" s="15" t="s">
        <v>1868</v>
      </c>
      <c r="AD215" s="15" t="s">
        <v>1868</v>
      </c>
    </row>
    <row r="216" spans="1:30" hidden="1">
      <c r="A216" s="15" t="s">
        <v>1876</v>
      </c>
      <c r="C216" s="15" t="s">
        <v>1877</v>
      </c>
      <c r="D216" s="15" t="s">
        <v>1878</v>
      </c>
      <c r="E216" s="15" t="s">
        <v>1879</v>
      </c>
      <c r="F216" s="15" t="s">
        <v>272</v>
      </c>
      <c r="G216" s="15" t="s">
        <v>1880</v>
      </c>
      <c r="H216" s="15" t="s">
        <v>1881</v>
      </c>
      <c r="J216" s="15">
        <v>57000</v>
      </c>
      <c r="K216" s="15" t="s">
        <v>1882</v>
      </c>
      <c r="N216" s="23">
        <f t="shared" si="51"/>
        <v>2.4912280701754388</v>
      </c>
      <c r="O216" s="23">
        <f t="shared" si="56"/>
        <v>0</v>
      </c>
      <c r="P216" s="23">
        <f t="shared" si="57"/>
        <v>0</v>
      </c>
      <c r="Q216" s="15" t="s">
        <v>308</v>
      </c>
      <c r="R216" s="15" t="s">
        <v>1883</v>
      </c>
      <c r="S216" s="15">
        <v>300</v>
      </c>
      <c r="T216" s="15" t="s">
        <v>283</v>
      </c>
      <c r="U216" s="15" t="s">
        <v>1884</v>
      </c>
      <c r="V216" s="15" t="s">
        <v>253</v>
      </c>
      <c r="X216" s="15" t="s">
        <v>251</v>
      </c>
      <c r="Y216" s="15" t="s">
        <v>255</v>
      </c>
      <c r="AC216" s="15" t="s">
        <v>1868</v>
      </c>
      <c r="AD216" s="15" t="s">
        <v>1868</v>
      </c>
    </row>
    <row r="217" spans="1:30" hidden="1">
      <c r="A217" s="15" t="s">
        <v>1885</v>
      </c>
      <c r="C217" s="15" t="s">
        <v>1886</v>
      </c>
      <c r="D217" s="15" t="s">
        <v>1887</v>
      </c>
      <c r="E217" s="15" t="s">
        <v>1888</v>
      </c>
      <c r="F217" s="15" t="s">
        <v>272</v>
      </c>
      <c r="G217" s="15" t="s">
        <v>1889</v>
      </c>
      <c r="H217" s="15" t="s">
        <v>1890</v>
      </c>
      <c r="J217" s="15">
        <v>21000</v>
      </c>
      <c r="K217" s="15" t="s">
        <v>1891</v>
      </c>
      <c r="N217" s="23">
        <f t="shared" si="51"/>
        <v>2.4761904761904763</v>
      </c>
      <c r="O217" s="23">
        <f t="shared" si="56"/>
        <v>0</v>
      </c>
      <c r="P217" s="23">
        <f t="shared" si="57"/>
        <v>0</v>
      </c>
      <c r="Q217" s="15" t="s">
        <v>249</v>
      </c>
      <c r="R217" s="15" t="s">
        <v>1892</v>
      </c>
      <c r="S217" s="15">
        <v>200</v>
      </c>
      <c r="T217" s="15" t="s">
        <v>1893</v>
      </c>
      <c r="U217" s="15" t="s">
        <v>266</v>
      </c>
      <c r="V217" s="15" t="s">
        <v>253</v>
      </c>
      <c r="X217" s="15" t="s">
        <v>253</v>
      </c>
      <c r="Y217" s="15" t="s">
        <v>255</v>
      </c>
      <c r="AC217" s="15" t="s">
        <v>1894</v>
      </c>
      <c r="AD217" s="15" t="s">
        <v>1894</v>
      </c>
    </row>
    <row r="218" spans="1:30" hidden="1">
      <c r="A218" s="15" t="s">
        <v>1895</v>
      </c>
      <c r="C218" s="15" t="s">
        <v>1896</v>
      </c>
      <c r="D218" s="15" t="s">
        <v>1897</v>
      </c>
      <c r="E218" s="15" t="s">
        <v>1898</v>
      </c>
      <c r="F218" s="15" t="s">
        <v>245</v>
      </c>
      <c r="G218" s="15" t="s">
        <v>1899</v>
      </c>
      <c r="H218" s="15" t="s">
        <v>1900</v>
      </c>
      <c r="J218" s="15">
        <v>11000</v>
      </c>
      <c r="K218" s="15" t="s">
        <v>1901</v>
      </c>
      <c r="N218" s="23">
        <f t="shared" si="51"/>
        <v>2.4545454545454546</v>
      </c>
      <c r="O218" s="23">
        <f t="shared" si="56"/>
        <v>0</v>
      </c>
      <c r="P218" s="23">
        <f t="shared" si="57"/>
        <v>0</v>
      </c>
      <c r="Q218" s="15" t="s">
        <v>249</v>
      </c>
      <c r="R218" s="15" t="s">
        <v>1902</v>
      </c>
      <c r="S218" s="15">
        <v>200</v>
      </c>
      <c r="T218" s="15" t="s">
        <v>1903</v>
      </c>
      <c r="U218" s="15" t="s">
        <v>252</v>
      </c>
      <c r="V218" s="15" t="s">
        <v>253</v>
      </c>
      <c r="X218" s="15" t="s">
        <v>254</v>
      </c>
      <c r="Y218" s="15" t="s">
        <v>255</v>
      </c>
      <c r="AC218" s="15" t="s">
        <v>1904</v>
      </c>
      <c r="AD218" s="15" t="s">
        <v>1904</v>
      </c>
    </row>
    <row r="219" spans="1:30" hidden="1">
      <c r="A219" s="15" t="s">
        <v>1905</v>
      </c>
      <c r="C219" s="15" t="s">
        <v>1906</v>
      </c>
      <c r="D219" s="15" t="s">
        <v>1907</v>
      </c>
      <c r="E219" s="15" t="s">
        <v>1908</v>
      </c>
      <c r="F219" s="15" t="s">
        <v>366</v>
      </c>
      <c r="G219" s="15" t="s">
        <v>1909</v>
      </c>
      <c r="H219" s="15" t="s">
        <v>1910</v>
      </c>
      <c r="J219" s="15">
        <v>63000</v>
      </c>
      <c r="K219" s="15" t="s">
        <v>415</v>
      </c>
      <c r="N219" s="23">
        <f t="shared" si="51"/>
        <v>2.4444444444444446</v>
      </c>
      <c r="O219" s="23">
        <f t="shared" ref="O219:O221" si="58">S219/J219</f>
        <v>4.7619047619047623E-3</v>
      </c>
      <c r="P219" s="23">
        <f t="shared" ref="P219:P221" si="59">S219/K219</f>
        <v>1.9480519480519481E-3</v>
      </c>
      <c r="Q219" s="15" t="s">
        <v>416</v>
      </c>
      <c r="R219" s="15" t="s">
        <v>1911</v>
      </c>
      <c r="S219" s="15">
        <v>300</v>
      </c>
      <c r="T219" s="15" t="s">
        <v>1912</v>
      </c>
      <c r="U219" s="15" t="s">
        <v>266</v>
      </c>
      <c r="V219" s="15" t="s">
        <v>253</v>
      </c>
      <c r="X219" s="15" t="s">
        <v>254</v>
      </c>
      <c r="Y219" s="15" t="s">
        <v>255</v>
      </c>
      <c r="AC219" s="15" t="s">
        <v>1913</v>
      </c>
      <c r="AD219" s="15" t="s">
        <v>1913</v>
      </c>
    </row>
    <row r="220" spans="1:30" hidden="1">
      <c r="A220" s="15" t="s">
        <v>1914</v>
      </c>
      <c r="C220" s="15" t="s">
        <v>1899</v>
      </c>
      <c r="D220" s="15" t="s">
        <v>1915</v>
      </c>
      <c r="E220" s="15" t="s">
        <v>1916</v>
      </c>
      <c r="F220" s="15" t="s">
        <v>245</v>
      </c>
      <c r="G220" s="15" t="s">
        <v>1917</v>
      </c>
      <c r="H220" s="15" t="s">
        <v>1918</v>
      </c>
      <c r="J220" s="15">
        <v>80000</v>
      </c>
      <c r="K220" s="15" t="s">
        <v>563</v>
      </c>
      <c r="N220" s="23">
        <f t="shared" si="51"/>
        <v>1.75</v>
      </c>
      <c r="O220" s="23" t="e">
        <f t="shared" si="58"/>
        <v>#VALUE!</v>
      </c>
      <c r="P220" s="23" t="e">
        <f t="shared" si="59"/>
        <v>#VALUE!</v>
      </c>
      <c r="Q220" s="15" t="s">
        <v>249</v>
      </c>
      <c r="R220" s="15" t="s">
        <v>354</v>
      </c>
      <c r="S220" s="15" t="s">
        <v>299</v>
      </c>
      <c r="T220" s="15" t="s">
        <v>966</v>
      </c>
      <c r="U220" s="15" t="s">
        <v>266</v>
      </c>
      <c r="V220" s="15" t="s">
        <v>37</v>
      </c>
      <c r="W220" s="15">
        <v>500</v>
      </c>
      <c r="X220" s="15" t="s">
        <v>1919</v>
      </c>
      <c r="Y220" s="15" t="s">
        <v>255</v>
      </c>
      <c r="AC220" s="15" t="s">
        <v>1920</v>
      </c>
      <c r="AD220" s="15" t="s">
        <v>1920</v>
      </c>
    </row>
    <row r="221" spans="1:30" hidden="1">
      <c r="A221" s="15" t="s">
        <v>1921</v>
      </c>
      <c r="C221" s="15" t="s">
        <v>1922</v>
      </c>
      <c r="D221" s="15" t="s">
        <v>1923</v>
      </c>
      <c r="E221" s="15" t="s">
        <v>1924</v>
      </c>
      <c r="F221" s="15" t="s">
        <v>366</v>
      </c>
      <c r="G221" s="15" t="s">
        <v>959</v>
      </c>
      <c r="H221" s="15" t="s">
        <v>1925</v>
      </c>
      <c r="J221" s="15">
        <v>12000</v>
      </c>
      <c r="K221" s="15" t="s">
        <v>1825</v>
      </c>
      <c r="N221" s="23">
        <f t="shared" si="51"/>
        <v>2.4166666666666665</v>
      </c>
      <c r="O221" s="23">
        <f t="shared" si="58"/>
        <v>1.6666666666666666E-2</v>
      </c>
      <c r="P221" s="23">
        <f t="shared" si="59"/>
        <v>6.8965517241379309E-3</v>
      </c>
      <c r="Q221" s="15" t="s">
        <v>908</v>
      </c>
      <c r="R221" s="15" t="s">
        <v>1926</v>
      </c>
      <c r="S221" s="15">
        <v>200</v>
      </c>
      <c r="T221" s="15" t="s">
        <v>1927</v>
      </c>
      <c r="U221" s="15" t="s">
        <v>266</v>
      </c>
      <c r="V221" s="15" t="s">
        <v>253</v>
      </c>
      <c r="X221" s="15" t="s">
        <v>251</v>
      </c>
      <c r="Y221" s="15" t="s">
        <v>255</v>
      </c>
      <c r="AC221" s="15" t="s">
        <v>1928</v>
      </c>
      <c r="AD221" s="15" t="s">
        <v>1928</v>
      </c>
    </row>
    <row r="222" spans="1:30" hidden="1">
      <c r="A222" s="15" t="s">
        <v>1929</v>
      </c>
      <c r="C222" s="15" t="s">
        <v>1930</v>
      </c>
      <c r="D222" s="15" t="s">
        <v>1931</v>
      </c>
      <c r="E222" s="15" t="s">
        <v>1915</v>
      </c>
      <c r="F222" s="15" t="s">
        <v>272</v>
      </c>
      <c r="G222" s="15" t="s">
        <v>1932</v>
      </c>
      <c r="H222" s="15" t="s">
        <v>1933</v>
      </c>
      <c r="J222" s="15">
        <v>20020</v>
      </c>
      <c r="K222" s="15" t="s">
        <v>1317</v>
      </c>
      <c r="N222" s="23">
        <f t="shared" si="51"/>
        <v>2.3976023976023977</v>
      </c>
      <c r="O222" s="23">
        <f t="shared" ref="O222:O228" si="60">W222/J222</f>
        <v>1.4985014985014986E-2</v>
      </c>
      <c r="P222" s="23">
        <f t="shared" ref="P222:P228" si="61">W222/K222</f>
        <v>6.2500000000000003E-3</v>
      </c>
      <c r="Q222" s="15" t="s">
        <v>308</v>
      </c>
      <c r="R222" s="15" t="s">
        <v>1934</v>
      </c>
      <c r="S222" s="15">
        <v>200</v>
      </c>
      <c r="T222" s="15" t="s">
        <v>329</v>
      </c>
      <c r="U222" s="15" t="s">
        <v>252</v>
      </c>
      <c r="V222" s="15" t="s">
        <v>37</v>
      </c>
      <c r="W222" s="15">
        <v>300</v>
      </c>
      <c r="X222" s="15" t="s">
        <v>265</v>
      </c>
      <c r="Y222" s="15" t="s">
        <v>255</v>
      </c>
      <c r="AC222" s="15" t="s">
        <v>1935</v>
      </c>
      <c r="AD222" s="15" t="s">
        <v>1935</v>
      </c>
    </row>
    <row r="223" spans="1:30" hidden="1">
      <c r="A223" s="15" t="s">
        <v>1936</v>
      </c>
      <c r="C223" s="15" t="s">
        <v>1937</v>
      </c>
      <c r="D223" s="15" t="s">
        <v>1938</v>
      </c>
      <c r="E223" s="15" t="s">
        <v>961</v>
      </c>
      <c r="F223" s="15" t="s">
        <v>272</v>
      </c>
      <c r="G223" s="15" t="s">
        <v>1939</v>
      </c>
      <c r="H223" s="15" t="s">
        <v>1940</v>
      </c>
      <c r="J223" s="15">
        <v>100000</v>
      </c>
      <c r="K223" s="15" t="s">
        <v>1941</v>
      </c>
      <c r="N223" s="23">
        <f t="shared" si="51"/>
        <v>2.33</v>
      </c>
      <c r="O223" s="23">
        <f t="shared" si="60"/>
        <v>5.0000000000000001E-3</v>
      </c>
      <c r="P223" s="23">
        <f t="shared" si="61"/>
        <v>2.1459227467811159E-3</v>
      </c>
      <c r="Q223" s="15" t="s">
        <v>249</v>
      </c>
      <c r="R223" s="15" t="s">
        <v>1942</v>
      </c>
      <c r="S223" s="15">
        <v>300</v>
      </c>
      <c r="T223" s="15" t="s">
        <v>966</v>
      </c>
      <c r="U223" s="15" t="s">
        <v>252</v>
      </c>
      <c r="V223" s="15" t="s">
        <v>37</v>
      </c>
      <c r="W223" s="15">
        <v>500</v>
      </c>
      <c r="X223" s="15" t="s">
        <v>251</v>
      </c>
      <c r="Y223" s="15" t="s">
        <v>255</v>
      </c>
      <c r="AC223" s="15" t="s">
        <v>1943</v>
      </c>
      <c r="AD223" s="15" t="s">
        <v>1943</v>
      </c>
    </row>
    <row r="224" spans="1:30" hidden="1">
      <c r="A224" s="15" t="s">
        <v>1944</v>
      </c>
      <c r="C224" s="15" t="s">
        <v>1932</v>
      </c>
      <c r="D224" s="15" t="s">
        <v>1945</v>
      </c>
      <c r="E224" s="15" t="s">
        <v>1923</v>
      </c>
      <c r="F224" s="15" t="s">
        <v>245</v>
      </c>
      <c r="G224" s="15" t="s">
        <v>1946</v>
      </c>
      <c r="H224" s="15" t="s">
        <v>1947</v>
      </c>
      <c r="J224" s="15">
        <v>13000</v>
      </c>
      <c r="K224" s="15" t="s">
        <v>171</v>
      </c>
      <c r="N224" s="23">
        <f t="shared" si="51"/>
        <v>2.3076923076923075</v>
      </c>
      <c r="O224" s="23">
        <f t="shared" si="60"/>
        <v>2.3076923076923078E-2</v>
      </c>
      <c r="P224" s="23">
        <f t="shared" si="61"/>
        <v>0.01</v>
      </c>
      <c r="Q224" s="15" t="s">
        <v>249</v>
      </c>
      <c r="R224" s="15" t="s">
        <v>1066</v>
      </c>
      <c r="S224" s="15">
        <v>200</v>
      </c>
      <c r="T224" s="15" t="s">
        <v>283</v>
      </c>
      <c r="U224" s="15" t="s">
        <v>695</v>
      </c>
      <c r="V224" s="15" t="s">
        <v>253</v>
      </c>
      <c r="W224" s="15">
        <v>300</v>
      </c>
      <c r="X224" s="15" t="s">
        <v>265</v>
      </c>
      <c r="Y224" s="15" t="s">
        <v>255</v>
      </c>
      <c r="AC224" s="15" t="s">
        <v>1948</v>
      </c>
      <c r="AD224" s="15" t="s">
        <v>1948</v>
      </c>
    </row>
    <row r="225" spans="1:30" hidden="1">
      <c r="A225" s="15" t="s">
        <v>1949</v>
      </c>
      <c r="C225" s="15" t="s">
        <v>1950</v>
      </c>
      <c r="D225" s="15" t="s">
        <v>1951</v>
      </c>
      <c r="E225" s="15" t="s">
        <v>1952</v>
      </c>
      <c r="F225" s="15" t="s">
        <v>245</v>
      </c>
      <c r="G225" s="15" t="s">
        <v>1953</v>
      </c>
      <c r="H225" s="15" t="s">
        <v>1954</v>
      </c>
      <c r="J225" s="15">
        <v>49000</v>
      </c>
      <c r="K225" s="15" t="s">
        <v>1718</v>
      </c>
      <c r="N225" s="23">
        <f t="shared" si="51"/>
        <v>2.2857142857142856</v>
      </c>
      <c r="O225" s="23">
        <f t="shared" si="60"/>
        <v>0</v>
      </c>
      <c r="P225" s="23">
        <f t="shared" si="61"/>
        <v>0</v>
      </c>
      <c r="Q225" s="15" t="s">
        <v>308</v>
      </c>
      <c r="R225" s="15" t="s">
        <v>1291</v>
      </c>
      <c r="S225" s="15">
        <v>200</v>
      </c>
      <c r="T225" s="15" t="s">
        <v>1469</v>
      </c>
      <c r="U225" s="15" t="s">
        <v>252</v>
      </c>
      <c r="V225" s="15" t="s">
        <v>253</v>
      </c>
      <c r="X225" s="15" t="s">
        <v>251</v>
      </c>
      <c r="Y225" s="15" t="s">
        <v>255</v>
      </c>
      <c r="AC225" s="15" t="s">
        <v>1955</v>
      </c>
      <c r="AD225" s="15" t="s">
        <v>1955</v>
      </c>
    </row>
    <row r="226" spans="1:30" hidden="1">
      <c r="A226" s="15" t="s">
        <v>1956</v>
      </c>
      <c r="C226" s="15" t="s">
        <v>1957</v>
      </c>
      <c r="D226" s="15" t="s">
        <v>1958</v>
      </c>
      <c r="E226" s="15" t="s">
        <v>1959</v>
      </c>
      <c r="F226" s="15" t="s">
        <v>245</v>
      </c>
      <c r="G226" s="15" t="s">
        <v>1960</v>
      </c>
      <c r="H226" s="15" t="s">
        <v>1961</v>
      </c>
      <c r="I226" s="22"/>
      <c r="J226" s="15">
        <v>16000</v>
      </c>
      <c r="K226" s="15" t="s">
        <v>157</v>
      </c>
      <c r="N226" s="23">
        <f t="shared" si="51"/>
        <v>2.25</v>
      </c>
      <c r="O226" s="23">
        <f t="shared" si="60"/>
        <v>1.8749999999999999E-2</v>
      </c>
      <c r="P226" s="23">
        <f t="shared" si="61"/>
        <v>8.3333333333333332E-3</v>
      </c>
      <c r="Q226" s="15" t="s">
        <v>542</v>
      </c>
      <c r="R226" s="15" t="s">
        <v>354</v>
      </c>
      <c r="S226" s="15">
        <v>200</v>
      </c>
      <c r="T226" s="15" t="s">
        <v>283</v>
      </c>
      <c r="U226" s="15" t="s">
        <v>318</v>
      </c>
      <c r="V226" s="15" t="s">
        <v>37</v>
      </c>
      <c r="W226" s="15">
        <v>300</v>
      </c>
      <c r="X226" s="15" t="s">
        <v>1962</v>
      </c>
      <c r="Y226" s="15" t="s">
        <v>255</v>
      </c>
      <c r="AC226" s="15" t="s">
        <v>1963</v>
      </c>
      <c r="AD226" s="15" t="s">
        <v>1963</v>
      </c>
    </row>
    <row r="227" spans="1:30" hidden="1">
      <c r="A227" s="15" t="s">
        <v>1964</v>
      </c>
      <c r="C227" s="15" t="s">
        <v>1965</v>
      </c>
      <c r="D227" s="15" t="s">
        <v>1966</v>
      </c>
      <c r="E227" s="15" t="s">
        <v>1967</v>
      </c>
      <c r="F227" s="15" t="s">
        <v>245</v>
      </c>
      <c r="G227" s="15" t="s">
        <v>1968</v>
      </c>
      <c r="H227" s="15" t="s">
        <v>1969</v>
      </c>
      <c r="I227" s="22"/>
      <c r="J227" s="15">
        <v>20000</v>
      </c>
      <c r="K227" s="15" t="s">
        <v>1970</v>
      </c>
      <c r="N227" s="23">
        <f t="shared" si="51"/>
        <v>2.25</v>
      </c>
      <c r="O227" s="23">
        <f t="shared" si="60"/>
        <v>1.4999999999999999E-2</v>
      </c>
      <c r="P227" s="23">
        <f t="shared" si="61"/>
        <v>6.6666666666666671E-3</v>
      </c>
      <c r="Q227" s="15" t="s">
        <v>542</v>
      </c>
      <c r="R227" s="15" t="s">
        <v>276</v>
      </c>
      <c r="S227" s="15">
        <v>200</v>
      </c>
      <c r="T227" s="15" t="s">
        <v>355</v>
      </c>
      <c r="U227" s="15" t="s">
        <v>252</v>
      </c>
      <c r="V227" s="15" t="s">
        <v>37</v>
      </c>
      <c r="W227" s="15">
        <v>300</v>
      </c>
      <c r="X227" s="15" t="s">
        <v>254</v>
      </c>
      <c r="Y227" s="15" t="s">
        <v>255</v>
      </c>
      <c r="AC227" s="15" t="s">
        <v>1971</v>
      </c>
      <c r="AD227" s="15" t="s">
        <v>1971</v>
      </c>
    </row>
    <row r="228" spans="1:30" hidden="1">
      <c r="A228" s="15" t="s">
        <v>1972</v>
      </c>
      <c r="C228" s="15" t="s">
        <v>1973</v>
      </c>
      <c r="D228" s="15" t="s">
        <v>1974</v>
      </c>
      <c r="E228" s="15" t="s">
        <v>1975</v>
      </c>
      <c r="F228" s="15" t="s">
        <v>245</v>
      </c>
      <c r="G228" s="15" t="s">
        <v>1976</v>
      </c>
      <c r="H228" s="15" t="s">
        <v>1977</v>
      </c>
      <c r="J228" s="15">
        <v>22000</v>
      </c>
      <c r="K228" s="15" t="s">
        <v>1701</v>
      </c>
      <c r="N228" s="23">
        <f t="shared" si="51"/>
        <v>2.2272727272727271</v>
      </c>
      <c r="O228" s="23">
        <f t="shared" si="60"/>
        <v>1.3636363636363636E-2</v>
      </c>
      <c r="P228" s="23">
        <f t="shared" si="61"/>
        <v>6.1224489795918364E-3</v>
      </c>
      <c r="Q228" s="15" t="s">
        <v>249</v>
      </c>
      <c r="R228" s="15" t="s">
        <v>1978</v>
      </c>
      <c r="S228" s="15">
        <v>200</v>
      </c>
      <c r="T228" s="15" t="s">
        <v>283</v>
      </c>
      <c r="U228" s="15" t="s">
        <v>252</v>
      </c>
      <c r="V228" s="15" t="s">
        <v>253</v>
      </c>
      <c r="W228" s="15">
        <v>300</v>
      </c>
      <c r="X228" s="15" t="s">
        <v>254</v>
      </c>
      <c r="Y228" s="15" t="s">
        <v>255</v>
      </c>
      <c r="AC228" s="15" t="s">
        <v>1979</v>
      </c>
      <c r="AD228" s="15" t="s">
        <v>1979</v>
      </c>
    </row>
    <row r="229" spans="1:30" hidden="1">
      <c r="A229" s="15" t="s">
        <v>1980</v>
      </c>
      <c r="C229" s="15" t="s">
        <v>1981</v>
      </c>
      <c r="D229" s="15" t="s">
        <v>1982</v>
      </c>
      <c r="E229" s="15" t="s">
        <v>1983</v>
      </c>
      <c r="F229" s="15" t="s">
        <v>245</v>
      </c>
      <c r="G229" s="15" t="s">
        <v>1984</v>
      </c>
      <c r="H229" s="15" t="s">
        <v>1985</v>
      </c>
      <c r="J229" s="15">
        <v>30100</v>
      </c>
      <c r="K229" s="15" t="s">
        <v>1130</v>
      </c>
      <c r="N229" s="23">
        <f t="shared" si="51"/>
        <v>2.2259136212624586</v>
      </c>
      <c r="O229" s="23">
        <f>S229/J229</f>
        <v>9.9667774086378731E-3</v>
      </c>
      <c r="P229" s="23">
        <f>S229/K229</f>
        <v>4.4776119402985077E-3</v>
      </c>
      <c r="Q229" s="15" t="s">
        <v>1511</v>
      </c>
      <c r="R229" s="15" t="s">
        <v>354</v>
      </c>
      <c r="S229" s="15">
        <v>300</v>
      </c>
      <c r="T229" s="15" t="s">
        <v>283</v>
      </c>
      <c r="U229" s="15" t="s">
        <v>252</v>
      </c>
      <c r="V229" s="15" t="s">
        <v>253</v>
      </c>
      <c r="X229" s="15" t="s">
        <v>254</v>
      </c>
      <c r="Y229" s="15" t="s">
        <v>255</v>
      </c>
      <c r="AC229" s="15" t="s">
        <v>1986</v>
      </c>
      <c r="AD229" s="15" t="s">
        <v>1986</v>
      </c>
    </row>
    <row r="230" spans="1:30" hidden="1">
      <c r="A230" s="15" t="s">
        <v>1987</v>
      </c>
      <c r="C230" s="15" t="s">
        <v>1988</v>
      </c>
      <c r="D230" s="15" t="s">
        <v>1989</v>
      </c>
      <c r="E230" s="15" t="s">
        <v>1990</v>
      </c>
      <c r="F230" s="15" t="s">
        <v>272</v>
      </c>
      <c r="G230" s="15" t="s">
        <v>1991</v>
      </c>
      <c r="H230" s="15" t="s">
        <v>1992</v>
      </c>
      <c r="I230" s="22"/>
      <c r="J230" s="15">
        <v>49000</v>
      </c>
      <c r="K230" s="15" t="s">
        <v>627</v>
      </c>
      <c r="N230" s="23">
        <f t="shared" si="51"/>
        <v>2.204081632653061</v>
      </c>
      <c r="O230" s="23">
        <f t="shared" ref="O230:O238" si="62">W230/J230</f>
        <v>0</v>
      </c>
      <c r="P230" s="23">
        <f t="shared" ref="P230:P238" si="63">W230/K230</f>
        <v>0</v>
      </c>
      <c r="Q230" s="15" t="s">
        <v>308</v>
      </c>
      <c r="R230" s="15" t="s">
        <v>815</v>
      </c>
      <c r="S230" s="15">
        <v>300</v>
      </c>
      <c r="T230" s="15" t="s">
        <v>283</v>
      </c>
      <c r="U230" s="15" t="s">
        <v>318</v>
      </c>
      <c r="V230" s="15" t="s">
        <v>253</v>
      </c>
      <c r="X230" s="15" t="s">
        <v>254</v>
      </c>
      <c r="Y230" s="15" t="s">
        <v>255</v>
      </c>
      <c r="AC230" s="15" t="s">
        <v>1993</v>
      </c>
      <c r="AD230" s="15" t="s">
        <v>1993</v>
      </c>
    </row>
    <row r="231" spans="1:30" hidden="1">
      <c r="A231" s="15" t="s">
        <v>1994</v>
      </c>
      <c r="C231" s="15" t="s">
        <v>1995</v>
      </c>
      <c r="D231" s="15" t="s">
        <v>1996</v>
      </c>
      <c r="E231" s="15" t="s">
        <v>1997</v>
      </c>
      <c r="F231" s="15" t="s">
        <v>366</v>
      </c>
      <c r="G231" s="15" t="s">
        <v>1998</v>
      </c>
      <c r="H231" s="15" t="s">
        <v>1999</v>
      </c>
      <c r="J231" s="15">
        <v>10000</v>
      </c>
      <c r="K231" s="15" t="s">
        <v>2000</v>
      </c>
      <c r="N231" s="23">
        <f t="shared" si="51"/>
        <v>2.2000000000000002</v>
      </c>
      <c r="O231" s="23">
        <f t="shared" si="62"/>
        <v>0</v>
      </c>
      <c r="P231" s="23">
        <f t="shared" si="63"/>
        <v>0</v>
      </c>
      <c r="Q231" s="15" t="s">
        <v>308</v>
      </c>
      <c r="R231" s="15" t="s">
        <v>2001</v>
      </c>
      <c r="S231" s="15">
        <v>200</v>
      </c>
      <c r="T231" s="15" t="s">
        <v>283</v>
      </c>
      <c r="U231" s="15" t="s">
        <v>266</v>
      </c>
      <c r="V231" s="15" t="s">
        <v>253</v>
      </c>
      <c r="X231" s="15" t="s">
        <v>265</v>
      </c>
      <c r="Y231" s="15" t="s">
        <v>255</v>
      </c>
      <c r="AC231" s="15" t="s">
        <v>2002</v>
      </c>
      <c r="AD231" s="15" t="s">
        <v>2002</v>
      </c>
    </row>
    <row r="232" spans="1:30" hidden="1">
      <c r="A232" s="15" t="s">
        <v>2003</v>
      </c>
      <c r="C232" s="15" t="s">
        <v>2004</v>
      </c>
      <c r="D232" s="15" t="s">
        <v>2005</v>
      </c>
      <c r="E232" s="15" t="s">
        <v>2006</v>
      </c>
      <c r="F232" s="15" t="s">
        <v>245</v>
      </c>
      <c r="G232" s="16" t="s">
        <v>2007</v>
      </c>
      <c r="H232" s="16" t="s">
        <v>2008</v>
      </c>
      <c r="I232" s="26"/>
      <c r="J232" s="15">
        <v>10000</v>
      </c>
      <c r="K232" s="15" t="s">
        <v>2000</v>
      </c>
      <c r="N232" s="23">
        <f t="shared" si="51"/>
        <v>2.2000000000000002</v>
      </c>
      <c r="O232" s="23">
        <f t="shared" si="62"/>
        <v>0.03</v>
      </c>
      <c r="P232" s="23">
        <f t="shared" si="63"/>
        <v>1.3636363636363636E-2</v>
      </c>
      <c r="Q232" s="15" t="s">
        <v>308</v>
      </c>
      <c r="R232" s="15" t="s">
        <v>276</v>
      </c>
      <c r="S232" s="15">
        <v>200</v>
      </c>
      <c r="T232" s="15" t="s">
        <v>2009</v>
      </c>
      <c r="U232" s="15" t="s">
        <v>252</v>
      </c>
      <c r="V232" s="15" t="s">
        <v>37</v>
      </c>
      <c r="W232" s="15">
        <v>300</v>
      </c>
      <c r="X232" s="15" t="s">
        <v>2010</v>
      </c>
      <c r="Y232" s="15" t="s">
        <v>255</v>
      </c>
      <c r="AC232" s="15" t="s">
        <v>2011</v>
      </c>
      <c r="AD232" s="15" t="s">
        <v>2011</v>
      </c>
    </row>
    <row r="233" spans="1:30" hidden="1">
      <c r="A233" s="15" t="s">
        <v>2012</v>
      </c>
      <c r="C233" s="15" t="s">
        <v>2013</v>
      </c>
      <c r="D233" s="15" t="s">
        <v>2014</v>
      </c>
      <c r="E233" s="15" t="s">
        <v>1989</v>
      </c>
      <c r="F233" s="15" t="s">
        <v>272</v>
      </c>
      <c r="G233" s="15" t="s">
        <v>2015</v>
      </c>
      <c r="H233" s="15" t="s">
        <v>2016</v>
      </c>
      <c r="J233" s="15">
        <v>21000</v>
      </c>
      <c r="K233" s="15" t="s">
        <v>2017</v>
      </c>
      <c r="N233" s="23">
        <f t="shared" si="51"/>
        <v>2.0476190476190474</v>
      </c>
      <c r="O233" s="23">
        <f t="shared" si="62"/>
        <v>0</v>
      </c>
      <c r="P233" s="23">
        <f t="shared" si="63"/>
        <v>0</v>
      </c>
      <c r="Q233" s="15" t="s">
        <v>308</v>
      </c>
      <c r="R233" s="15" t="s">
        <v>354</v>
      </c>
      <c r="S233" s="15">
        <v>200</v>
      </c>
      <c r="T233" s="15" t="s">
        <v>283</v>
      </c>
      <c r="U233" s="15" t="s">
        <v>266</v>
      </c>
      <c r="V233" s="15" t="s">
        <v>253</v>
      </c>
      <c r="X233" s="15" t="s">
        <v>254</v>
      </c>
      <c r="Y233" s="15" t="s">
        <v>255</v>
      </c>
      <c r="AC233" s="15" t="s">
        <v>2018</v>
      </c>
      <c r="AD233" s="15" t="s">
        <v>2018</v>
      </c>
    </row>
    <row r="234" spans="1:30" hidden="1">
      <c r="A234" s="15" t="s">
        <v>2019</v>
      </c>
      <c r="C234" s="15" t="s">
        <v>2020</v>
      </c>
      <c r="D234" s="15" t="s">
        <v>2021</v>
      </c>
      <c r="E234" s="15" t="s">
        <v>2022</v>
      </c>
      <c r="F234" s="15" t="s">
        <v>272</v>
      </c>
      <c r="G234" s="15" t="s">
        <v>2023</v>
      </c>
      <c r="H234" s="15" t="s">
        <v>2024</v>
      </c>
      <c r="J234" s="15">
        <v>86000</v>
      </c>
      <c r="K234" s="15" t="s">
        <v>1098</v>
      </c>
      <c r="N234" s="23">
        <f t="shared" si="51"/>
        <v>2.0465116279069768</v>
      </c>
      <c r="O234" s="23">
        <f t="shared" si="62"/>
        <v>5.8139534883720929E-3</v>
      </c>
      <c r="P234" s="23">
        <f t="shared" si="63"/>
        <v>2.840909090909091E-3</v>
      </c>
      <c r="Q234" s="15" t="s">
        <v>249</v>
      </c>
      <c r="R234" s="15" t="s">
        <v>2025</v>
      </c>
      <c r="S234" s="15">
        <v>300</v>
      </c>
      <c r="T234" s="15" t="s">
        <v>283</v>
      </c>
      <c r="U234" s="15" t="s">
        <v>2026</v>
      </c>
      <c r="V234" s="15" t="s">
        <v>37</v>
      </c>
      <c r="W234" s="15">
        <v>500</v>
      </c>
      <c r="X234" s="15" t="s">
        <v>2027</v>
      </c>
      <c r="Y234" s="15" t="s">
        <v>255</v>
      </c>
      <c r="AC234" s="15" t="s">
        <v>2028</v>
      </c>
      <c r="AD234" s="15" t="s">
        <v>2028</v>
      </c>
    </row>
    <row r="235" spans="1:30" hidden="1">
      <c r="A235" s="15" t="s">
        <v>2029</v>
      </c>
      <c r="C235" s="15" t="s">
        <v>2030</v>
      </c>
      <c r="D235" s="15" t="s">
        <v>2031</v>
      </c>
      <c r="E235" s="15" t="s">
        <v>365</v>
      </c>
      <c r="F235" s="15" t="s">
        <v>366</v>
      </c>
      <c r="G235" s="15" t="s">
        <v>2032</v>
      </c>
      <c r="H235" s="15" t="s">
        <v>2033</v>
      </c>
      <c r="I235" s="22"/>
      <c r="J235" s="15">
        <v>16000</v>
      </c>
      <c r="K235" s="15" t="s">
        <v>45</v>
      </c>
      <c r="N235" s="23">
        <f t="shared" si="51"/>
        <v>2</v>
      </c>
      <c r="O235" s="23">
        <f t="shared" si="62"/>
        <v>0</v>
      </c>
      <c r="P235" s="23">
        <f t="shared" si="63"/>
        <v>0</v>
      </c>
      <c r="Q235" s="15" t="s">
        <v>308</v>
      </c>
      <c r="R235" s="15" t="s">
        <v>370</v>
      </c>
      <c r="S235" s="15">
        <v>200</v>
      </c>
      <c r="T235" s="15" t="s">
        <v>283</v>
      </c>
      <c r="U235" s="15" t="s">
        <v>371</v>
      </c>
      <c r="V235" s="15" t="s">
        <v>253</v>
      </c>
      <c r="X235" s="15" t="s">
        <v>254</v>
      </c>
      <c r="Y235" s="15" t="s">
        <v>255</v>
      </c>
      <c r="AC235" s="15" t="s">
        <v>2034</v>
      </c>
      <c r="AD235" s="15" t="s">
        <v>2034</v>
      </c>
    </row>
    <row r="236" spans="1:30" hidden="1">
      <c r="A236" s="15" t="s">
        <v>2035</v>
      </c>
      <c r="C236" s="15" t="s">
        <v>2036</v>
      </c>
      <c r="D236" s="15" t="s">
        <v>2037</v>
      </c>
      <c r="E236" s="15" t="s">
        <v>2038</v>
      </c>
      <c r="F236" s="15" t="s">
        <v>245</v>
      </c>
      <c r="G236" s="15" t="s">
        <v>2039</v>
      </c>
      <c r="H236" s="15" t="s">
        <v>2040</v>
      </c>
      <c r="J236" s="15">
        <v>35000</v>
      </c>
      <c r="K236" s="15" t="s">
        <v>814</v>
      </c>
      <c r="N236" s="23">
        <f t="shared" si="51"/>
        <v>2</v>
      </c>
      <c r="O236" s="23">
        <f t="shared" si="62"/>
        <v>0</v>
      </c>
      <c r="P236" s="23">
        <f t="shared" si="63"/>
        <v>0</v>
      </c>
      <c r="Q236" s="15" t="s">
        <v>249</v>
      </c>
      <c r="R236" s="15" t="s">
        <v>1504</v>
      </c>
      <c r="S236" s="15">
        <v>300</v>
      </c>
      <c r="T236" s="15" t="s">
        <v>283</v>
      </c>
      <c r="U236" s="15" t="s">
        <v>266</v>
      </c>
      <c r="V236" s="15" t="s">
        <v>253</v>
      </c>
      <c r="X236" s="15" t="s">
        <v>254</v>
      </c>
      <c r="Y236" s="15" t="s">
        <v>255</v>
      </c>
      <c r="AC236" s="15" t="s">
        <v>2041</v>
      </c>
      <c r="AD236" s="15" t="s">
        <v>2041</v>
      </c>
    </row>
    <row r="237" spans="1:30" hidden="1">
      <c r="A237" s="15" t="s">
        <v>2042</v>
      </c>
      <c r="C237" s="15" t="s">
        <v>2043</v>
      </c>
      <c r="D237" s="15" t="s">
        <v>2044</v>
      </c>
      <c r="E237" s="15" t="s">
        <v>2045</v>
      </c>
      <c r="F237" s="15" t="s">
        <v>245</v>
      </c>
      <c r="G237" s="15" t="s">
        <v>2046</v>
      </c>
      <c r="H237" s="15" t="s">
        <v>2047</v>
      </c>
      <c r="J237" s="15">
        <v>31000</v>
      </c>
      <c r="K237" s="15" t="s">
        <v>1468</v>
      </c>
      <c r="N237" s="23">
        <f t="shared" si="51"/>
        <v>1.8387096774193548</v>
      </c>
      <c r="O237" s="23">
        <f t="shared" si="62"/>
        <v>1.6129032258064516E-2</v>
      </c>
      <c r="P237" s="23">
        <f t="shared" si="63"/>
        <v>8.771929824561403E-3</v>
      </c>
      <c r="Q237" s="15" t="s">
        <v>249</v>
      </c>
      <c r="R237" s="15" t="s">
        <v>815</v>
      </c>
      <c r="S237" s="15">
        <v>300</v>
      </c>
      <c r="T237" s="15" t="s">
        <v>283</v>
      </c>
      <c r="U237" s="15" t="s">
        <v>266</v>
      </c>
      <c r="V237" s="15" t="s">
        <v>253</v>
      </c>
      <c r="W237" s="15">
        <v>500</v>
      </c>
      <c r="X237" s="15" t="s">
        <v>254</v>
      </c>
      <c r="Y237" s="15" t="s">
        <v>255</v>
      </c>
      <c r="AC237" s="15" t="s">
        <v>2041</v>
      </c>
      <c r="AD237" s="15" t="s">
        <v>2041</v>
      </c>
    </row>
    <row r="238" spans="1:30" hidden="1">
      <c r="A238" s="15" t="s">
        <v>2048</v>
      </c>
      <c r="C238" s="15" t="s">
        <v>2039</v>
      </c>
      <c r="D238" s="15" t="s">
        <v>2049</v>
      </c>
      <c r="E238" s="15" t="s">
        <v>2050</v>
      </c>
      <c r="F238" s="15" t="s">
        <v>272</v>
      </c>
      <c r="G238" s="15" t="s">
        <v>2051</v>
      </c>
      <c r="H238" s="15" t="s">
        <v>2052</v>
      </c>
      <c r="J238" s="15">
        <v>19458</v>
      </c>
      <c r="K238" s="15" t="s">
        <v>2053</v>
      </c>
      <c r="N238" s="23">
        <f t="shared" si="51"/>
        <v>1.7884160756501182</v>
      </c>
      <c r="O238" s="23">
        <f t="shared" si="62"/>
        <v>0</v>
      </c>
      <c r="P238" s="23">
        <f t="shared" si="63"/>
        <v>0</v>
      </c>
      <c r="Q238" s="15" t="s">
        <v>249</v>
      </c>
      <c r="R238" s="15" t="s">
        <v>637</v>
      </c>
      <c r="S238" s="15">
        <v>200</v>
      </c>
      <c r="T238" s="15" t="s">
        <v>283</v>
      </c>
      <c r="U238" s="15" t="s">
        <v>266</v>
      </c>
      <c r="V238" s="15" t="s">
        <v>253</v>
      </c>
      <c r="X238" s="15" t="s">
        <v>254</v>
      </c>
      <c r="Y238" s="15" t="s">
        <v>255</v>
      </c>
      <c r="AC238" s="15" t="s">
        <v>2054</v>
      </c>
      <c r="AD238" s="15" t="s">
        <v>2054</v>
      </c>
    </row>
    <row r="239" spans="1:30" hidden="1">
      <c r="A239" s="15" t="s">
        <v>2055</v>
      </c>
      <c r="C239" s="15" t="s">
        <v>2056</v>
      </c>
      <c r="D239" s="15" t="s">
        <v>2057</v>
      </c>
      <c r="E239" s="15" t="s">
        <v>2058</v>
      </c>
      <c r="F239" s="15" t="s">
        <v>272</v>
      </c>
      <c r="G239" s="15" t="s">
        <v>2059</v>
      </c>
      <c r="H239" s="15" t="s">
        <v>2060</v>
      </c>
      <c r="J239" s="15">
        <v>13000</v>
      </c>
      <c r="K239" s="15" t="s">
        <v>2061</v>
      </c>
      <c r="N239" s="23">
        <f t="shared" si="51"/>
        <v>1.7692307692307692</v>
      </c>
      <c r="O239" s="23">
        <f>S239/J239</f>
        <v>1.5384615384615385E-2</v>
      </c>
      <c r="P239" s="23">
        <f>S239/K239</f>
        <v>8.6956521739130436E-3</v>
      </c>
      <c r="Q239" s="15" t="s">
        <v>416</v>
      </c>
      <c r="R239" s="15" t="s">
        <v>2062</v>
      </c>
      <c r="S239" s="15">
        <v>200</v>
      </c>
      <c r="T239" s="15" t="s">
        <v>604</v>
      </c>
      <c r="U239" s="15" t="s">
        <v>266</v>
      </c>
      <c r="V239" s="15" t="s">
        <v>253</v>
      </c>
      <c r="X239" s="15" t="s">
        <v>254</v>
      </c>
      <c r="Y239" s="15" t="s">
        <v>255</v>
      </c>
      <c r="AC239" s="15" t="s">
        <v>2054</v>
      </c>
      <c r="AD239" s="15" t="s">
        <v>2054</v>
      </c>
    </row>
    <row r="240" spans="1:30" hidden="1">
      <c r="A240" s="15" t="s">
        <v>2063</v>
      </c>
      <c r="C240" s="15" t="s">
        <v>2064</v>
      </c>
      <c r="D240" s="15" t="s">
        <v>2065</v>
      </c>
      <c r="E240" s="15" t="s">
        <v>2066</v>
      </c>
      <c r="F240" s="15" t="s">
        <v>245</v>
      </c>
      <c r="G240" s="16" t="s">
        <v>2067</v>
      </c>
      <c r="H240" s="16" t="s">
        <v>2068</v>
      </c>
      <c r="I240" s="26"/>
      <c r="J240" s="15">
        <v>29000</v>
      </c>
      <c r="K240" s="15" t="s">
        <v>1348</v>
      </c>
      <c r="N240" s="23">
        <f t="shared" si="51"/>
        <v>1.7586206896551724</v>
      </c>
      <c r="O240" s="23">
        <f t="shared" ref="O240:O242" si="64">W240/J240</f>
        <v>1.0344827586206896E-2</v>
      </c>
      <c r="P240" s="23">
        <f t="shared" ref="P240:P242" si="65">W240/K240</f>
        <v>5.8823529411764705E-3</v>
      </c>
      <c r="Q240" s="15" t="s">
        <v>249</v>
      </c>
      <c r="R240" s="15" t="s">
        <v>354</v>
      </c>
      <c r="S240" s="15">
        <v>200</v>
      </c>
      <c r="T240" s="15" t="s">
        <v>355</v>
      </c>
      <c r="U240" s="15" t="s">
        <v>252</v>
      </c>
      <c r="V240" s="15" t="s">
        <v>37</v>
      </c>
      <c r="W240" s="15">
        <v>300</v>
      </c>
      <c r="X240" s="15" t="s">
        <v>2069</v>
      </c>
      <c r="Y240" s="15" t="s">
        <v>255</v>
      </c>
      <c r="AC240" s="15" t="s">
        <v>2070</v>
      </c>
      <c r="AD240" s="15" t="s">
        <v>2070</v>
      </c>
    </row>
    <row r="241" spans="1:30" hidden="1">
      <c r="A241" s="15" t="s">
        <v>2071</v>
      </c>
      <c r="C241" s="15" t="s">
        <v>2072</v>
      </c>
      <c r="D241" s="15" t="s">
        <v>2073</v>
      </c>
      <c r="E241" s="15" t="s">
        <v>2074</v>
      </c>
      <c r="F241" s="15" t="s">
        <v>272</v>
      </c>
      <c r="G241" s="15" t="s">
        <v>2075</v>
      </c>
      <c r="H241" s="15" t="s">
        <v>2076</v>
      </c>
      <c r="J241" s="15">
        <v>32000</v>
      </c>
      <c r="K241" s="15" t="s">
        <v>1340</v>
      </c>
      <c r="N241" s="23">
        <f t="shared" si="51"/>
        <v>1.75</v>
      </c>
      <c r="O241" s="23">
        <f t="shared" si="64"/>
        <v>1.5625E-2</v>
      </c>
      <c r="P241" s="23">
        <f t="shared" si="65"/>
        <v>8.9285714285714281E-3</v>
      </c>
      <c r="Q241" s="15" t="s">
        <v>249</v>
      </c>
      <c r="R241" s="15" t="s">
        <v>815</v>
      </c>
      <c r="S241" s="15">
        <v>300</v>
      </c>
      <c r="T241" s="15" t="s">
        <v>604</v>
      </c>
      <c r="U241" s="15" t="s">
        <v>266</v>
      </c>
      <c r="V241" s="15" t="s">
        <v>253</v>
      </c>
      <c r="W241" s="15">
        <v>500</v>
      </c>
      <c r="X241" s="15" t="s">
        <v>251</v>
      </c>
      <c r="Y241" s="15" t="s">
        <v>255</v>
      </c>
      <c r="AC241" s="15" t="s">
        <v>2077</v>
      </c>
      <c r="AD241" s="15" t="s">
        <v>2077</v>
      </c>
    </row>
    <row r="242" spans="1:30" hidden="1">
      <c r="A242" s="15" t="s">
        <v>2078</v>
      </c>
      <c r="C242" s="15" t="s">
        <v>2079</v>
      </c>
      <c r="D242" s="15" t="s">
        <v>2080</v>
      </c>
      <c r="E242" s="15" t="s">
        <v>2081</v>
      </c>
      <c r="F242" s="15" t="s">
        <v>245</v>
      </c>
      <c r="G242" s="15" t="s">
        <v>2082</v>
      </c>
      <c r="H242" s="15" t="s">
        <v>2083</v>
      </c>
      <c r="J242" s="15">
        <v>25000</v>
      </c>
      <c r="K242" s="15" t="s">
        <v>1536</v>
      </c>
      <c r="N242" s="23">
        <f t="shared" si="51"/>
        <v>1.6</v>
      </c>
      <c r="O242" s="23">
        <f t="shared" si="64"/>
        <v>0</v>
      </c>
      <c r="P242" s="23">
        <f t="shared" si="65"/>
        <v>0</v>
      </c>
      <c r="Q242" s="15" t="s">
        <v>308</v>
      </c>
      <c r="R242" s="15" t="s">
        <v>815</v>
      </c>
      <c r="S242" s="15">
        <v>200</v>
      </c>
      <c r="T242" s="15" t="s">
        <v>283</v>
      </c>
      <c r="U242" s="15" t="s">
        <v>252</v>
      </c>
      <c r="V242" s="15" t="s">
        <v>253</v>
      </c>
      <c r="X242" s="15" t="s">
        <v>251</v>
      </c>
      <c r="Y242" s="15" t="s">
        <v>255</v>
      </c>
      <c r="AC242" s="15" t="s">
        <v>2084</v>
      </c>
      <c r="AD242" s="15" t="s">
        <v>2084</v>
      </c>
    </row>
    <row r="243" spans="1:30" hidden="1">
      <c r="A243" s="15" t="s">
        <v>2085</v>
      </c>
      <c r="C243" s="15" t="s">
        <v>2086</v>
      </c>
      <c r="D243" s="15" t="s">
        <v>2087</v>
      </c>
      <c r="E243" s="15" t="s">
        <v>2088</v>
      </c>
      <c r="F243" s="15" t="s">
        <v>272</v>
      </c>
      <c r="G243" s="15" t="s">
        <v>2089</v>
      </c>
      <c r="H243" s="15" t="s">
        <v>2090</v>
      </c>
      <c r="J243" s="15">
        <v>100350</v>
      </c>
      <c r="K243" s="15" t="s">
        <v>393</v>
      </c>
      <c r="N243" s="23">
        <f t="shared" si="51"/>
        <v>1.5944195316392626</v>
      </c>
      <c r="O243" s="23">
        <f>S243/J243</f>
        <v>2.9895366218236174E-3</v>
      </c>
      <c r="P243" s="23">
        <f>S243/K243</f>
        <v>1.8749999999999999E-3</v>
      </c>
      <c r="Q243" s="15" t="s">
        <v>416</v>
      </c>
      <c r="R243" s="15" t="s">
        <v>2091</v>
      </c>
      <c r="S243" s="15">
        <v>300</v>
      </c>
      <c r="T243" s="15" t="s">
        <v>283</v>
      </c>
      <c r="U243" s="15" t="s">
        <v>252</v>
      </c>
      <c r="V243" s="15" t="s">
        <v>37</v>
      </c>
      <c r="W243" s="15">
        <v>500</v>
      </c>
      <c r="X243" s="15" t="s">
        <v>2092</v>
      </c>
      <c r="Y243" s="15" t="s">
        <v>255</v>
      </c>
      <c r="AC243" s="15" t="s">
        <v>2093</v>
      </c>
      <c r="AD243" s="15" t="s">
        <v>2093</v>
      </c>
    </row>
    <row r="244" spans="1:30" hidden="1">
      <c r="A244" s="15" t="s">
        <v>2094</v>
      </c>
      <c r="C244" s="15" t="s">
        <v>2095</v>
      </c>
      <c r="D244" s="15" t="s">
        <v>2096</v>
      </c>
      <c r="E244" s="15" t="s">
        <v>2097</v>
      </c>
      <c r="F244" s="15" t="s">
        <v>245</v>
      </c>
      <c r="G244" s="15" t="s">
        <v>2098</v>
      </c>
      <c r="H244" s="15" t="s">
        <v>2099</v>
      </c>
      <c r="J244" s="15">
        <v>22000</v>
      </c>
      <c r="K244" s="15" t="s">
        <v>1641</v>
      </c>
      <c r="N244" s="23">
        <f t="shared" si="51"/>
        <v>1.5909090909090908</v>
      </c>
      <c r="O244" s="23">
        <f t="shared" ref="O244:O246" si="66">W244/J244</f>
        <v>2.2727272727272728E-2</v>
      </c>
      <c r="P244" s="23">
        <f t="shared" ref="P244:P246" si="67">W244/K244</f>
        <v>1.4285714285714285E-2</v>
      </c>
      <c r="Q244" s="15" t="s">
        <v>249</v>
      </c>
      <c r="R244" s="15" t="s">
        <v>2025</v>
      </c>
      <c r="S244" s="15">
        <v>200</v>
      </c>
      <c r="T244" s="15" t="s">
        <v>254</v>
      </c>
      <c r="U244" s="15" t="s">
        <v>1994</v>
      </c>
      <c r="V244" s="15" t="s">
        <v>253</v>
      </c>
      <c r="W244" s="15">
        <v>500</v>
      </c>
      <c r="X244" s="15" t="s">
        <v>254</v>
      </c>
      <c r="Y244" s="15" t="s">
        <v>255</v>
      </c>
      <c r="AC244" s="15" t="s">
        <v>2100</v>
      </c>
      <c r="AD244" s="15" t="s">
        <v>2100</v>
      </c>
    </row>
    <row r="245" spans="1:30" hidden="1">
      <c r="A245" s="15" t="s">
        <v>2101</v>
      </c>
      <c r="C245" s="15" t="s">
        <v>2102</v>
      </c>
      <c r="D245" s="15" t="s">
        <v>2103</v>
      </c>
      <c r="E245" s="15" t="s">
        <v>2104</v>
      </c>
      <c r="F245" s="15" t="s">
        <v>272</v>
      </c>
      <c r="G245" s="15" t="s">
        <v>2105</v>
      </c>
      <c r="H245" s="15" t="s">
        <v>2106</v>
      </c>
      <c r="J245" s="15">
        <v>12146</v>
      </c>
      <c r="K245" s="15" t="s">
        <v>2107</v>
      </c>
      <c r="N245" s="23">
        <f t="shared" si="51"/>
        <v>1.5533508974147867</v>
      </c>
      <c r="O245" s="23">
        <f t="shared" si="66"/>
        <v>2.469948954388276E-2</v>
      </c>
      <c r="P245" s="23">
        <f t="shared" si="67"/>
        <v>1.5900779138177772E-2</v>
      </c>
      <c r="Q245" s="15" t="s">
        <v>542</v>
      </c>
      <c r="R245" s="15" t="s">
        <v>2108</v>
      </c>
      <c r="S245" s="15">
        <v>200</v>
      </c>
      <c r="T245" s="15" t="s">
        <v>251</v>
      </c>
      <c r="U245" s="15" t="s">
        <v>266</v>
      </c>
      <c r="V245" s="15" t="s">
        <v>253</v>
      </c>
      <c r="W245" s="15">
        <v>300</v>
      </c>
      <c r="X245" s="15" t="s">
        <v>251</v>
      </c>
      <c r="Y245" s="15" t="s">
        <v>255</v>
      </c>
      <c r="AC245" s="15" t="s">
        <v>2109</v>
      </c>
      <c r="AD245" s="15" t="s">
        <v>2109</v>
      </c>
    </row>
    <row r="246" spans="1:30" hidden="1">
      <c r="A246" s="15" t="s">
        <v>2110</v>
      </c>
      <c r="C246" s="15" t="s">
        <v>2111</v>
      </c>
      <c r="D246" s="15" t="s">
        <v>2112</v>
      </c>
      <c r="E246" s="15" t="s">
        <v>2080</v>
      </c>
      <c r="F246" s="15" t="s">
        <v>245</v>
      </c>
      <c r="G246" s="15" t="s">
        <v>2113</v>
      </c>
      <c r="H246" s="15" t="s">
        <v>2114</v>
      </c>
      <c r="J246" s="15">
        <v>31000</v>
      </c>
      <c r="K246" s="15" t="s">
        <v>1486</v>
      </c>
      <c r="N246" s="23">
        <f t="shared" si="51"/>
        <v>1.4838709677419355</v>
      </c>
      <c r="O246" s="23">
        <f t="shared" si="66"/>
        <v>0</v>
      </c>
      <c r="P246" s="23">
        <f t="shared" si="67"/>
        <v>0</v>
      </c>
      <c r="Q246" s="15" t="s">
        <v>308</v>
      </c>
      <c r="R246" s="15" t="s">
        <v>276</v>
      </c>
      <c r="S246" s="15">
        <v>300</v>
      </c>
      <c r="T246" s="15" t="s">
        <v>265</v>
      </c>
      <c r="U246" s="15" t="s">
        <v>252</v>
      </c>
      <c r="V246" s="15" t="s">
        <v>253</v>
      </c>
      <c r="X246" s="15" t="s">
        <v>254</v>
      </c>
      <c r="Y246" s="15" t="s">
        <v>255</v>
      </c>
      <c r="AC246" s="15" t="s">
        <v>2115</v>
      </c>
      <c r="AD246" s="15" t="s">
        <v>2115</v>
      </c>
    </row>
    <row r="247" spans="1:30" hidden="1">
      <c r="A247" s="15" t="s">
        <v>2116</v>
      </c>
      <c r="C247" s="15" t="s">
        <v>2117</v>
      </c>
      <c r="D247" s="15" t="s">
        <v>2118</v>
      </c>
      <c r="E247" s="15" t="s">
        <v>2119</v>
      </c>
      <c r="F247" s="15" t="s">
        <v>245</v>
      </c>
      <c r="G247" s="15" t="s">
        <v>2120</v>
      </c>
      <c r="H247" s="15" t="s">
        <v>2121</v>
      </c>
      <c r="I247" s="22"/>
      <c r="J247" s="15">
        <v>1.6</v>
      </c>
      <c r="K247" s="15" t="s">
        <v>2122</v>
      </c>
      <c r="N247" s="23" t="e">
        <f t="shared" si="51"/>
        <v>#VALUE!</v>
      </c>
      <c r="O247" s="23">
        <f>S247/J247</f>
        <v>125</v>
      </c>
      <c r="P247" s="23" t="e">
        <f>S247/K247</f>
        <v>#VALUE!</v>
      </c>
      <c r="Q247" s="15" t="s">
        <v>908</v>
      </c>
      <c r="R247" s="15" t="s">
        <v>2123</v>
      </c>
      <c r="S247" s="15">
        <v>200</v>
      </c>
      <c r="T247" s="15" t="s">
        <v>329</v>
      </c>
      <c r="U247" s="15" t="s">
        <v>266</v>
      </c>
      <c r="V247" s="15" t="s">
        <v>37</v>
      </c>
      <c r="W247" s="15">
        <v>300</v>
      </c>
      <c r="X247" s="15" t="s">
        <v>696</v>
      </c>
      <c r="Y247" s="15" t="s">
        <v>255</v>
      </c>
      <c r="AC247" s="15" t="s">
        <v>2124</v>
      </c>
      <c r="AD247" s="15" t="s">
        <v>2124</v>
      </c>
    </row>
    <row r="248" spans="1:30" hidden="1">
      <c r="A248" s="15" t="s">
        <v>2125</v>
      </c>
      <c r="C248" s="15" t="s">
        <v>2113</v>
      </c>
      <c r="D248" s="15" t="s">
        <v>2126</v>
      </c>
      <c r="E248" s="15" t="s">
        <v>2127</v>
      </c>
      <c r="F248" s="15" t="s">
        <v>272</v>
      </c>
      <c r="G248" s="15" t="s">
        <v>2128</v>
      </c>
      <c r="H248" s="15" t="s">
        <v>2129</v>
      </c>
      <c r="J248" s="15">
        <v>21000</v>
      </c>
      <c r="K248" s="15" t="s">
        <v>1300</v>
      </c>
      <c r="N248" s="23">
        <f t="shared" si="51"/>
        <v>1.1904761904761905</v>
      </c>
      <c r="O248" s="23">
        <f t="shared" ref="O248:O254" si="68">W248/J248</f>
        <v>0</v>
      </c>
      <c r="P248" s="23">
        <f t="shared" ref="P248:P254" si="69">W248/K248</f>
        <v>0</v>
      </c>
      <c r="Q248" s="15" t="s">
        <v>877</v>
      </c>
      <c r="R248" s="15" t="s">
        <v>276</v>
      </c>
      <c r="S248" s="15">
        <v>200</v>
      </c>
      <c r="T248" s="15" t="s">
        <v>253</v>
      </c>
      <c r="U248" s="15" t="s">
        <v>252</v>
      </c>
      <c r="V248" s="15" t="s">
        <v>253</v>
      </c>
      <c r="X248" s="15" t="s">
        <v>254</v>
      </c>
      <c r="Y248" s="15" t="s">
        <v>255</v>
      </c>
      <c r="AC248" s="15" t="s">
        <v>2130</v>
      </c>
      <c r="AD248" s="15" t="s">
        <v>2130</v>
      </c>
    </row>
    <row r="249" spans="1:30" hidden="1">
      <c r="A249" s="15" t="s">
        <v>2131</v>
      </c>
      <c r="C249" s="15" t="s">
        <v>2120</v>
      </c>
      <c r="D249" s="15" t="s">
        <v>2132</v>
      </c>
      <c r="E249" s="15" t="s">
        <v>2133</v>
      </c>
      <c r="F249" s="15" t="s">
        <v>245</v>
      </c>
      <c r="G249" s="16" t="s">
        <v>2134</v>
      </c>
      <c r="H249" s="16" t="s">
        <v>2135</v>
      </c>
      <c r="I249" s="16"/>
      <c r="J249" s="15">
        <v>63000</v>
      </c>
      <c r="K249" s="15" t="s">
        <v>814</v>
      </c>
      <c r="N249" s="23">
        <f t="shared" si="51"/>
        <v>1.1111111111111112</v>
      </c>
      <c r="O249" s="23">
        <f t="shared" si="68"/>
        <v>7.9365079365079361E-3</v>
      </c>
      <c r="P249" s="23">
        <f t="shared" si="69"/>
        <v>7.1428571428571426E-3</v>
      </c>
      <c r="Q249" s="15" t="s">
        <v>249</v>
      </c>
      <c r="R249" s="15" t="s">
        <v>2136</v>
      </c>
      <c r="S249" s="15">
        <v>300</v>
      </c>
      <c r="T249" s="15" t="s">
        <v>283</v>
      </c>
      <c r="U249" s="15" t="s">
        <v>266</v>
      </c>
      <c r="V249" s="15" t="s">
        <v>37</v>
      </c>
      <c r="W249" s="15">
        <v>500</v>
      </c>
      <c r="X249" s="15" t="s">
        <v>2137</v>
      </c>
      <c r="Y249" s="15" t="s">
        <v>255</v>
      </c>
      <c r="AC249" s="15" t="s">
        <v>2138</v>
      </c>
      <c r="AD249" s="15" t="s">
        <v>2138</v>
      </c>
    </row>
    <row r="250" spans="1:30" ht="14.25" hidden="1" customHeight="1">
      <c r="A250" s="15" t="s">
        <v>2139</v>
      </c>
      <c r="C250" s="15" t="s">
        <v>2140</v>
      </c>
      <c r="E250" s="15" t="s">
        <v>2141</v>
      </c>
      <c r="F250" s="15" t="s">
        <v>245</v>
      </c>
      <c r="G250" s="29" t="s">
        <v>2142</v>
      </c>
      <c r="H250" s="15" t="s">
        <v>2154</v>
      </c>
      <c r="I250" s="16"/>
      <c r="J250" s="15">
        <v>23000</v>
      </c>
      <c r="K250" s="15" t="s">
        <v>2144</v>
      </c>
      <c r="N250" s="23">
        <f t="shared" si="51"/>
        <v>1.0434782608695652</v>
      </c>
      <c r="O250" s="23">
        <f t="shared" si="68"/>
        <v>1.3043478260869565E-2</v>
      </c>
      <c r="P250" s="23">
        <f t="shared" si="69"/>
        <v>1.2500000000000001E-2</v>
      </c>
      <c r="Q250" s="15" t="s">
        <v>249</v>
      </c>
      <c r="R250" s="15" t="s">
        <v>543</v>
      </c>
      <c r="S250" s="15">
        <v>200</v>
      </c>
      <c r="T250" s="15" t="s">
        <v>329</v>
      </c>
      <c r="U250" s="15" t="s">
        <v>252</v>
      </c>
      <c r="V250" s="15" t="s">
        <v>37</v>
      </c>
      <c r="W250" s="15">
        <v>300</v>
      </c>
      <c r="X250" s="15" t="s">
        <v>2145</v>
      </c>
      <c r="Y250" s="15" t="s">
        <v>255</v>
      </c>
      <c r="AC250" s="15" t="s">
        <v>2146</v>
      </c>
      <c r="AD250" s="15" t="s">
        <v>2146</v>
      </c>
    </row>
    <row r="251" spans="1:30" ht="15" hidden="1" customHeight="1">
      <c r="A251" s="15" t="s">
        <v>2147</v>
      </c>
      <c r="C251" s="15" t="s">
        <v>2067</v>
      </c>
      <c r="E251" s="15" t="s">
        <v>2148</v>
      </c>
      <c r="F251" s="15" t="s">
        <v>245</v>
      </c>
      <c r="G251" s="15" t="s">
        <v>2149</v>
      </c>
      <c r="H251" s="15" t="s">
        <v>2150</v>
      </c>
      <c r="J251" s="15">
        <v>23000</v>
      </c>
      <c r="K251" s="15" t="s">
        <v>2061</v>
      </c>
      <c r="N251" s="23">
        <f t="shared" si="51"/>
        <v>1</v>
      </c>
      <c r="O251" s="23">
        <f t="shared" si="68"/>
        <v>1.3043478260869565E-2</v>
      </c>
      <c r="P251" s="23">
        <f t="shared" si="69"/>
        <v>1.3043478260869565E-2</v>
      </c>
      <c r="Q251" s="15" t="s">
        <v>249</v>
      </c>
      <c r="R251" s="15" t="s">
        <v>815</v>
      </c>
      <c r="S251" s="15">
        <v>200</v>
      </c>
      <c r="T251" s="15" t="s">
        <v>283</v>
      </c>
      <c r="U251" s="15" t="s">
        <v>252</v>
      </c>
      <c r="V251" s="15" t="s">
        <v>37</v>
      </c>
      <c r="W251" s="15">
        <v>300</v>
      </c>
      <c r="X251" s="15" t="s">
        <v>251</v>
      </c>
      <c r="Y251" s="15" t="s">
        <v>255</v>
      </c>
      <c r="AC251" s="15" t="s">
        <v>2151</v>
      </c>
      <c r="AD251" s="15" t="s">
        <v>2151</v>
      </c>
    </row>
    <row r="252" spans="1:30" hidden="1">
      <c r="A252" s="15" t="s">
        <v>2152</v>
      </c>
      <c r="C252" s="15" t="s">
        <v>2142</v>
      </c>
      <c r="E252" s="15" t="s">
        <v>2126</v>
      </c>
      <c r="F252" s="15" t="s">
        <v>245</v>
      </c>
      <c r="G252" s="16" t="s">
        <v>2153</v>
      </c>
      <c r="H252" s="16" t="s">
        <v>2154</v>
      </c>
      <c r="I252" s="26"/>
      <c r="J252" s="15">
        <v>36000</v>
      </c>
      <c r="K252" s="15" t="s">
        <v>2155</v>
      </c>
      <c r="N252" s="23">
        <f t="shared" si="51"/>
        <v>0.74444444444444446</v>
      </c>
      <c r="O252" s="23">
        <f t="shared" si="68"/>
        <v>1.3888888888888888E-2</v>
      </c>
      <c r="P252" s="23">
        <f t="shared" si="69"/>
        <v>1.8656716417910446E-2</v>
      </c>
      <c r="Q252" s="15" t="s">
        <v>249</v>
      </c>
      <c r="R252" s="15" t="s">
        <v>276</v>
      </c>
      <c r="S252" s="15">
        <v>300</v>
      </c>
      <c r="T252" s="15" t="s">
        <v>283</v>
      </c>
      <c r="U252" s="15" t="s">
        <v>371</v>
      </c>
      <c r="V252" s="15" t="s">
        <v>253</v>
      </c>
      <c r="W252" s="15">
        <v>500</v>
      </c>
      <c r="X252" s="15" t="s">
        <v>2154</v>
      </c>
      <c r="Y252" s="15" t="s">
        <v>255</v>
      </c>
      <c r="AC252" s="15" t="s">
        <v>2156</v>
      </c>
      <c r="AD252" s="15" t="s">
        <v>2156</v>
      </c>
    </row>
    <row r="253" spans="1:30" hidden="1">
      <c r="A253" s="15" t="s">
        <v>2157</v>
      </c>
      <c r="C253" s="15" t="s">
        <v>2149</v>
      </c>
      <c r="E253" s="15" t="s">
        <v>2158</v>
      </c>
      <c r="F253" s="15" t="s">
        <v>245</v>
      </c>
      <c r="H253" s="15" t="s">
        <v>2159</v>
      </c>
      <c r="J253" s="15">
        <v>23000</v>
      </c>
      <c r="K253" s="15" t="s">
        <v>186</v>
      </c>
      <c r="N253" s="23">
        <f t="shared" si="51"/>
        <v>0.69565217391304346</v>
      </c>
      <c r="O253" s="23">
        <f t="shared" si="68"/>
        <v>1.3043478260869565E-2</v>
      </c>
      <c r="P253" s="23">
        <f t="shared" si="69"/>
        <v>1.8749999999999999E-2</v>
      </c>
      <c r="Q253" s="15" t="s">
        <v>308</v>
      </c>
      <c r="R253" s="15" t="s">
        <v>2160</v>
      </c>
      <c r="S253" s="15">
        <v>200</v>
      </c>
      <c r="T253" s="15" t="s">
        <v>283</v>
      </c>
      <c r="U253" s="15" t="s">
        <v>371</v>
      </c>
      <c r="V253" s="15" t="s">
        <v>253</v>
      </c>
      <c r="W253" s="15">
        <v>300</v>
      </c>
      <c r="X253" s="15" t="s">
        <v>251</v>
      </c>
      <c r="Y253" s="15" t="s">
        <v>255</v>
      </c>
      <c r="AC253" s="15" t="s">
        <v>2161</v>
      </c>
      <c r="AD253" s="15" t="s">
        <v>2161</v>
      </c>
    </row>
    <row r="254" spans="1:30" hidden="1">
      <c r="A254" s="15" t="s">
        <v>2162</v>
      </c>
      <c r="C254" s="15" t="s">
        <v>2046</v>
      </c>
      <c r="E254" s="15" t="s">
        <v>2058</v>
      </c>
      <c r="F254" s="15" t="s">
        <v>272</v>
      </c>
      <c r="H254" s="15" t="s">
        <v>2163</v>
      </c>
      <c r="J254" s="15">
        <v>11000</v>
      </c>
      <c r="K254" s="15" t="s">
        <v>2164</v>
      </c>
      <c r="N254" s="23">
        <f t="shared" si="51"/>
        <v>0.62036363636363634</v>
      </c>
      <c r="O254" s="23">
        <f t="shared" si="68"/>
        <v>0</v>
      </c>
      <c r="P254" s="23">
        <f t="shared" si="69"/>
        <v>0</v>
      </c>
      <c r="Q254" s="15" t="s">
        <v>308</v>
      </c>
      <c r="R254" s="15" t="s">
        <v>2062</v>
      </c>
      <c r="S254" s="15">
        <v>200</v>
      </c>
      <c r="T254" s="15" t="s">
        <v>604</v>
      </c>
      <c r="U254" s="15" t="s">
        <v>266</v>
      </c>
      <c r="V254" s="15" t="s">
        <v>253</v>
      </c>
      <c r="X254" s="15" t="s">
        <v>254</v>
      </c>
      <c r="Y254" s="15" t="s">
        <v>255</v>
      </c>
      <c r="AC254" s="15" t="s">
        <v>2165</v>
      </c>
      <c r="AD254" s="15" t="s">
        <v>2165</v>
      </c>
    </row>
  </sheetData>
  <autoFilter ref="A1:X254" xr:uid="{00000000-0009-0000-0000-000002000000}">
    <filterColumn colId="6">
      <colorFilter dxfId="29"/>
    </filterColumn>
    <filterColumn colId="8">
      <filters blank="1"/>
    </filterColumn>
    <filterColumn colId="16">
      <filters>
        <filter val="彩妆"/>
        <filter val="护肤"/>
        <filter val="护肤,彩妆"/>
        <filter val="护肤,彩妆,穿搭"/>
        <filter val="护肤,彩妆,美食"/>
        <filter val="护肤,母婴"/>
      </filters>
    </filterColumn>
    <filterColumn colId="18">
      <filters>
        <filter val="200"/>
        <filter val="300"/>
      </filters>
    </filterColumn>
    <filterColumn colId="23">
      <filters>
        <filter val="."/>
        <filter val="https://www.xiaohongshu.com/discovery/item/5f4f778b000000000101e2fa?xhsshare=CopyLink&amp;appuid=5e6c63b60000000001007765&amp;apptime=1606330773"/>
        <filter val="https://www.xiaohongshu.com/discovery/item/5f9d0a56000000000101fae3?xhsshare=CopyLink&amp;appuid=5c84ce96000000001203115a&amp;apptime=1606375542"/>
        <filter val="https://www.xiaohongshu.com/discovery/item/5fa4c68300000000010043a0?xhsshare=CopyLink&amp;appuid=5f12f9d8000000000101f3ea&amp;apptime=1606296358"/>
        <filter val="https://www.xiaohongshu.com/discovery/item/5fbb3640000000000101c006?xhsshare=CopyLink&amp;appuid=5e60d5b0000000000100050b&amp;apptime=1606300417"/>
        <filter val="https://www.xiaohongshu.com/discovery/item/5fbe014d0000000001000f7f?xhsshare=CopyLink&amp;appuid=5ac8580a4eacab3847a89cf3&amp;apptime=1606287707"/>
        <filter val="https://www.xiaohongshu.com/user/profile/5927fb535e87e73932bd7066?xhsshare=CopyLink&amp;appuid=5927fb535e87e73932bd7066&amp;apptime=1593521659"/>
        <filter val="https://www.xiaohongshu.com/user/profile/5a325d9a4eacab43e7ed8296?xhsshare=CopyLink&amp;appuid=5a325d9a4eacab43e7ed8296&amp;apptime=1600107389"/>
        <filter val="https://www.xiaohongshu.com/user/profile/5a7efe9411be104e432a774b?xhsshare=CopyLink&amp;appuid=5a7efe9411be104e432a774b&amp;apptime=1606374343"/>
        <filter val="https://www.xiaohongshu.com/user/profile/5b32df97f7e8b94521dd3098?xhsshare=CopyLink&amp;appuid=5e035e1700000000010047a2&amp;apptime=1606320312"/>
        <filter val="https://www.xiaohongshu.com/user/profile/5b59c41f11be10507f29451f?xhsshare=CopyLink&amp;appuid=5b59c41f11be10507f29451f&amp;apptime=1606294603"/>
        <filter val="https://www.xiaohongshu.com/user/profile/5bcc16238c138d0001f31079?xhsshare=CopyLink&amp;appuid=5bcc16238c138d0001f31079&amp;apptime=1563426503"/>
        <filter val="https://www.xiaohongshu.com/user/profile/5bcc276083f1170001689b55?xhsshare=CopyLink&amp;appuid=5bcc276083f1170001689b55&amp;apptime=1583306415"/>
        <filter val="https://www.xiaohongshu.com/user/profile/5bd58e8a1012ed00015a0a10?xhsshare=CopyLink&amp;appuid=5bd58e8a1012ed00015a0a10&amp;apptime=1584947731"/>
        <filter val="https://www.xiaohongshu.com/user/profile/5f0dc27a0000000001004446?xhsshare=CopyLink&amp;appuid=59ae2e1150c4b4672725c4f8&amp;apptime=1604898785"/>
        <filter val="K Lin姑妈发布了一篇小红书笔记，快来看吧！😆 YKpp2aDzdfB3mWe 😆 http://xhslink.com/Idn5U，复制本条信息，打开【小红书】App查看精彩内容！"/>
        <filter val="ouni酱酱发布了一篇小红书笔记，快来看吧！😆 VRUKm3qvyE0oL8z 😆 http://xhslink.com/bMUUU，复制本条信息，打开【小红书】App查看精彩内容！"/>
        <filter val="一位靓妹而已发布了一篇小红书笔记，快来看吧！😆 dAVRTACyIgqDJKT 😆 http://xhslink.com/h865U，复制本条信息，打开【小红书】App查看精彩内容！"/>
        <filter val="五花肉本肉发布了一篇小红书笔记，快来看吧！😆 ZpOO91JhhdshhCW 😆 http://xhslink.com/Sq7TU，复制本条信息，打开【小红书】App查看精彩内容！"/>
        <filter val="勃艮第红的布丁发布了一篇小红书笔记，快来看吧！😆 iFic1S0XCvbb4XZ 😆 http://xhslink.com/mpz0U，复制本条信息，打开【小红书】App查看精彩内容！"/>
        <filter val="勿忘心安发布了一篇小红书笔记，快来看吧！😆 ITmnJVEFnItKnXF 😆 http://xhslink.com/QbQWU，复制本条信息，打开【小红书】App查看精彩内容！"/>
        <filter val="可爱小球发布了一篇小红书笔记，快来看吧！😆 S8vZio9MWENeYvM 😆 http://xhslink.com/x9ITU，复制本条信息，打开【小红书】App查看精彩内容！"/>
        <filter val="多肉葡萄🍇发布了一篇小红书笔记，快来看吧！😆 I8p8McNvWmSUgaj 😆 http://xhslink.com/KgyTU，复制本条信息，打开【小红书】App查看精彩内容！"/>
        <filter val="实.发布了一篇小红书笔记，快来看吧！😆 FcRgTWTz3XLC7po 😆 http://xhslink.com/YlXTU，复制本条信息，打开【小红书】App查看精彩内容！"/>
        <filter val="小卷卷卷c发布了一篇小红书笔记，快来看吧！😆 GzQGVmSUjH5A9zh 😆 http://xhslink.com/CbTTU，复制本条信息，打开【小红书】App查看精彩内容！"/>
        <filter val="小松鼠耸耸发布了一篇小红书笔记，快来看吧！😆 KTBlHxSVOWKdZri 😆 http://xhslink.com/beKTU，复制本条信息，打开【小红书】App查看精彩内容！"/>
        <filter val="幸运姐姐吖发布了一篇小红书笔记，快来看吧！😆 I37r5JOpdfEoghm 😆 http://xhslink.com/WkR7U，复制本条信息，打开【小红书】App查看精彩内容！"/>
        <filter val="悠尤有柚发布了一篇小红书笔记，快来看吧！😆 0LlcWhXIK0KXlCE 😆 http://xhslink.com/XtGUU，复制本条信息，打开【小红书】App查看精彩内容！"/>
        <filter val="放羊的小昭发布了一篇小红书笔记，快来看吧！😆 uFg9idmzx4ASZTZ 😆 http://xhslink.com/rxT5U，复制本条信息，打开【小红书】App查看精彩内容！"/>
        <filter val="敏宝发布了一篇小红书笔记，快来看吧！😆 KJ9qCQkAAzTMyJv 😆 http://xhslink.com/mDJ1U，复制本条信息，打开【小红书】App查看精彩内容！"/>
        <filter val="日奈发布了一篇小红书笔记，快来看吧！😆 ljW8k6EU2UanymE 😆 http://xhslink.com/VY55U，复制本条信息，打开【小红书】App查看精彩内容！"/>
        <filter val="星星发布了一篇小红书笔记，快来看吧！😆 DgC6sNXEw11C0D2 😆 http://xhslink.com/t0a1U，复制本条信息，打开【小红书】App查看精彩内容！"/>
        <filter val="汤汤喜欢AA发布了一篇小红书笔记，快来看吧！😆 uRlmtLrUkGJp9Tp 😆 http://xhslink.com/UtITU，复制本条信息，打开【小红书】App查看精彩内容！"/>
        <filter val="涛涛立志变瘦发布了一篇小红书笔记，快来看吧！😆 ZNo5RrwRSDB9bqM 😆 http://xhslink.com/UXRXU，复制本条信息，打开【小红书】App查看精彩内容！"/>
        <filter val="甜桃兔丸子发布了一篇小红书笔记，快来看吧！😆 lI8MoI8IY9hVwLg 😆 http://xhslink.com/r7KTU，复制本条信息，打开【小红书】App查看精彩内容！"/>
        <filter val="神兜V发布了一篇小红书笔记，快来看吧！😆 sEJWppxyQSJ9DDT 😆 http://xhslink.com/lux1U，复制本条信息，打开【小红书】App查看精彩内容！"/>
        <filter val="福子的异想世界发布了一篇小红书笔记，快来看吧！😆 Wlj7kYM6PfpclH0 😆 http://xhslink.com/PiNTU，复制本条信息，打开【小红书】App查看精彩内容！"/>
        <filter val="糯米姐姐ss🦋发布了一篇小红书笔记，快来看吧！😆 prs2O02PFle2EzW 😆 http://xhslink.com/ymJUU，复制本条信息，打开【小红书】App查看精彩内容！"/>
        <filter val="芝士cookies发布了一篇小红书笔记，快来看吧！😆 zOIU2NyjgQIORsW 😆 http://xhslink.com/ByETU，复制本条信息，打开【小红书】App查看精彩内容！"/>
        <filter val="草莓味的肉肉发布了一篇小红书笔记，快来看吧！😆 afi3PjBpKkrYNz7 😆 http://xhslink.com/67M1U，复制本条信息，打开【小红书】App查看精彩内容！"/>
        <filter val="西西发布了一篇小红书笔记，快来看吧！😆 rY0U5rmEytkCM1W 😆 http://xhslink.com/cok4U，复制本条信息，打开【小红书】App查看精彩内容！"/>
        <filter val="辰飞发布了一篇小红书笔记，快来看吧！😆 zNZ1T0UyR1cmTek 😆 http://xhslink.com/yHITU，复制本条信息，打开【小红书】App查看精彩内容！"/>
        <filter val="阿密529发布了一篇小红书笔记，快来看吧！😆 npnUjL96nxejI4P 😆 http://xhslink.com/7rFaV，复制本条信息，打开【小红书】App查看精彩内容！"/>
        <filter val="雾凇野菜发布了一篇小红书笔记，快来看吧！😆 jIJoCYCF3g11LQo 😆 http://xhslink.com/ioJTU，复制本条信息，打开【小红书】App查看精彩内容！"/>
        <filter val="马多云小活泼发布了一篇小红书笔记，快来看吧！😆 8wcagof0vu3P4Om 😆 http://xhslink.com/zuyTU，复制本条信息，打开【小红书】App查看精彩内容！"/>
        <filter val="鹿的角发布了一篇小红书笔记，快来看吧！😆 KTS0ua9hTv8ghH0 😆 http://xhslink.com/XCGWU，复制本条信息，打开【小红书】App查看精彩内容！"/>
      </filters>
    </filterColumn>
  </autoFilter>
  <hyperlinks>
    <hyperlink ref="H49" r:id="rId1" xr:uid="{00000000-0004-0000-0200-000000000000}"/>
  </hyperlinks>
  <pageMargins left="0.75" right="0.75" top="1" bottom="1" header="0.5" footer="0.5"/>
  <pageSetup paperSize="9" orientation="portrait"/>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5"/>
  <sheetViews>
    <sheetView workbookViewId="0">
      <selection activeCell="D27" sqref="D27"/>
    </sheetView>
  </sheetViews>
  <sheetFormatPr baseColWidth="10" defaultColWidth="8.88671875" defaultRowHeight="16.5"/>
  <cols>
    <col min="1" max="1" width="27.77734375" customWidth="1"/>
  </cols>
  <sheetData>
    <row r="1" spans="1:4" ht="17.25">
      <c r="A1" s="7" t="s">
        <v>32</v>
      </c>
      <c r="B1" s="8">
        <v>300</v>
      </c>
      <c r="C1" s="9" t="s">
        <v>33</v>
      </c>
      <c r="D1" s="9" t="s">
        <v>32</v>
      </c>
    </row>
    <row r="2" spans="1:4" ht="17.25">
      <c r="A2" s="10" t="s">
        <v>42</v>
      </c>
      <c r="B2" s="5">
        <v>500</v>
      </c>
      <c r="C2" s="11" t="s">
        <v>43</v>
      </c>
      <c r="D2" s="11" t="s">
        <v>42</v>
      </c>
    </row>
    <row r="3" spans="1:4" ht="17.25">
      <c r="A3" s="1" t="s">
        <v>49</v>
      </c>
      <c r="B3" s="2">
        <v>500</v>
      </c>
      <c r="C3" s="3" t="s">
        <v>50</v>
      </c>
      <c r="D3" s="3" t="s">
        <v>49</v>
      </c>
    </row>
    <row r="4" spans="1:4" ht="17.25">
      <c r="A4" s="10" t="s">
        <v>62</v>
      </c>
      <c r="B4" s="5">
        <v>500</v>
      </c>
      <c r="C4" s="11" t="s">
        <v>63</v>
      </c>
      <c r="D4" s="11" t="s">
        <v>64</v>
      </c>
    </row>
    <row r="5" spans="1:4" ht="17.25">
      <c r="A5" s="1" t="s">
        <v>67</v>
      </c>
      <c r="B5" s="2">
        <v>300</v>
      </c>
      <c r="C5" s="3" t="s">
        <v>68</v>
      </c>
      <c r="D5" s="3" t="s">
        <v>69</v>
      </c>
    </row>
    <row r="6" spans="1:4" ht="17.25">
      <c r="A6" s="4" t="s">
        <v>79</v>
      </c>
      <c r="B6" s="5">
        <v>300</v>
      </c>
      <c r="C6" s="6" t="s">
        <v>80</v>
      </c>
      <c r="D6" s="6" t="s">
        <v>81</v>
      </c>
    </row>
    <row r="7" spans="1:4" ht="17.25">
      <c r="A7" s="12" t="s">
        <v>95</v>
      </c>
      <c r="B7" s="2">
        <v>200</v>
      </c>
      <c r="C7" s="13" t="s">
        <v>96</v>
      </c>
      <c r="D7" s="13" t="s">
        <v>97</v>
      </c>
    </row>
    <row r="8" spans="1:4" ht="17.25">
      <c r="A8" s="4" t="s">
        <v>103</v>
      </c>
      <c r="B8" s="5">
        <v>200</v>
      </c>
      <c r="C8" s="6" t="s">
        <v>104</v>
      </c>
      <c r="D8" s="6" t="s">
        <v>105</v>
      </c>
    </row>
    <row r="9" spans="1:4" ht="17.25">
      <c r="A9" s="12" t="s">
        <v>111</v>
      </c>
      <c r="B9" s="2">
        <v>300</v>
      </c>
      <c r="C9" s="13" t="s">
        <v>112</v>
      </c>
      <c r="D9" s="13" t="s">
        <v>111</v>
      </c>
    </row>
    <row r="10" spans="1:4" ht="17.25">
      <c r="A10" s="4" t="s">
        <v>119</v>
      </c>
      <c r="B10" s="5">
        <v>200</v>
      </c>
      <c r="C10" s="6" t="s">
        <v>120</v>
      </c>
      <c r="D10" s="6" t="s">
        <v>121</v>
      </c>
    </row>
    <row r="11" spans="1:4" ht="17.25">
      <c r="A11" s="12" t="s">
        <v>126</v>
      </c>
      <c r="B11" s="2">
        <v>300</v>
      </c>
      <c r="C11" s="13" t="s">
        <v>127</v>
      </c>
      <c r="D11" s="13" t="s">
        <v>126</v>
      </c>
    </row>
    <row r="12" spans="1:4" ht="17.25">
      <c r="A12" s="4" t="s">
        <v>135</v>
      </c>
      <c r="B12" s="5">
        <v>200</v>
      </c>
      <c r="C12" s="6" t="s">
        <v>136</v>
      </c>
      <c r="D12" s="6" t="s">
        <v>137</v>
      </c>
    </row>
    <row r="13" spans="1:4" ht="17.25">
      <c r="A13" s="12" t="s">
        <v>142</v>
      </c>
      <c r="B13" s="2">
        <v>200</v>
      </c>
      <c r="C13" s="13">
        <v>15811275438</v>
      </c>
      <c r="D13" s="13" t="s">
        <v>143</v>
      </c>
    </row>
    <row r="14" spans="1:4" ht="17.25">
      <c r="A14" s="4" t="s">
        <v>146</v>
      </c>
      <c r="B14" s="5">
        <v>200</v>
      </c>
      <c r="C14" s="6" t="s">
        <v>147</v>
      </c>
      <c r="D14" s="6" t="s">
        <v>148</v>
      </c>
    </row>
    <row r="15" spans="1:4" ht="17.25">
      <c r="A15" s="12" t="s">
        <v>154</v>
      </c>
      <c r="B15" s="2">
        <v>300</v>
      </c>
      <c r="C15" s="13" t="s">
        <v>155</v>
      </c>
      <c r="D15" s="13" t="s">
        <v>154</v>
      </c>
    </row>
    <row r="16" spans="1:4" ht="17.25">
      <c r="A16" s="4" t="s">
        <v>160</v>
      </c>
      <c r="B16" s="5">
        <v>200</v>
      </c>
      <c r="C16" s="6" t="s">
        <v>161</v>
      </c>
      <c r="D16" s="6" t="s">
        <v>162</v>
      </c>
    </row>
    <row r="17" spans="1:4" ht="17.25">
      <c r="A17" s="12" t="s">
        <v>167</v>
      </c>
      <c r="B17" s="2">
        <v>300</v>
      </c>
      <c r="C17" s="13" t="s">
        <v>168</v>
      </c>
      <c r="D17" s="13" t="s">
        <v>169</v>
      </c>
    </row>
    <row r="18" spans="1:4" ht="17.25">
      <c r="A18" s="4" t="s">
        <v>174</v>
      </c>
      <c r="B18" s="5">
        <v>200</v>
      </c>
      <c r="C18" s="6" t="s">
        <v>175</v>
      </c>
      <c r="D18" s="6" t="s">
        <v>176</v>
      </c>
    </row>
    <row r="19" spans="1:4" ht="17.25">
      <c r="A19" s="12" t="s">
        <v>182</v>
      </c>
      <c r="B19" s="2">
        <v>200</v>
      </c>
      <c r="C19" s="13" t="s">
        <v>183</v>
      </c>
      <c r="D19" s="13" t="s">
        <v>184</v>
      </c>
    </row>
    <row r="20" spans="1:4" ht="17.25">
      <c r="A20" s="4" t="s">
        <v>189</v>
      </c>
      <c r="B20" s="5">
        <v>300</v>
      </c>
      <c r="C20" s="6" t="s">
        <v>190</v>
      </c>
      <c r="D20" s="6" t="s">
        <v>191</v>
      </c>
    </row>
    <row r="21" spans="1:4" ht="17.25">
      <c r="A21" s="12" t="s">
        <v>196</v>
      </c>
      <c r="B21" s="2">
        <v>200</v>
      </c>
      <c r="C21" s="13" t="s">
        <v>197</v>
      </c>
      <c r="D21" s="13" t="s">
        <v>198</v>
      </c>
    </row>
    <row r="22" spans="1:4" ht="17.25">
      <c r="A22" s="4" t="s">
        <v>203</v>
      </c>
      <c r="B22" s="5">
        <v>200</v>
      </c>
      <c r="C22" s="6" t="s">
        <v>204</v>
      </c>
      <c r="D22" s="6" t="s">
        <v>205</v>
      </c>
    </row>
    <row r="23" spans="1:4" ht="17.25">
      <c r="A23" s="12" t="s">
        <v>210</v>
      </c>
      <c r="B23" s="2">
        <v>300</v>
      </c>
      <c r="C23" s="13" t="s">
        <v>211</v>
      </c>
      <c r="D23" s="13" t="s">
        <v>212</v>
      </c>
    </row>
    <row r="25" spans="1:4">
      <c r="A25" t="s">
        <v>2168</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
  <sheetViews>
    <sheetView workbookViewId="0">
      <selection activeCell="A36" sqref="A36"/>
    </sheetView>
  </sheetViews>
  <sheetFormatPr baseColWidth="10" defaultColWidth="8.88671875" defaultRowHeight="16.5"/>
  <cols>
    <col min="1" max="1" width="25.21875" customWidth="1"/>
  </cols>
  <sheetData>
    <row r="1" spans="1:4" ht="17.25">
      <c r="A1" s="1" t="s">
        <v>55</v>
      </c>
      <c r="B1" s="2">
        <v>500</v>
      </c>
      <c r="C1" s="3" t="s">
        <v>56</v>
      </c>
      <c r="D1" s="3" t="s">
        <v>57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
  <sheetViews>
    <sheetView workbookViewId="0">
      <selection activeCell="E19" sqref="E19"/>
    </sheetView>
  </sheetViews>
  <sheetFormatPr baseColWidth="10" defaultColWidth="8.88671875" defaultRowHeight="16.5"/>
  <cols>
    <col min="1" max="2" width="15.44140625" customWidth="1"/>
    <col min="4" max="4" width="13.77734375" customWidth="1"/>
  </cols>
  <sheetData>
    <row r="1" spans="1:4" ht="17.25">
      <c r="A1" s="1" t="s">
        <v>74</v>
      </c>
      <c r="B1" s="2">
        <v>300</v>
      </c>
      <c r="C1" s="3" t="s">
        <v>75</v>
      </c>
      <c r="D1" s="3" t="s">
        <v>76</v>
      </c>
    </row>
    <row r="2" spans="1:4" ht="17.25">
      <c r="A2" s="4" t="s">
        <v>88</v>
      </c>
      <c r="B2" s="5">
        <v>300</v>
      </c>
      <c r="C2" s="6" t="s">
        <v>89</v>
      </c>
      <c r="D2" s="6" t="s">
        <v>90</v>
      </c>
    </row>
    <row r="3" spans="1:4">
      <c r="A3" t="s">
        <v>2169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12</vt:i4>
      </vt:variant>
    </vt:vector>
  </HeadingPairs>
  <TitlesOfParts>
    <vt:vector size="18" baseType="lpstr">
      <vt:lpstr>合作跟踪表</vt:lpstr>
      <vt:lpstr>图文报名</vt:lpstr>
      <vt:lpstr>视频报名</vt:lpstr>
      <vt:lpstr>1223稿费申请</vt:lpstr>
      <vt:lpstr>1229稿费申请</vt:lpstr>
      <vt:lpstr>0119稿费申请</vt:lpstr>
      <vt:lpstr>RSVP</vt:lpstr>
      <vt:lpstr>RSVP总数</vt:lpstr>
      <vt:lpstr>合作跟踪表!Títulos_a_imprimir</vt:lpstr>
      <vt:lpstr>列标题区域1..B3.1</vt:lpstr>
      <vt:lpstr>列标题区域2..B5.1</vt:lpstr>
      <vt:lpstr>列标题区域3..B7.1</vt:lpstr>
      <vt:lpstr>列标题区域4..B9.1</vt:lpstr>
      <vt:lpstr>列标题区域5..B11.1</vt:lpstr>
      <vt:lpstr>婚礼日期</vt:lpstr>
      <vt:lpstr>已发送总数</vt:lpstr>
      <vt:lpstr>把</vt:lpstr>
      <vt:lpstr>标题1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dc:creator>
  <cp:lastModifiedBy>Joan</cp:lastModifiedBy>
  <dcterms:created xsi:type="dcterms:W3CDTF">2018-02-18T20:11:00Z</dcterms:created>
  <dcterms:modified xsi:type="dcterms:W3CDTF">2021-03-31T07:07:09Z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2018-02-18T20:11:44.5248007Z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2052-11.1.0.10314</vt:lpwstr>
  </property>
</Properties>
</file>