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合作跟踪表" sheetId="1" r:id="rId1"/>
    <sheet name="0315筛选-视频报名" sheetId="2" r:id="rId2"/>
    <sheet name="0407稿费申请" sheetId="3" r:id="rId3"/>
  </sheets>
  <definedNames>
    <definedName name="_xlnm._FilterDatabase" localSheetId="1" hidden="1">'0315筛选-视频报名'!$A$1:$Z$84</definedName>
    <definedName name="_xlnm.Print_Titles" localSheetId="0">合作跟踪表!$1:$2</definedName>
    <definedName name="RSVP">tbl邀请[[#Totals],[小红书昵称]]</definedName>
    <definedName name="RSVP总数">tbl邀请[[#Totals],[小红书昵称]]</definedName>
    <definedName name="把">tbl邀请[[#Totals],[小红书昵称]]</definedName>
    <definedName name="标题1">tbl邀请[[#Headers],[微信昵称]]</definedName>
    <definedName name="不出席总人数">SUMIFS(tbl邀请[小红书链接],tbl邀请[小红书昵称],"=否")</definedName>
    <definedName name="出席总人数">SUM(IF(tbl邀请[小红书昵称]="是",tbl邀请[小红书链接]))</definedName>
    <definedName name="待处理RSVP">tbl邀请[[#Totals],[微信号]]-RSVP总数</definedName>
    <definedName name="待处理总数">tbl邀请[[#Totals],[微信号]]-tbl邀请[[#Totals],[小红书昵称]]</definedName>
    <definedName name="婚礼日期">合作跟踪表!$B$2</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已发送总数">tbl邀请[[#Totals],[微信号]]</definedName>
  </definedNames>
  <calcPr calcId="144525"/>
</workbook>
</file>

<file path=xl/sharedStrings.xml><?xml version="1.0" encoding="utf-8"?>
<sst xmlns="http://schemas.openxmlformats.org/spreadsheetml/2006/main" count="1769" uniqueCount="797">
  <si>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</si>
  <si>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</si>
  <si>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</si>
  <si>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</si>
  <si>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</si>
  <si>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</si>
  <si>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</si>
  <si>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</si>
  <si>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</si>
  <si>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</si>
  <si>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</si>
  <si>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</si>
  <si>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</si>
  <si>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</si>
  <si>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</si>
  <si>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</si>
  <si>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</si>
  <si>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</si>
  <si>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</si>
  <si>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</si>
  <si>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</si>
  <si>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</si>
  <si>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</si>
  <si>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</si>
  <si>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</si>
  <si>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</si>
  <si>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</si>
  <si>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</si>
  <si>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</si>
  <si>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无字幕视频</t>
  </si>
  <si>
    <t>是否收录</t>
  </si>
  <si>
    <t>合作形式</t>
  </si>
  <si>
    <t>剩余天数</t>
  </si>
  <si>
    <t>橙子同学  小红书合作</t>
  </si>
  <si>
    <t>13160887814</t>
  </si>
  <si>
    <t>橙子同学</t>
  </si>
  <si>
    <t>https://www.xiaohongshu.com/user/profile/5c23449e000000000703c832?xhsshare=CopyLink&amp;appuid=5c23449e000000000703c832&amp;apptime=1593416055</t>
  </si>
  <si>
    <t>是</t>
  </si>
  <si>
    <t>https://www.xiaohongshu.com/discovery/item/605c557f000000002103dca9?xhsshare=CopyLink&amp;appuid=5c23449e000000000703c832&amp;apptime=1616663971</t>
  </si>
  <si>
    <t>https://m.weibo.cn/7480334882/4618690635760233</t>
  </si>
  <si>
    <t>已发</t>
  </si>
  <si>
    <t>视频</t>
  </si>
  <si>
    <t>核桃妹儿小红书合作</t>
  </si>
  <si>
    <t>13108195838</t>
  </si>
  <si>
    <t>核桃妹儿</t>
  </si>
  <si>
    <t>https://www.xiaohongshu.com/user/profile/5bab974a8abbba0001941055?xhsshare=CopyLink&amp;appuid=5bab974a8abbba0001941055&amp;apptime=1552537339</t>
  </si>
  <si>
    <t>https://www.xiaohongshu.com/discovery/item/6059bd98000000002103cdeb?xhsshare=CopyLink&amp;appuid=5bab974a8abbba0001941055&amp;apptime=1616493984</t>
  </si>
  <si>
    <t>https://m.weibo.cn/7299012583/4617972389513293</t>
  </si>
  <si>
    <t>总合作人数</t>
  </si>
  <si>
    <t>许嘀嘀（急事电话13620234343）</t>
  </si>
  <si>
    <t>fifi-beauty</t>
  </si>
  <si>
    <t>许嘀嘀</t>
  </si>
  <si>
    <t>https://www.xiaohongshu.com/user/profile/5c28bae0000000000602f154?xhsshare=CopyLink&amp;appuid=5c28bae0000000000602f154&amp;apptime=1615366229</t>
  </si>
  <si>
    <t>16620129471</t>
  </si>
  <si>
    <t>https://www.xiaohongshu.com/discovery/item/6061518b000000000102adb7?xhsshare=CopyLink&amp;appuid=5c28bae0000000000602f154&amp;apptime=1616991461</t>
  </si>
  <si>
    <t>https://m.weibo.cn/3119089395/4622988479040252</t>
  </si>
  <si>
    <t>🍠KOL汤圆肉丸子</t>
  </si>
  <si>
    <t>zoneylion</t>
  </si>
  <si>
    <t>汤圆肉丸子</t>
  </si>
  <si>
    <t>https://www.xiaohongshu.com/user/profile/5c5e3a2b0000000012024e94?xhsshare=CopyLink&amp;appuid=5c5e3a2b0000000012024e94&amp;apptime=1615369134</t>
  </si>
  <si>
    <t>13028860081</t>
  </si>
  <si>
    <t>https://www.xiaohongshu.com/discovery/item/605c64c9000000000102c493?xhsshare=CopyLink&amp;appuid=5c5e3a2b0000000012024e94&amp;apptime=1617013327</t>
  </si>
  <si>
    <t>已拍单人数</t>
  </si>
  <si>
    <t>奈纱子小红书合作（赶稿中）</t>
  </si>
  <si>
    <t>15626213656</t>
  </si>
  <si>
    <t>奈纱子</t>
  </si>
  <si>
    <t>https://www.xiaohongshu.com/user/profile/5baf31c144deec0001b61c6b?xhsshare=CopyLink&amp;appuid=5baf31c144deec0001b61c6b&amp;apptime=1589166983</t>
  </si>
  <si>
    <t>https://www.xiaohongshu.com/discovery/item/605c3d0c000000002103b09c?xhsshare=CopyLink&amp;appuid=5baf31c144deec0001b61c6b&amp;apptime=1616747736</t>
  </si>
  <si>
    <t>https://m.weibo.cn/5541667493/4618657743504804</t>
  </si>
  <si>
    <t>curry5   小红书合作</t>
  </si>
  <si>
    <t>13527785098</t>
  </si>
  <si>
    <t>curry5</t>
  </si>
  <si>
    <t>https://www.xiaohongshu.com/user/profile/599bcfa482ec390212a32890?xhsshare=CopyLink&amp;appuid=599bcfa482ec390212a32890&amp;apptime=1591068344</t>
  </si>
  <si>
    <t>https://www.xiaohongshu.com/discovery/item/6059c70d000000000102a391?xhsshare=CopyLink&amp;appuid=599bcfa482ec390212a32890&amp;apptime=1616496439</t>
  </si>
  <si>
    <t>https://m.weibo.cn/7256768508/4617985195775282</t>
  </si>
  <si>
    <t>已交稿人数</t>
  </si>
  <si>
    <t>柠柠七小红书合作</t>
  </si>
  <si>
    <t>15915810397</t>
  </si>
  <si>
    <t>柠柠七</t>
  </si>
  <si>
    <t>https://www.xiaohongshu.com/user/profile/5bdac65cfa3e430001ae43dc?xhsshare=CopyLink&amp;appuid=5bdac65cfa3e430001ae43dc&amp;apptime=1576737167</t>
  </si>
  <si>
    <t>https://www.xiaohongshu.com/discovery/item/605c65ac0000000021039af0?xhsshare=CopyLink&amp;appuid=5bdac65cfa3e430001ae43dc&amp;apptime=1616668119</t>
  </si>
  <si>
    <t>https://m.weibo.cn/3711972114/4618704479848875</t>
  </si>
  <si>
    <t>高高高高高。</t>
  </si>
  <si>
    <t>小高高的魔法口袋</t>
  </si>
  <si>
    <t>https://www.xiaohongshu.com/user/profile/5d4fe2570000000011010390?xhsshare=CopyLink&amp;appuid=5d4fe2570000000011010390&amp;apptime=1615371598</t>
  </si>
  <si>
    <t>17637636790</t>
  </si>
  <si>
    <t>https://www.xiaohongshu.com/discovery/item/605ee501000000002103cae9?xhsshare=CopyLink&amp;appuid=5d4fe2570000000011010390&amp;apptime=1616831776</t>
  </si>
  <si>
    <t>已发布人数</t>
  </si>
  <si>
    <t>杜拉斯的英雄梦想</t>
  </si>
  <si>
    <t>szh_echo</t>
  </si>
  <si>
    <t>长发子涵大叔</t>
  </si>
  <si>
    <t>https://www.xiaohongshu.com/user/profile/5f182178000000000101e811?xhsshare=CopyLink&amp;appuid=5f182178000000000101e811&amp;apptime=1615555954</t>
  </si>
  <si>
    <t>17852836272</t>
  </si>
  <si>
    <t>https://www.xiaohongshu.com/discovery/item/6061301300000000210392fa?xhsshare=CopyLink&amp;appuid=5f182178000000000101e811&amp;apptime=1616983146</t>
  </si>
  <si>
    <t>https://m.weibo.cn/7511329524/4620025941987817</t>
  </si>
  <si>
    <t>淑姗（急事语音）</t>
  </si>
  <si>
    <t>17607625262</t>
  </si>
  <si>
    <t>焦虑少女阿山</t>
  </si>
  <si>
    <t>https://www.xiaohongshu.com/user/profile/5a9772a011be10742c299840?xhsshare=CopyLink&amp;appuid=5a9772a011be10742c299840&amp;apptime=1609074958</t>
  </si>
  <si>
    <t>https://www.xiaohongshu.com/discovery/item/606496c30000000021034195?xhsshare=CopyLink&amp;appuid=5a9772a011be10742c299840&amp;apptime=1617276133</t>
  </si>
  <si>
    <t>拍单总额</t>
  </si>
  <si>
    <t>潇潇橘</t>
  </si>
  <si>
    <t>chenghuan09</t>
  </si>
  <si>
    <t>https://www.xiaohongshu.com/user/profile/5c5020e2000000001803aa6d?xhsshare=CopyLink&amp;appuid=5c5020e2000000001803aa6d&amp;apptime=1615435006</t>
  </si>
  <si>
    <t>17762413520</t>
  </si>
  <si>
    <t>https://www.xiaohongshu.com/discovery/item/606417e800000000010294a8?xhsshare=CopyLink&amp;appuid=5c5020e2000000001803aa6d&amp;apptime=1617172492</t>
  </si>
  <si>
    <t>吴胖胖 小红书合作</t>
  </si>
  <si>
    <t>18529240253</t>
  </si>
  <si>
    <t>吴胖胖</t>
  </si>
  <si>
    <t>https://www.xiaohongshu.com/user/profile/5bcc276083f1170001689b55?xhsshare=CopyLink&amp;appuid=5bcc276083f1170001689b55&amp;apptime=1583306415</t>
  </si>
  <si>
    <t>https://www.xiaohongshu.com/discovery/item/6061797b000000002103bf3e?xhsshare=CopyLink&amp;appuid=5bcc276083f1170001689b55&amp;apptime=1617001424</t>
  </si>
  <si>
    <t>https://m.weibo.cn/7312618940/4620098393870498</t>
  </si>
  <si>
    <t>结算总额</t>
  </si>
  <si>
    <t>陈皮儿</t>
  </si>
  <si>
    <t>Jen259W</t>
  </si>
  <si>
    <t>是陈皮儿</t>
  </si>
  <si>
    <t>https://www.xiaohongshu.com/user/profile/5b36140ce8ac2b7f8f9b1a4f?xhsshare=CopyLink&amp;appuid=5b36140ce8ac2b7f8f9b1a4f&amp;apptime=1615370203</t>
  </si>
  <si>
    <t>15759844377</t>
  </si>
  <si>
    <t>https://www.xiaohongshu.com/discovery/item/60631742000000002103c1d4?xhsshare=CopyLink&amp;appuid=5b36140ce8ac2b7f8f9b1a4f&amp;apptime=1617106776</t>
  </si>
  <si>
    <t>https://show.meitu.com/detail?feed_id=6782638544387855506&amp;root_id=1793454780&amp;stat_gid=1336347387&amp;stat_uid=1793454780</t>
  </si>
  <si>
    <t>kuakua</t>
  </si>
  <si>
    <t>lyt_0902</t>
  </si>
  <si>
    <t>Alysha的小日子</t>
  </si>
  <si>
    <t>https://www.xiaohongshu.com/user/profile/5de86ef80000000001000ffd?xhsshare=CopyLink&amp;appuid=54ec7a2e4fac6308cc238d4f&amp;apptime=1615381765</t>
  </si>
  <si>
    <t>19521343831</t>
  </si>
  <si>
    <t>https://www.xiaohongshu.com/discovery/item/6061e7640000000021039ae0?xhsshare=CopyLink&amp;appuid=5de86ef80000000001000ffd&amp;apptime=1617032453</t>
  </si>
  <si>
    <t>待结算总额</t>
  </si>
  <si>
    <t>玥叔y</t>
  </si>
  <si>
    <t>Julyshop99</t>
  </si>
  <si>
    <t>https://www.xiaohongshu.com/user/profile/5d2b37a4000000001200ed2c?xhsshare=CopyLink&amp;appuid=5d2b37a4000000001200ed2c&amp;apptime=1615396670</t>
  </si>
  <si>
    <t>18856604840</t>
  </si>
  <si>
    <t>https://www.xiaohongshu.com/discovery/item/60629687000000000102d088?xhsshare=CopyLink&amp;appuid=5d2b37a4000000001200ed2c&amp;apptime=1617073829</t>
  </si>
  <si>
    <t>5</t>
  </si>
  <si>
    <t>是娜尼呀</t>
  </si>
  <si>
    <t>https://www.xiaohongshu.com/user/profile/5fd1b9d1000000000100980b?xhsshare=CopyLink&amp;appuid=5fd1b9d1000000000100980b&amp;apptime=1613524568</t>
  </si>
  <si>
    <t>18259789506</t>
  </si>
  <si>
    <t>https://www.xiaohongshu.com/discovery/item/606068c9000000000102981d?xhsshare=SinaWeibo&amp;appuid=5fd1b9d1000000000100980b&amp;apptime=1616931059</t>
  </si>
  <si>
    <t>https://m.weibo.cn/6964868258/4619809134744565</t>
  </si>
  <si>
    <t>马梓惠Meroy（品合可报备）</t>
  </si>
  <si>
    <t>Meroy_rou</t>
  </si>
  <si>
    <t>奶凶奶凶的小肉肉</t>
  </si>
  <si>
    <t>https://www.xiaohongshu.com/user/profile/5c7371eb000000001102af1e?xhsshare=CopyLink&amp;appuid=5c7371eb000000001102af1e&amp;apptime=1613371333</t>
  </si>
  <si>
    <t>15040459210</t>
  </si>
  <si>
    <t>https://www.xiaohongshu.com/discovery/item/6061e2ff00000000010275ee?xhsshare=CopyLink&amp;appuid=5c7371eb000000001102af1e&amp;apptime=1617187011</t>
  </si>
  <si>
    <t>https://m.weibo.cn/7384677471/4620881373960805</t>
  </si>
  <si>
    <t>最新更新日期</t>
  </si>
  <si>
    <t>星星</t>
  </si>
  <si>
    <t>NDS999999</t>
  </si>
  <si>
    <t>星妍Rosa</t>
  </si>
  <si>
    <t>https://www.xiaohongshu.com/user/profile/599100b150c4b404df942c6a?xhsshare=CopyLink&amp;appuid=599100b150c4b404df942c6a&amp;apptime=1615385780</t>
  </si>
  <si>
    <t>15095699539</t>
  </si>
  <si>
    <t>https://www.xiaohongshu.com/discovery/item/606946fd000000000102ef14?xhsshare=CopyLink&amp;appuid=599100b150c4b404df942c6a&amp;apptime=1617790823</t>
  </si>
  <si>
    <t>https://itunes.apple.com/cn/app/id741292507?l=en&amp;mt=8</t>
  </si>
  <si>
    <t>傲娇monica</t>
  </si>
  <si>
    <t>rubby888888</t>
  </si>
  <si>
    <t>傲娇Monica</t>
  </si>
  <si>
    <t>https://www.xiaohongshu.com/user/profile/5f4deda4000000000101edd0?xhsshare=CopyLink&amp;appuid=5f4deda4000000000101edd0&amp;apptime=1615544586</t>
  </si>
  <si>
    <t>13022118508</t>
  </si>
  <si>
    <t>https://www.xiaohongshu.com/discovery/item/6059bd770000000021036bd7?xhsshare=SinaWeibo&amp;appuid=5f4deda4000000000101edd0&amp;apptime=1616493988</t>
  </si>
  <si>
    <t xml:space="preserve"> https://v.douyin.com/e6Rodrs/</t>
  </si>
  <si>
    <t>七百里</t>
  </si>
  <si>
    <t>zhaifei1224</t>
  </si>
  <si>
    <t>https://www.xiaohongshu.com/user/profile/551156722e1d931453323bfa?xhsshare=CopyLink&amp;appuid=551156722e1d931453323bfa&amp;apptime=1583930270</t>
  </si>
  <si>
    <t>18811188714</t>
  </si>
  <si>
    <t>https://www.xiaohongshu.com/discovery/item/6059df0d000000000102bbac?xhsshare=SinaWeibo&amp;appuid=551156722e1d931453323bfa&amp;apptime=1616510469</t>
  </si>
  <si>
    <t>https://m.weibo.cn/6580494601/4618041889394628</t>
  </si>
  <si>
    <t>行云纪</t>
  </si>
  <si>
    <t>xing17865157595</t>
  </si>
  <si>
    <t>一颗甜草莓</t>
  </si>
  <si>
    <t>https://www.xiaohongshu.com/user/profile/5bcc3929358e710001bd2cae?xhsshare=CopyLink&amp;appuid=5bcc3929358e710001bd2cae&amp;apptime=1615379959</t>
  </si>
  <si>
    <t>17865157595</t>
  </si>
  <si>
    <t>https://www.xiaohongshu.com/discovery/item/60626cc5000000000102d87d?xhsshare=CopyLink&amp;appuid=5bcc3929358e710001bd2cae&amp;apptime=1617068198</t>
  </si>
  <si>
    <t>https://m.tb.cn/h.4ovoZEa?sm=14dac4</t>
  </si>
  <si>
    <t>Jessica🎊</t>
  </si>
  <si>
    <t>Jessica490511</t>
  </si>
  <si>
    <t>洁西卡爱吃肉肉</t>
  </si>
  <si>
    <t>https://www.xiaohongshu.com/user/profile/5bc5dbeb1b7ef40001f73d47?xhsshare=CopyLink&amp;appuid=5bc5dbeb1b7ef40001f73d47&amp;apptime=1615385901</t>
  </si>
  <si>
    <t>https://www.xiaohongshu.com/discovery/item/60631dc7000000002103d7a1?xhsshare=CopyLink&amp;appuid=5bc5dbeb1b7ef40001f73d47&amp;apptime=1617179474</t>
  </si>
  <si>
    <t>草莓味的27-(感叹号是被限制</t>
  </si>
  <si>
    <t>zhengdn1123</t>
  </si>
  <si>
    <t>草莓味的27－</t>
  </si>
  <si>
    <t>https://www.xiaohongshu.com/user/profile/5f15612300000000010005fc?xhsshare=CopyLink&amp;appuid=5f15612300000000010005fc&amp;apptime=1603177197</t>
  </si>
  <si>
    <t>18060516875</t>
  </si>
  <si>
    <t>https://www.xiaohongshu.com/discovery/item/60632a53000000000102c13e?xhsshare=CopyLink&amp;appuid=5f15612300000000010005fc&amp;apptime=1617114141</t>
  </si>
  <si>
    <t>a</t>
  </si>
  <si>
    <t>ZT598-</t>
  </si>
  <si>
    <t>放羊的小昭</t>
  </si>
  <si>
    <t>https://www.xiaohongshu.com/user/profile/5ebf98f2000000000101dcb3?xhsshare=CopyLink&amp;appuid=5ebf98f2000000000101dcb3&amp;apptime=1615367965</t>
  </si>
  <si>
    <t>13148674380</t>
  </si>
  <si>
    <t>https://www.xiaohongshu.com/discovery/item/606191b70000000021038111?xhsshare=CopyLink&amp;appuid=5ebf98f2000000000101dcb3&amp;apptime=1617007273</t>
  </si>
  <si>
    <t>https://m.weibo.cn/3063264491/4620125565881372</t>
  </si>
  <si>
    <t>boom（群多有事私聊）</t>
  </si>
  <si>
    <t>qy66742</t>
  </si>
  <si>
    <t>是你的11</t>
  </si>
  <si>
    <t>https://www.xiaohongshu.com/user/profile/5a87f9b211be10035cfebf37?xhsshare=CopyLink&amp;appuid=5a87f9b211be10035cfebf37&amp;apptime=1615423602</t>
  </si>
  <si>
    <t>13382318955</t>
  </si>
  <si>
    <t>https://www.xiaohongshu.com/discovery/item/605dab6c00000000010243c4?xhsshare=SinaWeibo&amp;appuid=5a87f9b211be10035cfebf37&amp;apptime=1616751665</t>
  </si>
  <si>
    <t>https://m.weibo.cn/3646348652/4619053442272580</t>
  </si>
  <si>
    <t>Annaw</t>
  </si>
  <si>
    <t>Nnananao</t>
  </si>
  <si>
    <t>北木小南</t>
  </si>
  <si>
    <t>https://www.xiaohongshu.com/user/profile/5f6decc9000000000100a9db?xhsshare=CopyLink&amp;appuid=5f6decc9000000000100a9db&amp;apptime=1605148644</t>
  </si>
  <si>
    <t>17882373306</t>
  </si>
  <si>
    <t>https://www.xiaohongshu.com/discovery/item/605ea536000000002103981b?xhsshare=CopyLink&amp;appuid=5f6decc9000000000100a9db&amp;apptime=1617001839</t>
  </si>
  <si>
    <t>https://m.oasis.weibo.cn/v1/h5/share?sid=4624530679797102</t>
  </si>
  <si>
    <t>inkink</t>
  </si>
  <si>
    <t>w315557</t>
  </si>
  <si>
    <t>五七清清</t>
  </si>
  <si>
    <t>https://www.xiaohongshu.com/user/profile/5d9f186600000000010032f5?xhsshare=CopyLink&amp;appuid=5d9f186600000000010032f5&amp;apptime=1615437054</t>
  </si>
  <si>
    <t>13682885904</t>
  </si>
  <si>
    <t>https://www.xiaohongshu.com/discovery/item/605b17e50000000001029637?xhsshare=CopyLink&amp;appuid=5d9f186600000000010032f5&amp;apptime=1616667288</t>
  </si>
  <si>
    <t>E.T.</t>
  </si>
  <si>
    <t>Jxr18237013878</t>
  </si>
  <si>
    <t>嬷嬷荣</t>
  </si>
  <si>
    <t>https://www.xiaohongshu.com/user/profile/5c3dc0fa0000000005034777?xhsshare=CopyLink&amp;appuid=5c3dc0fa0000000005034777&amp;apptime=1615369716</t>
  </si>
  <si>
    <t>19981246703</t>
  </si>
  <si>
    <t>https://www.xiaohongshu.com/discovery/item/6061be0a0000000021036fb8?xhsshare=CopyLink&amp;appuid=5c3dc0fa0000000005034777&amp;apptime=1617019491</t>
  </si>
  <si>
    <t>汇总</t>
  </si>
  <si>
    <t>序号</t>
  </si>
  <si>
    <t>年龄</t>
  </si>
  <si>
    <t>筛选状态</t>
  </si>
  <si>
    <t>赞和收藏数量</t>
  </si>
  <si>
    <t>以往合作</t>
  </si>
  <si>
    <t>账号质量</t>
  </si>
  <si>
    <t>粉丝性价比</t>
  </si>
  <si>
    <t>内容性价比</t>
  </si>
  <si>
    <t>博主领域</t>
  </si>
  <si>
    <t>所在城市</t>
  </si>
  <si>
    <t>收到产品后其他可发布平台</t>
  </si>
  <si>
    <t>收货后可几天交稿</t>
  </si>
  <si>
    <t>视频笔记报价</t>
  </si>
  <si>
    <t>以往视频笔记链接参考(合作视频达人必填)</t>
  </si>
  <si>
    <t>报名状态</t>
  </si>
  <si>
    <t>核销时间</t>
  </si>
  <si>
    <t>核销人</t>
  </si>
  <si>
    <t>备注说明</t>
  </si>
  <si>
    <t>提交时间</t>
  </si>
  <si>
    <t>更新时间</t>
  </si>
  <si>
    <t>34</t>
  </si>
  <si>
    <t>18-24</t>
  </si>
  <si>
    <t>可选</t>
  </si>
  <si>
    <t>护肤,彩妆</t>
  </si>
  <si>
    <t>茂名</t>
  </si>
  <si>
    <t>微博</t>
  </si>
  <si>
    <t>报名成功</t>
  </si>
  <si>
    <t>2021-03-10 17:34</t>
  </si>
  <si>
    <t>2021-03-10 17:35</t>
  </si>
  <si>
    <t>19</t>
  </si>
  <si>
    <t>山西</t>
  </si>
  <si>
    <t>226</t>
  </si>
  <si>
    <t>7Whales.</t>
  </si>
  <si>
    <t>xu1054700834</t>
  </si>
  <si>
    <t>13263662392</t>
  </si>
  <si>
    <t>阿呦.</t>
  </si>
  <si>
    <t>https://www.xiaohongshu.com/user/profile/5f71219d0000000001000641?xhsshare=CopyLink&amp;appuid=5f71219d0000000001000641&amp;apptime=1615422291</t>
  </si>
  <si>
    <t>青岛</t>
  </si>
  <si>
    <t>微博美图绿洲</t>
  </si>
  <si>
    <r>
      <rPr>
        <sz val="11"/>
        <color theme="1"/>
        <rFont val="宋体"/>
        <charset val="134"/>
      </rPr>
      <t xml:space="preserve">	</t>
    </r>
    <r>
      <rPr>
        <sz val="11"/>
        <color theme="1"/>
        <rFont val="微软雅黑"/>
        <charset val="134"/>
      </rPr>
      <t>4天内</t>
    </r>
  </si>
  <si>
    <t>阿呦.发布了一篇小红书笔记，快来看吧！😆 PP1iKccNJArMPhR 😆 http://xhslink.com/edE6zb，复制本条信息，打开【小红书】App查看精彩内容！</t>
  </si>
  <si>
    <t>56</t>
  </si>
  <si>
    <t>莹仔汽水(小号草莓味的莹仔)</t>
  </si>
  <si>
    <t>enen4578</t>
  </si>
  <si>
    <t>17868140227</t>
  </si>
  <si>
    <t>草莓味的莹仔</t>
  </si>
  <si>
    <t>https://www.xiaohongshu.com/user/profile/5bcda127618f63000165e9eb?xhsshare=CopyLink&amp;appuid=5bcda127618f63000165e9eb&amp;apptime=1596783826</t>
  </si>
  <si>
    <t>东莞</t>
  </si>
  <si>
    <t>草莓味的莹仔发布了一篇小红书笔记，快来看吧！😆 kna7zDA0jYMHGpM 😆 http://xhslink.com/UtSEzb，复制本条信息，打开【小红书】App查看精彩内容！</t>
  </si>
  <si>
    <t>14</t>
  </si>
  <si>
    <t>护肤,彩妆,美食</t>
  </si>
  <si>
    <t>广州</t>
  </si>
  <si>
    <t>无</t>
  </si>
  <si>
    <t>许嘀嘀发布了一篇小红书笔记，快来看吧！😆 ZXoXCBPGyFI6HEX 😆 http://xhslink.com/5uIEzb，复制本条信息，打开【小红书】App查看精彩内容！</t>
  </si>
  <si>
    <t>2021-03-10 17:36</t>
  </si>
  <si>
    <t>37</t>
  </si>
  <si>
    <t>可</t>
  </si>
  <si>
    <t>http://www.xiaohongshu.com/discovery/item/5f95762a000000000100527d?xhsshare=CopyLink&amp;appuid=5c5e3a2b0000000012024e94&amp;apptime=1615369193</t>
  </si>
  <si>
    <t>2021-03-10 17:37</t>
  </si>
  <si>
    <t>60</t>
  </si>
  <si>
    <t>半口奶酪呀</t>
  </si>
  <si>
    <t>15132062771</t>
  </si>
  <si>
    <t>24-29</t>
  </si>
  <si>
    <t>https://www.xiaohongshu.com/user/profile/5baddd0d8e36b50001ae16ac?xhsshare=CopyLink&amp;appuid=5baddd0d8e36b50001ae16ac&amp;apptime=1597982443</t>
  </si>
  <si>
    <t>河南省南阳市宛城区枣林街道长江路南阳理工学院  半口奶酪呀   13203794908</t>
  </si>
  <si>
    <r>
      <rPr>
        <sz val="11"/>
        <color theme="1"/>
        <rFont val="宋体"/>
        <charset val="134"/>
      </rPr>
      <t xml:space="preserve">	</t>
    </r>
    <r>
      <rPr>
        <sz val="11"/>
        <color theme="1"/>
        <rFont val="微软雅黑"/>
        <charset val="134"/>
      </rPr>
      <t>5天内</t>
    </r>
  </si>
  <si>
    <t>52</t>
  </si>
  <si>
    <t>三桥贵志</t>
  </si>
  <si>
    <t>19937032372</t>
  </si>
  <si>
    <t>https://www.xiaohongshu.com/user/profile/5a05ddd74eacab131a751507?xhsshare=CopyLink&amp;appuid=5a05ddd74eacab131a751507&amp;apptime=1604383120</t>
  </si>
  <si>
    <t>深圳市宝安区西乡街道上三村三排九号，曾华瑶，18617169250</t>
  </si>
  <si>
    <r>
      <rPr>
        <sz val="11"/>
        <color theme="1"/>
        <rFont val="宋体"/>
        <charset val="134"/>
      </rPr>
      <t xml:space="preserve">	</t>
    </r>
    <r>
      <rPr>
        <sz val="11"/>
        <color theme="1"/>
        <rFont val="微软雅黑"/>
        <charset val="134"/>
      </rPr>
      <t>5天</t>
    </r>
  </si>
  <si>
    <t>55</t>
  </si>
  <si>
    <t>BY荔汁</t>
  </si>
  <si>
    <t>18290085448</t>
  </si>
  <si>
    <t xml:space="preserve">https://www.xiaohongshu.com/user/profile/5a032bc74eacab78d62110be?xhsshare=CopyLink&amp;appuid=5a032bc74eacab78d62110be&amp;apptime=1582713891 </t>
  </si>
  <si>
    <t xml:space="preserve">广西壮族自治区桂林市荔浦市绿美苑半山居一栋二单元【放门卫室】 余桂荔  15977076021   </t>
  </si>
  <si>
    <t>116</t>
  </si>
  <si>
    <t>一只猫咪jiang</t>
  </si>
  <si>
    <t>19524392771</t>
  </si>
  <si>
    <t>https://www.xiaohongshu.com/user/profile/5bf413e3576d7b000161382f?xhsshare=CopyLink&amp;appuid=5bf413e3576d7b000161382f&amp;apptime=1605950780</t>
  </si>
  <si>
    <t>浙江</t>
  </si>
  <si>
    <t>16</t>
  </si>
  <si>
    <t>广东广州</t>
  </si>
  <si>
    <t>47</t>
  </si>
  <si>
    <t>Y</t>
  </si>
  <si>
    <t>莹仔汽水</t>
  </si>
  <si>
    <t>https://www.xiaohongshu.com/user/profile/5d11971e0000000010020668?xhsshare=CopyLink&amp;appuid=5be78f0844363b63e956b0f3&amp;apptime=1601188924</t>
  </si>
  <si>
    <t>莹仔汽水发布了一篇小红书笔记，快来看吧！😆 YywGn0dG1sXbC7K 😆 http://xhslink.com/DfSEzb，复制本条信息，打开【小红书】App查看精彩内容！</t>
  </si>
  <si>
    <t>2021-03-10 17:38</t>
  </si>
  <si>
    <t>33</t>
  </si>
  <si>
    <t>Kat發財 小红书合作</t>
  </si>
  <si>
    <t>18928770687</t>
  </si>
  <si>
    <t>kat發財</t>
  </si>
  <si>
    <t>https://www.xiaohongshu.com/user/profile/5b4364f7e8ac2b4bcfc508b1?xhsshare=CopyLink&amp;appuid=5b4364f7e8ac2b4bcfc508b1&amp;apptime=1596857646</t>
  </si>
  <si>
    <t>20</t>
  </si>
  <si>
    <r>
      <rPr>
        <sz val="11"/>
        <color theme="1"/>
        <rFont val="宋体"/>
        <charset val="134"/>
      </rPr>
      <t xml:space="preserve">	</t>
    </r>
    <r>
      <rPr>
        <sz val="11"/>
        <color theme="1"/>
        <rFont val="微软雅黑"/>
        <charset val="134"/>
      </rPr>
      <t>7</t>
    </r>
  </si>
  <si>
    <t>13</t>
  </si>
  <si>
    <t>29</t>
  </si>
  <si>
    <t>谢缘缘小红书合作（谢小小是小号）</t>
  </si>
  <si>
    <t>15218812635</t>
  </si>
  <si>
    <t>谢缘缘</t>
  </si>
  <si>
    <t>https://www.xiaohongshu.com/user/profile/56c6847d1c07df21022ba284?xhsshare=CopyLink&amp;appuid=56c6847d1c07df21022ba284&amp;apptime=1601187152</t>
  </si>
  <si>
    <t>95</t>
  </si>
  <si>
    <t>护肤</t>
  </si>
  <si>
    <t>河南开封</t>
  </si>
  <si>
    <t>暂无</t>
  </si>
  <si>
    <t>小高高的魔法口袋发布了一篇小红书笔记，快来看吧！😆 yFxAhnZkMeVgdkf 😆 http://xhslink.com/MHrGzb，复制本条信息，打开【小红书】App查看精彩内容！</t>
  </si>
  <si>
    <t>2021-03-10 17:39</t>
  </si>
  <si>
    <t>141</t>
  </si>
  <si>
    <t>Doris</t>
  </si>
  <si>
    <t>MUSEyuan52</t>
  </si>
  <si>
    <t>13818348917</t>
  </si>
  <si>
    <t>樱英元子</t>
  </si>
  <si>
    <t>https://www.xiaohongshu.com/user/profile/5e0026bf0000000001009990?xhsshare=CopyLink&amp;appuid=55012f56d39ea216325ffb35&amp;apptime=1615378809</t>
  </si>
  <si>
    <t>护肤,美食,穿搭</t>
  </si>
  <si>
    <t>上海</t>
  </si>
  <si>
    <t>樱英元子发布了一篇小红书笔记，快来看吧！😆 UAOWfWguEFwMrLT 😆 http://xhslink.com/i4iLzb，复制本条信息，打开【小红书】App查看精彩内容！</t>
  </si>
  <si>
    <t>57</t>
  </si>
  <si>
    <t>小梁今天又瘦了（小号梁大侠）</t>
  </si>
  <si>
    <t>15820342013</t>
  </si>
  <si>
    <t>粱大侠</t>
  </si>
  <si>
    <t>https://www.xiaohongshu.com/user/profile/593de35b50c4b45ec9c386b3?xhsshare=CopyLink&amp;appuid=58fb3fbe6a6a693190f8cb36&amp;apptime=1600763662</t>
  </si>
  <si>
    <t>111</t>
  </si>
  <si>
    <t>静儿（小号静baby 原呜呜呜</t>
  </si>
  <si>
    <t>17758086536</t>
  </si>
  <si>
    <t>静儿</t>
  </si>
  <si>
    <t>https://www.xiaohongshu.com/user/profile/5bff98e20000000005013294?xhsshare=CopyLink&amp;appuid=5bff98e20000000005013294&amp;apptime=1551843906</t>
  </si>
  <si>
    <t>1</t>
  </si>
  <si>
    <t>2021-03-10 17:41</t>
  </si>
  <si>
    <t>282</t>
  </si>
  <si>
    <t>微博 逛逛</t>
  </si>
  <si>
    <t>长发子涵大叔发布了一篇小红书笔记，快来看吧！😆 savdlYxPP6j9RMT 😆 http://xhslink.com/Qi5oBb，复制本条信息，打开【小红书】App查看精彩内容！</t>
  </si>
  <si>
    <t>http://xhslink.com/Qi5oBb</t>
  </si>
  <si>
    <t>2021-03-10 17:42</t>
  </si>
  <si>
    <t>53</t>
  </si>
  <si>
    <t>Even、zZ</t>
  </si>
  <si>
    <t>17020094582</t>
  </si>
  <si>
    <t>https://www.xiaohongshu.com/user/profile/5927fb535e87e73932bd7066?xhsshare=CopyLink&amp;appuid=5927fb535e87e73932bd7066&amp;apptime=1593521659</t>
  </si>
  <si>
    <t>Even、zZ发布了一篇小红书笔记，快来看吧！😆 yrBjHhS10E9wOMR 😆 http://xhslink.com/RDUEzb，复制本条信息，打开【小红书】App查看精彩内容！</t>
  </si>
  <si>
    <t>2021-03-10 17:43</t>
  </si>
  <si>
    <t>45</t>
  </si>
  <si>
    <t>小晶酱</t>
  </si>
  <si>
    <t>18567516702</t>
  </si>
  <si>
    <t>https://www.xiaohongshu.com/user/profile/5b5955bae8ac2b5ce3c676ed?xhsshare=CopyLink&amp;appuid=5b5955bae8ac2b5ce3c676ed&amp;apptime=1600399124</t>
  </si>
  <si>
    <t>河南省郑州市二七区长江路街道江泰天宇国际8号楼1单元232 18567516702    张晓晶</t>
  </si>
  <si>
    <t>微信</t>
  </si>
  <si>
    <t>2021-03-10 17:44</t>
  </si>
  <si>
    <t>75</t>
  </si>
  <si>
    <t>广东</t>
  </si>
  <si>
    <t>焦虑少女阿山发布了一篇小红书笔记，快来看吧！😆 TLoNznyOV3X2CDy 😆 http://xhslink.com/dLhFzb，复制本条信息，打开【小红书】App查看精彩内容！</t>
  </si>
  <si>
    <t>115</t>
  </si>
  <si>
    <t>小刘今天努力了吗</t>
  </si>
  <si>
    <t>静baby</t>
  </si>
  <si>
    <t>https://www.xiaohongshu.com/user/profile/5c23274700000000070362d2?xhsshare=CopyLink&amp;appuid=5bab95362d833c00015887a9&amp;apptime=1609296232</t>
  </si>
  <si>
    <t>2021-03-10 17:45</t>
  </si>
  <si>
    <t>177</t>
  </si>
  <si>
    <t>yinG-</t>
  </si>
  <si>
    <t>18928452932</t>
  </si>
  <si>
    <t>奥尔加农</t>
  </si>
  <si>
    <t>https://www.xiaohongshu.com/user/profile/5ed46237000000000101f05a?xhsshare=CopyLink&amp;appuid=5ed46237000000000101f05a&amp;apptime=1601647446</t>
  </si>
  <si>
    <t>深圳</t>
  </si>
  <si>
    <t>奥尔加农发布了一篇小红书笔记，快来看吧！😆 5fTQhLm3gELW52T 😆 http://xhslink.com/W8KPzb，复制本条信息，打开【小红书】App查看精彩内容！</t>
  </si>
  <si>
    <t>251</t>
  </si>
  <si>
    <t>护肤,健身</t>
  </si>
  <si>
    <t>武汉</t>
  </si>
  <si>
    <t xml:space="preserve">微博 </t>
  </si>
  <si>
    <t>https://www.xiaohongshu.com/discovery/item/6030878600000000210369e4?apptime=1615435056&amp;appuid=5c5020e2000000001803aa6d&amp;xhsshare=CopyLink</t>
  </si>
  <si>
    <t>42</t>
  </si>
  <si>
    <t>XIXILILI</t>
  </si>
  <si>
    <t>zebhzdrc</t>
  </si>
  <si>
    <t>13411118775</t>
  </si>
  <si>
    <t>秦秦子</t>
  </si>
  <si>
    <t>https://www.xiaohongshu.com/user/profile/5c765a8600000000100104a4?xhsshare=CopyLink&amp;appuid=5c765a8600000000100104a4&amp;apptime=1614756043</t>
  </si>
  <si>
    <t>成都</t>
  </si>
  <si>
    <t>秦秦子发布了一篇小红书笔记，快来看吧！😆 P2D7tFNDmJVLJCH 😆 http://xhslink.com/yBVEzb，复制本条信息，打开【小红书】App查看精彩内容！</t>
  </si>
  <si>
    <t>2021-03-10 17:47</t>
  </si>
  <si>
    <t>18</t>
  </si>
  <si>
    <t>LLIU-LI</t>
  </si>
  <si>
    <t>No-749629</t>
  </si>
  <si>
    <t>18112557851</t>
  </si>
  <si>
    <t>https://www.xiaohongshu.com/user/profile/5e7b6cc20000000001000ed1?xhsshare=CopyLink&amp;appuid=5db7d3810000000001008303&amp;apptime=1615368998</t>
  </si>
  <si>
    <t>苏州</t>
  </si>
  <si>
    <t>LLIU-LI发布了一篇小红书笔记，快来看吧！😆 in84o0MVLdgWvcL 😆 http://xhslink.com/p7HEzb，复制本条信息，打开【小红书】App查看精彩内容！</t>
  </si>
  <si>
    <t>2021-03-10 17:48</t>
  </si>
  <si>
    <t>25</t>
  </si>
  <si>
    <t>3</t>
  </si>
  <si>
    <t>谢天谢地饭来了🍛</t>
  </si>
  <si>
    <t>ybx1213</t>
  </si>
  <si>
    <t>18004306984</t>
  </si>
  <si>
    <t>微胖界冠军</t>
  </si>
  <si>
    <t>https://www.xiaohongshu.com/user/profile/5b509be011be107f5df804e6?xhsshare=CopyLink&amp;appuid=5b509be011be107f5df804e6&amp;apptime=1615368729</t>
  </si>
  <si>
    <t>吉林长春</t>
  </si>
  <si>
    <t>绿洲美图微博</t>
  </si>
  <si>
    <t>微胖界冠军💪发布了一篇小红书笔记，快来看吧！😆 PbuPyHgOTcDsBxg 😆 http://xhslink.com/tdyEzb，复制本条信息，打开【小红书】App查看精彩内容！</t>
  </si>
  <si>
    <t>2021-03-10 17:50</t>
  </si>
  <si>
    <t>NanNan</t>
  </si>
  <si>
    <t>18115560039</t>
  </si>
  <si>
    <r>
      <rPr>
        <sz val="11"/>
        <color theme="1"/>
        <rFont val="微软雅黑"/>
        <charset val="134"/>
      </rPr>
      <t>小董超甜呀</t>
    </r>
    <r>
      <rPr>
        <sz val="11"/>
        <color theme="1"/>
        <rFont val="宋体"/>
        <charset val="134"/>
      </rPr>
      <t>✨</t>
    </r>
  </si>
  <si>
    <t>https://www.xiaohongshu.com/user/profile/5eb3ad7b000000000100412b?xhsshare=CopyLink&amp;appuid=5eb3ad7b000000000100412b&amp;apptime=1615368766</t>
  </si>
  <si>
    <r>
      <rPr>
        <sz val="11"/>
        <color theme="1"/>
        <rFont val="微软雅黑"/>
        <charset val="134"/>
      </rPr>
      <t>小董超甜呀</t>
    </r>
    <r>
      <rPr>
        <sz val="11"/>
        <color theme="1"/>
        <rFont val="宋体"/>
        <charset val="134"/>
      </rPr>
      <t>✨</t>
    </r>
    <r>
      <rPr>
        <sz val="11"/>
        <color theme="1"/>
        <rFont val="微软雅黑"/>
        <charset val="134"/>
      </rPr>
      <t>发布了一篇小红书笔记，快来看吧！😆 cy8gTbPhkOBijJh 😆 http://xhslink.com/TwBEzb，复制本条信息，打开【小红书】App查看精彩内容！</t>
    </r>
  </si>
  <si>
    <t>2021-03-10 18:05</t>
  </si>
  <si>
    <t>81</t>
  </si>
  <si>
    <t>福建龙岩</t>
  </si>
  <si>
    <t>美图秀秀 微博</t>
  </si>
  <si>
    <t>http://xhslink.com/NrAFzb</t>
  </si>
  <si>
    <t>2021-03-10 18:21</t>
  </si>
  <si>
    <t>208</t>
  </si>
  <si>
    <t>雏菊呀</t>
  </si>
  <si>
    <t>Vanessa666-</t>
  </si>
  <si>
    <t>15398804645</t>
  </si>
  <si>
    <t>是一朵雏菊呀</t>
  </si>
  <si>
    <t>https://www.xiaohongshu.com/user/profile/5b59b71e6b58b71092fd3333?xhsshare=CopyLink&amp;appuid=5b59b71e6b58b71092fd3333&amp;apptime=1564307156</t>
  </si>
  <si>
    <t>是一朵雏菊呀发布了一篇小红书笔记，快来看吧！😆 3xUNKTlQPlPfTmm 😆 http://xhslink.com/c4KXzb，复制本条信息，打开【小红书】App查看精彩内容！</t>
  </si>
  <si>
    <t>2021-03-10 18:31</t>
  </si>
  <si>
    <t>262</t>
  </si>
  <si>
    <t>元气de棉花</t>
  </si>
  <si>
    <t>HFHFHF721</t>
  </si>
  <si>
    <t>15360655241</t>
  </si>
  <si>
    <t>https://www.xiaohongshu.com/user/profile/5d8d93400000000001005e92?xhsshare=CopyLink&amp;appuid=5d8d93400000000001005e92&amp;apptime=1615443036</t>
  </si>
  <si>
    <t>广东深圳</t>
  </si>
  <si>
    <t>小红书</t>
  </si>
  <si>
    <t>元气de棉花发布了一篇小红书笔记，快来看吧！😆 L9rYf5vG46gjMhB 😆 http://xhslink.com/3dwjAb，复制本条信息，打开【小红书】App查看精彩内容！</t>
  </si>
  <si>
    <t>2021-03-10 18:39</t>
  </si>
  <si>
    <t>212</t>
  </si>
  <si>
    <t>仙女山山神（消息多回复慢见谅</t>
  </si>
  <si>
    <t>zmy-990308</t>
  </si>
  <si>
    <t>18861103363</t>
  </si>
  <si>
    <t>容貌平和</t>
  </si>
  <si>
    <t>https://www.xiaohongshu.com/user/profile/57a6e8a150c4b42b94246e02?xhsshare=CopyLink&amp;appuid=57a6e8a150c4b42b94246e02&amp;apptime=1615400189</t>
  </si>
  <si>
    <t>江苏常州</t>
  </si>
  <si>
    <t>微博 美图 考拉</t>
  </si>
  <si>
    <t>容貌平和发布了一篇小红书笔记，快来看吧！😆 AelAJ4BrXkQRu4h 😆 http://xhslink.com/mx7Yzb，复制本条信息，打开【小红书】App查看精彩内容！</t>
  </si>
  <si>
    <t>2021-03-10 18:43</t>
  </si>
  <si>
    <t>121</t>
  </si>
  <si>
    <t>雅雅爱笑</t>
  </si>
  <si>
    <t>wq15989914292</t>
  </si>
  <si>
    <t>15989914292</t>
  </si>
  <si>
    <t>https://www.xiaohongshu.com/user/profile/5cee4a4d0000000018032151?xhsshare=CopyLink&amp;appuid=5cee4a4d0000000018032151&amp;apptime=1615375317</t>
  </si>
  <si>
    <t>重庆市</t>
  </si>
  <si>
    <t>雅雅爱笑发布了一篇小红书笔记，快来看吧！😆 O7sMjZCu1E1iyBy 😆 http://xhslink.com/th3Izb，复制本条信息，打开【小红书】App查看精彩内容！</t>
  </si>
  <si>
    <t>2021-03-10 18:46</t>
  </si>
  <si>
    <t>44</t>
  </si>
  <si>
    <t>晒月亮的三月</t>
  </si>
  <si>
    <t>15995603725</t>
  </si>
  <si>
    <t>https://www.xiaohongshu.com/user/profile/5ddd15a20000000001007853?xhsshare=CopyLink&amp;appuid=5ddd15a20000000001007853&amp;apptime=1606808974</t>
  </si>
  <si>
    <t>晒月亮的三月发布了一篇小红书笔记，快来看吧！😆 gA5oRc80fBlhBEv 😆 http://xhslink.com/JBVEzb，复制本条信息，打开【小红书】App查看精彩内容！</t>
  </si>
  <si>
    <t>2021-03-10 18:51</t>
  </si>
  <si>
    <t>36</t>
  </si>
  <si>
    <t>大哥的小超人  小红书合作</t>
  </si>
  <si>
    <t>13030158606</t>
  </si>
  <si>
    <t>大哥的小超人</t>
  </si>
  <si>
    <t>https://www.xiaohongshu.com/user/profile/595e084ab1da140a9e4a0e63?xhsshare=CopyLink&amp;appuid=595e084ab1da140a9e4a0e63&amp;apptime=1610329078</t>
  </si>
  <si>
    <t>廉江</t>
  </si>
  <si>
    <t>2021-03-10 18:57</t>
  </si>
  <si>
    <t>114</t>
  </si>
  <si>
    <t>·</t>
  </si>
  <si>
    <t>Swing_balcony</t>
  </si>
  <si>
    <t>19983419575</t>
  </si>
  <si>
    <t>买一个雪球</t>
  </si>
  <si>
    <t xml:space="preserve">https://www.xiaohongshu.com/user/profile/5dff4866000000000100bb7b?xhsshare=CopyLink&amp;appuid=5dff4866000000000100bb7b&amp;apptime=1604748282 </t>
  </si>
  <si>
    <t>逛逛</t>
  </si>
  <si>
    <t>买一个雪球发布了一篇小红书笔记，快来看吧！😆 rDNYZ3xz2IIlesd 😆 http://xhslink.com/Ec3Hzb，复制本条信息，打开【小红书】App查看精彩内容！</t>
  </si>
  <si>
    <t>2021-03-10 18:59</t>
  </si>
  <si>
    <t>272</t>
  </si>
  <si>
    <t>小倬要快乐呀</t>
  </si>
  <si>
    <t>Feb-18z</t>
  </si>
  <si>
    <t>15918809218</t>
  </si>
  <si>
    <t>Feb18-</t>
  </si>
  <si>
    <t>https://www.xiaohongshu.com/user/profile/5de7958a0000000001009255?xhsshare=CopyLink&amp;appuid=5de7958a0000000001009255&amp;apptime=1615471586</t>
  </si>
  <si>
    <t>广东省广州市</t>
  </si>
  <si>
    <t>Feb18-发布了一篇小红书笔记，快来看吧！😆 9Iz36JUzggjrZOL 😆 http://xhslink.com/qKLDAb，复制本条信息，打开【小红书】App查看精彩内容！</t>
  </si>
  <si>
    <t>2021-03-10 19:02</t>
  </si>
  <si>
    <t>265</t>
  </si>
  <si>
    <t>小鱼同学</t>
  </si>
  <si>
    <t>YYH19930321</t>
  </si>
  <si>
    <t>18356520829</t>
  </si>
  <si>
    <t>https://www.xiaohongshu.com/user/profile/5c4141ea0000000007029d2e?xhsshare=CopyLink&amp;appuid=5c4141ea0000000007029d2e&amp;apptime=1615444612</t>
  </si>
  <si>
    <t>安徽</t>
  </si>
  <si>
    <t>小鱼同学发布了一篇小红书笔记，快来看吧！😆 YbfiqaXmfevZhXh 😆 http://xhslink.com/g34kAb，复制本条信息，打开【小红书】App查看精彩内容！</t>
  </si>
  <si>
    <t>58</t>
  </si>
  <si>
    <r>
      <rPr>
        <sz val="11"/>
        <color theme="1"/>
        <rFont val="宋体"/>
        <charset val="134"/>
      </rPr>
      <t>임가</t>
    </r>
  </si>
  <si>
    <t xml:space="preserve">linchiyi626 </t>
  </si>
  <si>
    <t>13764160747</t>
  </si>
  <si>
    <t xml:space="preserve">96slcytttop </t>
  </si>
  <si>
    <t>https://www.xiaohongshu.com/user/profile/5a1fff0ce8ac2b0593ac8a7d?xhsshare=CopyLink&amp;appuid=5a1fff0ce8ac2b0593ac8a7d&amp;apptime=1615369511</t>
  </si>
  <si>
    <t>深圳/首尔/台北</t>
  </si>
  <si>
    <t>微博/绿洲/b站</t>
  </si>
  <si>
    <t>96slcytttop发布了一篇小红书笔记，快来看吧！😆 AOGxJRAxWnI43mI 😆 http://xhslink.com/Cj4Ezb，复制本条信息，打开【小红书】App查看精彩内容！</t>
  </si>
  <si>
    <t>2021-03-10 19:03</t>
  </si>
  <si>
    <t>123</t>
  </si>
  <si>
    <t>讨只软猫儿</t>
  </si>
  <si>
    <t>726313787</t>
  </si>
  <si>
    <t>17861905131</t>
  </si>
  <si>
    <t>Cheri有点甜</t>
  </si>
  <si>
    <t>https://www.xiaohongshu.com/user/profile/5fd90aa3000000000101dab8?xhsshare=CopyLink&amp;appuid=5fd90aa3000000000101dab8&amp;apptime=1615375450</t>
  </si>
  <si>
    <t>山东德州市</t>
  </si>
  <si>
    <t>Cheri有点甜发布了一篇小红书笔记，快来看吧！😆 ahRDXMHHw96nwLd 😆 http://xhslink.com/ETaJzb，复制本条信息，打开【小红书】App查看精彩内容！</t>
  </si>
  <si>
    <t>http://xhslink.com/ETaJzb</t>
  </si>
  <si>
    <t>2021-03-10 19:04</t>
  </si>
  <si>
    <t>163</t>
  </si>
  <si>
    <t>Alysha的小日子发布了一篇小红书笔记，快来看吧！😆 g1NLXtMqUOWwSqw 😆 http://xhslink.com/MdsNzb，复制本条信息，打开【小红书】App查看精彩内容！</t>
  </si>
  <si>
    <t>35</t>
  </si>
  <si>
    <t>尹漂亮</t>
  </si>
  <si>
    <t>yin2001-02-02</t>
  </si>
  <si>
    <t>13982645544</t>
  </si>
  <si>
    <t>https://www.xiaohongshu.com/user/profile/5dd0be3b00000000010031ae?xhsshare=CopyLink&amp;appuid=5dd0be3b00000000010031ae&amp;apptime=1615368958</t>
  </si>
  <si>
    <t>四川省南充市</t>
  </si>
  <si>
    <t>美图</t>
  </si>
  <si>
    <t>尹漂亮发布了一篇小红书笔记，快来看吧！😆 KgWJckuvGbQXahm 😆 http://xhslink.com/VQOEzb，复制本条信息，打开【小红书】App查看精彩内容！</t>
  </si>
  <si>
    <t>2021-03-10 19:28</t>
  </si>
  <si>
    <t>210</t>
  </si>
  <si>
    <t>浙江湖州</t>
  </si>
  <si>
    <t>玥叔y发布了一篇小红书笔记，快来看吧！😆 VGEo8YArfhbvuqv 😆 http://xhslink.com/mtZXzb，复制本条信息，打开【小红书】App查看精彩内容！</t>
  </si>
  <si>
    <t>2021-03-10 19:34</t>
  </si>
  <si>
    <t>134</t>
  </si>
  <si>
    <t>福建</t>
  </si>
  <si>
    <r>
      <rPr>
        <sz val="11"/>
        <color theme="1"/>
        <rFont val="宋体"/>
        <charset val="134"/>
      </rPr>
      <t xml:space="preserve">	</t>
    </r>
    <r>
      <rPr>
        <sz val="11"/>
        <color theme="1"/>
        <rFont val="微软雅黑"/>
        <charset val="134"/>
      </rPr>
      <t>4天</t>
    </r>
  </si>
  <si>
    <t>https://www.xiaohongshu.com/discovery/item/6039c0f80000000001024e07?xhsshare=SinaWeibo&amp;appuid=5fd1b9d1000000000100980b&amp;apptime=1615377575</t>
  </si>
  <si>
    <t>2021-03-10 19:39</t>
  </si>
  <si>
    <t>199</t>
  </si>
  <si>
    <t>彭彭鱼宴</t>
  </si>
  <si>
    <t>PP2580592175</t>
  </si>
  <si>
    <t>17362201026</t>
  </si>
  <si>
    <t>https://www.xiaohongshu.com/user/profile/5bd4463bd8734b00019332a4?xhsshare=CopyLink&amp;appuid=5bd4463bd8734b00019332a4&amp;apptime=157595520</t>
  </si>
  <si>
    <t>山东省泰安市泰山区上高街道山东农业大学南校区</t>
  </si>
  <si>
    <t>彭彭鱼宴发布了一篇小红书笔记，快来看吧！😆 w6Xx2vjPCtjkCw0 😆 http://xhslink.com/g49Uzb，复制本条信息，打开【小红书】App查看精彩内容！</t>
  </si>
  <si>
    <t>http://xhslink.com/g49Uzb</t>
  </si>
  <si>
    <t>2021-03-10 19:48</t>
  </si>
  <si>
    <t>64</t>
  </si>
  <si>
    <t>95后痛风代表</t>
  </si>
  <si>
    <t>小梁今天又瘦了</t>
  </si>
  <si>
    <t>https://www.xiaohongshu.com/user/profile/5f91aab7000000000101ccfd?xhsshare=CopyLink&amp;appuid=599443ad5e87e743ec3cf3a5&amp;apptime=1608861815</t>
  </si>
  <si>
    <t>2021-03-10 19:54</t>
  </si>
  <si>
    <t>279</t>
  </si>
  <si>
    <t>辽宁大连</t>
  </si>
  <si>
    <t>奶凶奶凶的小肉肉发布了一篇小红书笔记，快来看吧！😆 808RvaYjil8AFTP 😆 http://xhslink.com/MHOeBb，复制本条信息，打开【小红书】App查看精彩内容！</t>
  </si>
  <si>
    <t>2021-03-10 20:18</t>
  </si>
  <si>
    <t>102</t>
  </si>
  <si>
    <t>小biu biu🐱(三月档期充足)</t>
  </si>
  <si>
    <t>839742557</t>
  </si>
  <si>
    <t>17755770505</t>
  </si>
  <si>
    <t>小biu biu🐱</t>
  </si>
  <si>
    <t>https://www.xiaohongshu.com/user/profile/5fc3131c000000000101dd0b?xhsshare=CopyLink&amp;appuid=5fc3131c000000000101dd0b&amp;apptime=1615373442</t>
  </si>
  <si>
    <t>南京</t>
  </si>
  <si>
    <t>可以</t>
  </si>
  <si>
    <t>小biu biu 🐱发布了一篇小红书笔记，快来看吧！😆 fFRQOHUAmTvTBKs 😆 http://xhslink.com/YXyHzb，复制本条信息，打开【小红书】App查看精彩内容！</t>
  </si>
  <si>
    <t>http://xhslink.com/YXyHzb</t>
  </si>
  <si>
    <t>2021-03-10 20:20</t>
  </si>
  <si>
    <t>178</t>
  </si>
  <si>
    <r>
      <rPr>
        <sz val="11"/>
        <color theme="1"/>
        <rFont val="微软雅黑"/>
        <charset val="134"/>
      </rPr>
      <t>🈚</t>
    </r>
    <r>
      <rPr>
        <sz val="11"/>
        <color theme="1"/>
        <rFont val="宋体"/>
        <charset val="134"/>
      </rPr>
      <t>️</t>
    </r>
  </si>
  <si>
    <t>星妍Rosa发布了一篇小红书笔记，快来看吧！😆 oi3R3WvevZ70h14 😆 http://xhslink.com/h0tQzb，复制本条信息，打开【小红书】App查看精彩内容！</t>
  </si>
  <si>
    <t>2021-03-10 20:22</t>
  </si>
  <si>
    <t>62</t>
  </si>
  <si>
    <t>Maggie</t>
  </si>
  <si>
    <t>13883830066</t>
  </si>
  <si>
    <t>麻吉</t>
  </si>
  <si>
    <t>https://www.xiaohongshu.com/user/profile/5ee3317e0000000001005e64?xhsshare=CopyLink&amp;appuid=5ee3317e0000000001005e64&amp;apptime=1613368174</t>
  </si>
  <si>
    <t>麻吉发布了一篇小红书笔记，快来看吧！😆 s9EsHU3qdEbCvvc 😆 http://xhslink.com/k78Ezb，复制本条信息，打开【小红书】App查看精彩内容！</t>
  </si>
  <si>
    <t>202</t>
  </si>
  <si>
    <t>肉肉</t>
  </si>
  <si>
    <t>kiyomi-5-</t>
  </si>
  <si>
    <t>13916223729</t>
  </si>
  <si>
    <t>孜然小肉</t>
  </si>
  <si>
    <t>https://www.xiaohongshu.com/user/profile/57a317646a6a695dbb5018a1?xhsshare=CopyLink&amp;appuid=57a317646a6a695dbb5018a1&amp;apptime=1615392826</t>
  </si>
  <si>
    <t>美食</t>
  </si>
  <si>
    <t>孜然小肉发布了一篇小红书笔记，快来看吧！😆 ozoQvKAhXwMd30F 😆 http://xhslink.com/d6TVzb，复制本条信息，打开【小红书】App查看精彩内容！</t>
  </si>
  <si>
    <t>2021-03-10 20:24</t>
  </si>
  <si>
    <t>23</t>
  </si>
  <si>
    <t>Fe  Fuir</t>
  </si>
  <si>
    <t>ALU-99</t>
  </si>
  <si>
    <t>17713191090</t>
  </si>
  <si>
    <t>Lili_翊瑶</t>
  </si>
  <si>
    <t>https://www.xiaohongshu.com/user/profile/5e5de4b90000000001003964?xhsshare=CopyLink&amp;appuid=5e5de4b90000000001003964&amp;apptime=1615369008</t>
  </si>
  <si>
    <t>河北省唐山市</t>
  </si>
  <si>
    <t>Lili_翊瑶发布了一篇小红书笔记，快来看吧！😆 TBbOZPeECEAP9Ft 😆 http://xhslink.com/nFHEzb，复制本条信息，打开【小红书】App查看精彩内容！</t>
  </si>
  <si>
    <t>2021-03-10 20:36</t>
  </si>
  <si>
    <t>2021-03-10 20:37</t>
  </si>
  <si>
    <t>261</t>
  </si>
  <si>
    <t>.</t>
  </si>
  <si>
    <t>mu521314zi</t>
  </si>
  <si>
    <t>13303875319</t>
  </si>
  <si>
    <t>璐lu</t>
  </si>
  <si>
    <t>https://www.xiaohongshu.com/user/profile/5b61c37d4eacab2f5ad571dd?xhsshare=CopyLink&amp;appuid=5b61c37d4eacab2f5ad571dd&amp;apptime=1615441956</t>
  </si>
  <si>
    <t>彩妆</t>
  </si>
  <si>
    <t>河南省周口市</t>
  </si>
  <si>
    <t>美图 逛逛</t>
  </si>
  <si>
    <t>璐lu发布了一篇小红书笔记，快来看吧！😆 1JTFdtp62Ky9q8h 😆 http://xhslink.com/QZPiAb，复制本条信息，打开【小红书】App查看精彩内容！</t>
  </si>
  <si>
    <t>http://xhslink.com/QZPiAb</t>
  </si>
  <si>
    <t>2021-03-10 20:40</t>
  </si>
  <si>
    <t>82</t>
  </si>
  <si>
    <r>
      <rPr>
        <sz val="11"/>
        <color theme="1"/>
        <rFont val="宋体"/>
        <charset val="134"/>
      </rPr>
      <t>ฅ</t>
    </r>
    <r>
      <rPr>
        <sz val="11"/>
        <color theme="1"/>
        <rFont val="微软雅黑"/>
        <charset val="134"/>
      </rPr>
      <t>vikkyy</t>
    </r>
    <r>
      <rPr>
        <sz val="11"/>
        <color theme="1"/>
        <rFont val="宋体"/>
        <charset val="134"/>
      </rPr>
      <t>ฅ</t>
    </r>
  </si>
  <si>
    <t>l27692468</t>
  </si>
  <si>
    <t>15899593824</t>
  </si>
  <si>
    <t>vikkyyy</t>
  </si>
  <si>
    <t>https://www.xiaohongshu.com/user/profile/5eeb8be3000000000100757f?xhsshare=CopyLink&amp;appuid=5eeb8be3000000000100757f&amp;apptime=1615370389</t>
  </si>
  <si>
    <t>广东省珠海市</t>
  </si>
  <si>
    <t>逛逛 微博</t>
  </si>
  <si>
    <t>vikkyyy发布了一篇小红书笔记，快来看吧！😆 YLZsdbNQxStS7b3 😆 http://xhslink.com/28AFzb，复制本条信息，打开【小红书】App查看精彩内容！</t>
  </si>
  <si>
    <t>2021-03-10 20:45</t>
  </si>
  <si>
    <t>40</t>
  </si>
  <si>
    <t>Y.Y</t>
  </si>
  <si>
    <t>13725447032</t>
  </si>
  <si>
    <t>奶猫系女友</t>
  </si>
  <si>
    <t>https://www.xiaohongshu.com/user/profile/5eff4d18000000000101f745?xhsshare=CopyLink&amp;appuid=5eff4d18000000000101f745&amp;apptime=1607259030</t>
  </si>
  <si>
    <r>
      <rPr>
        <sz val="11"/>
        <color theme="1"/>
        <rFont val="宋体"/>
        <charset val="134"/>
      </rPr>
      <t xml:space="preserve">	</t>
    </r>
    <r>
      <rPr>
        <sz val="11"/>
        <color theme="1"/>
        <rFont val="微软雅黑"/>
        <charset val="134"/>
      </rPr>
      <t>三天</t>
    </r>
  </si>
  <si>
    <t>奶http://xhslink.com/v0TEzb</t>
  </si>
  <si>
    <t>2021-03-10 20:56</t>
  </si>
  <si>
    <t>222</t>
  </si>
  <si>
    <t>Yumi</t>
  </si>
  <si>
    <t>704083087</t>
  </si>
  <si>
    <t>13263228033</t>
  </si>
  <si>
    <t>30-34</t>
  </si>
  <si>
    <t>锦鲤宝宝</t>
  </si>
  <si>
    <t>https://www.xiaohongshu.com/user/profile/5b08f4a2e8ac2b5e4bf63ff8?xhsshare=CopyLink&amp;appuid=5b08f4a2e8ac2b5e4bf63ff8&amp;apptime=1615412646</t>
  </si>
  <si>
    <t>护肤,美食,健身</t>
  </si>
  <si>
    <t>北京</t>
  </si>
  <si>
    <t>锦鲤宝宝发布了一篇小红书笔记，快来看吧！😆 GEi6mtVtfSxIMyy 😆 http://xhslink.com/oNQ2zb，复制本条信息，打开【小红书】App查看精彩内容！</t>
  </si>
  <si>
    <t>http://xhslink.com/oNQ2zb</t>
  </si>
  <si>
    <t>2021-03-10 20:59</t>
  </si>
  <si>
    <t>280</t>
  </si>
  <si>
    <t>抖音 点评</t>
  </si>
  <si>
    <t>傲娇Monica发布了一篇小红书笔记，快来看吧！😆 UwsBj6rLrndKhTg 😆 http://xhslink.com/WO1gBb，复制本条信息，打开【小红书】App查看精彩内容！</t>
  </si>
  <si>
    <t>2021-03-10 21:00</t>
  </si>
  <si>
    <t>139</t>
  </si>
  <si>
    <t>西安</t>
  </si>
  <si>
    <t>七百里发布了一篇小红书笔记，快来看吧！😆 sgv0YkzgUCSjgcp 😆 http://xhslink.com/iqeLzb，复制本条信息，打开【小红书】App查看精彩内容！</t>
  </si>
  <si>
    <t>2021-03-10 21:01</t>
  </si>
  <si>
    <t>150</t>
  </si>
  <si>
    <t>山东省烟台市</t>
  </si>
  <si>
    <t>一颗甜草莓发布了一篇小红书笔记，快来看吧！😆 AaUWqQOmFSDY9R4 😆 http://xhslink.com/Uq3Lzb，复制本条信息，打开【小红书】App查看精彩内容！</t>
  </si>
  <si>
    <t>2021-03-10 21:08</t>
  </si>
  <si>
    <t>182</t>
  </si>
  <si>
    <t>护肤,彩妆,健身</t>
  </si>
  <si>
    <t>微博 绿洲</t>
  </si>
  <si>
    <t>洁西卡爱吃肉肉发布了一篇小红书笔记，快来看吧！😆 If35aUAQCdWYS3C 😆 http://xhslink.com/CzcRzb，复制本条信息，打开【小红书】App查看精彩内容！</t>
  </si>
  <si>
    <t>2021-03-10 21:28</t>
  </si>
  <si>
    <t>277</t>
  </si>
  <si>
    <t>厦门</t>
  </si>
  <si>
    <t>美图秀秀</t>
  </si>
  <si>
    <t>https://www.xiaohongshu.com/discovery/item/5fed5bdc000000000101ce2c?xhsshare=CopyLink&amp;appuid=5f15612300000000010005fc&amp;apptime=1609784743</t>
  </si>
  <si>
    <t>2021-03-10 21:29</t>
  </si>
  <si>
    <t>164</t>
  </si>
  <si>
    <t>无所谓的所谓</t>
  </si>
  <si>
    <t>wqm17335157536</t>
  </si>
  <si>
    <t>17335157536</t>
  </si>
  <si>
    <t>南木</t>
  </si>
  <si>
    <t>https://www.xiaohongshu.com/user/profile/5d4d7e67000000001200ed02?xhsshare=CopyLink&amp;appuid=5d4d7e67000000001200ed02&amp;apptime=1607957207</t>
  </si>
  <si>
    <t>护肤,彩妆,穿搭</t>
  </si>
  <si>
    <t>山西晋中</t>
  </si>
  <si>
    <t>南木发布了一篇小红书笔记，快来看吧！😆 I4tFmAYVOqm6BU8 😆 http://xhslink.com/4NyNzb，复制本条信息，打开【小红书】App查看精彩内容！</t>
  </si>
  <si>
    <t>2021-03-10 21:36</t>
  </si>
  <si>
    <t>126</t>
  </si>
  <si>
    <t>荒野哥哥耶</t>
  </si>
  <si>
    <t>15855077899</t>
  </si>
  <si>
    <t>https://www.xiaohongshu.com/user/profile/5f9a75250000000001005183?xhsshare=CopyLink&amp;appuid=5f9a75250000000001005183&amp;apptime=1615357963</t>
  </si>
  <si>
    <t>https://www.xiaohongshu.com/discovery/item/60213f83000000000102c111?apptime=1614075785&amp;appuid=5f9a75250000000001005183&amp;xhsshare=CopyLink</t>
  </si>
  <si>
    <t>2021-03-10 21:42</t>
  </si>
  <si>
    <t>86</t>
  </si>
  <si>
    <t>夕</t>
  </si>
  <si>
    <t>YhTaoy-</t>
  </si>
  <si>
    <t>18581520925</t>
  </si>
  <si>
    <t>林林林小夕阿</t>
  </si>
  <si>
    <t>https://www.xiaohongshu.com/user/profile/5e0ffbeb000000000100bcf6?xhsshare=CopyLink&amp;appuid=5e0ffbeb000000000100bcf6&amp;apptime=1615370564</t>
  </si>
  <si>
    <t>林林林小夕阿发布了一篇小红书笔记，快来看吧！😆 jRsFbFMKBEPLZTp 😆 http://xhslink.com/SdQFzb，复制本条信息，打开【小红书】App查看精彩内容！</t>
  </si>
  <si>
    <t>http://xhslink.com/SdQFzb</t>
  </si>
  <si>
    <t>2021-03-10 21:52</t>
  </si>
  <si>
    <t>70</t>
  </si>
  <si>
    <t>Didi</t>
  </si>
  <si>
    <t>didi1128888</t>
  </si>
  <si>
    <t>18571119397</t>
  </si>
  <si>
    <t>迪崽</t>
  </si>
  <si>
    <t>https://www.xiaohongshu.com/user/profile/57311f525e87e74945996b01?xhsshare=CopyLink&amp;appuid=57311f525e87e74945996b01&amp;apptime=1609146450</t>
  </si>
  <si>
    <t>迪崽发布了一篇小红书笔记，快来看吧！😆 ZT8icKAKhuZ6X7M 😆 http://xhslink.com/APfFzb，复制本条信息，打开【小红书】App查看精彩内容！</t>
  </si>
  <si>
    <t>http://xhslink.com/APfFzb</t>
  </si>
  <si>
    <t>2021-03-10 21:54</t>
  </si>
  <si>
    <t>275</t>
  </si>
  <si>
    <t>眠眠</t>
  </si>
  <si>
    <t>pandaQ2580</t>
  </si>
  <si>
    <t>15261661738</t>
  </si>
  <si>
    <t>我的好眠眠</t>
  </si>
  <si>
    <t>https://www.xiaohongshu.com/user/profile/5f2a71c20000000001001f9b?xhsshare=CopyLink&amp;appuid=5f2a71c20000000001001f9b&amp;apptime=1612337597</t>
  </si>
  <si>
    <t>无锡</t>
  </si>
  <si>
    <t>我的好眠眠发布了一篇小红书笔记，快来看吧！😆 fdhn4KlUwVimLxB 😆 http://xhslink.com/FxgPAb，复制本条信息，打开【小红书】App查看精彩内容！</t>
  </si>
  <si>
    <t>2021-03-10 21:56</t>
  </si>
  <si>
    <t>2</t>
  </si>
  <si>
    <t>广东省阳江市江城区城东街道华兴路90号荣华居</t>
  </si>
  <si>
    <t>放羊的小昭发布了一篇小红书笔记，快来看吧！😆 RjL40GMPYThgWFT 😆 http://xhslink.com/LIyEzb，复制本条信息，打开【小红书】App查看精彩内容！</t>
  </si>
  <si>
    <t>2021-03-10 22:02</t>
  </si>
  <si>
    <t>238</t>
  </si>
  <si>
    <r>
      <rPr>
        <sz val="11"/>
        <color theme="1"/>
        <rFont val="微软雅黑"/>
        <charset val="134"/>
      </rPr>
      <t>阳光城大唐翡丽印象</t>
    </r>
    <r>
      <rPr>
        <sz val="11"/>
        <color theme="1"/>
        <rFont val="宋体"/>
        <charset val="134"/>
      </rPr>
      <t>ʚ</t>
    </r>
    <r>
      <rPr>
        <sz val="11"/>
        <color theme="1"/>
        <rFont val="微软雅黑"/>
        <charset val="134"/>
      </rPr>
      <t>郑恩惠</t>
    </r>
    <r>
      <rPr>
        <sz val="11"/>
        <color theme="1"/>
        <rFont val="宋体"/>
        <charset val="134"/>
      </rPr>
      <t>ɞ</t>
    </r>
  </si>
  <si>
    <t xml:space="preserve"> zeh021102</t>
  </si>
  <si>
    <t>17704698081</t>
  </si>
  <si>
    <t>惠惠欧尼</t>
  </si>
  <si>
    <t>https://www.xiaohongshu.com/user/profile/5f1569460000000001003128?xhsshare=CopyLink&amp;appuid=5f1569460000000001003128&amp;apptime=1615428934</t>
  </si>
  <si>
    <t>福建省漳州市龙文区阳光城大唐翡丽印象售楼部</t>
  </si>
  <si>
    <t>惠惠欧尼发布了一篇小红书笔记，快来看吧！😆 aj61buDf209TqH1 😆 http://xhslink.com/ORaaAb，复制本条信息，打开【小红书】App查看精彩内容！</t>
  </si>
  <si>
    <t>2021-03-10 22:26</t>
  </si>
  <si>
    <t>224</t>
  </si>
  <si>
    <t>💓瑞💋</t>
  </si>
  <si>
    <t>gao821915428</t>
  </si>
  <si>
    <t>13130895118</t>
  </si>
  <si>
    <t>羽欣</t>
  </si>
  <si>
    <t>https://www.xiaohongshu.com/user/profile/5f17dfa7000000000100359e?xhsshare=CopyLink&amp;appuid=5a045ab84eacab64e0b7eba0&amp;apptime=1615420055</t>
  </si>
  <si>
    <t>母婴,美食</t>
  </si>
  <si>
    <t>沈阳市</t>
  </si>
  <si>
    <t>羽欣发布了一篇小红书笔记，快来看吧！😆 T88v4svTMgeWGHT 😆 http://xhslink.com/Yoo5zb，复制本条信息，打开【小红书】App查看精彩内容！</t>
  </si>
  <si>
    <t>2021-03-10 22:28</t>
  </si>
  <si>
    <t>227</t>
  </si>
  <si>
    <t>江苏省淮安市</t>
  </si>
  <si>
    <t>微博11万，抖音1.1万，快手3.4万</t>
  </si>
  <si>
    <t>是你的11发布了一篇小红书笔记，快来看吧！😆 Xb4erHafBffCWwI 😆 http://xhslink.com/HY36zb，复制本条信息，打开【小红书】App查看精彩内容！</t>
  </si>
  <si>
    <t>2021-03-10 23:11</t>
  </si>
  <si>
    <t>235</t>
  </si>
  <si>
    <t>小天使</t>
  </si>
  <si>
    <t>wataru7777777</t>
  </si>
  <si>
    <t>18267472070</t>
  </si>
  <si>
    <t>渡边麻里子</t>
  </si>
  <si>
    <t>https://www.xiaohongshu.com/user/profile/5f801312000000000100350a?xhsshare=CopyLink&amp;appuid=5f801312000000000100350a&amp;apptime=1607306252</t>
  </si>
  <si>
    <t>浙江绍兴</t>
  </si>
  <si>
    <t>逛逛 抖音 微博</t>
  </si>
  <si>
    <t>渡边麻里子发布了一篇小红书笔记，快来看吧！😆 MKNZa1AuVsTjWgB 😆 http://xhslink.com/cmP8zb，复制本条信息，打开【小红书】App查看精彩内容！</t>
  </si>
  <si>
    <t>2021-03-10 23:12</t>
  </si>
  <si>
    <t>2021-03-10 23:13</t>
  </si>
  <si>
    <t>101</t>
  </si>
  <si>
    <t>都可</t>
  </si>
  <si>
    <t>2021-03-10 23:33</t>
  </si>
  <si>
    <t>74</t>
  </si>
  <si>
    <t>🕑</t>
  </si>
  <si>
    <t>1023002503</t>
  </si>
  <si>
    <t>15889933662</t>
  </si>
  <si>
    <t>糯米姐姐</t>
  </si>
  <si>
    <t>https://www.xiaohongshu.com/user/profile/5f3e7ab900000000010009c5?xhsshare=CopyLink&amp;appuid=5f3e7ab900000000010009c5&amp;apptime=1602943179</t>
  </si>
  <si>
    <t>https://www.xiaohongshu.com/discovery/item/60265c7a0000000021034a92?apptime=1615182571&amp;appuid=5f3e7ab900000000010009c5&amp;xhsshare=CopyLink</t>
  </si>
  <si>
    <t>2021-03-10 23:34</t>
  </si>
  <si>
    <t>85</t>
  </si>
  <si>
    <t>一只龙</t>
  </si>
  <si>
    <t>bamboopacket</t>
  </si>
  <si>
    <t>19916942682</t>
  </si>
  <si>
    <t>一株肆月</t>
  </si>
  <si>
    <t>https://www.xiaohongshu.com/user/profile/5f2b8be6000000000100a2cf?xhsshare=CopyLink&amp;appuid=5f2b8be6000000000100a2cf&amp;apptime=1614787306</t>
  </si>
  <si>
    <t>南通，</t>
  </si>
  <si>
    <t>https://www.xiaohongshu.com/discovery/item/602f17880000000001024181?xhsshare=CopyLink&amp;appuid=5f2b8be6000000000100a2cf&amp;apptime=1615370677</t>
  </si>
  <si>
    <t>2021-03-10 23:42</t>
  </si>
  <si>
    <t>87</t>
  </si>
  <si>
    <t>美小溪呀</t>
  </si>
  <si>
    <t>caoaizhao520</t>
  </si>
  <si>
    <t>13463443751</t>
  </si>
  <si>
    <t>那年的你</t>
  </si>
  <si>
    <t>https://www.xiaohongshu.com/user/profile/5b765d41c8f9b4000198fd21?xhsshare=CopyLink&amp;appuid=5b752416b31a850001a98543&amp;apptime=1615370549</t>
  </si>
  <si>
    <t>母婴</t>
  </si>
  <si>
    <t>河北</t>
  </si>
  <si>
    <t>那年的你发布了一篇小红书笔记，快来看吧！😆 lTUFF1VC6v66KIR 😆 http://xhslink.com/9tPFzb，复制本条信息，打开【小红书】App查看精彩内容！</t>
  </si>
  <si>
    <t>2021-03-10 23:45</t>
  </si>
  <si>
    <t>257</t>
  </si>
  <si>
    <t>不可</t>
  </si>
  <si>
    <t>五七清清发布了一篇小红书笔记，快来看吧！😆 NFaXmnufdViq98r 😆 http://xhslink.com/cImfAb，复制本条信息，打开【小红书】App查看精彩内容！</t>
  </si>
  <si>
    <t>2021-03-11 00:05</t>
  </si>
  <si>
    <t>89</t>
  </si>
  <si>
    <t>辛普森</t>
  </si>
  <si>
    <t xml:space="preserve">SHBEAHEA02 </t>
  </si>
  <si>
    <t xml:space="preserve">13016627082 </t>
  </si>
  <si>
    <t xml:space="preserve">辛辛森纳 </t>
  </si>
  <si>
    <t xml:space="preserve">https://www.xiaohongshu.com/user/profile/5be0489154172e0001211991?xhsshare=CopyLink&amp;appuid=5be0489154172e0001211991&amp;apptime=1601873137 </t>
  </si>
  <si>
    <t>辛辛森纳发布了一篇小红书笔记，快来看吧！😆 uWRhMl22o20EGhC 😆 http://xhslink.com/NYTFzb，复制本条信息，打开【小红书】App查看精彩内容！</t>
  </si>
  <si>
    <t>2021-03-11 00:11</t>
  </si>
  <si>
    <t>67</t>
  </si>
  <si>
    <t>小红书逛逛</t>
  </si>
  <si>
    <t>https://www.xiaohongshu.com/discovery/item/600e39bc0000000001002fca?apptime=1611643251&amp;appuid=5c3dc0fa0000000005034777&amp;xhsshare=CopyLink</t>
  </si>
  <si>
    <t>2021-03-11 00:28</t>
  </si>
  <si>
    <t>249</t>
  </si>
  <si>
    <t>图图福图图</t>
  </si>
  <si>
    <t>ym123ymymymymym</t>
  </si>
  <si>
    <t>13221135037</t>
  </si>
  <si>
    <t>https://www.xiaohongshu.com/user/profile/6003cd6600000000010060f1?xhsshare=CopyLink&amp;appuid=6003cd6600000000010060f1&amp;apptime=1615433746</t>
  </si>
  <si>
    <t>浙江省金华市婺城区新狮街道北山路285号</t>
  </si>
  <si>
    <t>图图福图图发布了一篇小红书笔记，快来看吧！😆 Prdu3I5qFfcOUv7 😆 http://xhslink.com/rJodAb，复制本条信息，打开【小红书】App查看精彩内容！</t>
  </si>
  <si>
    <t>2021-03-11 00:51</t>
  </si>
  <si>
    <t>共计11400</t>
  </si>
</sst>
</file>

<file path=xl/styles.xml><?xml version="1.0" encoding="utf-8"?>
<styleSheet xmlns="http://schemas.openxmlformats.org/spreadsheetml/2006/main">
  <numFmts count="12">
    <numFmt numFmtId="176" formatCode="_ \¥* #,##0_ ;_ \¥* \-#,##0_ ;_ \¥* &quot;-&quot;_ ;_ @_ "/>
    <numFmt numFmtId="177" formatCode="0_ "/>
    <numFmt numFmtId="43" formatCode="_ * #,##0.00_ ;_ * \-#,##0.00_ ;_ * &quot;-&quot;??_ ;_ @_ "/>
    <numFmt numFmtId="178" formatCode="[&lt;=9999999]###\-####;\(###\)\ ###\-####"/>
    <numFmt numFmtId="41" formatCode="_ * #,##0_ ;_ * \-#,##0_ ;_ * &quot;-&quot;_ ;_ @_ "/>
    <numFmt numFmtId="179" formatCode="_ \¥* #,##0.00_ ;_ \¥* \-#,##0.00_ ;_ \¥* &quot;-&quot;??_ ;_ @_ "/>
    <numFmt numFmtId="180" formatCode="m/d/yy;@"/>
    <numFmt numFmtId="181" formatCode="0.0000_);[Red]\(0.0000\)"/>
    <numFmt numFmtId="182" formatCode="#,##0_ "/>
    <numFmt numFmtId="183" formatCode="yyyy/m/d;@"/>
    <numFmt numFmtId="184" formatCode="\¥#,##0;\¥\-#,##0"/>
    <numFmt numFmtId="185" formatCode="#,##0_);[Red]\(#,##0\)"/>
  </numFmts>
  <fonts count="37">
    <font>
      <sz val="11"/>
      <color theme="1"/>
      <name val="Microsoft YaHei UI"/>
      <charset val="134"/>
    </font>
    <font>
      <sz val="11"/>
      <color theme="1"/>
      <name val="微软雅黑"/>
      <charset val="134"/>
    </font>
    <font>
      <sz val="11"/>
      <color theme="0"/>
      <name val="微软雅黑"/>
      <charset val="134"/>
    </font>
    <font>
      <u/>
      <sz val="11"/>
      <color rgb="FF800080"/>
      <name val="Baskerville Old Face"/>
      <charset val="0"/>
      <scheme val="minor"/>
    </font>
    <font>
      <u/>
      <sz val="11"/>
      <color rgb="FF0000FF"/>
      <name val="Baskerville Old Face"/>
      <charset val="0"/>
      <scheme val="minor"/>
    </font>
    <font>
      <b/>
      <sz val="14"/>
      <color theme="3"/>
      <name val="Microsoft YaHei UI"/>
      <charset val="134"/>
    </font>
    <font>
      <sz val="9"/>
      <name val="Microsoft YaHei UI"/>
      <charset val="134"/>
    </font>
    <font>
      <sz val="36"/>
      <color theme="6" tint="-0.249977111117893"/>
      <name val="Microsoft YaHei UI"/>
      <charset val="134"/>
    </font>
    <font>
      <sz val="24"/>
      <color theme="3"/>
      <name val="Microsoft YaHei UI"/>
      <charset val="134"/>
    </font>
    <font>
      <sz val="12"/>
      <color theme="3"/>
      <name val="Microsoft YaHei UI"/>
      <charset val="134"/>
    </font>
    <font>
      <u/>
      <sz val="11"/>
      <color rgb="FF800080"/>
      <name val="微软雅黑"/>
      <charset val="0"/>
    </font>
    <font>
      <sz val="12"/>
      <color theme="1"/>
      <name val="Microsoft YaHei UI"/>
      <charset val="134"/>
    </font>
    <font>
      <sz val="12"/>
      <color rgb="FFFF0000"/>
      <name val="Microsoft YaHei UI"/>
      <charset val="134"/>
    </font>
    <font>
      <sz val="12"/>
      <color theme="0"/>
      <name val="Microsoft YaHei UI"/>
      <charset val="134"/>
    </font>
    <font>
      <sz val="11"/>
      <color rgb="FF000000"/>
      <name val="Microsoft YaHei UI"/>
      <charset val="134"/>
    </font>
    <font>
      <b/>
      <sz val="16"/>
      <color theme="6" tint="-0.249977111117893"/>
      <name val="Microsoft YaHei UI"/>
      <charset val="134"/>
    </font>
    <font>
      <sz val="11"/>
      <color theme="1"/>
      <name val="Baskerville Old Face"/>
      <charset val="0"/>
      <scheme val="minor"/>
    </font>
    <font>
      <sz val="24"/>
      <color theme="0"/>
      <name val="Microsoft YaHei UI"/>
      <charset val="134"/>
    </font>
    <font>
      <sz val="11"/>
      <color theme="0"/>
      <name val="Baskerville Old Face"/>
      <charset val="0"/>
      <scheme val="minor"/>
    </font>
    <font>
      <sz val="16"/>
      <color theme="9"/>
      <name val="Microsoft YaHei UI"/>
      <charset val="134"/>
    </font>
    <font>
      <b/>
      <sz val="11"/>
      <color rgb="FFFA7D00"/>
      <name val="Microsoft YaHei UI"/>
      <charset val="134"/>
    </font>
    <font>
      <sz val="11"/>
      <color rgb="FF3F3F76"/>
      <name val="Microsoft YaHei UI"/>
      <charset val="134"/>
    </font>
    <font>
      <sz val="11"/>
      <color rgb="FFFA7D00"/>
      <name val="Microsoft YaHei UI"/>
      <charset val="134"/>
    </font>
    <font>
      <i/>
      <sz val="11"/>
      <color rgb="FF7F7F7F"/>
      <name val="Microsoft YaHei UI"/>
      <charset val="134"/>
    </font>
    <font>
      <sz val="11"/>
      <color rgb="FF9C0006"/>
      <name val="Microsoft YaHei UI"/>
      <charset val="134"/>
    </font>
    <font>
      <sz val="11"/>
      <color theme="2" tint="0.399914548173467"/>
      <name val="Microsoft YaHei UI"/>
      <charset val="134"/>
    </font>
    <font>
      <b/>
      <sz val="11"/>
      <color theme="0"/>
      <name val="Microsoft YaHei UI"/>
      <charset val="134"/>
    </font>
    <font>
      <b/>
      <sz val="11"/>
      <color rgb="FF3F3F3F"/>
      <name val="Microsoft YaHei UI"/>
      <charset val="134"/>
    </font>
    <font>
      <sz val="36"/>
      <color theme="1"/>
      <name val="Microsoft YaHei UI"/>
      <charset val="134"/>
    </font>
    <font>
      <b/>
      <sz val="24"/>
      <color theme="2" tint="-0.499984740745262"/>
      <name val="Microsoft YaHei UI"/>
      <charset val="134"/>
    </font>
    <font>
      <sz val="11"/>
      <color rgb="FFFF0000"/>
      <name val="Microsoft YaHei UI"/>
      <charset val="134"/>
    </font>
    <font>
      <sz val="11"/>
      <color rgb="FF006100"/>
      <name val="Microsoft YaHei UI"/>
      <charset val="134"/>
    </font>
    <font>
      <sz val="11"/>
      <color theme="3"/>
      <name val="Microsoft YaHei UI"/>
      <charset val="134"/>
    </font>
    <font>
      <sz val="36"/>
      <color theme="2" tint="-0.499984740745262"/>
      <name val="Microsoft YaHei UI"/>
      <charset val="134"/>
    </font>
    <font>
      <b/>
      <sz val="14"/>
      <color theme="0"/>
      <name val="Microsoft YaHei UI"/>
      <charset val="134"/>
    </font>
    <font>
      <sz val="11"/>
      <color rgb="FF9C5700"/>
      <name val="Microsoft YaHei UI"/>
      <charset val="134"/>
    </font>
    <font>
      <sz val="11"/>
      <color theme="1"/>
      <name val="宋体"/>
      <charset val="134"/>
    </font>
  </fonts>
  <fills count="47">
    <fill>
      <patternFill patternType="none"/>
    </fill>
    <fill>
      <patternFill patternType="gray125"/>
    </fill>
    <fill>
      <patternFill patternType="solid">
        <fgColor theme="2" tint="0.799981688894314"/>
        <bgColor indexed="64"/>
      </patternFill>
    </fill>
    <fill>
      <patternFill patternType="solid">
        <fgColor rgb="FF92D050"/>
        <bgColor theme="0"/>
      </patternFill>
    </fill>
    <fill>
      <patternFill patternType="solid">
        <fgColor theme="0" tint="-0.5"/>
        <bgColor indexed="64"/>
      </patternFill>
    </fill>
    <fill>
      <patternFill patternType="solid">
        <fgColor theme="6" tint="-0.249977111117893"/>
        <bgColor indexed="64"/>
      </patternFill>
    </fill>
    <fill>
      <patternFill patternType="solid">
        <fgColor rgb="FFFFFF00"/>
        <bgColor indexed="64"/>
      </patternFill>
    </fill>
    <fill>
      <patternFill patternType="solid">
        <fgColor theme="4"/>
        <bgColor indexed="64"/>
      </patternFill>
    </fill>
    <fill>
      <patternFill patternType="solid">
        <fgColor theme="0" tint="-0.35"/>
        <bgColor indexed="64"/>
      </patternFill>
    </fill>
    <fill>
      <patternFill patternType="solid">
        <fgColor theme="6" tint="0.799981688894314"/>
        <bgColor indexed="64"/>
      </patternFill>
    </fill>
    <fill>
      <patternFill patternType="solid">
        <fgColor theme="6"/>
        <bgColor indexed="64"/>
      </patternFill>
    </fill>
    <fill>
      <patternFill patternType="solid">
        <fgColor theme="2" tint="0.79985961485641"/>
        <bgColor theme="3" tint="0.799951170384838"/>
      </patternFill>
    </fill>
    <fill>
      <patternFill patternType="solid">
        <fgColor theme="6" tint="-0.499984740745262"/>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6" tint="0.599993896298105"/>
        <bgColor indexed="64"/>
      </patternFill>
    </fill>
    <fill>
      <patternFill patternType="solid">
        <fgColor theme="9" tint="-0.249977111117893"/>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theme="9" tint="-0.499984740745262"/>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theme="9" tint="-0.24994659260841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7"/>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s>
  <borders count="12">
    <border>
      <left/>
      <right/>
      <top/>
      <bottom/>
      <diagonal/>
    </border>
    <border>
      <left/>
      <right style="thin">
        <color theme="4" tint="0.799951170384838"/>
      </right>
      <top style="thin">
        <color theme="0" tint="-0.349986266670736"/>
      </top>
      <bottom style="thin">
        <color theme="4" tint="0.799981688894314"/>
      </bottom>
      <diagonal/>
    </border>
    <border>
      <left style="thin">
        <color theme="4" tint="0.799951170384838"/>
      </left>
      <right style="thin">
        <color theme="4" tint="0.799951170384838"/>
      </right>
      <top style="thin">
        <color theme="0" tint="-0.349986266670736"/>
      </top>
      <bottom style="thin">
        <color theme="4" tint="0.799981688894314"/>
      </bottom>
      <diagonal/>
    </border>
    <border>
      <left/>
      <right style="thin">
        <color theme="4" tint="0.799951170384838"/>
      </right>
      <top style="thin">
        <color theme="4" tint="0.799981688894314"/>
      </top>
      <bottom style="thin">
        <color theme="4" tint="0.799981688894314"/>
      </bottom>
      <diagonal/>
    </border>
    <border>
      <left style="thin">
        <color theme="4" tint="0.799951170384838"/>
      </left>
      <right style="thin">
        <color theme="4" tint="0.799951170384838"/>
      </right>
      <top style="thin">
        <color theme="4" tint="0.799981688894314"/>
      </top>
      <bottom style="thin">
        <color theme="4" tint="0.799981688894314"/>
      </bottom>
      <diagonal/>
    </border>
    <border>
      <left/>
      <right/>
      <top/>
      <bottom style="double">
        <color theme="0" tint="-0.349986266670736"/>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0" tint="-0.349986266670736"/>
      </top>
      <bottom style="thin">
        <color theme="0" tint="-0.349986266670736"/>
      </bottom>
      <diagonal/>
    </border>
  </borders>
  <cellStyleXfs count="58">
    <xf numFmtId="0" fontId="0" fillId="2" borderId="0">
      <alignment vertical="center"/>
    </xf>
    <xf numFmtId="176" fontId="0" fillId="0" borderId="0" applyFill="0" applyBorder="0" applyAlignment="0" applyProtection="0">
      <alignment vertical="center"/>
    </xf>
    <xf numFmtId="0" fontId="16" fillId="9" borderId="0" applyNumberFormat="0" applyBorder="0" applyAlignment="0" applyProtection="0">
      <alignment vertical="center"/>
    </xf>
    <xf numFmtId="0" fontId="21" fillId="19" borderId="6" applyNumberFormat="0" applyAlignment="0" applyProtection="0">
      <alignment vertical="center"/>
    </xf>
    <xf numFmtId="179" fontId="0" fillId="0" borderId="0" applyFill="0" applyBorder="0" applyAlignment="0" applyProtection="0">
      <alignment vertical="center"/>
    </xf>
    <xf numFmtId="178" fontId="11" fillId="0" borderId="0" applyFill="0">
      <alignment horizontal="left" vertical="center" indent="1"/>
    </xf>
    <xf numFmtId="41" fontId="0" fillId="0" borderId="0" applyFill="0" applyBorder="0" applyAlignment="0" applyProtection="0">
      <alignment vertical="center"/>
    </xf>
    <xf numFmtId="0" fontId="16" fillId="16" borderId="0" applyNumberFormat="0" applyBorder="0" applyAlignment="0" applyProtection="0">
      <alignment vertical="center"/>
    </xf>
    <xf numFmtId="0" fontId="24" fillId="22" borderId="0" applyNumberFormat="0" applyBorder="0" applyAlignment="0" applyProtection="0">
      <alignment vertical="center"/>
    </xf>
    <xf numFmtId="43" fontId="0" fillId="0" borderId="0" applyFill="0" applyBorder="0" applyAlignment="0" applyProtection="0">
      <alignment vertical="center"/>
    </xf>
    <xf numFmtId="177" fontId="17" fillId="17" borderId="0">
      <alignment horizontal="center"/>
    </xf>
    <xf numFmtId="180" fontId="17" fillId="17" borderId="0">
      <alignment horizontal="center"/>
    </xf>
    <xf numFmtId="0" fontId="18" fillId="27" borderId="0" applyNumberFormat="0" applyBorder="0" applyAlignment="0" applyProtection="0">
      <alignment vertical="center"/>
    </xf>
    <xf numFmtId="0" fontId="0" fillId="0" borderId="0" applyNumberFormat="0" applyFill="0" applyBorder="0" applyAlignment="0" applyProtection="0"/>
    <xf numFmtId="9" fontId="0" fillId="0" borderId="0" applyFill="0" applyBorder="0" applyAlignment="0" applyProtection="0">
      <alignment vertical="center"/>
    </xf>
    <xf numFmtId="0" fontId="0" fillId="0" borderId="0" applyNumberFormat="0" applyFill="0" applyBorder="0" applyAlignment="0" applyProtection="0">
      <alignment vertical="center"/>
    </xf>
    <xf numFmtId="0" fontId="0" fillId="20" borderId="7" applyNumberFormat="0" applyAlignment="0" applyProtection="0">
      <alignment vertical="center"/>
    </xf>
    <xf numFmtId="0" fontId="18" fillId="29" borderId="0" applyNumberFormat="0" applyBorder="0" applyAlignment="0" applyProtection="0">
      <alignment vertical="center"/>
    </xf>
    <xf numFmtId="0" fontId="29" fillId="0" borderId="0" applyNumberFormat="0" applyFill="0" applyBorder="0" applyProtection="0">
      <alignment vertical="center"/>
    </xf>
    <xf numFmtId="0" fontId="30" fillId="0" borderId="0" applyNumberFormat="0" applyFill="0" applyBorder="0" applyAlignment="0" applyProtection="0">
      <alignment vertical="center"/>
    </xf>
    <xf numFmtId="0" fontId="28" fillId="0" borderId="5" applyNumberFormat="0" applyFill="0" applyProtection="0">
      <alignment vertical="top"/>
    </xf>
    <xf numFmtId="0" fontId="23" fillId="0" borderId="0" applyNumberFormat="0" applyFill="0" applyBorder="0" applyAlignment="0" applyProtection="0"/>
    <xf numFmtId="0" fontId="32" fillId="0" borderId="0" applyNumberFormat="0" applyFill="0" applyBorder="0" applyProtection="0">
      <alignment vertical="center"/>
    </xf>
    <xf numFmtId="0" fontId="0" fillId="0" borderId="5" applyNumberFormat="0" applyFill="0" applyAlignment="0">
      <alignment vertical="center"/>
    </xf>
    <xf numFmtId="0" fontId="34" fillId="35" borderId="5" applyProtection="0">
      <alignment horizontal="center"/>
    </xf>
    <xf numFmtId="0" fontId="18" fillId="33" borderId="0" applyNumberFormat="0" applyBorder="0" applyAlignment="0" applyProtection="0">
      <alignment vertical="center"/>
    </xf>
    <xf numFmtId="0" fontId="33" fillId="2" borderId="0" applyBorder="0" applyProtection="0">
      <alignment vertical="center"/>
    </xf>
    <xf numFmtId="0" fontId="18" fillId="26" borderId="0" applyNumberFormat="0" applyBorder="0" applyAlignment="0" applyProtection="0">
      <alignment vertical="center"/>
    </xf>
    <xf numFmtId="0" fontId="27" fillId="18" borderId="10" applyNumberFormat="0" applyAlignment="0" applyProtection="0">
      <alignment vertical="center"/>
    </xf>
    <xf numFmtId="0" fontId="20" fillId="18" borderId="6" applyNumberFormat="0" applyAlignment="0" applyProtection="0">
      <alignment vertical="center"/>
    </xf>
    <xf numFmtId="0" fontId="26" fillId="28" borderId="9" applyNumberFormat="0" applyAlignment="0" applyProtection="0">
      <alignment vertical="center"/>
    </xf>
    <xf numFmtId="0" fontId="16" fillId="39" borderId="0" applyNumberFormat="0" applyBorder="0" applyAlignment="0" applyProtection="0">
      <alignment vertical="center"/>
    </xf>
    <xf numFmtId="0" fontId="18" fillId="34" borderId="0" applyNumberFormat="0" applyBorder="0" applyAlignment="0" applyProtection="0">
      <alignment vertical="center"/>
    </xf>
    <xf numFmtId="0" fontId="22" fillId="0" borderId="8" applyNumberFormat="0" applyFill="0" applyAlignment="0" applyProtection="0">
      <alignment vertical="center"/>
    </xf>
    <xf numFmtId="0" fontId="19" fillId="15" borderId="0" applyNumberFormat="0" applyAlignment="0" applyProtection="0"/>
    <xf numFmtId="0" fontId="31" fillId="32" borderId="0" applyNumberFormat="0" applyBorder="0" applyAlignment="0" applyProtection="0">
      <alignment vertical="center"/>
    </xf>
    <xf numFmtId="0" fontId="35" fillId="41" borderId="0" applyNumberFormat="0" applyBorder="0" applyAlignment="0" applyProtection="0">
      <alignment vertical="center"/>
    </xf>
    <xf numFmtId="0" fontId="16" fillId="38" borderId="0" applyNumberFormat="0" applyBorder="0" applyAlignment="0" applyProtection="0">
      <alignment vertical="center"/>
    </xf>
    <xf numFmtId="0" fontId="18" fillId="7" borderId="0" applyNumberFormat="0" applyBorder="0" applyAlignment="0" applyProtection="0">
      <alignment vertical="center"/>
    </xf>
    <xf numFmtId="0" fontId="16" fillId="21"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6" fillId="40" borderId="0" applyNumberFormat="0" applyBorder="0" applyAlignment="0" applyProtection="0">
      <alignment vertical="center"/>
    </xf>
    <xf numFmtId="0" fontId="18" fillId="10" borderId="0" applyNumberFormat="0" applyBorder="0" applyAlignment="0" applyProtection="0">
      <alignment vertical="center"/>
    </xf>
    <xf numFmtId="0" fontId="18" fillId="42" borderId="0" applyNumberFormat="0" applyBorder="0" applyAlignment="0" applyProtection="0">
      <alignment vertical="center"/>
    </xf>
    <xf numFmtId="0" fontId="16" fillId="25" borderId="0" applyNumberFormat="0" applyBorder="0" applyAlignment="0" applyProtection="0">
      <alignment vertical="center"/>
    </xf>
    <xf numFmtId="0" fontId="25" fillId="24" borderId="0" applyNumberFormat="0" applyBorder="0" applyAlignment="0">
      <alignment vertical="center"/>
    </xf>
    <xf numFmtId="0" fontId="16" fillId="44" borderId="0" applyNumberFormat="0" applyBorder="0" applyAlignment="0" applyProtection="0">
      <alignment vertical="center"/>
    </xf>
    <xf numFmtId="0" fontId="18" fillId="23" borderId="0" applyNumberFormat="0" applyBorder="0" applyAlignment="0" applyProtection="0">
      <alignment vertical="center"/>
    </xf>
    <xf numFmtId="0" fontId="16" fillId="45" borderId="0" applyNumberFormat="0" applyBorder="0" applyAlignment="0" applyProtection="0">
      <alignment vertical="center"/>
    </xf>
    <xf numFmtId="0" fontId="18" fillId="37" borderId="0" applyNumberFormat="0" applyBorder="0" applyAlignment="0" applyProtection="0">
      <alignment vertical="center"/>
    </xf>
    <xf numFmtId="0" fontId="18" fillId="43" borderId="0" applyNumberFormat="0" applyBorder="0" applyAlignment="0" applyProtection="0">
      <alignment vertical="center"/>
    </xf>
    <xf numFmtId="0" fontId="16" fillId="46" borderId="0" applyNumberFormat="0" applyBorder="0" applyAlignment="0" applyProtection="0">
      <alignment vertical="center"/>
    </xf>
    <xf numFmtId="0" fontId="18" fillId="36" borderId="0" applyNumberFormat="0" applyBorder="0" applyAlignment="0" applyProtection="0">
      <alignment vertical="center"/>
    </xf>
    <xf numFmtId="0" fontId="0" fillId="0" borderId="11">
      <alignment vertical="center" wrapText="1"/>
    </xf>
    <xf numFmtId="0" fontId="34" fillId="35" borderId="0" applyProtection="0">
      <alignment horizontal="center"/>
    </xf>
    <xf numFmtId="0" fontId="0" fillId="0" borderId="0">
      <alignment horizontal="left" vertical="center" indent="1"/>
    </xf>
    <xf numFmtId="0" fontId="0" fillId="15" borderId="0">
      <alignment horizontal="left" vertical="center"/>
    </xf>
  </cellStyleXfs>
  <cellXfs count="92">
    <xf numFmtId="0" fontId="0" fillId="2" borderId="0" xfId="0">
      <alignment vertical="center"/>
    </xf>
    <xf numFmtId="0" fontId="0" fillId="2" borderId="0" xfId="0" applyAlignment="1">
      <alignment horizontal="center" vertical="center"/>
    </xf>
    <xf numFmtId="0" fontId="1" fillId="3" borderId="1"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1" fillId="0" borderId="3" xfId="0" applyFont="1" applyFill="1" applyBorder="1" applyAlignment="1"/>
    <xf numFmtId="0" fontId="1" fillId="0" borderId="4" xfId="0" applyFont="1" applyFill="1" applyBorder="1" applyAlignment="1">
      <alignment horizontal="center"/>
    </xf>
    <xf numFmtId="0" fontId="1" fillId="0" borderId="4" xfId="0" applyFont="1" applyFill="1" applyBorder="1" applyAlignment="1"/>
    <xf numFmtId="0" fontId="1" fillId="4" borderId="0" xfId="0" applyFont="1" applyFill="1" applyAlignment="1"/>
    <xf numFmtId="0" fontId="1" fillId="0" borderId="0" xfId="0" applyFont="1" applyFill="1" applyAlignment="1"/>
    <xf numFmtId="0" fontId="1" fillId="0" borderId="0" xfId="0" applyFont="1" applyFill="1" applyAlignment="1">
      <alignment horizontal="center"/>
    </xf>
    <xf numFmtId="0" fontId="2" fillId="5" borderId="0" xfId="0" applyFont="1" applyFill="1" applyAlignment="1">
      <alignment horizontal="center"/>
    </xf>
    <xf numFmtId="0" fontId="1" fillId="6" borderId="0" xfId="0" applyFont="1" applyFill="1" applyAlignment="1"/>
    <xf numFmtId="0" fontId="3" fillId="0" borderId="0" xfId="13" applyFont="1" applyAlignment="1"/>
    <xf numFmtId="0" fontId="3" fillId="4" borderId="0" xfId="13" applyFont="1" applyFill="1" applyAlignment="1"/>
    <xf numFmtId="0" fontId="1" fillId="4" borderId="0" xfId="0" applyFont="1" applyFill="1" applyAlignment="1">
      <alignment horizontal="center"/>
    </xf>
    <xf numFmtId="0" fontId="3" fillId="0" borderId="0" xfId="13" applyFont="1" applyFill="1" applyAlignment="1"/>
    <xf numFmtId="0" fontId="2" fillId="7" borderId="0" xfId="0" applyFont="1" applyFill="1" applyAlignment="1"/>
    <xf numFmtId="181" fontId="2" fillId="7" borderId="0" xfId="0" applyNumberFormat="1" applyFont="1" applyFill="1" applyAlignment="1"/>
    <xf numFmtId="181" fontId="1" fillId="0" borderId="0" xfId="0" applyNumberFormat="1" applyFont="1" applyFill="1" applyAlignment="1"/>
    <xf numFmtId="181" fontId="1" fillId="4" borderId="0" xfId="0" applyNumberFormat="1" applyFont="1" applyFill="1" applyAlignment="1"/>
    <xf numFmtId="0" fontId="3" fillId="4" borderId="0" xfId="13" applyFont="1" applyFill="1" applyAlignment="1">
      <alignment wrapText="1"/>
    </xf>
    <xf numFmtId="0" fontId="4" fillId="4" borderId="0" xfId="13" applyFont="1" applyFill="1" applyAlignment="1"/>
    <xf numFmtId="0" fontId="1" fillId="8" borderId="0" xfId="0" applyFont="1" applyFill="1" applyAlignment="1"/>
    <xf numFmtId="0" fontId="0" fillId="9" borderId="0" xfId="46" applyFont="1" applyFill="1">
      <alignment vertical="center"/>
    </xf>
    <xf numFmtId="0" fontId="5" fillId="10" borderId="0" xfId="55" applyFont="1" applyFill="1">
      <alignment horizontal="center"/>
    </xf>
    <xf numFmtId="0" fontId="6" fillId="9" borderId="0" xfId="46" applyFont="1" applyFill="1">
      <alignment vertical="center"/>
    </xf>
    <xf numFmtId="0" fontId="0" fillId="2" borderId="0" xfId="0" applyFont="1">
      <alignment vertical="center"/>
    </xf>
    <xf numFmtId="0" fontId="0" fillId="2" borderId="0" xfId="0" applyFont="1" applyAlignment="1">
      <alignment horizontal="center" vertical="center"/>
    </xf>
    <xf numFmtId="182" fontId="0" fillId="2" borderId="0" xfId="0" applyNumberFormat="1" applyFont="1" applyAlignment="1">
      <alignment horizontal="center" vertical="center"/>
    </xf>
    <xf numFmtId="183" fontId="0" fillId="2" borderId="0" xfId="0" applyNumberFormat="1" applyFont="1" applyAlignment="1">
      <alignment horizontal="center" vertical="center"/>
    </xf>
    <xf numFmtId="184" fontId="0" fillId="2" borderId="0" xfId="0" applyNumberFormat="1" applyFont="1">
      <alignment vertical="center"/>
    </xf>
    <xf numFmtId="178" fontId="0" fillId="2" borderId="0" xfId="0" applyNumberFormat="1" applyFont="1" applyAlignment="1">
      <alignment horizontal="left" vertical="center" indent="1"/>
    </xf>
    <xf numFmtId="185" fontId="0" fillId="2" borderId="0" xfId="0" applyNumberFormat="1" applyFont="1" applyAlignment="1">
      <alignment horizontal="left" vertical="center" indent="1"/>
    </xf>
    <xf numFmtId="185" fontId="0" fillId="2" borderId="0" xfId="0" applyNumberFormat="1" applyFont="1">
      <alignment vertical="center"/>
    </xf>
    <xf numFmtId="0" fontId="5" fillId="10" borderId="0" xfId="24" applyFont="1" applyFill="1" applyBorder="1" applyAlignment="1">
      <alignment horizontal="center" vertical="center"/>
    </xf>
    <xf numFmtId="0" fontId="7" fillId="11" borderId="5" xfId="20" applyFont="1" applyFill="1" applyAlignment="1">
      <alignment vertical="top"/>
    </xf>
    <xf numFmtId="182" fontId="7" fillId="11" borderId="5" xfId="20" applyNumberFormat="1" applyFont="1" applyFill="1" applyAlignment="1">
      <alignment vertical="top"/>
    </xf>
    <xf numFmtId="180" fontId="8" fillId="10" borderId="0" xfId="11" applyNumberFormat="1" applyFont="1" applyFill="1" applyAlignment="1">
      <alignment horizontal="center" vertical="center"/>
    </xf>
    <xf numFmtId="0" fontId="9" fillId="10" borderId="0" xfId="22" applyFont="1" applyFill="1" applyBorder="1" applyAlignment="1">
      <alignment horizontal="center" vertical="center" wrapText="1"/>
    </xf>
    <xf numFmtId="182" fontId="9" fillId="10" borderId="0" xfId="22" applyNumberFormat="1" applyFont="1" applyFill="1" applyBorder="1" applyAlignment="1">
      <alignment horizontal="center" vertical="center" wrapText="1"/>
    </xf>
    <xf numFmtId="0" fontId="10" fillId="6" borderId="0" xfId="13" applyFont="1" applyFill="1" applyAlignment="1"/>
    <xf numFmtId="177" fontId="8" fillId="10" borderId="0" xfId="10" applyFont="1" applyFill="1" applyAlignment="1">
      <alignment horizontal="center" vertical="center"/>
    </xf>
    <xf numFmtId="0" fontId="5" fillId="10" borderId="0" xfId="24" applyFont="1" applyFill="1" applyBorder="1">
      <alignment horizontal="center"/>
    </xf>
    <xf numFmtId="177" fontId="8" fillId="10" borderId="0" xfId="10" applyFont="1" applyFill="1" applyAlignment="1">
      <alignment horizontal="center" vertical="top"/>
    </xf>
    <xf numFmtId="184" fontId="8" fillId="10" borderId="0" xfId="10" applyNumberFormat="1" applyFont="1" applyFill="1" applyAlignment="1">
      <alignment horizontal="center" vertical="top"/>
    </xf>
    <xf numFmtId="14" fontId="5" fillId="10" borderId="0" xfId="55" applyNumberFormat="1" applyFont="1" applyFill="1">
      <alignment horizontal="center"/>
    </xf>
    <xf numFmtId="0" fontId="11" fillId="2" borderId="0" xfId="0" applyFont="1" applyAlignment="1">
      <alignment horizontal="left" vertical="center"/>
    </xf>
    <xf numFmtId="0" fontId="12" fillId="2" borderId="0" xfId="0" applyFont="1" applyAlignment="1">
      <alignment horizontal="left" vertical="center"/>
    </xf>
    <xf numFmtId="182" fontId="11" fillId="2" borderId="0" xfId="0" applyNumberFormat="1" applyFont="1" applyAlignment="1">
      <alignment horizontal="center" vertical="center"/>
    </xf>
    <xf numFmtId="184" fontId="7" fillId="11" borderId="5" xfId="20" applyNumberFormat="1" applyFont="1" applyFill="1" applyAlignment="1">
      <alignment vertical="top"/>
    </xf>
    <xf numFmtId="183" fontId="13" fillId="12" borderId="0" xfId="22" applyNumberFormat="1" applyFont="1" applyFill="1" applyBorder="1" applyAlignment="1">
      <alignment horizontal="center" vertical="center" wrapText="1"/>
    </xf>
    <xf numFmtId="0" fontId="13" fillId="12" borderId="0" xfId="22" applyFont="1" applyFill="1" applyBorder="1" applyAlignment="1">
      <alignment horizontal="center" vertical="center" wrapText="1"/>
    </xf>
    <xf numFmtId="184" fontId="13" fillId="12" borderId="0" xfId="22" applyNumberFormat="1" applyFont="1" applyFill="1" applyBorder="1" applyAlignment="1">
      <alignment horizontal="center" vertical="center" wrapText="1"/>
    </xf>
    <xf numFmtId="184" fontId="9" fillId="10" borderId="0" xfId="22" applyNumberFormat="1" applyFont="1" applyFill="1" applyBorder="1" applyAlignment="1">
      <alignment horizontal="center" vertical="center" wrapText="1"/>
    </xf>
    <xf numFmtId="0" fontId="11" fillId="6" borderId="0" xfId="0" applyFont="1" applyFill="1" applyAlignment="1">
      <alignment horizontal="center" vertical="center"/>
    </xf>
    <xf numFmtId="183" fontId="11" fillId="6" borderId="0" xfId="0" applyNumberFormat="1" applyFont="1" applyFill="1" applyAlignment="1">
      <alignment horizontal="center" vertical="center"/>
    </xf>
    <xf numFmtId="0" fontId="11" fillId="6" borderId="0" xfId="0" applyFont="1" applyFill="1" applyAlignment="1">
      <alignment horizontal="left" vertical="center"/>
    </xf>
    <xf numFmtId="184" fontId="11" fillId="6" borderId="0" xfId="0" applyNumberFormat="1" applyFont="1" applyFill="1" applyAlignment="1">
      <alignment horizontal="left" vertical="center"/>
    </xf>
    <xf numFmtId="14" fontId="11" fillId="6" borderId="0" xfId="0" applyNumberFormat="1" applyFont="1" applyFill="1" applyAlignment="1">
      <alignment horizontal="left" vertical="center"/>
    </xf>
    <xf numFmtId="0" fontId="11" fillId="2" borderId="0" xfId="0" applyFont="1" applyAlignment="1">
      <alignment horizontal="center" vertical="center"/>
    </xf>
    <xf numFmtId="183" fontId="11" fillId="2" borderId="0" xfId="0" applyNumberFormat="1" applyFont="1" applyAlignment="1">
      <alignment horizontal="center" vertical="center"/>
    </xf>
    <xf numFmtId="184" fontId="11" fillId="2" borderId="0" xfId="0" applyNumberFormat="1" applyFont="1" applyAlignment="1">
      <alignment horizontal="left" vertical="center"/>
    </xf>
    <xf numFmtId="14" fontId="11" fillId="2" borderId="0" xfId="0" applyNumberFormat="1" applyFont="1" applyAlignment="1">
      <alignment horizontal="left" vertical="center"/>
    </xf>
    <xf numFmtId="0" fontId="9" fillId="6" borderId="0" xfId="22" applyFont="1" applyFill="1" applyBorder="1" applyAlignment="1">
      <alignment horizontal="center" vertical="center" wrapText="1"/>
    </xf>
    <xf numFmtId="0" fontId="9" fillId="10" borderId="0" xfId="22" applyNumberFormat="1" applyFont="1" applyFill="1" applyBorder="1" applyAlignment="1">
      <alignment horizontal="center" vertical="center" wrapText="1"/>
    </xf>
    <xf numFmtId="0" fontId="13" fillId="12" borderId="0" xfId="22" applyNumberFormat="1" applyFont="1" applyFill="1" applyBorder="1" applyAlignment="1">
      <alignment horizontal="center" vertical="center" wrapText="1"/>
    </xf>
    <xf numFmtId="0" fontId="13" fillId="13" borderId="0" xfId="22" applyNumberFormat="1" applyFont="1" applyFill="1" applyBorder="1" applyAlignment="1">
      <alignment horizontal="center" vertical="center" wrapText="1"/>
    </xf>
    <xf numFmtId="0" fontId="11" fillId="6" borderId="0" xfId="0" applyNumberFormat="1" applyFont="1" applyFill="1" applyAlignment="1">
      <alignment horizontal="left" vertical="center"/>
    </xf>
    <xf numFmtId="178" fontId="14" fillId="6" borderId="0" xfId="13" applyNumberFormat="1" applyFont="1" applyFill="1" applyBorder="1" applyAlignment="1" applyProtection="1">
      <alignment horizontal="left" vertical="center" indent="1"/>
    </xf>
    <xf numFmtId="178" fontId="0" fillId="6" borderId="0" xfId="13" applyNumberFormat="1" applyFill="1" applyBorder="1" applyAlignment="1" applyProtection="1">
      <alignment horizontal="left" vertical="center" indent="1"/>
    </xf>
    <xf numFmtId="178" fontId="11" fillId="6" borderId="0" xfId="5" applyFont="1" applyFill="1">
      <alignment horizontal="left" vertical="center" indent="1"/>
    </xf>
    <xf numFmtId="0" fontId="0" fillId="6" borderId="0" xfId="13" applyFill="1" applyAlignment="1">
      <alignment vertical="center"/>
    </xf>
    <xf numFmtId="178" fontId="11" fillId="14" borderId="0" xfId="5" applyFont="1" applyFill="1">
      <alignment horizontal="left" vertical="center" indent="1"/>
    </xf>
    <xf numFmtId="185" fontId="7" fillId="11" borderId="5" xfId="20" applyNumberFormat="1" applyFont="1" applyFill="1" applyAlignment="1">
      <alignment vertical="top"/>
    </xf>
    <xf numFmtId="185" fontId="13" fillId="13" borderId="0" xfId="22" applyNumberFormat="1" applyFont="1" applyFill="1" applyBorder="1" applyAlignment="1">
      <alignment horizontal="center" vertical="center" wrapText="1"/>
    </xf>
    <xf numFmtId="185" fontId="13" fillId="13" borderId="0" xfId="22" applyNumberFormat="1" applyFont="1" applyFill="1" applyAlignment="1">
      <alignment horizontal="center" vertical="center" wrapText="1"/>
    </xf>
    <xf numFmtId="0" fontId="11" fillId="10" borderId="0" xfId="0" applyFont="1" applyFill="1" applyAlignment="1">
      <alignment horizontal="center" vertical="center"/>
    </xf>
    <xf numFmtId="185" fontId="11" fillId="6" borderId="0" xfId="5" applyNumberFormat="1" applyFont="1" applyFill="1">
      <alignment horizontal="left" vertical="center" indent="1"/>
    </xf>
    <xf numFmtId="185" fontId="11" fillId="6" borderId="0" xfId="0" applyNumberFormat="1" applyFont="1" applyFill="1" applyAlignment="1">
      <alignment horizontal="left" vertical="center"/>
    </xf>
    <xf numFmtId="0" fontId="0" fillId="6" borderId="0" xfId="0" applyFont="1" applyFill="1">
      <alignment vertical="center"/>
    </xf>
    <xf numFmtId="0" fontId="0" fillId="6" borderId="0" xfId="0" applyFont="1" applyFill="1" applyAlignment="1">
      <alignment horizontal="center" vertical="center"/>
    </xf>
    <xf numFmtId="185" fontId="11" fillId="14" borderId="0" xfId="5" applyNumberFormat="1" applyFont="1" applyFill="1">
      <alignment horizontal="left" vertical="center" indent="1"/>
    </xf>
    <xf numFmtId="185" fontId="11" fillId="2" borderId="0" xfId="0" applyNumberFormat="1" applyFont="1" applyAlignment="1">
      <alignment horizontal="left" vertical="center"/>
    </xf>
    <xf numFmtId="0" fontId="15" fillId="15" borderId="0" xfId="0" applyFont="1" applyFill="1" applyAlignment="1">
      <alignment vertical="center"/>
    </xf>
    <xf numFmtId="0" fontId="15" fillId="15" borderId="0" xfId="0" applyFont="1" applyFill="1" applyAlignment="1">
      <alignment horizontal="center" vertical="center"/>
    </xf>
    <xf numFmtId="182" fontId="15" fillId="15" borderId="0" xfId="0" applyNumberFormat="1" applyFont="1" applyFill="1" applyBorder="1" applyAlignment="1">
      <alignment horizontal="center" vertical="center"/>
    </xf>
    <xf numFmtId="184" fontId="15" fillId="15" borderId="0" xfId="0" applyNumberFormat="1" applyFont="1" applyFill="1" applyAlignment="1">
      <alignment horizontal="center" vertical="center"/>
    </xf>
    <xf numFmtId="0" fontId="15" fillId="15" borderId="0" xfId="0" applyFont="1" applyFill="1" applyBorder="1" applyAlignment="1">
      <alignment horizontal="center" vertical="center"/>
    </xf>
    <xf numFmtId="0" fontId="15" fillId="15" borderId="0" xfId="0" applyFont="1" applyFill="1" applyBorder="1" applyAlignment="1">
      <alignment vertical="center"/>
    </xf>
    <xf numFmtId="0" fontId="15" fillId="15" borderId="0" xfId="0" applyFont="1" applyFill="1" applyBorder="1" applyAlignment="1">
      <alignment horizontal="left" vertical="center" indent="1"/>
    </xf>
    <xf numFmtId="185" fontId="15" fillId="15" borderId="0" xfId="0" applyNumberFormat="1" applyFont="1" applyFill="1" applyBorder="1" applyAlignment="1">
      <alignment horizontal="left" vertical="center" indent="1"/>
    </xf>
  </cellXfs>
  <cellStyles count="58">
    <cellStyle name="常规" xfId="0" builtinId="0"/>
    <cellStyle name="货币[0]" xfId="1" builtinId="7"/>
    <cellStyle name="20% - 强调文字颜色 3" xfId="2" builtinId="38"/>
    <cellStyle name="输入" xfId="3" builtinId="20"/>
    <cellStyle name="货币" xfId="4" builtinId="4"/>
    <cellStyle name="电话" xfId="5"/>
    <cellStyle name="千位分隔[0]" xfId="6" builtinId="6"/>
    <cellStyle name="40% - 强调文字颜色 3" xfId="7" builtinId="39"/>
    <cellStyle name="差" xfId="8" builtinId="27"/>
    <cellStyle name="千位分隔" xfId="9" builtinId="3"/>
    <cellStyle name="边栏值" xfId="10"/>
    <cellStyle name="日期" xfId="11"/>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双分隔线"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边栏边框" xfId="46"/>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备注详细信息" xfId="54"/>
    <cellStyle name="边栏填充" xfId="55"/>
    <cellStyle name="电子邮件" xfId="56"/>
    <cellStyle name="邮政编码" xfId="57"/>
  </cellStyles>
  <dxfs count="36">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numFmt numFmtId="182" formatCode="#,##0_ "/>
      <alignment horizontal="center"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center" vertical="center"/>
    </dxf>
    <dxf>
      <font>
        <name val="Microsoft YaHei UI"/>
        <scheme val="none"/>
        <charset val="134"/>
        <family val="2"/>
        <strike val="0"/>
        <u val="none"/>
        <sz val="12"/>
        <color theme="1"/>
      </font>
      <alignment horizontal="center"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numFmt numFmtId="14" formatCode="yyyy/m/d"/>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numFmt numFmtId="185" formatCode="#,##0_);[Red]\(#,##0\)"/>
    </dxf>
    <dxf>
      <font>
        <name val="Microsoft YaHei UI"/>
        <scheme val="none"/>
        <charset val="134"/>
        <family val="2"/>
        <b val="0"/>
        <i val="0"/>
        <strike val="0"/>
        <u val="none"/>
        <sz val="12"/>
        <color theme="1"/>
      </font>
      <numFmt numFmtId="185" formatCode="#,##0_);[Red]\(#,##0\)"/>
    </dxf>
    <dxf>
      <font>
        <name val="Microsoft YaHei UI"/>
        <scheme val="none"/>
        <charset val="134"/>
        <family val="2"/>
        <strike val="0"/>
        <u val="none"/>
        <sz val="12"/>
        <color theme="1"/>
      </font>
      <numFmt numFmtId="185" formatCode="#,##0_);[Red]\(#,##0\)"/>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ill>
        <patternFill patternType="none"/>
      </fill>
    </dxf>
    <dxf>
      <fill>
        <patternFill patternType="solid">
          <fgColor rgb="FFFFFF00"/>
          <bgColor rgb="FFFFFF00"/>
        </patternFill>
      </fill>
    </dxf>
    <dxf>
      <font>
        <color theme="1" tint="0.349986266670736"/>
      </font>
    </dxf>
    <dxf>
      <font>
        <b val="0"/>
        <i val="0"/>
        <color theme="7" tint="-0.249946592608417"/>
      </font>
      <fill>
        <patternFill patternType="solid">
          <fgColor theme="0"/>
          <bgColor theme="0"/>
        </patternFill>
      </fill>
      <border>
        <left/>
        <right/>
        <top style="double">
          <color theme="0" tint="-0.349986266670736"/>
        </top>
        <bottom/>
        <vertical/>
        <horizontal/>
      </border>
    </dxf>
    <dxf>
      <font>
        <b val="1"/>
        <i val="0"/>
        <color theme="3"/>
      </font>
      <fill>
        <patternFill patternType="solid">
          <bgColor theme="0"/>
        </patternFill>
      </fill>
      <border>
        <left/>
        <right/>
        <top style="double">
          <color theme="0" tint="-0.349986266670736"/>
        </top>
        <bottom style="thin">
          <color theme="0" tint="-0.349986266670736"/>
        </bottom>
        <vertical/>
        <horizontal/>
      </border>
    </dxf>
    <dxf>
      <font>
        <b val="0"/>
        <i val="0"/>
        <color theme="1"/>
      </font>
      <fill>
        <patternFill patternType="solid">
          <fgColor theme="0"/>
          <bgColor theme="0"/>
        </patternFill>
      </fill>
      <border>
        <left/>
        <right/>
        <top/>
        <bottom/>
        <vertical style="thin">
          <color theme="4" tint="0.799951170384838"/>
        </vertical>
        <horizontal style="thin">
          <color theme="4" tint="0.799981688894314"/>
        </horizontal>
      </border>
    </dxf>
  </dxfs>
  <tableStyles count="1" defaultTableStyle="Wedding Invite Tracker" defaultPivotStyle="PivotStyleMedium2">
    <tableStyle name="Wedding Invite Tracker" pivot="0" count="4">
      <tableStyleElement type="wholeTable" dxfId="35"/>
      <tableStyleElement type="headerRow" dxfId="34"/>
      <tableStyleElement type="totalRow" dxfId="33"/>
      <tableStyleElement type="firstTotalCell" dxfId="32"/>
    </tableStyle>
  </tableStyles>
  <colors>
    <mruColors>
      <color rgb="00F5F8F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bl邀请" displayName="tbl邀请" ref="D2:AG82" totalsRowCount="1">
  <tableColumns count="30">
    <tableColumn id="1" name="微信昵称" totalsRowLabel="汇总" dataDxfId="0"/>
    <tableColumn id="2" name="微信号" dataDxfId="1"/>
    <tableColumn id="3" name="小红书昵称" totalsRowFunction="custom">
      <totalsRowFormula>COUNTA(合作跟踪表!$F$3:$F$81)</totalsRowFormula>
       dataDxfId="2"
    </tableColumn>
    <tableColumn id="4" name="小红书链接" totalsRowFunction="sum" dataDxfId="3"/>
    <tableColumn id="5" name="粉丝数量" dataDxfId="4"/>
    <tableColumn id="6" name="笔记报价" totalsRowFunction="custom">
      <totalsRowFormula>SUM(tbl邀请[笔记报价])</totalsRowFormula>
       dataDxfId="5"
    </tableColumn>
    <tableColumn id="7" name="手机号" dataDxfId="6"/>
    <tableColumn id="8" name="收货后出稿时间" dataDxfId="7"/>
    <tableColumn id="9" name="拍单日期" totalsRowFunction="custom">
      <totalsRowFormula>COUNTA(合作跟踪表!$L$3:$L$81)</totalsRowFormula>
       dataDxfId="8"
    </tableColumn>
    <tableColumn id="10" name="订单号" dataDxfId="9"/>
    <tableColumn id="11" name="拍单金额" totalsRowFunction="custom">
      <totalsRowFormula>SUM(tbl邀请[拍单金额])</totalsRowFormula>
       dataDxfId="10"
    </tableColumn>
    <tableColumn id="12" name="催稿日期" dataDxfId="11"/>
    <tableColumn id="13" name="是否交稿" totalsRowFunction="custom">
      <totalsRowFormula>COUNTIF(合作跟踪表!$P$3:$P$81,"是")</totalsRowFormula>
       dataDxfId="12"
    </tableColumn>
    <tableColumn id="14" name="交稿速度评分" dataDxfId="13"/>
    <tableColumn id="15" name="图文质量评分" dataDxfId="14"/>
    <tableColumn id="16" name="是否发布" totalsRowFunction="custom">
      <totalsRowFormula>COUNTIF(合作跟踪表!$S$3:$S$81,"是")</totalsRowFormula>
       dataDxfId="15"
    </tableColumn>
    <tableColumn id="17" name="结算金额" totalsRowFunction="custom">
      <totalsRowFormula>SUM(tbl邀请[结算金额])</totalsRowFormula>
       dataDxfId="16"
    </tableColumn>
    <tableColumn id="18" name="链接" dataDxfId="17"/>
    <tableColumn id="19" name="链接2" dataDxfId="18"/>
    <tableColumn id="20" name="链接3" dataDxfId="19"/>
    <tableColumn id="21" name="标题" dataDxfId="20"/>
    <tableColumn id="22" name="发布日期" dataDxfId="21"/>
    <tableColumn id="23" name="赞" dataDxfId="22"/>
    <tableColumn id="24" name="藏" dataDxfId="23"/>
    <tableColumn id="25" name="总评论" dataDxfId="24"/>
    <tableColumn id="26" name="博主回复" dataDxfId="25"/>
    <tableColumn id="27" name="原版视频" dataDxfId="26"/>
    <tableColumn id="30" name="无字幕视频" dataDxfId="27"/>
    <tableColumn id="28" name="是否收录" dataDxfId="28"/>
    <tableColumn id="29" name="合作形式" dataDxfId="29"/>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xiaohongshu.com/user/profile/5f182178000000000101e811?xhsshare=CopyLink&amp;appuid=5f182178000000000101e811&amp;apptime=1615555954" TargetMode="External"/><Relationship Id="rId8" Type="http://schemas.openxmlformats.org/officeDocument/2006/relationships/hyperlink" Target="https://www.xiaohongshu.com/user/profile/5d4fe2570000000011010390?xhsshare=CopyLink&amp;appuid=5d4fe2570000000011010390&amp;apptime=1615371598" TargetMode="External"/><Relationship Id="rId73" Type="http://schemas.openxmlformats.org/officeDocument/2006/relationships/hyperlink" Target="https://m.oasis.weibo.cn/v1/h5/share?sid=4624530679797102" TargetMode="External"/><Relationship Id="rId72" Type="http://schemas.openxmlformats.org/officeDocument/2006/relationships/hyperlink" Target="https://www.xiaohongshu.com/discovery/item/605b17e50000000001029637?xhsshare=CopyLink&amp;appuid=5d9f186600000000010032f5&amp;apptime=1616667288" TargetMode="External"/><Relationship Id="rId71" Type="http://schemas.openxmlformats.org/officeDocument/2006/relationships/hyperlink" Target="https://itunes.apple.com/cn/app/id741292507?l=en&amp;mt=8" TargetMode="External"/><Relationship Id="rId70" Type="http://schemas.openxmlformats.org/officeDocument/2006/relationships/hyperlink" Target="https://www.xiaohongshu.com/discovery/item/606946fd000000000102ef14?xhsshare=CopyLink&amp;appuid=599100b150c4b404df942c6a&amp;apptime=1617790823" TargetMode="External"/><Relationship Id="rId7" Type="http://schemas.openxmlformats.org/officeDocument/2006/relationships/hyperlink" Target="https://www.xiaohongshu.com/user/profile/599bcfa482ec390212a32890?xhsshare=CopyLink&amp;appuid=599bcfa482ec390212a32890&amp;apptime=1591068344" TargetMode="External"/><Relationship Id="rId69" Type="http://schemas.openxmlformats.org/officeDocument/2006/relationships/hyperlink" Target="https://www.xiaohongshu.com/discovery/item/606496c30000000021034195?xhsshare=CopyLink&amp;appuid=5a9772a011be10742c299840&amp;apptime=1617276133" TargetMode="External"/><Relationship Id="rId68" Type="http://schemas.openxmlformats.org/officeDocument/2006/relationships/hyperlink" Target="https://m.weibo.cn/3119089395/4622988479040252" TargetMode="External"/><Relationship Id="rId67" Type="http://schemas.openxmlformats.org/officeDocument/2006/relationships/hyperlink" Target="https://m.tb.cn/h.4ovoZEa?sm=14dac4" TargetMode="External"/><Relationship Id="rId66" Type="http://schemas.openxmlformats.org/officeDocument/2006/relationships/hyperlink" Target="https://m.weibo.cn/7384677471/4620881373960805" TargetMode="External"/><Relationship Id="rId65" Type="http://schemas.openxmlformats.org/officeDocument/2006/relationships/hyperlink" Target="https://www.xiaohongshu.com/discovery/item/6061e2ff00000000010275ee?xhsshare=CopyLink&amp;appuid=5c7371eb000000001102af1e&amp;apptime=1617187011" TargetMode="External"/><Relationship Id="rId64" Type="http://schemas.openxmlformats.org/officeDocument/2006/relationships/hyperlink" Target="https://www.xiaohongshu.com/discovery/item/60631dc7000000002103d7a1?xhsshare=CopyLink&amp;appuid=5bc5dbeb1b7ef40001f73d47&amp;apptime=1617179474" TargetMode="External"/><Relationship Id="rId63" Type="http://schemas.openxmlformats.org/officeDocument/2006/relationships/hyperlink" Target="https://show.meitu.com/detail?feed_id=6782638544387855506&amp;root_id=1793454780&amp;stat_gid=1336347387&amp;stat_uid=1793454780" TargetMode="External"/><Relationship Id="rId62" Type="http://schemas.openxmlformats.org/officeDocument/2006/relationships/hyperlink" Target="https://www.xiaohongshu.com/discovery/item/60631742000000002103c1d4?xhsshare=CopyLink&amp;appuid=5b36140ce8ac2b7f8f9b1a4f&amp;apptime=1617106776" TargetMode="External"/><Relationship Id="rId61" Type="http://schemas.openxmlformats.org/officeDocument/2006/relationships/hyperlink" Target="https://www.xiaohongshu.com/discovery/item/606417e800000000010294a8?xhsshare=CopyLink&amp;appuid=5c5020e2000000001803aa6d&amp;apptime=1617172492" TargetMode="External"/><Relationship Id="rId60" Type="http://schemas.openxmlformats.org/officeDocument/2006/relationships/hyperlink" Target="https://www.xiaohongshu.com/discovery/item/60632a53000000000102c13e?xhsshare=CopyLink&amp;appuid=5f15612300000000010005fc&amp;apptime=1617114141" TargetMode="External"/><Relationship Id="rId6" Type="http://schemas.openxmlformats.org/officeDocument/2006/relationships/hyperlink" Target="https://www.xiaohongshu.com/user/profile/5baf31c144deec0001b61c6b?xhsshare=CopyLink&amp;appuid=5baf31c144deec0001b61c6b&amp;apptime=1589166983" TargetMode="External"/><Relationship Id="rId59" Type="http://schemas.openxmlformats.org/officeDocument/2006/relationships/hyperlink" Target="https://www.xiaohongshu.com/discovery/item/60629687000000000102d088?xhsshare=CopyLink&amp;appuid=5d2b37a4000000001200ed2c&amp;apptime=1617073829" TargetMode="External"/><Relationship Id="rId58" Type="http://schemas.openxmlformats.org/officeDocument/2006/relationships/hyperlink" Target="https://www.xiaohongshu.com/discovery/item/6061be0a0000000021036fb8?xhsshare=CopyLink&amp;appuid=5c3dc0fa0000000005034777&amp;apptime=1617019491" TargetMode="External"/><Relationship Id="rId57" Type="http://schemas.openxmlformats.org/officeDocument/2006/relationships/hyperlink" Target="https://www.xiaohongshu.com/discovery/item/6061e7640000000021039ae0?xhsshare=CopyLink&amp;appuid=5de86ef80000000001000ffd&amp;apptime=1617032453" TargetMode="External"/><Relationship Id="rId56" Type="http://schemas.openxmlformats.org/officeDocument/2006/relationships/hyperlink" Target="https://www.xiaohongshu.com/discovery/item/605c64c9000000000102c493?xhsshare=CopyLink&amp;appuid=5c5e3a2b0000000012024e94&amp;apptime=1617013327" TargetMode="External"/><Relationship Id="rId55" Type="http://schemas.openxmlformats.org/officeDocument/2006/relationships/hyperlink" Target="https://www.xiaohongshu.com/discovery/item/60626cc5000000000102d87d?xhsshare=CopyLink&amp;appuid=5bcc3929358e710001bd2cae&amp;apptime=1617068198" TargetMode="External"/><Relationship Id="rId54" Type="http://schemas.openxmlformats.org/officeDocument/2006/relationships/hyperlink" Target="https://m.weibo.cn/3063264491/4620125565881372" TargetMode="External"/><Relationship Id="rId53" Type="http://schemas.openxmlformats.org/officeDocument/2006/relationships/hyperlink" Target="https://www.xiaohongshu.com/discovery/item/606191b70000000021038111?xhsshare=CopyLink&amp;appuid=5ebf98f2000000000101dcb3&amp;apptime=1617007273" TargetMode="External"/><Relationship Id="rId52" Type="http://schemas.openxmlformats.org/officeDocument/2006/relationships/hyperlink" Target="https://www.xiaohongshu.com/discovery/item/605ea536000000002103981b?xhsshare=CopyLink&amp;appuid=5f6decc9000000000100a9db&amp;apptime=1617001839" TargetMode="External"/><Relationship Id="rId51" Type="http://schemas.openxmlformats.org/officeDocument/2006/relationships/hyperlink" Target="https://m.weibo.cn/7312618940/4620098393870498" TargetMode="External"/><Relationship Id="rId50" Type="http://schemas.openxmlformats.org/officeDocument/2006/relationships/hyperlink" Target="https://www.xiaohongshu.com/discovery/item/6061797b000000002103bf3e?xhsshare=CopyLink&amp;appuid=5bcc276083f1170001689b55&amp;apptime=1617001424" TargetMode="External"/><Relationship Id="rId5" Type="http://schemas.openxmlformats.org/officeDocument/2006/relationships/hyperlink" Target="https://www.xiaohongshu.com/user/profile/5c5e3a2b0000000012024e94?xhsshare=CopyLink&amp;appuid=5c5e3a2b0000000012024e94&amp;apptime=1615369134" TargetMode="External"/><Relationship Id="rId49" Type="http://schemas.openxmlformats.org/officeDocument/2006/relationships/hyperlink" Target="https://m.weibo.cn/6964868258/4619809134744565" TargetMode="External"/><Relationship Id="rId48" Type="http://schemas.openxmlformats.org/officeDocument/2006/relationships/hyperlink" Target="https://www.xiaohongshu.com/discovery/item/606068c9000000000102981d?xhsshare=SinaWeibo&amp;appuid=5fd1b9d1000000000100980b&amp;apptime=1616931059" TargetMode="External"/><Relationship Id="rId47" Type="http://schemas.openxmlformats.org/officeDocument/2006/relationships/hyperlink" Target="https://www.xiaohongshu.com/discovery/item/605ee501000000002103cae9?xhsshare=CopyLink&amp;appuid=5d4fe2570000000011010390&amp;apptime=1616831776" TargetMode="External"/><Relationship Id="rId46" Type="http://schemas.openxmlformats.org/officeDocument/2006/relationships/hyperlink" Target="https://www.xiaohongshu.com/discovery/item/6061518b000000000102adb7?xhsshare=CopyLink&amp;appuid=5c28bae0000000000602f154&amp;apptime=1616991461" TargetMode="External"/><Relationship Id="rId45" Type="http://schemas.openxmlformats.org/officeDocument/2006/relationships/hyperlink" Target="https://m.weibo.cn/7511329524/4620025941987817" TargetMode="External"/><Relationship Id="rId44" Type="http://schemas.openxmlformats.org/officeDocument/2006/relationships/hyperlink" Target="https://www.xiaohongshu.com/discovery/item/6061301300000000210392fa?xhsshare=CopyLink&amp;appuid=5f182178000000000101e811&amp;apptime=1616983146" TargetMode="External"/><Relationship Id="rId43" Type="http://schemas.openxmlformats.org/officeDocument/2006/relationships/hyperlink" Target="https://m.weibo.cn/3646348652/4619053442272580" TargetMode="External"/><Relationship Id="rId42" Type="http://schemas.openxmlformats.org/officeDocument/2006/relationships/hyperlink" Target="https://www.xiaohongshu.com/discovery/item/605dab6c00000000010243c4?xhsshare=SinaWeibo&amp;appuid=5a87f9b211be10035cfebf37&amp;apptime=1616751665" TargetMode="External"/><Relationship Id="rId41" Type="http://schemas.openxmlformats.org/officeDocument/2006/relationships/hyperlink" Target="https://m.weibo.cn/5541667493/4618657743504804" TargetMode="External"/><Relationship Id="rId40" Type="http://schemas.openxmlformats.org/officeDocument/2006/relationships/hyperlink" Target="https://www.xiaohongshu.com/discovery/item/605c3d0c000000002103b09c?xhsshare=CopyLink&amp;appuid=5baf31c144deec0001b61c6b&amp;apptime=1616747736" TargetMode="External"/><Relationship Id="rId4" Type="http://schemas.openxmlformats.org/officeDocument/2006/relationships/hyperlink" Target="https://www.xiaohongshu.com/user/profile/5c28bae0000000000602f154?xhsshare=CopyLink&amp;appuid=5c28bae0000000000602f154&amp;apptime=1615366229" TargetMode="External"/><Relationship Id="rId39" Type="http://schemas.openxmlformats.org/officeDocument/2006/relationships/hyperlink" Target="https://m.weibo.cn/7480334882/4618690635760233" TargetMode="External"/><Relationship Id="rId38" Type="http://schemas.openxmlformats.org/officeDocument/2006/relationships/hyperlink" Target="https://www.xiaohongshu.com/discovery/item/605c557f000000002103dca9?xhsshare=CopyLink&amp;appuid=5c23449e000000000703c832&amp;apptime=1616663971" TargetMode="External"/><Relationship Id="rId37" Type="http://schemas.openxmlformats.org/officeDocument/2006/relationships/hyperlink" Target="https://m.weibo.cn/3711972114/4618704479848875" TargetMode="External"/><Relationship Id="rId36" Type="http://schemas.openxmlformats.org/officeDocument/2006/relationships/hyperlink" Target="https://www.xiaohongshu.com/discovery/item/605c65ac0000000021039af0?xhsshare=CopyLink&amp;appuid=5bdac65cfa3e430001ae43dc&amp;apptime=1616668119" TargetMode="External"/><Relationship Id="rId35" Type="http://schemas.openxmlformats.org/officeDocument/2006/relationships/hyperlink" Target="https://m.weibo.cn/7256768508/4617985195775282" TargetMode="External"/><Relationship Id="rId34" Type="http://schemas.openxmlformats.org/officeDocument/2006/relationships/hyperlink" Target="https://www.xiaohongshu.com/discovery/item/6059c70d000000000102a391?xhsshare=CopyLink&amp;appuid=599bcfa482ec390212a32890&amp;apptime=1616496439" TargetMode="External"/><Relationship Id="rId33" Type="http://schemas.openxmlformats.org/officeDocument/2006/relationships/hyperlink" Target="https://www.xiaohongshu.com/discovery/item/6059bd98000000002103cdeb?xhsshare=CopyLink&amp;appuid=5bab974a8abbba0001941055&amp;apptime=1616493984" TargetMode="External"/><Relationship Id="rId32" Type="http://schemas.openxmlformats.org/officeDocument/2006/relationships/hyperlink" Target="https://m.weibo.cn/6580494601/4618041889394628" TargetMode="External"/><Relationship Id="rId31" Type="http://schemas.openxmlformats.org/officeDocument/2006/relationships/hyperlink" Target="https://www.xiaohongshu.com/discovery/item/6059df0d000000000102bbac?xhsshare=SinaWeibo&amp;appuid=551156722e1d931453323bfa&amp;apptime=1616510469" TargetMode="External"/><Relationship Id="rId30" Type="http://schemas.openxmlformats.org/officeDocument/2006/relationships/hyperlink" Target="https://m.weibo.cn/7299012583/4617972389513293" TargetMode="External"/><Relationship Id="rId3" Type="http://schemas.openxmlformats.org/officeDocument/2006/relationships/hyperlink" Target="https://www.xiaohongshu.com/user/profile/5bab974a8abbba0001941055?xhsshare=CopyLink&amp;appuid=5bab974a8abbba0001941055&amp;apptime=1552537339" TargetMode="External"/><Relationship Id="rId29" Type="http://schemas.openxmlformats.org/officeDocument/2006/relationships/hyperlink" Target="https://www.xiaohongshu.com/discovery/item/6059bd770000000021036bd7?xhsshare=SinaWeibo&amp;appuid=5f4deda4000000000101edd0&amp;apptime=1616493988" TargetMode="External"/><Relationship Id="rId28" Type="http://schemas.openxmlformats.org/officeDocument/2006/relationships/hyperlink" Target="https://www.xiaohongshu.com/user/profile/5c3dc0fa0000000005034777?xhsshare=CopyLink&amp;appuid=5c3dc0fa0000000005034777&amp;apptime=1615369716" TargetMode="External"/><Relationship Id="rId27" Type="http://schemas.openxmlformats.org/officeDocument/2006/relationships/hyperlink" Target="https://www.xiaohongshu.com/user/profile/5d9f186600000000010032f5?xhsshare=CopyLink&amp;appuid=5d9f186600000000010032f5&amp;apptime=1615437054" TargetMode="External"/><Relationship Id="rId26" Type="http://schemas.openxmlformats.org/officeDocument/2006/relationships/hyperlink" Target="https://www.xiaohongshu.com/user/profile/5f6decc9000000000100a9db?xhsshare=CopyLink&amp;appuid=5f6decc9000000000100a9db&amp;apptime=1605148644" TargetMode="External"/><Relationship Id="rId25" Type="http://schemas.openxmlformats.org/officeDocument/2006/relationships/hyperlink" Target="https://www.xiaohongshu.com/user/profile/5a87f9b211be10035cfebf37?xhsshare=CopyLink&amp;appuid=5a87f9b211be10035cfebf37&amp;apptime=1615423602" TargetMode="External"/><Relationship Id="rId24" Type="http://schemas.openxmlformats.org/officeDocument/2006/relationships/hyperlink" Target="https://www.xiaohongshu.com/user/profile/5ebf98f2000000000101dcb3?xhsshare=CopyLink&amp;appuid=5ebf98f2000000000101dcb3&amp;apptime=1615367965" TargetMode="External"/><Relationship Id="rId23" Type="http://schemas.openxmlformats.org/officeDocument/2006/relationships/hyperlink" Target="https://www.xiaohongshu.com/user/profile/5f15612300000000010005fc?xhsshare=CopyLink&amp;appuid=5f15612300000000010005fc&amp;apptime=1603177197" TargetMode="External"/><Relationship Id="rId22" Type="http://schemas.openxmlformats.org/officeDocument/2006/relationships/hyperlink" Target="https://www.xiaohongshu.com/user/profile/5bc5dbeb1b7ef40001f73d47?xhsshare=CopyLink&amp;appuid=5bc5dbeb1b7ef40001f73d47&amp;apptime=1615385901" TargetMode="External"/><Relationship Id="rId21" Type="http://schemas.openxmlformats.org/officeDocument/2006/relationships/hyperlink" Target="https://www.xiaohongshu.com/user/profile/5bcc3929358e710001bd2cae?xhsshare=CopyLink&amp;appuid=5bcc3929358e710001bd2cae&amp;apptime=1615379959" TargetMode="External"/><Relationship Id="rId20" Type="http://schemas.openxmlformats.org/officeDocument/2006/relationships/hyperlink" Target="https://www.xiaohongshu.com/user/profile/551156722e1d931453323bfa?xhsshare=CopyLink&amp;appuid=551156722e1d931453323bfa&amp;apptime=1583930270" TargetMode="External"/><Relationship Id="rId2" Type="http://schemas.openxmlformats.org/officeDocument/2006/relationships/hyperlink" Target="https://www.xiaohongshu.com/user/profile/5c23449e000000000703c832?xhsshare=CopyLink&amp;appuid=5c23449e000000000703c832&amp;apptime=1593416055" TargetMode="External"/><Relationship Id="rId19" Type="http://schemas.openxmlformats.org/officeDocument/2006/relationships/hyperlink" Target="https://www.xiaohongshu.com/user/profile/5f4deda4000000000101edd0?xhsshare=CopyLink&amp;appuid=5f4deda4000000000101edd0&amp;apptime=1615544586" TargetMode="External"/><Relationship Id="rId18" Type="http://schemas.openxmlformats.org/officeDocument/2006/relationships/hyperlink" Target="https://www.xiaohongshu.com/user/profile/599100b150c4b404df942c6a?xhsshare=CopyLink&amp;appuid=599100b150c4b404df942c6a&amp;apptime=1615385780" TargetMode="External"/><Relationship Id="rId17" Type="http://schemas.openxmlformats.org/officeDocument/2006/relationships/hyperlink" Target="https://www.xiaohongshu.com/user/profile/5c7371eb000000001102af1e?xhsshare=CopyLink&amp;appuid=5c7371eb000000001102af1e&amp;apptime=1613371333" TargetMode="External"/><Relationship Id="rId16" Type="http://schemas.openxmlformats.org/officeDocument/2006/relationships/hyperlink" Target="https://www.xiaohongshu.com/user/profile/5fd1b9d1000000000100980b?xhsshare=CopyLink&amp;appuid=5fd1b9d1000000000100980b&amp;apptime=1613524568" TargetMode="External"/><Relationship Id="rId15" Type="http://schemas.openxmlformats.org/officeDocument/2006/relationships/hyperlink" Target="https://www.xiaohongshu.com/user/profile/5d2b37a4000000001200ed2c?xhsshare=CopyLink&amp;appuid=5d2b37a4000000001200ed2c&amp;apptime=1615396670" TargetMode="External"/><Relationship Id="rId14" Type="http://schemas.openxmlformats.org/officeDocument/2006/relationships/hyperlink" Target="https://www.xiaohongshu.com/user/profile/5de86ef80000000001000ffd?xhsshare=CopyLink&amp;appuid=54ec7a2e4fac6308cc238d4f&amp;apptime=1615381765" TargetMode="External"/><Relationship Id="rId13" Type="http://schemas.openxmlformats.org/officeDocument/2006/relationships/hyperlink" Target="https://www.xiaohongshu.com/user/profile/5b36140ce8ac2b7f8f9b1a4f?xhsshare=CopyLink&amp;appuid=5b36140ce8ac2b7f8f9b1a4f&amp;apptime=1615370203" TargetMode="External"/><Relationship Id="rId12" Type="http://schemas.openxmlformats.org/officeDocument/2006/relationships/hyperlink" Target="https://www.xiaohongshu.com/user/profile/5bcc276083f1170001689b55?xhsshare=CopyLink&amp;appuid=5bcc276083f1170001689b55&amp;apptime=1583306415" TargetMode="External"/><Relationship Id="rId11" Type="http://schemas.openxmlformats.org/officeDocument/2006/relationships/hyperlink" Target="https://www.xiaohongshu.com/user/profile/5c5020e2000000001803aa6d?xhsshare=CopyLink&amp;appuid=5c5020e2000000001803aa6d&amp;apptime=1615435006" TargetMode="External"/><Relationship Id="rId10" Type="http://schemas.openxmlformats.org/officeDocument/2006/relationships/hyperlink" Target="https://www.xiaohongshu.com/user/profile/5a9772a011be10742c299840?xhsshare=CopyLink&amp;appuid=5a9772a011be10742c299840&amp;apptime=1609074958"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0" Type="http://schemas.openxmlformats.org/officeDocument/2006/relationships/hyperlink" Target="https://www.xiaohongshu.com/user/profile/6003cd6600000000010060f1?xhsshare=CopyLink&amp;appuid=6003cd6600000000010060f1&amp;apptime=1615433746" TargetMode="External"/><Relationship Id="rId9" Type="http://schemas.openxmlformats.org/officeDocument/2006/relationships/hyperlink" Target="https://www.xiaohongshu.com/user/profile/5bf413e3576d7b000161382f?xhsshare=CopyLink&amp;appuid=5bf413e3576d7b000161382f&amp;apptime=1605950780" TargetMode="External"/><Relationship Id="rId89" Type="http://schemas.openxmlformats.org/officeDocument/2006/relationships/hyperlink" Target="https://www.xiaohongshu.com/user/profile/5c3dc0fa0000000005034777?xhsshare=CopyLink&amp;appuid=5c3dc0fa0000000005034777&amp;apptime=1615369716" TargetMode="External"/><Relationship Id="rId88" Type="http://schemas.openxmlformats.org/officeDocument/2006/relationships/hyperlink" Target="https://www.xiaohongshu.com/user/profile/5be0489154172e0001211991?xhsshare=CopyLink&amp;appuid=5be0489154172e0001211991&amp;apptime=1601873137" TargetMode="External"/><Relationship Id="rId87" Type="http://schemas.openxmlformats.org/officeDocument/2006/relationships/hyperlink" Target="https://www.xiaohongshu.com/user/profile/5d9f186600000000010032f5?xhsshare=CopyLink&amp;appuid=5d9f186600000000010032f5&amp;apptime=1615437054" TargetMode="External"/><Relationship Id="rId86" Type="http://schemas.openxmlformats.org/officeDocument/2006/relationships/hyperlink" Target="https://www.xiaohongshu.com/user/profile/5b765d41c8f9b4000198fd21?xhsshare=CopyLink&amp;appuid=5b752416b31a850001a98543&amp;apptime=1615370549" TargetMode="External"/><Relationship Id="rId85" Type="http://schemas.openxmlformats.org/officeDocument/2006/relationships/hyperlink" Target="https://www.xiaohongshu.com/user/profile/5f2b8be6000000000100a2cf?xhsshare=CopyLink&amp;appuid=5f2b8be6000000000100a2cf&amp;apptime=1614787306" TargetMode="External"/><Relationship Id="rId84" Type="http://schemas.openxmlformats.org/officeDocument/2006/relationships/hyperlink" Target="https://itunes.apple.com/cn/app/id741292507?l=en&amp;mt=8" TargetMode="External"/><Relationship Id="rId83" Type="http://schemas.openxmlformats.org/officeDocument/2006/relationships/hyperlink" Target="https://www.xiaohongshu.com/user/profile/5f3e7ab900000000010009c5?xhsshare=CopyLink&amp;appuid=5f3e7ab900000000010009c5&amp;apptime=1602943179" TargetMode="External"/><Relationship Id="rId82" Type="http://schemas.openxmlformats.org/officeDocument/2006/relationships/hyperlink" Target="https://www.xiaohongshu.com/user/profile/5f6decc9000000000100a9db?xhsshare=CopyLink&amp;appuid=5f6decc9000000000100a9db&amp;apptime=1605148644" TargetMode="External"/><Relationship Id="rId81" Type="http://schemas.openxmlformats.org/officeDocument/2006/relationships/hyperlink" Target="https://www.xiaohongshu.com/user/profile/5f801312000000000100350a?xhsshare=CopyLink&amp;appuid=5f801312000000000100350a&amp;apptime=1607306252" TargetMode="External"/><Relationship Id="rId80" Type="http://schemas.openxmlformats.org/officeDocument/2006/relationships/hyperlink" Target="https://www.xiaohongshu.com/user/profile/5a87f9b211be10035cfebf37?xhsshare=CopyLink&amp;appuid=5a87f9b211be10035cfebf37&amp;apptime=1615423602" TargetMode="External"/><Relationship Id="rId8" Type="http://schemas.openxmlformats.org/officeDocument/2006/relationships/hyperlink" Target="https://www.xiaohongshu.com/user/profile/5a032bc74eacab78d62110be?xhsshare=CopyLink&amp;appuid=5a032bc74eacab78d62110be&amp;apptime=1582713891" TargetMode="External"/><Relationship Id="rId79" Type="http://schemas.openxmlformats.org/officeDocument/2006/relationships/hyperlink" Target="https://www.xiaohongshu.com/user/profile/5f17dfa7000000000100359e?xhsshare=CopyLink&amp;appuid=5a045ab84eacab64e0b7eba0&amp;apptime=1615420055" TargetMode="External"/><Relationship Id="rId78" Type="http://schemas.openxmlformats.org/officeDocument/2006/relationships/hyperlink" Target="https://www.xiaohongshu.com/user/profile/5f1569460000000001003128?xhsshare=CopyLink&amp;appuid=5f1569460000000001003128&amp;apptime=1615428934" TargetMode="External"/><Relationship Id="rId77" Type="http://schemas.openxmlformats.org/officeDocument/2006/relationships/hyperlink" Target="https://www.xiaohongshu.com/user/profile/5ebf98f2000000000101dcb3?xhsshare=CopyLink&amp;appuid=5ebf98f2000000000101dcb3&amp;apptime=1615367965" TargetMode="External"/><Relationship Id="rId76" Type="http://schemas.openxmlformats.org/officeDocument/2006/relationships/hyperlink" Target="https://www.xiaohongshu.com/user/profile/5f2a71c20000000001001f9b?xhsshare=CopyLink&amp;appuid=5f2a71c20000000001001f9b&amp;apptime=1612337597" TargetMode="External"/><Relationship Id="rId75" Type="http://schemas.openxmlformats.org/officeDocument/2006/relationships/hyperlink" Target="http://xhslink.com/APfFzb" TargetMode="External"/><Relationship Id="rId74" Type="http://schemas.openxmlformats.org/officeDocument/2006/relationships/hyperlink" Target="https://www.xiaohongshu.com/user/profile/57311f525e87e74945996b01?xhsshare=CopyLink&amp;appuid=57311f525e87e74945996b01&amp;apptime=1609146450" TargetMode="External"/><Relationship Id="rId73" Type="http://schemas.openxmlformats.org/officeDocument/2006/relationships/hyperlink" Target="http://xhslink.com/SdQFzb" TargetMode="External"/><Relationship Id="rId72" Type="http://schemas.openxmlformats.org/officeDocument/2006/relationships/hyperlink" Target="https://www.xiaohongshu.com/user/profile/5e0ffbeb000000000100bcf6?xhsshare=CopyLink&amp;appuid=5e0ffbeb000000000100bcf6&amp;apptime=1615370564" TargetMode="External"/><Relationship Id="rId71" Type="http://schemas.openxmlformats.org/officeDocument/2006/relationships/hyperlink" Target="https://www.xiaohongshu.com/user/profile/5f9a75250000000001005183?xhsshare=CopyLink&amp;appuid=5f9a75250000000001005183&amp;apptime=1615357963" TargetMode="External"/><Relationship Id="rId70" Type="http://schemas.openxmlformats.org/officeDocument/2006/relationships/hyperlink" Target="https://www.xiaohongshu.com/user/profile/5d4d7e67000000001200ed02?xhsshare=CopyLink&amp;appuid=5d4d7e67000000001200ed02&amp;apptime=1607957207" TargetMode="External"/><Relationship Id="rId7" Type="http://schemas.openxmlformats.org/officeDocument/2006/relationships/hyperlink" Target="https://www.xiaohongshu.com/user/profile/5a05ddd74eacab131a751507?xhsshare=CopyLink&amp;appuid=5a05ddd74eacab131a751507&amp;apptime=1604383120" TargetMode="External"/><Relationship Id="rId69" Type="http://schemas.openxmlformats.org/officeDocument/2006/relationships/hyperlink" Target="https://www.xiaohongshu.com/user/profile/5f15612300000000010005fc?xhsshare=CopyLink&amp;appuid=5f15612300000000010005fc&amp;apptime=1603177197" TargetMode="External"/><Relationship Id="rId68" Type="http://schemas.openxmlformats.org/officeDocument/2006/relationships/hyperlink" Target="https://www.xiaohongshu.com/user/profile/5bc5dbeb1b7ef40001f73d47?xhsshare=CopyLink&amp;appuid=5bc5dbeb1b7ef40001f73d47&amp;apptime=1615385901" TargetMode="External"/><Relationship Id="rId67" Type="http://schemas.openxmlformats.org/officeDocument/2006/relationships/hyperlink" Target="https://www.xiaohongshu.com/user/profile/5bcc3929358e710001bd2cae?xhsshare=CopyLink&amp;appuid=5bcc3929358e710001bd2cae&amp;apptime=1615379959" TargetMode="External"/><Relationship Id="rId66" Type="http://schemas.openxmlformats.org/officeDocument/2006/relationships/hyperlink" Target="https://www.xiaohongshu.com/user/profile/551156722e1d931453323bfa?xhsshare=CopyLink&amp;appuid=551156722e1d931453323bfa&amp;apptime=1583930270" TargetMode="External"/><Relationship Id="rId65" Type="http://schemas.openxmlformats.org/officeDocument/2006/relationships/hyperlink" Target="https://www.xiaohongshu.com/user/profile/5f4deda4000000000101edd0?xhsshare=CopyLink&amp;appuid=5f4deda4000000000101edd0&amp;apptime=1615544586" TargetMode="External"/><Relationship Id="rId64" Type="http://schemas.openxmlformats.org/officeDocument/2006/relationships/hyperlink" Target="http://xhslink.com/oNQ2zb" TargetMode="External"/><Relationship Id="rId63" Type="http://schemas.openxmlformats.org/officeDocument/2006/relationships/hyperlink" Target="https://www.xiaohongshu.com/user/profile/5b08f4a2e8ac2b5e4bf63ff8?xhsshare=CopyLink&amp;appuid=5b08f4a2e8ac2b5e4bf63ff8&amp;apptime=1615412646" TargetMode="External"/><Relationship Id="rId62" Type="http://schemas.openxmlformats.org/officeDocument/2006/relationships/hyperlink" Target="https://www.xiaohongshu.com/user/profile/5eff4d18000000000101f745?xhsshare=CopyLink&amp;appuid=5eff4d18000000000101f745&amp;apptime=1607259030" TargetMode="External"/><Relationship Id="rId61" Type="http://schemas.openxmlformats.org/officeDocument/2006/relationships/hyperlink" Target="https://www.xiaohongshu.com/user/profile/5eeb8be3000000000100757f?xhsshare=CopyLink&amp;appuid=5eeb8be3000000000100757f&amp;apptime=1615370389" TargetMode="External"/><Relationship Id="rId60" Type="http://schemas.openxmlformats.org/officeDocument/2006/relationships/hyperlink" Target="http://xhslink.com/QZPiAb" TargetMode="External"/><Relationship Id="rId6" Type="http://schemas.openxmlformats.org/officeDocument/2006/relationships/hyperlink" Target="https://www.xiaohongshu.com/user/profile/5baddd0d8e36b50001ae16ac?xhsshare=CopyLink&amp;appuid=5baddd0d8e36b50001ae16ac&amp;apptime=1597982443" TargetMode="External"/><Relationship Id="rId59" Type="http://schemas.openxmlformats.org/officeDocument/2006/relationships/hyperlink" Target="https://www.xiaohongshu.com/user/profile/5b61c37d4eacab2f5ad571dd?xhsshare=CopyLink&amp;appuid=5b61c37d4eacab2f5ad571dd&amp;apptime=1615441956" TargetMode="External"/><Relationship Id="rId58" Type="http://schemas.openxmlformats.org/officeDocument/2006/relationships/hyperlink" Target="https://www.xiaohongshu.com/user/profile/5e5de4b90000000001003964?xhsshare=CopyLink&amp;appuid=5e5de4b90000000001003964&amp;apptime=1615369008" TargetMode="External"/><Relationship Id="rId57" Type="http://schemas.openxmlformats.org/officeDocument/2006/relationships/hyperlink" Target="https://www.xiaohongshu.com/user/profile/57a317646a6a695dbb5018a1?xhsshare=CopyLink&amp;appuid=57a317646a6a695dbb5018a1&amp;apptime=1615392826" TargetMode="External"/><Relationship Id="rId56" Type="http://schemas.openxmlformats.org/officeDocument/2006/relationships/hyperlink" Target="https://www.xiaohongshu.com/user/profile/5ee3317e0000000001005e64?xhsshare=CopyLink&amp;appuid=5ee3317e0000000001005e64&amp;apptime=1613368174" TargetMode="External"/><Relationship Id="rId55" Type="http://schemas.openxmlformats.org/officeDocument/2006/relationships/hyperlink" Target="https://www.xiaohongshu.com/user/profile/599100b150c4b404df942c6a?xhsshare=CopyLink&amp;appuid=599100b150c4b404df942c6a&amp;apptime=1615385780" TargetMode="External"/><Relationship Id="rId54" Type="http://schemas.openxmlformats.org/officeDocument/2006/relationships/hyperlink" Target="http://xhslink.com/YXyHzb" TargetMode="External"/><Relationship Id="rId53" Type="http://schemas.openxmlformats.org/officeDocument/2006/relationships/hyperlink" Target="https://www.xiaohongshu.com/user/profile/5fc3131c000000000101dd0b?xhsshare=CopyLink&amp;appuid=5fc3131c000000000101dd0b&amp;apptime=1615373442" TargetMode="External"/><Relationship Id="rId52" Type="http://schemas.openxmlformats.org/officeDocument/2006/relationships/hyperlink" Target="https://www.xiaohongshu.com/user/profile/5c7371eb000000001102af1e?xhsshare=CopyLink&amp;appuid=5c7371eb000000001102af1e&amp;apptime=1613371333" TargetMode="External"/><Relationship Id="rId51" Type="http://schemas.openxmlformats.org/officeDocument/2006/relationships/hyperlink" Target="https://www.xiaohongshu.com/user/profile/5f91aab7000000000101ccfd?xhsshare=CopyLink&amp;appuid=599443ad5e87e743ec3cf3a5&amp;apptime=1608861815" TargetMode="External"/><Relationship Id="rId50" Type="http://schemas.openxmlformats.org/officeDocument/2006/relationships/hyperlink" Target="http://xhslink.com/g49Uzb" TargetMode="External"/><Relationship Id="rId5" Type="http://schemas.openxmlformats.org/officeDocument/2006/relationships/hyperlink" Target="https://www.xiaohongshu.com/user/profile/5c5e3a2b0000000012024e94?xhsshare=CopyLink&amp;appuid=5c5e3a2b0000000012024e94&amp;apptime=1615369134" TargetMode="External"/><Relationship Id="rId49" Type="http://schemas.openxmlformats.org/officeDocument/2006/relationships/hyperlink" Target="https://www.xiaohongshu.com/user/profile/5bd4463bd8734b00019332a4?xhsshare=CopyLink&amp;appuid=5bd4463bd8734b00019332a4&amp;apptime=157595520" TargetMode="External"/><Relationship Id="rId48" Type="http://schemas.openxmlformats.org/officeDocument/2006/relationships/hyperlink" Target="https://www.xiaohongshu.com/discovery/item/6039c0f80000000001024e07?xhsshare=SinaWeibo&amp;appuid=5fd1b9d1000000000100980b&amp;apptime=1615377575" TargetMode="External"/><Relationship Id="rId47" Type="http://schemas.openxmlformats.org/officeDocument/2006/relationships/hyperlink" Target="https://www.xiaohongshu.com/user/profile/5fd1b9d1000000000100980b?xhsshare=CopyLink&amp;appuid=5fd1b9d1000000000100980b&amp;apptime=1613524568" TargetMode="External"/><Relationship Id="rId46" Type="http://schemas.openxmlformats.org/officeDocument/2006/relationships/hyperlink" Target="https://www.xiaohongshu.com/user/profile/5d2b37a4000000001200ed2c?xhsshare=CopyLink&amp;appuid=5d2b37a4000000001200ed2c&amp;apptime=1615396670" TargetMode="External"/><Relationship Id="rId45" Type="http://schemas.openxmlformats.org/officeDocument/2006/relationships/hyperlink" Target="https://www.xiaohongshu.com/user/profile/5dd0be3b00000000010031ae?xhsshare=CopyLink&amp;appuid=5dd0be3b00000000010031ae&amp;apptime=1615368958" TargetMode="External"/><Relationship Id="rId44" Type="http://schemas.openxmlformats.org/officeDocument/2006/relationships/hyperlink" Target="http://xhslink.com/ETaJzb" TargetMode="External"/><Relationship Id="rId43" Type="http://schemas.openxmlformats.org/officeDocument/2006/relationships/hyperlink" Target="https://www.xiaohongshu.com/user/profile/5de86ef80000000001000ffd?xhsshare=CopyLink&amp;appuid=54ec7a2e4fac6308cc238d4f&amp;apptime=1615381765" TargetMode="External"/><Relationship Id="rId42" Type="http://schemas.openxmlformats.org/officeDocument/2006/relationships/hyperlink" Target="https://www.xiaohongshu.com/user/profile/5fd90aa3000000000101dab8?xhsshare=CopyLink&amp;appuid=5fd90aa3000000000101dab8&amp;apptime=1615375450" TargetMode="External"/><Relationship Id="rId41" Type="http://schemas.openxmlformats.org/officeDocument/2006/relationships/hyperlink" Target="https://www.xiaohongshu.com/user/profile/5a1fff0ce8ac2b0593ac8a7d?xhsshare=CopyLink&amp;appuid=5a1fff0ce8ac2b0593ac8a7d&amp;apptime=1615369511" TargetMode="External"/><Relationship Id="rId40" Type="http://schemas.openxmlformats.org/officeDocument/2006/relationships/hyperlink" Target="https://www.xiaohongshu.com/user/profile/5de7958a0000000001009255?xhsshare=CopyLink&amp;appuid=5de7958a0000000001009255&amp;apptime=1615471586" TargetMode="External"/><Relationship Id="rId4" Type="http://schemas.openxmlformats.org/officeDocument/2006/relationships/hyperlink" Target="https://www.xiaohongshu.com/user/profile/5c28bae0000000000602f154?xhsshare=CopyLink&amp;appuid=5c28bae0000000000602f154&amp;apptime=1615366229" TargetMode="External"/><Relationship Id="rId39" Type="http://schemas.openxmlformats.org/officeDocument/2006/relationships/hyperlink" Target="https://www.xiaohongshu.com/user/profile/5dff4866000000000100bb7b?xhsshare=CopyLink&amp;appuid=5dff4866000000000100bb7b&amp;apptime=1604748282" TargetMode="External"/><Relationship Id="rId38" Type="http://schemas.openxmlformats.org/officeDocument/2006/relationships/hyperlink" Target="https://www.xiaohongshu.com/user/profile/595e084ab1da140a9e4a0e63?xhsshare=CopyLink&amp;appuid=595e084ab1da140a9e4a0e63&amp;apptime=1610329078" TargetMode="External"/><Relationship Id="rId37" Type="http://schemas.openxmlformats.org/officeDocument/2006/relationships/hyperlink" Target="https://www.xiaohongshu.com/user/profile/5ddd15a20000000001007853?xhsshare=CopyLink&amp;appuid=5ddd15a20000000001007853&amp;apptime=1606808974" TargetMode="External"/><Relationship Id="rId36" Type="http://schemas.openxmlformats.org/officeDocument/2006/relationships/hyperlink" Target="https://www.xiaohongshu.com/user/profile/5cee4a4d0000000018032151?xhsshare=CopyLink&amp;appuid=5cee4a4d0000000018032151&amp;apptime=1615375317" TargetMode="External"/><Relationship Id="rId35" Type="http://schemas.openxmlformats.org/officeDocument/2006/relationships/hyperlink" Target="https://www.xiaohongshu.com/user/profile/57a6e8a150c4b42b94246e02?xhsshare=CopyLink&amp;appuid=57a6e8a150c4b42b94246e02&amp;apptime=1615400189" TargetMode="External"/><Relationship Id="rId34" Type="http://schemas.openxmlformats.org/officeDocument/2006/relationships/hyperlink" Target="https://www.xiaohongshu.com/user/profile/5d8d93400000000001005e92?xhsshare=CopyLink&amp;appuid=5d8d93400000000001005e92&amp;apptime=1615443036" TargetMode="External"/><Relationship Id="rId33" Type="http://schemas.openxmlformats.org/officeDocument/2006/relationships/hyperlink" Target="https://www.xiaohongshu.com/user/profile/5b59b71e6b58b71092fd3333?xhsshare=CopyLink&amp;appuid=5b59b71e6b58b71092fd3333&amp;apptime=1564307156" TargetMode="External"/><Relationship Id="rId32" Type="http://schemas.openxmlformats.org/officeDocument/2006/relationships/hyperlink" Target="https://www.xiaohongshu.com/user/profile/5b36140ce8ac2b7f8f9b1a4f?xhsshare=CopyLink&amp;appuid=5b36140ce8ac2b7f8f9b1a4f&amp;apptime=1615370203" TargetMode="External"/><Relationship Id="rId31" Type="http://schemas.openxmlformats.org/officeDocument/2006/relationships/hyperlink" Target="https://www.xiaohongshu.com/user/profile/5eb3ad7b000000000100412b?xhsshare=CopyLink&amp;appuid=5eb3ad7b000000000100412b&amp;apptime=1615368766" TargetMode="External"/><Relationship Id="rId30" Type="http://schemas.openxmlformats.org/officeDocument/2006/relationships/hyperlink" Target="https://www.xiaohongshu.com/user/profile/5b509be011be107f5df804e6?xhsshare=CopyLink&amp;appuid=5b509be011be107f5df804e6&amp;apptime=1615368729" TargetMode="External"/><Relationship Id="rId3" Type="http://schemas.openxmlformats.org/officeDocument/2006/relationships/hyperlink" Target="https://www.xiaohongshu.com/user/profile/5f71219d0000000001000641?xhsshare=CopyLink&amp;appuid=5f71219d0000000001000641&amp;apptime=1615422291" TargetMode="External"/><Relationship Id="rId29" Type="http://schemas.openxmlformats.org/officeDocument/2006/relationships/hyperlink" Target="https://www.xiaohongshu.com/user/profile/5bcc276083f1170001689b55?xhsshare=CopyLink&amp;appuid=5bcc276083f1170001689b55&amp;apptime=1583306415" TargetMode="External"/><Relationship Id="rId28" Type="http://schemas.openxmlformats.org/officeDocument/2006/relationships/hyperlink" Target="https://www.xiaohongshu.com/user/profile/5e7b6cc20000000001000ed1?xhsshare=CopyLink&amp;appuid=5db7d3810000000001008303&amp;apptime=1615368998" TargetMode="External"/><Relationship Id="rId27" Type="http://schemas.openxmlformats.org/officeDocument/2006/relationships/hyperlink" Target="https://www.xiaohongshu.com/user/profile/5c765a8600000000100104a4?xhsshare=CopyLink&amp;appuid=5c765a8600000000100104a4&amp;apptime=1614756043" TargetMode="External"/><Relationship Id="rId26" Type="http://schemas.openxmlformats.org/officeDocument/2006/relationships/hyperlink" Target="https://www.xiaohongshu.com/user/profile/5c5020e2000000001803aa6d?xhsshare=CopyLink&amp;appuid=5c5020e2000000001803aa6d&amp;apptime=1615435006" TargetMode="External"/><Relationship Id="rId25" Type="http://schemas.openxmlformats.org/officeDocument/2006/relationships/hyperlink" Target="https://www.xiaohongshu.com/user/profile/5ed46237000000000101f05a?xhsshare=CopyLink&amp;appuid=5ed46237000000000101f05a&amp;apptime=1601647446" TargetMode="External"/><Relationship Id="rId24" Type="http://schemas.openxmlformats.org/officeDocument/2006/relationships/hyperlink" Target="https://www.xiaohongshu.com/user/profile/5c23274700000000070362d2?xhsshare=CopyLink&amp;appuid=5bab95362d833c00015887a9&amp;apptime=1609296232" TargetMode="External"/><Relationship Id="rId23" Type="http://schemas.openxmlformats.org/officeDocument/2006/relationships/hyperlink" Target="https://www.xiaohongshu.com/user/profile/5a9772a011be10742c299840?xhsshare=CopyLink&amp;appuid=5a9772a011be10742c299840&amp;apptime=1609074958" TargetMode="External"/><Relationship Id="rId22" Type="http://schemas.openxmlformats.org/officeDocument/2006/relationships/hyperlink" Target="https://www.xiaohongshu.com/user/profile/5b5955bae8ac2b5ce3c676ed?xhsshare=CopyLink&amp;appuid=5b5955bae8ac2b5ce3c676ed&amp;apptime=1600399124" TargetMode="External"/><Relationship Id="rId21" Type="http://schemas.openxmlformats.org/officeDocument/2006/relationships/hyperlink" Target="https://www.xiaohongshu.com/user/profile/5927fb535e87e73932bd7066?xhsshare=CopyLink&amp;appuid=5927fb535e87e73932bd7066&amp;apptime=1593521659" TargetMode="External"/><Relationship Id="rId20" Type="http://schemas.openxmlformats.org/officeDocument/2006/relationships/hyperlink" Target="http://xhslink.com/Qi5oBb" TargetMode="External"/><Relationship Id="rId2" Type="http://schemas.openxmlformats.org/officeDocument/2006/relationships/hyperlink" Target="https://www.xiaohongshu.com/user/profile/5bab974a8abbba0001941055?xhsshare=CopyLink&amp;appuid=5bab974a8abbba0001941055&amp;apptime=1552537339" TargetMode="External"/><Relationship Id="rId19" Type="http://schemas.openxmlformats.org/officeDocument/2006/relationships/hyperlink" Target="https://www.xiaohongshu.com/user/profile/5f182178000000000101e811?xhsshare=CopyLink&amp;appuid=5f182178000000000101e811&amp;apptime=1615555954" TargetMode="External"/><Relationship Id="rId18" Type="http://schemas.openxmlformats.org/officeDocument/2006/relationships/hyperlink" Target="https://www.xiaohongshu.com/user/profile/5bff98e20000000005013294?xhsshare=CopyLink&amp;appuid=5bff98e20000000005013294&amp;apptime=1551843906" TargetMode="External"/><Relationship Id="rId17" Type="http://schemas.openxmlformats.org/officeDocument/2006/relationships/hyperlink" Target="https://www.xiaohongshu.com/user/profile/593de35b50c4b45ec9c386b3?xhsshare=CopyLink&amp;appuid=58fb3fbe6a6a693190f8cb36&amp;apptime=1600763662" TargetMode="External"/><Relationship Id="rId16" Type="http://schemas.openxmlformats.org/officeDocument/2006/relationships/hyperlink" Target="https://www.xiaohongshu.com/user/profile/5e0026bf0000000001009990?xhsshare=CopyLink&amp;appuid=55012f56d39ea216325ffb35&amp;apptime=1615378809" TargetMode="External"/><Relationship Id="rId15" Type="http://schemas.openxmlformats.org/officeDocument/2006/relationships/hyperlink" Target="https://www.xiaohongshu.com/user/profile/5d4fe2570000000011010390?xhsshare=CopyLink&amp;appuid=5d4fe2570000000011010390&amp;apptime=1615371598" TargetMode="External"/><Relationship Id="rId14" Type="http://schemas.openxmlformats.org/officeDocument/2006/relationships/hyperlink" Target="https://www.xiaohongshu.com/user/profile/56c6847d1c07df21022ba284?xhsshare=CopyLink&amp;appuid=56c6847d1c07df21022ba284&amp;apptime=1601187152" TargetMode="External"/><Relationship Id="rId13" Type="http://schemas.openxmlformats.org/officeDocument/2006/relationships/hyperlink" Target="https://www.xiaohongshu.com/user/profile/599bcfa482ec390212a32890?xhsshare=CopyLink&amp;appuid=599bcfa482ec390212a32890&amp;apptime=1591068344" TargetMode="External"/><Relationship Id="rId12" Type="http://schemas.openxmlformats.org/officeDocument/2006/relationships/hyperlink" Target="https://www.xiaohongshu.com/user/profile/5b4364f7e8ac2b4bcfc508b1?xhsshare=CopyLink&amp;appuid=5b4364f7e8ac2b4bcfc508b1&amp;apptime=1596857646" TargetMode="External"/><Relationship Id="rId11" Type="http://schemas.openxmlformats.org/officeDocument/2006/relationships/hyperlink" Target="https://www.xiaohongshu.com/user/profile/5d11971e0000000010020668?xhsshare=CopyLink&amp;appuid=5be78f0844363b63e956b0f3&amp;apptime=1601188924" TargetMode="External"/><Relationship Id="rId10" Type="http://schemas.openxmlformats.org/officeDocument/2006/relationships/hyperlink" Target="https://www.xiaohongshu.com/user/profile/5baf31c144deec0001b61c6b?xhsshare=CopyLink&amp;appuid=5baf31c144deec0001b61c6b&amp;apptime=1589166983" TargetMode="External"/><Relationship Id="rId1" Type="http://schemas.openxmlformats.org/officeDocument/2006/relationships/hyperlink" Target="https://www.xiaohongshu.com/user/profile/5c23449e000000000703c832?xhsshare=CopyLink&amp;appuid=5c23449e000000000703c832&amp;apptime=159341605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799981688894314"/>
    <pageSetUpPr fitToPage="1"/>
  </sheetPr>
  <dimension ref="B1:AG82"/>
  <sheetViews>
    <sheetView showGridLines="0" tabSelected="1" zoomScale="85" zoomScaleNormal="85" topLeftCell="B1" workbookViewId="0">
      <pane xSplit="14" ySplit="2" topLeftCell="T18" activePane="bottomRight" state="frozen"/>
      <selection/>
      <selection pane="topRight"/>
      <selection pane="bottomLeft"/>
      <selection pane="bottomRight" activeCell="T32" sqref="T32"/>
    </sheetView>
  </sheetViews>
  <sheetFormatPr defaultColWidth="9.33333333333333" defaultRowHeight="30.75" customHeight="1"/>
  <cols>
    <col min="1" max="1" width="1.77777777777778" style="24" customWidth="1"/>
    <col min="2" max="2" width="20.8888888888889" style="25" customWidth="1"/>
    <col min="3" max="3" width="1.77777777777778" style="26" customWidth="1"/>
    <col min="4" max="4" width="26.0148148148148" style="27" customWidth="1"/>
    <col min="5" max="5" width="13.3333333333333" style="28" customWidth="1"/>
    <col min="6" max="6" width="19.2148148148148" style="28" customWidth="1"/>
    <col min="7" max="7" width="13.3333333333333" style="28" customWidth="1"/>
    <col min="8" max="9" width="8.66666666666667" style="29" customWidth="1"/>
    <col min="10" max="10" width="13.3333333333333" style="28" hidden="1" customWidth="1"/>
    <col min="11" max="11" width="8.33333333333333" style="28" hidden="1" customWidth="1"/>
    <col min="12" max="12" width="13.3333333333333" style="30" hidden="1" customWidth="1"/>
    <col min="13" max="13" width="13.6666666666667" style="27" hidden="1" customWidth="1"/>
    <col min="14" max="14" width="8.66666666666667" style="31" hidden="1" customWidth="1"/>
    <col min="15" max="15" width="10.2222222222222" style="31" customWidth="1"/>
    <col min="16" max="18" width="8.11111111111111" style="27" customWidth="1"/>
    <col min="20" max="21" width="8.11111111111111" style="32" customWidth="1"/>
    <col min="22" max="22" width="9.28148148148148" style="32" customWidth="1"/>
    <col min="23" max="25" width="18.8888888888889" style="32" hidden="1" customWidth="1"/>
    <col min="26" max="26" width="8.22222222222222" style="32" customWidth="1"/>
    <col min="27" max="28" width="8.33333333333333" style="33" customWidth="1"/>
    <col min="29" max="29" width="8.33333333333333" style="34" hidden="1" customWidth="1"/>
    <col min="30" max="31" width="9.33333333333333" style="27"/>
    <col min="32" max="32" width="9.33333333333333" style="28"/>
    <col min="33" max="16384" width="9.33333333333333" style="27"/>
  </cols>
  <sheetData>
    <row r="1" ht="51" customHeight="1" spans="2:29">
      <c r="B1" s="35" t="s">
        <v>0</v>
      </c>
      <c r="D1" s="36" t="s">
        <v>1</v>
      </c>
      <c r="E1" s="36"/>
      <c r="F1" s="36"/>
      <c r="G1" s="36"/>
      <c r="H1" s="37"/>
      <c r="I1" s="37"/>
      <c r="J1" s="36"/>
      <c r="K1" s="36"/>
      <c r="L1" s="36"/>
      <c r="M1" s="36"/>
      <c r="N1" s="50"/>
      <c r="O1" s="50"/>
      <c r="P1" s="36"/>
      <c r="Q1" s="36"/>
      <c r="R1" s="36"/>
      <c r="S1" s="36"/>
      <c r="T1" s="36"/>
      <c r="U1" s="36"/>
      <c r="V1" s="36"/>
      <c r="W1" s="36"/>
      <c r="X1" s="36"/>
      <c r="Y1" s="36"/>
      <c r="Z1" s="74"/>
      <c r="AA1" s="74"/>
      <c r="AB1" s="74"/>
      <c r="AC1" s="27"/>
    </row>
    <row r="2" customHeight="1" spans="2:33">
      <c r="B2" s="38">
        <v>44286</v>
      </c>
      <c r="D2" s="39" t="s">
        <v>2</v>
      </c>
      <c r="E2" s="39" t="s">
        <v>3</v>
      </c>
      <c r="F2" s="39" t="s">
        <v>4</v>
      </c>
      <c r="G2" s="39" t="s">
        <v>5</v>
      </c>
      <c r="H2" s="40" t="s">
        <v>6</v>
      </c>
      <c r="I2" s="40" t="s">
        <v>7</v>
      </c>
      <c r="J2" s="39" t="s">
        <v>8</v>
      </c>
      <c r="K2" s="39" t="s">
        <v>9</v>
      </c>
      <c r="L2" s="51" t="s">
        <v>10</v>
      </c>
      <c r="M2" s="52" t="s">
        <v>11</v>
      </c>
      <c r="N2" s="53" t="s">
        <v>12</v>
      </c>
      <c r="O2" s="54" t="s">
        <v>13</v>
      </c>
      <c r="P2" s="39" t="s">
        <v>14</v>
      </c>
      <c r="Q2" s="64" t="s">
        <v>15</v>
      </c>
      <c r="R2" s="64" t="s">
        <v>16</v>
      </c>
      <c r="S2" s="65" t="s">
        <v>17</v>
      </c>
      <c r="T2" s="65" t="s">
        <v>18</v>
      </c>
      <c r="U2" s="66" t="s">
        <v>19</v>
      </c>
      <c r="V2" s="66" t="s">
        <v>20</v>
      </c>
      <c r="W2" s="66" t="s">
        <v>21</v>
      </c>
      <c r="X2" s="67" t="s">
        <v>22</v>
      </c>
      <c r="Y2" s="67" t="s">
        <v>23</v>
      </c>
      <c r="Z2" s="75" t="s">
        <v>24</v>
      </c>
      <c r="AA2" s="75" t="s">
        <v>25</v>
      </c>
      <c r="AB2" s="75" t="s">
        <v>26</v>
      </c>
      <c r="AC2" s="76" t="s">
        <v>27</v>
      </c>
      <c r="AD2" s="77" t="s">
        <v>28</v>
      </c>
      <c r="AE2" s="77" t="s">
        <v>29</v>
      </c>
      <c r="AF2" s="77" t="s">
        <v>30</v>
      </c>
      <c r="AG2" s="27" t="s">
        <v>31</v>
      </c>
    </row>
    <row r="3" customHeight="1" spans="2:33">
      <c r="B3" s="35" t="s">
        <v>32</v>
      </c>
      <c r="D3" s="12" t="s">
        <v>33</v>
      </c>
      <c r="E3" s="12" t="s">
        <v>34</v>
      </c>
      <c r="F3" s="12" t="s">
        <v>35</v>
      </c>
      <c r="G3" s="41" t="s">
        <v>36</v>
      </c>
      <c r="H3" s="12">
        <v>10000</v>
      </c>
      <c r="I3" s="12">
        <v>300</v>
      </c>
      <c r="J3" s="12" t="s">
        <v>34</v>
      </c>
      <c r="K3" s="55">
        <v>5</v>
      </c>
      <c r="L3" s="56">
        <v>43794</v>
      </c>
      <c r="M3" s="57"/>
      <c r="N3" s="58"/>
      <c r="O3" s="59">
        <f>tbl邀请[[#This Row],[拍单日期]]+5+tbl邀请[[#This Row],[收货后出稿时间]]</f>
        <v>43804</v>
      </c>
      <c r="P3" s="57" t="s">
        <v>37</v>
      </c>
      <c r="Q3" s="57">
        <v>10</v>
      </c>
      <c r="R3" s="57">
        <v>9</v>
      </c>
      <c r="S3" s="57" t="s">
        <v>37</v>
      </c>
      <c r="T3" s="68">
        <v>300</v>
      </c>
      <c r="U3" s="69" t="s">
        <v>38</v>
      </c>
      <c r="V3" s="70" t="s">
        <v>39</v>
      </c>
      <c r="W3" s="71"/>
      <c r="X3" s="71"/>
      <c r="Y3" s="71"/>
      <c r="Z3" s="78">
        <v>119</v>
      </c>
      <c r="AA3" s="78">
        <v>68</v>
      </c>
      <c r="AB3" s="79">
        <v>12</v>
      </c>
      <c r="AC3" s="80"/>
      <c r="AD3" s="80" t="s">
        <v>40</v>
      </c>
      <c r="AE3" s="80" t="s">
        <v>40</v>
      </c>
      <c r="AF3" s="81" t="s">
        <v>37</v>
      </c>
      <c r="AG3" s="80" t="s">
        <v>41</v>
      </c>
    </row>
    <row r="4" customHeight="1" spans="2:33">
      <c r="B4" s="42">
        <f ca="1">婚礼日期-TODAY()</f>
        <v>-14</v>
      </c>
      <c r="D4" s="12" t="s">
        <v>42</v>
      </c>
      <c r="E4" s="12" t="s">
        <v>43</v>
      </c>
      <c r="F4" s="12" t="s">
        <v>44</v>
      </c>
      <c r="G4" s="41" t="s">
        <v>45</v>
      </c>
      <c r="H4" s="12">
        <v>72000</v>
      </c>
      <c r="I4" s="12">
        <v>500</v>
      </c>
      <c r="J4" s="12" t="s">
        <v>43</v>
      </c>
      <c r="K4" s="55"/>
      <c r="L4" s="56"/>
      <c r="M4" s="57"/>
      <c r="N4" s="58"/>
      <c r="O4" s="59">
        <f>tbl邀请[[#This Row],[拍单日期]]+5+tbl邀请[[#This Row],[收货后出稿时间]]</f>
        <v>5</v>
      </c>
      <c r="P4" s="57" t="s">
        <v>37</v>
      </c>
      <c r="Q4" s="57">
        <v>10</v>
      </c>
      <c r="R4" s="57">
        <v>9</v>
      </c>
      <c r="S4" s="57" t="s">
        <v>37</v>
      </c>
      <c r="T4" s="68">
        <v>500</v>
      </c>
      <c r="U4" s="69" t="s">
        <v>46</v>
      </c>
      <c r="V4" s="70" t="s">
        <v>47</v>
      </c>
      <c r="W4" s="71"/>
      <c r="X4" s="71"/>
      <c r="Y4" s="71"/>
      <c r="Z4" s="78">
        <v>153</v>
      </c>
      <c r="AA4" s="78">
        <v>52</v>
      </c>
      <c r="AB4" s="79">
        <v>22</v>
      </c>
      <c r="AC4" s="80"/>
      <c r="AD4" s="80" t="s">
        <v>40</v>
      </c>
      <c r="AE4" s="80" t="s">
        <v>40</v>
      </c>
      <c r="AF4" s="81" t="s">
        <v>37</v>
      </c>
      <c r="AG4" s="80" t="s">
        <v>41</v>
      </c>
    </row>
    <row r="5" customHeight="1" spans="2:33">
      <c r="B5" s="43" t="s">
        <v>48</v>
      </c>
      <c r="D5" s="12" t="s">
        <v>49</v>
      </c>
      <c r="E5" s="12" t="s">
        <v>50</v>
      </c>
      <c r="F5" s="12" t="s">
        <v>51</v>
      </c>
      <c r="G5" s="41" t="s">
        <v>52</v>
      </c>
      <c r="H5" s="12">
        <v>54000</v>
      </c>
      <c r="I5" s="12">
        <v>500</v>
      </c>
      <c r="J5" s="12" t="s">
        <v>53</v>
      </c>
      <c r="K5" s="55"/>
      <c r="L5" s="56"/>
      <c r="M5" s="57"/>
      <c r="N5" s="58"/>
      <c r="O5" s="59">
        <f>tbl邀请[[#This Row],[拍单日期]]+5+tbl邀请[[#This Row],[收货后出稿时间]]</f>
        <v>5</v>
      </c>
      <c r="P5" s="57" t="s">
        <v>37</v>
      </c>
      <c r="Q5" s="57">
        <v>10</v>
      </c>
      <c r="R5" s="57">
        <v>9</v>
      </c>
      <c r="S5" s="57" t="s">
        <v>37</v>
      </c>
      <c r="T5" s="68">
        <v>500</v>
      </c>
      <c r="U5" s="69" t="s">
        <v>54</v>
      </c>
      <c r="V5" s="70" t="s">
        <v>55</v>
      </c>
      <c r="W5" s="71"/>
      <c r="X5" s="71"/>
      <c r="Y5" s="71"/>
      <c r="Z5" s="78">
        <v>112</v>
      </c>
      <c r="AA5" s="78">
        <v>39</v>
      </c>
      <c r="AB5" s="79">
        <v>16</v>
      </c>
      <c r="AC5" s="80"/>
      <c r="AD5" s="80" t="s">
        <v>40</v>
      </c>
      <c r="AE5" s="80" t="s">
        <v>40</v>
      </c>
      <c r="AF5" s="81" t="s">
        <v>37</v>
      </c>
      <c r="AG5" s="80" t="s">
        <v>41</v>
      </c>
    </row>
    <row r="6" customHeight="1" spans="2:33">
      <c r="B6" s="44">
        <f>tbl邀请[[#Totals],[小红书昵称]]</f>
        <v>28</v>
      </c>
      <c r="D6" s="12" t="s">
        <v>56</v>
      </c>
      <c r="E6" s="12" t="s">
        <v>57</v>
      </c>
      <c r="F6" s="12" t="s">
        <v>58</v>
      </c>
      <c r="G6" s="41" t="s">
        <v>59</v>
      </c>
      <c r="H6" s="12">
        <v>40000</v>
      </c>
      <c r="I6" s="12">
        <v>500</v>
      </c>
      <c r="J6" s="12" t="s">
        <v>60</v>
      </c>
      <c r="K6" s="55"/>
      <c r="L6" s="56"/>
      <c r="M6" s="57"/>
      <c r="N6" s="58"/>
      <c r="O6" s="59">
        <f>tbl邀请[[#This Row],[拍单日期]]+5+tbl邀请[[#This Row],[收货后出稿时间]]</f>
        <v>5</v>
      </c>
      <c r="P6" s="57" t="s">
        <v>37</v>
      </c>
      <c r="Q6" s="57">
        <v>10</v>
      </c>
      <c r="R6" s="57">
        <v>7</v>
      </c>
      <c r="S6" s="57" t="s">
        <v>37</v>
      </c>
      <c r="T6" s="58">
        <v>500</v>
      </c>
      <c r="U6" s="69" t="s">
        <v>61</v>
      </c>
      <c r="V6" s="71"/>
      <c r="W6" s="71"/>
      <c r="X6" s="71"/>
      <c r="Y6" s="71"/>
      <c r="Z6" s="78">
        <v>117</v>
      </c>
      <c r="AA6" s="78">
        <v>106</v>
      </c>
      <c r="AB6" s="79">
        <v>9</v>
      </c>
      <c r="AC6" s="80"/>
      <c r="AD6" s="80" t="s">
        <v>40</v>
      </c>
      <c r="AE6" s="80" t="s">
        <v>40</v>
      </c>
      <c r="AF6" s="81" t="s">
        <v>37</v>
      </c>
      <c r="AG6" s="80" t="s">
        <v>41</v>
      </c>
    </row>
    <row r="7" customHeight="1" spans="2:33">
      <c r="B7" s="43" t="s">
        <v>62</v>
      </c>
      <c r="D7" s="12" t="s">
        <v>63</v>
      </c>
      <c r="E7" s="12" t="s">
        <v>64</v>
      </c>
      <c r="F7" s="12" t="s">
        <v>65</v>
      </c>
      <c r="G7" s="41" t="s">
        <v>66</v>
      </c>
      <c r="H7" s="12">
        <v>55000</v>
      </c>
      <c r="I7" s="12">
        <v>500</v>
      </c>
      <c r="J7" s="12" t="s">
        <v>64</v>
      </c>
      <c r="K7" s="55"/>
      <c r="L7" s="56"/>
      <c r="M7" s="57"/>
      <c r="N7" s="58"/>
      <c r="O7" s="59">
        <f>tbl邀请[[#This Row],[拍单日期]]+5+tbl邀请[[#This Row],[收货后出稿时间]]</f>
        <v>5</v>
      </c>
      <c r="P7" s="57" t="s">
        <v>37</v>
      </c>
      <c r="Q7" s="57">
        <v>10</v>
      </c>
      <c r="R7" s="57">
        <v>1</v>
      </c>
      <c r="S7" s="57" t="s">
        <v>37</v>
      </c>
      <c r="T7" s="58">
        <v>500</v>
      </c>
      <c r="U7" s="69" t="s">
        <v>67</v>
      </c>
      <c r="V7" s="70" t="s">
        <v>68</v>
      </c>
      <c r="W7" s="71"/>
      <c r="X7" s="71"/>
      <c r="Y7" s="71"/>
      <c r="Z7" s="78">
        <v>115</v>
      </c>
      <c r="AA7" s="78">
        <v>53</v>
      </c>
      <c r="AB7" s="79">
        <v>10</v>
      </c>
      <c r="AC7" s="80"/>
      <c r="AD7" s="80" t="s">
        <v>40</v>
      </c>
      <c r="AE7" s="80" t="s">
        <v>40</v>
      </c>
      <c r="AF7" s="81" t="s">
        <v>37</v>
      </c>
      <c r="AG7" s="80" t="s">
        <v>41</v>
      </c>
    </row>
    <row r="8" ht="31.5" customHeight="1" spans="2:33">
      <c r="B8" s="44">
        <f>tbl邀请[[#Totals],[拍单日期]]</f>
        <v>1</v>
      </c>
      <c r="D8" s="12" t="s">
        <v>69</v>
      </c>
      <c r="E8" s="12" t="s">
        <v>70</v>
      </c>
      <c r="F8" s="12" t="s">
        <v>71</v>
      </c>
      <c r="G8" s="41" t="s">
        <v>72</v>
      </c>
      <c r="H8" s="12">
        <v>58000</v>
      </c>
      <c r="I8" s="12">
        <v>500</v>
      </c>
      <c r="J8" s="12" t="s">
        <v>70</v>
      </c>
      <c r="K8" s="55"/>
      <c r="L8" s="56"/>
      <c r="M8" s="57"/>
      <c r="N8" s="58"/>
      <c r="O8" s="59">
        <f>tbl邀请[[#This Row],[拍单日期]]+5+tbl邀请[[#This Row],[收货后出稿时间]]</f>
        <v>5</v>
      </c>
      <c r="P8" s="57" t="s">
        <v>37</v>
      </c>
      <c r="Q8" s="57">
        <v>10</v>
      </c>
      <c r="R8" s="57">
        <v>7</v>
      </c>
      <c r="S8" s="57" t="s">
        <v>37</v>
      </c>
      <c r="T8" s="58">
        <v>500</v>
      </c>
      <c r="U8" s="69" t="s">
        <v>73</v>
      </c>
      <c r="V8" s="70" t="s">
        <v>74</v>
      </c>
      <c r="W8" s="71"/>
      <c r="X8" s="71"/>
      <c r="Y8" s="71"/>
      <c r="Z8" s="78">
        <v>125</v>
      </c>
      <c r="AA8" s="78">
        <v>23</v>
      </c>
      <c r="AB8" s="79">
        <v>19</v>
      </c>
      <c r="AC8" s="80"/>
      <c r="AD8" s="80" t="s">
        <v>40</v>
      </c>
      <c r="AE8" s="80" t="s">
        <v>40</v>
      </c>
      <c r="AF8" s="81" t="s">
        <v>37</v>
      </c>
      <c r="AG8" s="80" t="s">
        <v>41</v>
      </c>
    </row>
    <row r="9" customHeight="1" spans="2:33">
      <c r="B9" s="43" t="s">
        <v>75</v>
      </c>
      <c r="D9" s="12" t="s">
        <v>76</v>
      </c>
      <c r="E9" s="12" t="s">
        <v>77</v>
      </c>
      <c r="F9" s="12" t="s">
        <v>78</v>
      </c>
      <c r="G9" s="12" t="s">
        <v>79</v>
      </c>
      <c r="H9" s="12">
        <v>66000</v>
      </c>
      <c r="I9" s="12">
        <v>500</v>
      </c>
      <c r="J9" s="12" t="s">
        <v>77</v>
      </c>
      <c r="K9" s="55"/>
      <c r="L9" s="56"/>
      <c r="M9" s="57"/>
      <c r="N9" s="58"/>
      <c r="O9" s="59">
        <f>tbl邀请[[#This Row],[拍单日期]]+5+tbl邀请[[#This Row],[收货后出稿时间]]</f>
        <v>5</v>
      </c>
      <c r="P9" s="57" t="s">
        <v>37</v>
      </c>
      <c r="Q9" s="57">
        <v>10</v>
      </c>
      <c r="R9" s="57">
        <v>9</v>
      </c>
      <c r="S9" s="57" t="s">
        <v>37</v>
      </c>
      <c r="T9" s="58">
        <v>500</v>
      </c>
      <c r="U9" s="69" t="s">
        <v>80</v>
      </c>
      <c r="V9" s="70" t="s">
        <v>81</v>
      </c>
      <c r="W9" s="71"/>
      <c r="X9" s="71"/>
      <c r="Y9" s="71"/>
      <c r="Z9" s="78">
        <v>120</v>
      </c>
      <c r="AA9" s="78">
        <v>44</v>
      </c>
      <c r="AB9" s="79">
        <v>9</v>
      </c>
      <c r="AC9" s="80"/>
      <c r="AD9" s="80" t="s">
        <v>40</v>
      </c>
      <c r="AE9" s="80" t="s">
        <v>40</v>
      </c>
      <c r="AF9" s="81" t="s">
        <v>37</v>
      </c>
      <c r="AG9" s="80" t="s">
        <v>41</v>
      </c>
    </row>
    <row r="10" customHeight="1" spans="2:33">
      <c r="B10" s="44">
        <f>tbl邀请[[#Totals],[是否交稿]]</f>
        <v>28</v>
      </c>
      <c r="D10" s="12" t="s">
        <v>82</v>
      </c>
      <c r="E10" s="12" t="s">
        <v>82</v>
      </c>
      <c r="F10" s="12" t="s">
        <v>83</v>
      </c>
      <c r="G10" s="41" t="s">
        <v>84</v>
      </c>
      <c r="H10" s="12">
        <v>45000</v>
      </c>
      <c r="I10" s="12">
        <v>500</v>
      </c>
      <c r="J10" s="12" t="s">
        <v>85</v>
      </c>
      <c r="K10" s="55"/>
      <c r="L10" s="56"/>
      <c r="M10" s="57"/>
      <c r="N10" s="58"/>
      <c r="O10" s="59">
        <f>tbl邀请[[#This Row],[拍单日期]]+5+tbl邀请[[#This Row],[收货后出稿时间]]</f>
        <v>5</v>
      </c>
      <c r="P10" s="57" t="s">
        <v>37</v>
      </c>
      <c r="Q10" s="57">
        <v>10</v>
      </c>
      <c r="R10" s="57">
        <v>7</v>
      </c>
      <c r="S10" s="57" t="s">
        <v>37</v>
      </c>
      <c r="T10" s="68">
        <v>500</v>
      </c>
      <c r="U10" s="69" t="s">
        <v>86</v>
      </c>
      <c r="V10" s="71"/>
      <c r="W10" s="71"/>
      <c r="X10" s="71"/>
      <c r="Y10" s="71"/>
      <c r="Z10" s="78">
        <v>154</v>
      </c>
      <c r="AA10" s="78">
        <v>147</v>
      </c>
      <c r="AB10" s="79">
        <v>19</v>
      </c>
      <c r="AC10" s="80"/>
      <c r="AD10" s="80" t="s">
        <v>40</v>
      </c>
      <c r="AE10" s="80" t="s">
        <v>40</v>
      </c>
      <c r="AF10" s="81" t="s">
        <v>37</v>
      </c>
      <c r="AG10" s="80" t="s">
        <v>41</v>
      </c>
    </row>
    <row r="11" customHeight="1" spans="2:33">
      <c r="B11" s="43" t="s">
        <v>87</v>
      </c>
      <c r="D11" s="12" t="s">
        <v>88</v>
      </c>
      <c r="E11" s="12" t="s">
        <v>89</v>
      </c>
      <c r="F11" s="12" t="s">
        <v>90</v>
      </c>
      <c r="G11" s="41" t="s">
        <v>91</v>
      </c>
      <c r="H11" s="12">
        <v>23000</v>
      </c>
      <c r="I11" s="12">
        <v>300</v>
      </c>
      <c r="J11" s="12" t="s">
        <v>92</v>
      </c>
      <c r="K11" s="55"/>
      <c r="L11" s="56"/>
      <c r="M11" s="57"/>
      <c r="N11" s="58"/>
      <c r="O11" s="59">
        <f>tbl邀请[[#This Row],[拍单日期]]+5+tbl邀请[[#This Row],[收货后出稿时间]]</f>
        <v>5</v>
      </c>
      <c r="P11" s="57" t="s">
        <v>37</v>
      </c>
      <c r="Q11" s="57">
        <v>10</v>
      </c>
      <c r="R11" s="57">
        <v>7</v>
      </c>
      <c r="S11" s="57" t="s">
        <v>37</v>
      </c>
      <c r="T11" s="68">
        <v>300</v>
      </c>
      <c r="U11" s="69" t="s">
        <v>93</v>
      </c>
      <c r="V11" s="70" t="s">
        <v>94</v>
      </c>
      <c r="W11" s="71"/>
      <c r="X11" s="71"/>
      <c r="Y11" s="71"/>
      <c r="Z11" s="78">
        <v>54</v>
      </c>
      <c r="AA11" s="78">
        <v>33</v>
      </c>
      <c r="AB11" s="79">
        <v>14</v>
      </c>
      <c r="AC11" s="80"/>
      <c r="AD11" s="80" t="s">
        <v>40</v>
      </c>
      <c r="AE11" s="80" t="s">
        <v>40</v>
      </c>
      <c r="AF11" s="81" t="s">
        <v>37</v>
      </c>
      <c r="AG11" s="80" t="s">
        <v>41</v>
      </c>
    </row>
    <row r="12" customHeight="1" spans="2:33">
      <c r="B12" s="44">
        <f>tbl邀请[[#Totals],[是否发布]]</f>
        <v>28</v>
      </c>
      <c r="D12" s="12" t="s">
        <v>95</v>
      </c>
      <c r="E12" s="12" t="s">
        <v>96</v>
      </c>
      <c r="F12" s="12" t="s">
        <v>97</v>
      </c>
      <c r="G12" s="41" t="s">
        <v>98</v>
      </c>
      <c r="H12" s="12">
        <v>45000</v>
      </c>
      <c r="I12" s="12">
        <v>500</v>
      </c>
      <c r="J12" s="12" t="s">
        <v>96</v>
      </c>
      <c r="K12" s="55"/>
      <c r="L12" s="56"/>
      <c r="M12" s="57"/>
      <c r="N12" s="58"/>
      <c r="O12" s="59">
        <f>tbl邀请[[#This Row],[拍单日期]]+5+tbl邀请[[#This Row],[收货后出稿时间]]</f>
        <v>5</v>
      </c>
      <c r="P12" s="57" t="s">
        <v>37</v>
      </c>
      <c r="Q12" s="57">
        <v>10</v>
      </c>
      <c r="R12" s="57">
        <v>1</v>
      </c>
      <c r="S12" s="57" t="s">
        <v>37</v>
      </c>
      <c r="T12" s="58">
        <v>500</v>
      </c>
      <c r="U12" s="70" t="s">
        <v>99</v>
      </c>
      <c r="V12" s="71"/>
      <c r="W12" s="71"/>
      <c r="X12" s="71"/>
      <c r="Y12" s="71"/>
      <c r="Z12" s="78">
        <v>123</v>
      </c>
      <c r="AA12" s="78">
        <v>91</v>
      </c>
      <c r="AB12" s="79">
        <v>5</v>
      </c>
      <c r="AC12" s="80"/>
      <c r="AD12" s="80" t="s">
        <v>40</v>
      </c>
      <c r="AE12" s="80" t="s">
        <v>40</v>
      </c>
      <c r="AF12" s="81" t="s">
        <v>37</v>
      </c>
      <c r="AG12" s="80" t="s">
        <v>41</v>
      </c>
    </row>
    <row r="13" customHeight="1" spans="2:33">
      <c r="B13" s="43" t="s">
        <v>100</v>
      </c>
      <c r="D13" s="12" t="s">
        <v>101</v>
      </c>
      <c r="E13" s="12" t="s">
        <v>102</v>
      </c>
      <c r="F13" s="12" t="s">
        <v>101</v>
      </c>
      <c r="G13" s="41" t="s">
        <v>103</v>
      </c>
      <c r="H13" s="12">
        <v>13000</v>
      </c>
      <c r="I13" s="12">
        <v>300</v>
      </c>
      <c r="J13" s="12" t="s">
        <v>104</v>
      </c>
      <c r="K13" s="55"/>
      <c r="L13" s="56"/>
      <c r="M13" s="57"/>
      <c r="N13" s="58"/>
      <c r="O13" s="59">
        <f>tbl邀请[[#This Row],[拍单日期]]+5+tbl邀请[[#This Row],[收货后出稿时间]]</f>
        <v>5</v>
      </c>
      <c r="P13" s="57" t="s">
        <v>37</v>
      </c>
      <c r="Q13" s="57">
        <v>10</v>
      </c>
      <c r="R13" s="57">
        <v>1</v>
      </c>
      <c r="S13" s="57" t="s">
        <v>37</v>
      </c>
      <c r="T13" s="68">
        <v>300</v>
      </c>
      <c r="U13" s="69" t="s">
        <v>105</v>
      </c>
      <c r="V13" s="71"/>
      <c r="W13" s="71"/>
      <c r="X13" s="71"/>
      <c r="Y13" s="71"/>
      <c r="Z13" s="78">
        <v>120</v>
      </c>
      <c r="AA13" s="78">
        <v>34</v>
      </c>
      <c r="AB13" s="79">
        <v>1</v>
      </c>
      <c r="AC13" s="80"/>
      <c r="AD13" s="80" t="s">
        <v>40</v>
      </c>
      <c r="AE13" s="80" t="s">
        <v>40</v>
      </c>
      <c r="AF13" s="81" t="s">
        <v>37</v>
      </c>
      <c r="AG13" s="80" t="s">
        <v>41</v>
      </c>
    </row>
    <row r="14" customHeight="1" spans="2:33">
      <c r="B14" s="45">
        <f>tbl邀请[[#Totals],[拍单金额]]</f>
        <v>0</v>
      </c>
      <c r="D14" s="12" t="s">
        <v>106</v>
      </c>
      <c r="E14" s="12" t="s">
        <v>107</v>
      </c>
      <c r="F14" s="12" t="s">
        <v>108</v>
      </c>
      <c r="G14" s="41" t="s">
        <v>109</v>
      </c>
      <c r="H14" s="12">
        <v>36000</v>
      </c>
      <c r="I14" s="12">
        <v>500</v>
      </c>
      <c r="J14" s="12" t="s">
        <v>107</v>
      </c>
      <c r="K14" s="55"/>
      <c r="L14" s="56"/>
      <c r="M14" s="57"/>
      <c r="N14" s="58"/>
      <c r="O14" s="59">
        <f>tbl邀请[[#This Row],[拍单日期]]+5+tbl邀请[[#This Row],[收货后出稿时间]]</f>
        <v>5</v>
      </c>
      <c r="P14" s="57" t="s">
        <v>37</v>
      </c>
      <c r="Q14" s="57">
        <v>10</v>
      </c>
      <c r="R14" s="57">
        <v>9</v>
      </c>
      <c r="S14" s="57" t="s">
        <v>37</v>
      </c>
      <c r="T14" s="58">
        <v>500</v>
      </c>
      <c r="U14" s="69" t="s">
        <v>110</v>
      </c>
      <c r="V14" s="70" t="s">
        <v>111</v>
      </c>
      <c r="W14" s="71"/>
      <c r="X14" s="71"/>
      <c r="Y14" s="71"/>
      <c r="Z14" s="78">
        <v>314</v>
      </c>
      <c r="AA14" s="78">
        <v>138</v>
      </c>
      <c r="AB14" s="79">
        <v>2</v>
      </c>
      <c r="AC14" s="80"/>
      <c r="AD14" s="80" t="s">
        <v>40</v>
      </c>
      <c r="AE14" s="80" t="s">
        <v>40</v>
      </c>
      <c r="AF14" s="81" t="s">
        <v>37</v>
      </c>
      <c r="AG14" s="80" t="s">
        <v>41</v>
      </c>
    </row>
    <row r="15" customHeight="1" spans="2:33">
      <c r="B15" s="43" t="s">
        <v>112</v>
      </c>
      <c r="D15" s="12" t="s">
        <v>113</v>
      </c>
      <c r="E15" s="12" t="s">
        <v>114</v>
      </c>
      <c r="F15" s="12" t="s">
        <v>115</v>
      </c>
      <c r="G15" s="41" t="s">
        <v>116</v>
      </c>
      <c r="H15" s="12">
        <v>11000</v>
      </c>
      <c r="I15" s="12">
        <v>300</v>
      </c>
      <c r="J15" s="12" t="s">
        <v>117</v>
      </c>
      <c r="K15" s="55"/>
      <c r="L15" s="56"/>
      <c r="M15" s="57"/>
      <c r="N15" s="58"/>
      <c r="O15" s="59">
        <f>tbl邀请[[#This Row],[拍单日期]]+5+tbl邀请[[#This Row],[收货后出稿时间]]</f>
        <v>5</v>
      </c>
      <c r="P15" s="57" t="s">
        <v>37</v>
      </c>
      <c r="Q15" s="57">
        <v>10</v>
      </c>
      <c r="R15" s="57">
        <v>9</v>
      </c>
      <c r="S15" s="57" t="s">
        <v>37</v>
      </c>
      <c r="T15" s="68">
        <v>300</v>
      </c>
      <c r="U15" s="69" t="s">
        <v>118</v>
      </c>
      <c r="V15" s="70" t="s">
        <v>119</v>
      </c>
      <c r="W15" s="71"/>
      <c r="X15" s="71"/>
      <c r="Y15" s="71"/>
      <c r="Z15" s="78">
        <v>120</v>
      </c>
      <c r="AA15" s="78">
        <v>114</v>
      </c>
      <c r="AB15" s="79">
        <v>23</v>
      </c>
      <c r="AC15" s="80"/>
      <c r="AD15" s="80" t="s">
        <v>40</v>
      </c>
      <c r="AE15" s="80" t="s">
        <v>40</v>
      </c>
      <c r="AF15" s="81" t="s">
        <v>37</v>
      </c>
      <c r="AG15" s="80" t="s">
        <v>41</v>
      </c>
    </row>
    <row r="16" customHeight="1" spans="2:33">
      <c r="B16" s="45">
        <f>tbl邀请[[#Totals],[结算金额]]</f>
        <v>11400</v>
      </c>
      <c r="D16" s="12" t="s">
        <v>120</v>
      </c>
      <c r="E16" s="12" t="s">
        <v>121</v>
      </c>
      <c r="F16" s="12" t="s">
        <v>122</v>
      </c>
      <c r="G16" s="41" t="s">
        <v>123</v>
      </c>
      <c r="H16" s="12">
        <v>30000</v>
      </c>
      <c r="I16" s="12">
        <v>500</v>
      </c>
      <c r="J16" s="12" t="s">
        <v>124</v>
      </c>
      <c r="K16" s="55"/>
      <c r="L16" s="56"/>
      <c r="M16" s="57"/>
      <c r="N16" s="58"/>
      <c r="O16" s="59">
        <f>tbl邀请[[#This Row],[拍单日期]]+5+tbl邀请[[#This Row],[收货后出稿时间]]</f>
        <v>5</v>
      </c>
      <c r="P16" s="57" t="s">
        <v>37</v>
      </c>
      <c r="Q16" s="57">
        <v>10</v>
      </c>
      <c r="R16" s="57">
        <v>1</v>
      </c>
      <c r="S16" s="57" t="s">
        <v>37</v>
      </c>
      <c r="T16" s="58">
        <v>500</v>
      </c>
      <c r="U16" s="69" t="s">
        <v>125</v>
      </c>
      <c r="V16" s="71"/>
      <c r="W16" s="71"/>
      <c r="X16" s="71"/>
      <c r="Y16" s="71"/>
      <c r="Z16" s="78">
        <v>44</v>
      </c>
      <c r="AA16" s="78">
        <v>25</v>
      </c>
      <c r="AB16" s="79">
        <v>34</v>
      </c>
      <c r="AC16" s="80"/>
      <c r="AD16" s="80" t="s">
        <v>40</v>
      </c>
      <c r="AE16" s="80" t="s">
        <v>40</v>
      </c>
      <c r="AF16" s="81" t="s">
        <v>37</v>
      </c>
      <c r="AG16" s="80" t="s">
        <v>41</v>
      </c>
    </row>
    <row r="17" customHeight="1" spans="2:33">
      <c r="B17" s="43" t="s">
        <v>126</v>
      </c>
      <c r="D17" s="12" t="s">
        <v>127</v>
      </c>
      <c r="E17" s="12" t="s">
        <v>128</v>
      </c>
      <c r="F17" s="12" t="s">
        <v>127</v>
      </c>
      <c r="G17" s="41" t="s">
        <v>129</v>
      </c>
      <c r="H17" s="12">
        <v>33000</v>
      </c>
      <c r="I17" s="12">
        <v>500</v>
      </c>
      <c r="J17" s="12" t="s">
        <v>130</v>
      </c>
      <c r="K17" s="55"/>
      <c r="L17" s="56"/>
      <c r="M17" s="57"/>
      <c r="N17" s="58"/>
      <c r="O17" s="59">
        <f>tbl邀请[[#This Row],[拍单日期]]+5+tbl邀请[[#This Row],[收货后出稿时间]]</f>
        <v>5</v>
      </c>
      <c r="P17" s="57" t="s">
        <v>37</v>
      </c>
      <c r="Q17" s="57">
        <v>10</v>
      </c>
      <c r="R17" s="57">
        <v>1</v>
      </c>
      <c r="S17" s="57" t="s">
        <v>37</v>
      </c>
      <c r="T17" s="68">
        <v>500</v>
      </c>
      <c r="U17" s="69" t="s">
        <v>131</v>
      </c>
      <c r="V17" s="71"/>
      <c r="W17" s="71"/>
      <c r="X17" s="71"/>
      <c r="Y17" s="71"/>
      <c r="Z17" s="78">
        <v>166</v>
      </c>
      <c r="AA17" s="78">
        <v>38</v>
      </c>
      <c r="AB17" s="79">
        <v>25</v>
      </c>
      <c r="AC17" s="80"/>
      <c r="AD17" s="80" t="s">
        <v>40</v>
      </c>
      <c r="AE17" s="80" t="s">
        <v>40</v>
      </c>
      <c r="AF17" s="81" t="s">
        <v>37</v>
      </c>
      <c r="AG17" s="80" t="s">
        <v>41</v>
      </c>
    </row>
    <row r="18" customHeight="1" spans="2:33">
      <c r="B18" s="45">
        <f>tbl邀请[[#Totals],[笔记报价]]-B16</f>
        <v>0</v>
      </c>
      <c r="D18" s="12" t="s">
        <v>132</v>
      </c>
      <c r="E18" s="12" t="s">
        <v>133</v>
      </c>
      <c r="F18" s="12" t="s">
        <v>133</v>
      </c>
      <c r="G18" s="41" t="s">
        <v>134</v>
      </c>
      <c r="H18" s="12">
        <v>47000</v>
      </c>
      <c r="I18" s="12">
        <v>500</v>
      </c>
      <c r="J18" s="12" t="s">
        <v>135</v>
      </c>
      <c r="K18" s="55"/>
      <c r="L18" s="56"/>
      <c r="M18" s="57"/>
      <c r="N18" s="58"/>
      <c r="O18" s="59">
        <f>tbl邀请[[#This Row],[拍单日期]]+5+tbl邀请[[#This Row],[收货后出稿时间]]</f>
        <v>5</v>
      </c>
      <c r="P18" s="57" t="s">
        <v>37</v>
      </c>
      <c r="Q18" s="57">
        <v>10</v>
      </c>
      <c r="R18" s="57">
        <v>7</v>
      </c>
      <c r="S18" s="57" t="s">
        <v>37</v>
      </c>
      <c r="T18" s="68">
        <v>500</v>
      </c>
      <c r="U18" s="69" t="s">
        <v>136</v>
      </c>
      <c r="V18" s="70" t="s">
        <v>137</v>
      </c>
      <c r="W18" s="71"/>
      <c r="X18" s="71"/>
      <c r="Y18" s="71"/>
      <c r="Z18" s="78">
        <v>81</v>
      </c>
      <c r="AA18" s="78">
        <v>64</v>
      </c>
      <c r="AB18" s="79">
        <v>35</v>
      </c>
      <c r="AC18" s="80"/>
      <c r="AD18" s="80" t="s">
        <v>40</v>
      </c>
      <c r="AE18" s="80" t="s">
        <v>40</v>
      </c>
      <c r="AF18" s="81" t="s">
        <v>37</v>
      </c>
      <c r="AG18" s="80" t="s">
        <v>41</v>
      </c>
    </row>
    <row r="19" customHeight="1" spans="4:33">
      <c r="D19" s="12" t="s">
        <v>138</v>
      </c>
      <c r="E19" s="12" t="s">
        <v>139</v>
      </c>
      <c r="F19" s="12" t="s">
        <v>140</v>
      </c>
      <c r="G19" s="41" t="s">
        <v>141</v>
      </c>
      <c r="H19" s="12">
        <v>11000</v>
      </c>
      <c r="I19" s="12">
        <v>300</v>
      </c>
      <c r="J19" s="12" t="s">
        <v>142</v>
      </c>
      <c r="K19" s="55"/>
      <c r="L19" s="56"/>
      <c r="M19" s="57"/>
      <c r="N19" s="58"/>
      <c r="O19" s="59">
        <f>tbl邀请[[#This Row],[拍单日期]]+5+tbl邀请[[#This Row],[收货后出稿时间]]</f>
        <v>5</v>
      </c>
      <c r="P19" s="57" t="s">
        <v>37</v>
      </c>
      <c r="Q19" s="57">
        <v>10</v>
      </c>
      <c r="R19" s="57">
        <v>8</v>
      </c>
      <c r="S19" s="57" t="s">
        <v>37</v>
      </c>
      <c r="T19" s="58">
        <v>300</v>
      </c>
      <c r="U19" s="69" t="s">
        <v>143</v>
      </c>
      <c r="V19" s="70" t="s">
        <v>144</v>
      </c>
      <c r="W19" s="71"/>
      <c r="X19" s="71"/>
      <c r="Y19" s="71"/>
      <c r="Z19" s="78">
        <v>26</v>
      </c>
      <c r="AA19" s="78">
        <v>22</v>
      </c>
      <c r="AB19" s="79">
        <v>8</v>
      </c>
      <c r="AC19" s="80"/>
      <c r="AD19" s="80" t="s">
        <v>40</v>
      </c>
      <c r="AE19" s="80"/>
      <c r="AF19" s="81" t="s">
        <v>37</v>
      </c>
      <c r="AG19" s="80" t="s">
        <v>41</v>
      </c>
    </row>
    <row r="20" customHeight="1" spans="2:33">
      <c r="B20" s="25" t="s">
        <v>145</v>
      </c>
      <c r="D20" s="12" t="s">
        <v>146</v>
      </c>
      <c r="E20" s="12" t="s">
        <v>147</v>
      </c>
      <c r="F20" s="12" t="s">
        <v>148</v>
      </c>
      <c r="G20" s="41" t="s">
        <v>149</v>
      </c>
      <c r="H20" s="12">
        <v>44000</v>
      </c>
      <c r="I20" s="12">
        <v>500</v>
      </c>
      <c r="J20" s="12" t="s">
        <v>150</v>
      </c>
      <c r="K20" s="55"/>
      <c r="L20" s="56"/>
      <c r="M20" s="57"/>
      <c r="N20" s="58"/>
      <c r="O20" s="59">
        <f>tbl邀请[[#This Row],[拍单日期]]+5+tbl邀请[[#This Row],[收货后出稿时间]]</f>
        <v>5</v>
      </c>
      <c r="P20" s="57" t="s">
        <v>37</v>
      </c>
      <c r="Q20" s="57">
        <v>10</v>
      </c>
      <c r="R20" s="57">
        <v>8</v>
      </c>
      <c r="S20" s="57" t="s">
        <v>37</v>
      </c>
      <c r="T20" s="68">
        <v>500</v>
      </c>
      <c r="U20" s="70" t="s">
        <v>151</v>
      </c>
      <c r="V20" s="70" t="s">
        <v>152</v>
      </c>
      <c r="W20" s="71"/>
      <c r="X20" s="71"/>
      <c r="Y20" s="71"/>
      <c r="Z20" s="78">
        <v>21</v>
      </c>
      <c r="AA20" s="78">
        <v>10</v>
      </c>
      <c r="AB20" s="79">
        <v>4</v>
      </c>
      <c r="AC20" s="80"/>
      <c r="AD20" s="80" t="s">
        <v>40</v>
      </c>
      <c r="AE20" s="80" t="s">
        <v>40</v>
      </c>
      <c r="AF20" s="81" t="s">
        <v>37</v>
      </c>
      <c r="AG20" s="80" t="s">
        <v>41</v>
      </c>
    </row>
    <row r="21" customHeight="1" spans="2:33">
      <c r="B21" s="46">
        <f ca="1">TODAY()</f>
        <v>44300</v>
      </c>
      <c r="D21" s="12" t="s">
        <v>153</v>
      </c>
      <c r="E21" s="12" t="s">
        <v>154</v>
      </c>
      <c r="F21" s="12" t="s">
        <v>155</v>
      </c>
      <c r="G21" s="41" t="s">
        <v>156</v>
      </c>
      <c r="H21" s="12">
        <v>40000</v>
      </c>
      <c r="I21" s="12">
        <v>500</v>
      </c>
      <c r="J21" s="12" t="s">
        <v>157</v>
      </c>
      <c r="K21" s="55"/>
      <c r="L21" s="56"/>
      <c r="M21" s="57"/>
      <c r="N21" s="58"/>
      <c r="O21" s="59">
        <f>tbl邀请[[#This Row],[拍单日期]]+5+tbl邀请[[#This Row],[收货后出稿时间]]</f>
        <v>5</v>
      </c>
      <c r="P21" s="57" t="s">
        <v>37</v>
      </c>
      <c r="Q21" s="57">
        <v>10</v>
      </c>
      <c r="R21" s="57">
        <v>9</v>
      </c>
      <c r="S21" s="57" t="s">
        <v>37</v>
      </c>
      <c r="T21" s="68">
        <v>500</v>
      </c>
      <c r="U21" s="69" t="s">
        <v>158</v>
      </c>
      <c r="V21" s="71" t="s">
        <v>159</v>
      </c>
      <c r="W21" s="71"/>
      <c r="X21" s="71"/>
      <c r="Y21" s="71"/>
      <c r="Z21" s="78">
        <v>46</v>
      </c>
      <c r="AA21" s="78">
        <v>39</v>
      </c>
      <c r="AB21" s="79">
        <v>4</v>
      </c>
      <c r="AC21" s="80"/>
      <c r="AD21" s="80" t="s">
        <v>40</v>
      </c>
      <c r="AE21" s="80" t="s">
        <v>40</v>
      </c>
      <c r="AF21" s="81" t="s">
        <v>37</v>
      </c>
      <c r="AG21" s="80" t="s">
        <v>41</v>
      </c>
    </row>
    <row r="22" customHeight="1" spans="4:33">
      <c r="D22" s="12" t="s">
        <v>160</v>
      </c>
      <c r="E22" s="12" t="s">
        <v>161</v>
      </c>
      <c r="F22" s="12" t="s">
        <v>160</v>
      </c>
      <c r="G22" s="41" t="s">
        <v>162</v>
      </c>
      <c r="H22" s="12">
        <v>13000</v>
      </c>
      <c r="I22" s="12">
        <v>300</v>
      </c>
      <c r="J22" s="12" t="s">
        <v>163</v>
      </c>
      <c r="K22" s="55"/>
      <c r="L22" s="56"/>
      <c r="M22" s="57"/>
      <c r="N22" s="58"/>
      <c r="O22" s="59">
        <f>tbl邀请[[#This Row],[拍单日期]]+5+tbl邀请[[#This Row],[收货后出稿时间]]</f>
        <v>5</v>
      </c>
      <c r="P22" s="57" t="s">
        <v>37</v>
      </c>
      <c r="Q22" s="57">
        <v>10</v>
      </c>
      <c r="R22" s="57">
        <v>7</v>
      </c>
      <c r="S22" s="57" t="s">
        <v>37</v>
      </c>
      <c r="T22" s="68">
        <v>300</v>
      </c>
      <c r="U22" s="69" t="s">
        <v>164</v>
      </c>
      <c r="V22" s="70" t="s">
        <v>165</v>
      </c>
      <c r="W22" s="71"/>
      <c r="X22" s="71"/>
      <c r="Y22" s="71"/>
      <c r="Z22" s="78">
        <v>159</v>
      </c>
      <c r="AA22" s="78">
        <v>158</v>
      </c>
      <c r="AB22" s="79">
        <v>0</v>
      </c>
      <c r="AC22" s="80"/>
      <c r="AD22" s="80" t="s">
        <v>40</v>
      </c>
      <c r="AE22" s="80" t="s">
        <v>40</v>
      </c>
      <c r="AF22" s="81" t="s">
        <v>37</v>
      </c>
      <c r="AG22" s="80" t="s">
        <v>41</v>
      </c>
    </row>
    <row r="23" customHeight="1" spans="4:33">
      <c r="D23" s="12" t="s">
        <v>166</v>
      </c>
      <c r="E23" s="12" t="s">
        <v>167</v>
      </c>
      <c r="F23" s="12" t="s">
        <v>168</v>
      </c>
      <c r="G23" s="41" t="s">
        <v>169</v>
      </c>
      <c r="H23" s="12">
        <v>21000</v>
      </c>
      <c r="I23" s="12">
        <v>300</v>
      </c>
      <c r="J23" s="12" t="s">
        <v>170</v>
      </c>
      <c r="K23" s="55"/>
      <c r="L23" s="56"/>
      <c r="M23" s="57"/>
      <c r="N23" s="58"/>
      <c r="O23" s="59">
        <f>tbl邀请[[#This Row],[拍单日期]]+5+tbl邀请[[#This Row],[收货后出稿时间]]</f>
        <v>5</v>
      </c>
      <c r="P23" s="57" t="s">
        <v>37</v>
      </c>
      <c r="Q23" s="57">
        <v>10</v>
      </c>
      <c r="R23" s="57">
        <v>1</v>
      </c>
      <c r="S23" s="57" t="s">
        <v>37</v>
      </c>
      <c r="T23" s="58">
        <v>300</v>
      </c>
      <c r="U23" s="69" t="s">
        <v>171</v>
      </c>
      <c r="V23" s="70" t="s">
        <v>172</v>
      </c>
      <c r="W23" s="71"/>
      <c r="X23" s="71"/>
      <c r="Y23" s="71"/>
      <c r="Z23" s="78">
        <v>42</v>
      </c>
      <c r="AA23" s="78">
        <v>35</v>
      </c>
      <c r="AB23" s="79">
        <v>9</v>
      </c>
      <c r="AC23" s="80"/>
      <c r="AD23" s="80" t="s">
        <v>40</v>
      </c>
      <c r="AE23" s="80" t="s">
        <v>40</v>
      </c>
      <c r="AF23" s="81" t="s">
        <v>37</v>
      </c>
      <c r="AG23" s="80" t="s">
        <v>41</v>
      </c>
    </row>
    <row r="24" customHeight="1" spans="4:33">
      <c r="D24" s="12" t="s">
        <v>173</v>
      </c>
      <c r="E24" s="12" t="s">
        <v>174</v>
      </c>
      <c r="F24" s="12" t="s">
        <v>175</v>
      </c>
      <c r="G24" s="41" t="s">
        <v>176</v>
      </c>
      <c r="H24" s="12">
        <v>33000</v>
      </c>
      <c r="I24" s="12">
        <v>500</v>
      </c>
      <c r="J24" s="12" t="s">
        <v>174</v>
      </c>
      <c r="K24" s="55"/>
      <c r="L24" s="56"/>
      <c r="M24" s="57"/>
      <c r="N24" s="58"/>
      <c r="O24" s="59">
        <f>tbl邀请[[#This Row],[拍单日期]]+5+tbl邀请[[#This Row],[收货后出稿时间]]</f>
        <v>5</v>
      </c>
      <c r="P24" s="57" t="s">
        <v>37</v>
      </c>
      <c r="Q24" s="57">
        <v>1</v>
      </c>
      <c r="R24" s="57">
        <v>8</v>
      </c>
      <c r="S24" s="57" t="s">
        <v>37</v>
      </c>
      <c r="T24" s="68">
        <v>500</v>
      </c>
      <c r="U24" s="69" t="s">
        <v>177</v>
      </c>
      <c r="V24" s="71"/>
      <c r="W24" s="71"/>
      <c r="X24" s="71"/>
      <c r="Y24" s="71"/>
      <c r="Z24" s="78">
        <v>24</v>
      </c>
      <c r="AA24" s="78">
        <v>18</v>
      </c>
      <c r="AB24" s="79">
        <v>18</v>
      </c>
      <c r="AC24" s="80"/>
      <c r="AD24" s="80" t="s">
        <v>40</v>
      </c>
      <c r="AE24" s="80" t="s">
        <v>40</v>
      </c>
      <c r="AF24" s="81" t="s">
        <v>37</v>
      </c>
      <c r="AG24" s="80" t="s">
        <v>41</v>
      </c>
    </row>
    <row r="25" customHeight="1" spans="4:33">
      <c r="D25" s="12" t="s">
        <v>178</v>
      </c>
      <c r="E25" s="12" t="s">
        <v>179</v>
      </c>
      <c r="F25" s="12" t="s">
        <v>180</v>
      </c>
      <c r="G25" s="41" t="s">
        <v>181</v>
      </c>
      <c r="H25" s="12">
        <v>21000</v>
      </c>
      <c r="I25" s="12">
        <v>300</v>
      </c>
      <c r="J25" s="12" t="s">
        <v>182</v>
      </c>
      <c r="K25" s="55"/>
      <c r="L25" s="56"/>
      <c r="M25" s="57"/>
      <c r="N25" s="58"/>
      <c r="O25" s="59">
        <f>tbl邀请[[#This Row],[拍单日期]]+5+tbl邀请[[#This Row],[收货后出稿时间]]</f>
        <v>5</v>
      </c>
      <c r="P25" s="57" t="s">
        <v>37</v>
      </c>
      <c r="Q25" s="57">
        <v>1</v>
      </c>
      <c r="R25" s="57">
        <v>1</v>
      </c>
      <c r="S25" s="57" t="s">
        <v>37</v>
      </c>
      <c r="T25" s="68">
        <v>300</v>
      </c>
      <c r="U25" s="69" t="s">
        <v>183</v>
      </c>
      <c r="V25" s="71"/>
      <c r="W25" s="71"/>
      <c r="X25" s="71"/>
      <c r="Y25" s="71"/>
      <c r="Z25" s="78">
        <v>35</v>
      </c>
      <c r="AA25" s="78">
        <v>24</v>
      </c>
      <c r="AB25" s="79">
        <v>8</v>
      </c>
      <c r="AC25" s="80"/>
      <c r="AD25" s="80" t="s">
        <v>40</v>
      </c>
      <c r="AE25" s="80" t="s">
        <v>40</v>
      </c>
      <c r="AF25" s="81" t="s">
        <v>37</v>
      </c>
      <c r="AG25" s="80" t="s">
        <v>41</v>
      </c>
    </row>
    <row r="26" customHeight="1" spans="4:33">
      <c r="D26" s="12" t="s">
        <v>184</v>
      </c>
      <c r="E26" s="12" t="s">
        <v>185</v>
      </c>
      <c r="F26" s="12" t="s">
        <v>186</v>
      </c>
      <c r="G26" s="41" t="s">
        <v>187</v>
      </c>
      <c r="H26" s="12">
        <v>22000</v>
      </c>
      <c r="I26" s="12">
        <v>300</v>
      </c>
      <c r="J26" s="12" t="s">
        <v>188</v>
      </c>
      <c r="K26" s="55"/>
      <c r="L26" s="56"/>
      <c r="M26" s="57"/>
      <c r="N26" s="58"/>
      <c r="O26" s="59">
        <f>tbl邀请[[#This Row],[拍单日期]]+5+tbl邀请[[#This Row],[收货后出稿时间]]</f>
        <v>5</v>
      </c>
      <c r="P26" s="57" t="s">
        <v>37</v>
      </c>
      <c r="Q26" s="57">
        <v>10</v>
      </c>
      <c r="R26" s="57">
        <v>7</v>
      </c>
      <c r="S26" s="57" t="s">
        <v>37</v>
      </c>
      <c r="T26" s="68">
        <v>300</v>
      </c>
      <c r="U26" s="69" t="s">
        <v>189</v>
      </c>
      <c r="V26" s="70" t="s">
        <v>190</v>
      </c>
      <c r="W26" s="71"/>
      <c r="X26" s="71"/>
      <c r="Y26" s="71"/>
      <c r="Z26" s="78">
        <v>99</v>
      </c>
      <c r="AA26" s="78">
        <v>58</v>
      </c>
      <c r="AB26" s="79">
        <v>2</v>
      </c>
      <c r="AC26" s="80"/>
      <c r="AD26" s="80" t="s">
        <v>40</v>
      </c>
      <c r="AE26" s="80" t="s">
        <v>40</v>
      </c>
      <c r="AF26" s="81" t="s">
        <v>37</v>
      </c>
      <c r="AG26" s="80" t="s">
        <v>41</v>
      </c>
    </row>
    <row r="27" customHeight="1" spans="4:33">
      <c r="D27" s="12" t="s">
        <v>191</v>
      </c>
      <c r="E27" s="12" t="s">
        <v>192</v>
      </c>
      <c r="F27" s="12" t="s">
        <v>193</v>
      </c>
      <c r="G27" s="41" t="s">
        <v>194</v>
      </c>
      <c r="H27" s="12">
        <v>11000</v>
      </c>
      <c r="I27" s="12">
        <v>300</v>
      </c>
      <c r="J27" s="12" t="s">
        <v>195</v>
      </c>
      <c r="K27" s="55"/>
      <c r="L27" s="56"/>
      <c r="M27" s="57"/>
      <c r="N27" s="58"/>
      <c r="O27" s="59">
        <f>tbl邀请[[#This Row],[拍单日期]]+5+tbl邀请[[#This Row],[收货后出稿时间]]</f>
        <v>5</v>
      </c>
      <c r="P27" s="57" t="s">
        <v>37</v>
      </c>
      <c r="Q27" s="57">
        <v>10</v>
      </c>
      <c r="R27" s="57">
        <v>9</v>
      </c>
      <c r="S27" s="57" t="s">
        <v>37</v>
      </c>
      <c r="T27" s="68">
        <v>300</v>
      </c>
      <c r="U27" s="69" t="s">
        <v>196</v>
      </c>
      <c r="V27" s="70" t="s">
        <v>197</v>
      </c>
      <c r="W27" s="71"/>
      <c r="X27" s="71"/>
      <c r="Y27" s="71"/>
      <c r="Z27" s="78">
        <v>66</v>
      </c>
      <c r="AA27" s="78">
        <v>66</v>
      </c>
      <c r="AB27" s="79">
        <v>1</v>
      </c>
      <c r="AC27" s="80"/>
      <c r="AD27" s="80" t="s">
        <v>40</v>
      </c>
      <c r="AE27" s="80" t="s">
        <v>40</v>
      </c>
      <c r="AF27" s="81" t="s">
        <v>37</v>
      </c>
      <c r="AG27" s="80" t="s">
        <v>41</v>
      </c>
    </row>
    <row r="28" customHeight="1" spans="4:33">
      <c r="D28" s="12" t="s">
        <v>198</v>
      </c>
      <c r="E28" s="12" t="s">
        <v>199</v>
      </c>
      <c r="F28" s="12" t="s">
        <v>200</v>
      </c>
      <c r="G28" s="41" t="s">
        <v>201</v>
      </c>
      <c r="H28" s="12">
        <v>13000</v>
      </c>
      <c r="I28" s="12">
        <v>300</v>
      </c>
      <c r="J28" s="12" t="s">
        <v>202</v>
      </c>
      <c r="K28" s="55"/>
      <c r="L28" s="56"/>
      <c r="M28" s="57"/>
      <c r="N28" s="58"/>
      <c r="O28" s="59">
        <f>tbl邀请[[#This Row],[拍单日期]]+5+tbl邀请[[#This Row],[收货后出稿时间]]</f>
        <v>5</v>
      </c>
      <c r="P28" s="57" t="s">
        <v>37</v>
      </c>
      <c r="Q28" s="57">
        <v>10</v>
      </c>
      <c r="R28" s="57">
        <v>8</v>
      </c>
      <c r="S28" s="57" t="s">
        <v>37</v>
      </c>
      <c r="T28" s="58">
        <v>300</v>
      </c>
      <c r="U28" s="69" t="s">
        <v>203</v>
      </c>
      <c r="V28" s="70" t="s">
        <v>204</v>
      </c>
      <c r="W28" s="71"/>
      <c r="X28" s="71"/>
      <c r="Y28" s="71"/>
      <c r="Z28" s="78">
        <v>58</v>
      </c>
      <c r="AA28" s="78">
        <v>37</v>
      </c>
      <c r="AB28" s="79">
        <v>20</v>
      </c>
      <c r="AC28" s="80"/>
      <c r="AD28" s="80" t="s">
        <v>40</v>
      </c>
      <c r="AE28" s="80" t="s">
        <v>40</v>
      </c>
      <c r="AF28" s="81" t="s">
        <v>37</v>
      </c>
      <c r="AG28" s="80" t="s">
        <v>41</v>
      </c>
    </row>
    <row r="29" customHeight="1" spans="4:33">
      <c r="D29" s="12" t="s">
        <v>205</v>
      </c>
      <c r="E29" s="12" t="s">
        <v>206</v>
      </c>
      <c r="F29" s="12" t="s">
        <v>207</v>
      </c>
      <c r="G29" s="41" t="s">
        <v>208</v>
      </c>
      <c r="H29" s="12">
        <v>17000</v>
      </c>
      <c r="I29" s="12">
        <v>300</v>
      </c>
      <c r="J29" s="12" t="s">
        <v>209</v>
      </c>
      <c r="K29" s="55"/>
      <c r="L29" s="56"/>
      <c r="M29" s="57"/>
      <c r="N29" s="58"/>
      <c r="O29" s="59">
        <f>tbl邀请[[#This Row],[拍单日期]]+5+tbl邀请[[#This Row],[收货后出稿时间]]</f>
        <v>5</v>
      </c>
      <c r="P29" s="57" t="s">
        <v>37</v>
      </c>
      <c r="Q29" s="57">
        <v>10</v>
      </c>
      <c r="R29" s="57">
        <v>8</v>
      </c>
      <c r="S29" s="57" t="s">
        <v>37</v>
      </c>
      <c r="T29" s="68">
        <v>300</v>
      </c>
      <c r="U29" s="72" t="s">
        <v>210</v>
      </c>
      <c r="V29" s="71"/>
      <c r="W29" s="71"/>
      <c r="X29" s="71"/>
      <c r="Y29" s="71"/>
      <c r="Z29" s="78">
        <v>82</v>
      </c>
      <c r="AA29" s="78">
        <v>75</v>
      </c>
      <c r="AB29" s="79">
        <v>9</v>
      </c>
      <c r="AC29" s="80"/>
      <c r="AD29" s="80" t="s">
        <v>40</v>
      </c>
      <c r="AE29" s="80" t="s">
        <v>40</v>
      </c>
      <c r="AF29" s="81" t="s">
        <v>37</v>
      </c>
      <c r="AG29" s="80" t="s">
        <v>41</v>
      </c>
    </row>
    <row r="30" customHeight="1" spans="4:33">
      <c r="D30" s="12" t="s">
        <v>211</v>
      </c>
      <c r="E30" s="12" t="s">
        <v>212</v>
      </c>
      <c r="F30" s="12" t="s">
        <v>213</v>
      </c>
      <c r="G30" s="41" t="s">
        <v>214</v>
      </c>
      <c r="H30" s="12">
        <v>11000</v>
      </c>
      <c r="I30" s="12">
        <v>300</v>
      </c>
      <c r="J30" s="12" t="s">
        <v>215</v>
      </c>
      <c r="K30" s="55"/>
      <c r="L30" s="56"/>
      <c r="M30" s="57"/>
      <c r="N30" s="58"/>
      <c r="O30" s="59">
        <f>tbl邀请[[#This Row],[拍单日期]]+5+tbl邀请[[#This Row],[收货后出稿时间]]</f>
        <v>5</v>
      </c>
      <c r="P30" s="57" t="s">
        <v>37</v>
      </c>
      <c r="Q30" s="57">
        <v>10</v>
      </c>
      <c r="R30" s="57">
        <v>8</v>
      </c>
      <c r="S30" s="57" t="s">
        <v>37</v>
      </c>
      <c r="T30" s="58">
        <v>300</v>
      </c>
      <c r="U30" s="69" t="s">
        <v>216</v>
      </c>
      <c r="V30" s="71"/>
      <c r="W30" s="71"/>
      <c r="X30" s="71"/>
      <c r="Y30" s="71"/>
      <c r="Z30" s="78">
        <v>21</v>
      </c>
      <c r="AA30" s="78">
        <v>6</v>
      </c>
      <c r="AB30" s="79">
        <v>1</v>
      </c>
      <c r="AC30" s="80"/>
      <c r="AD30" s="80" t="s">
        <v>40</v>
      </c>
      <c r="AE30" s="80" t="s">
        <v>40</v>
      </c>
      <c r="AF30" s="81" t="s">
        <v>37</v>
      </c>
      <c r="AG30" s="80" t="s">
        <v>41</v>
      </c>
    </row>
    <row r="31" customHeight="1" spans="4:29">
      <c r="D31" s="47"/>
      <c r="E31" s="47"/>
      <c r="F31" s="48"/>
      <c r="G31" s="47"/>
      <c r="H31" s="49"/>
      <c r="I31" s="49"/>
      <c r="J31" s="60"/>
      <c r="K31" s="60"/>
      <c r="L31" s="61"/>
      <c r="M31" s="47"/>
      <c r="N31" s="62"/>
      <c r="O31" s="63">
        <f>tbl邀请[[#This Row],[拍单日期]]+5+tbl邀请[[#This Row],[收货后出稿时间]]</f>
        <v>5</v>
      </c>
      <c r="P31" s="47"/>
      <c r="Q31" s="47"/>
      <c r="R31" s="47"/>
      <c r="S31" s="47"/>
      <c r="T31" s="62"/>
      <c r="U31" s="73"/>
      <c r="V31" s="73"/>
      <c r="W31" s="73"/>
      <c r="X31" s="73"/>
      <c r="Y31" s="73"/>
      <c r="Z31" s="82"/>
      <c r="AA31" s="82"/>
      <c r="AB31" s="83"/>
      <c r="AC31" s="27"/>
    </row>
    <row r="32" customHeight="1" spans="4:29">
      <c r="D32" s="47"/>
      <c r="E32" s="47"/>
      <c r="F32" s="47"/>
      <c r="G32" s="47"/>
      <c r="H32" s="49"/>
      <c r="I32" s="49"/>
      <c r="J32" s="60"/>
      <c r="K32" s="60"/>
      <c r="L32" s="61"/>
      <c r="M32" s="47"/>
      <c r="N32" s="62"/>
      <c r="O32" s="63">
        <f>tbl邀请[[#This Row],[拍单日期]]+5+tbl邀请[[#This Row],[收货后出稿时间]]</f>
        <v>5</v>
      </c>
      <c r="P32" s="47"/>
      <c r="Q32" s="47"/>
      <c r="R32" s="47"/>
      <c r="S32" s="47"/>
      <c r="T32" s="62"/>
      <c r="U32" s="73"/>
      <c r="V32" s="73"/>
      <c r="W32" s="73"/>
      <c r="X32" s="73"/>
      <c r="Y32" s="73"/>
      <c r="Z32" s="82"/>
      <c r="AA32" s="82"/>
      <c r="AB32" s="83"/>
      <c r="AC32" s="27"/>
    </row>
    <row r="33" customHeight="1" spans="4:29">
      <c r="D33" s="47"/>
      <c r="E33" s="47"/>
      <c r="F33" s="47"/>
      <c r="G33" s="47"/>
      <c r="H33" s="49"/>
      <c r="I33" s="49"/>
      <c r="J33" s="60"/>
      <c r="K33" s="60"/>
      <c r="L33" s="61"/>
      <c r="M33" s="47"/>
      <c r="N33" s="62"/>
      <c r="O33" s="63">
        <f>tbl邀请[[#This Row],[拍单日期]]+5+tbl邀请[[#This Row],[收货后出稿时间]]</f>
        <v>5</v>
      </c>
      <c r="P33" s="47"/>
      <c r="Q33" s="47"/>
      <c r="R33" s="47"/>
      <c r="S33" s="47"/>
      <c r="T33" s="62"/>
      <c r="U33" s="73"/>
      <c r="V33" s="73"/>
      <c r="W33" s="73"/>
      <c r="X33" s="73"/>
      <c r="Y33" s="73"/>
      <c r="Z33" s="82"/>
      <c r="AA33" s="82"/>
      <c r="AB33" s="83"/>
      <c r="AC33" s="27"/>
    </row>
    <row r="34" customHeight="1" spans="4:29">
      <c r="D34" s="47"/>
      <c r="E34" s="47"/>
      <c r="F34" s="47"/>
      <c r="G34" s="47"/>
      <c r="H34" s="49"/>
      <c r="I34" s="49"/>
      <c r="J34" s="60"/>
      <c r="K34" s="60"/>
      <c r="L34" s="61"/>
      <c r="M34" s="47"/>
      <c r="N34" s="62"/>
      <c r="O34" s="63">
        <f>tbl邀请[[#This Row],[拍单日期]]+5+tbl邀请[[#This Row],[收货后出稿时间]]</f>
        <v>5</v>
      </c>
      <c r="P34" s="47"/>
      <c r="Q34" s="47"/>
      <c r="R34" s="47"/>
      <c r="S34" s="47"/>
      <c r="T34" s="62"/>
      <c r="U34" s="73"/>
      <c r="V34" s="73"/>
      <c r="W34" s="73"/>
      <c r="X34" s="73"/>
      <c r="Y34" s="73"/>
      <c r="Z34" s="82"/>
      <c r="AA34" s="82"/>
      <c r="AB34" s="83"/>
      <c r="AC34" s="27"/>
    </row>
    <row r="35" customHeight="1" spans="4:29">
      <c r="D35" s="47"/>
      <c r="E35" s="47"/>
      <c r="F35" s="47"/>
      <c r="G35" s="47"/>
      <c r="H35" s="49"/>
      <c r="I35" s="49"/>
      <c r="J35" s="60"/>
      <c r="K35" s="60"/>
      <c r="L35" s="61"/>
      <c r="M35" s="47"/>
      <c r="N35" s="62"/>
      <c r="O35" s="63">
        <f>tbl邀请[[#This Row],[拍单日期]]+5+tbl邀请[[#This Row],[收货后出稿时间]]</f>
        <v>5</v>
      </c>
      <c r="P35" s="47"/>
      <c r="Q35" s="47"/>
      <c r="R35" s="47"/>
      <c r="S35" s="47"/>
      <c r="T35" s="62"/>
      <c r="U35" s="73"/>
      <c r="V35" s="73"/>
      <c r="W35" s="73"/>
      <c r="X35" s="73"/>
      <c r="Y35" s="73"/>
      <c r="Z35" s="82"/>
      <c r="AA35" s="82"/>
      <c r="AB35" s="83"/>
      <c r="AC35" s="27"/>
    </row>
    <row r="36" customHeight="1" spans="4:29">
      <c r="D36" s="47"/>
      <c r="E36" s="47"/>
      <c r="F36" s="47"/>
      <c r="G36" s="47"/>
      <c r="H36" s="49"/>
      <c r="I36" s="49"/>
      <c r="J36" s="60"/>
      <c r="K36" s="60"/>
      <c r="L36" s="61"/>
      <c r="M36" s="47"/>
      <c r="N36" s="62"/>
      <c r="O36" s="63">
        <f>tbl邀请[[#This Row],[拍单日期]]+5+tbl邀请[[#This Row],[收货后出稿时间]]</f>
        <v>5</v>
      </c>
      <c r="P36" s="47"/>
      <c r="Q36" s="47"/>
      <c r="R36" s="47"/>
      <c r="S36" s="47"/>
      <c r="T36" s="62"/>
      <c r="U36" s="73"/>
      <c r="V36" s="73"/>
      <c r="W36" s="73"/>
      <c r="X36" s="73"/>
      <c r="Y36" s="73"/>
      <c r="Z36" s="82"/>
      <c r="AA36" s="82"/>
      <c r="AB36" s="83"/>
      <c r="AC36" s="27"/>
    </row>
    <row r="37" customHeight="1" spans="4:29">
      <c r="D37" s="47"/>
      <c r="E37" s="47"/>
      <c r="F37" s="47"/>
      <c r="G37" s="47"/>
      <c r="H37" s="49"/>
      <c r="I37" s="49"/>
      <c r="J37" s="60"/>
      <c r="K37" s="60"/>
      <c r="L37" s="61"/>
      <c r="M37" s="47"/>
      <c r="N37" s="62"/>
      <c r="O37" s="63">
        <f>tbl邀请[[#This Row],[拍单日期]]+5+tbl邀请[[#This Row],[收货后出稿时间]]</f>
        <v>5</v>
      </c>
      <c r="P37" s="47"/>
      <c r="Q37" s="47"/>
      <c r="R37" s="47"/>
      <c r="S37" s="47"/>
      <c r="T37" s="62"/>
      <c r="U37" s="73"/>
      <c r="V37" s="73"/>
      <c r="W37" s="73"/>
      <c r="X37" s="73"/>
      <c r="Y37" s="73"/>
      <c r="Z37" s="82"/>
      <c r="AA37" s="82"/>
      <c r="AB37" s="83"/>
      <c r="AC37" s="27"/>
    </row>
    <row r="38" customHeight="1" spans="4:29">
      <c r="D38" s="47"/>
      <c r="E38" s="47"/>
      <c r="F38" s="47"/>
      <c r="G38" s="47"/>
      <c r="H38" s="49"/>
      <c r="I38" s="49"/>
      <c r="J38" s="60"/>
      <c r="K38" s="60"/>
      <c r="L38" s="61"/>
      <c r="M38" s="47"/>
      <c r="N38" s="62"/>
      <c r="O38" s="63">
        <f>tbl邀请[[#This Row],[拍单日期]]+5+tbl邀请[[#This Row],[收货后出稿时间]]</f>
        <v>5</v>
      </c>
      <c r="P38" s="47"/>
      <c r="Q38" s="47"/>
      <c r="R38" s="47"/>
      <c r="S38" s="47"/>
      <c r="T38" s="62"/>
      <c r="U38" s="73"/>
      <c r="V38" s="73"/>
      <c r="W38" s="73"/>
      <c r="X38" s="73"/>
      <c r="Y38" s="73"/>
      <c r="Z38" s="82"/>
      <c r="AA38" s="82"/>
      <c r="AB38" s="83"/>
      <c r="AC38" s="27"/>
    </row>
    <row r="39" customHeight="1" spans="4:29">
      <c r="D39" s="47"/>
      <c r="E39" s="47"/>
      <c r="F39" s="47"/>
      <c r="G39" s="47"/>
      <c r="H39" s="49"/>
      <c r="I39" s="49"/>
      <c r="J39" s="60"/>
      <c r="K39" s="60"/>
      <c r="L39" s="61"/>
      <c r="M39" s="47"/>
      <c r="N39" s="62"/>
      <c r="O39" s="63">
        <f>tbl邀请[[#This Row],[拍单日期]]+5+tbl邀请[[#This Row],[收货后出稿时间]]</f>
        <v>5</v>
      </c>
      <c r="P39" s="47"/>
      <c r="Q39" s="47"/>
      <c r="R39" s="47"/>
      <c r="S39" s="47"/>
      <c r="T39" s="62"/>
      <c r="U39" s="73"/>
      <c r="V39" s="73"/>
      <c r="W39" s="73"/>
      <c r="X39" s="73"/>
      <c r="Y39" s="73"/>
      <c r="Z39" s="82"/>
      <c r="AA39" s="82"/>
      <c r="AB39" s="83"/>
      <c r="AC39" s="27"/>
    </row>
    <row r="40" customHeight="1" spans="4:29">
      <c r="D40" s="47"/>
      <c r="E40" s="47"/>
      <c r="F40" s="48"/>
      <c r="G40" s="47"/>
      <c r="H40" s="49"/>
      <c r="I40" s="49"/>
      <c r="J40" s="60"/>
      <c r="K40" s="60"/>
      <c r="L40" s="61"/>
      <c r="M40" s="47"/>
      <c r="N40" s="62"/>
      <c r="O40" s="63">
        <f>tbl邀请[[#This Row],[拍单日期]]+5+tbl邀请[[#This Row],[收货后出稿时间]]</f>
        <v>5</v>
      </c>
      <c r="P40" s="47"/>
      <c r="Q40" s="47"/>
      <c r="R40" s="47"/>
      <c r="S40" s="47"/>
      <c r="T40" s="62"/>
      <c r="U40" s="73"/>
      <c r="V40" s="73"/>
      <c r="W40" s="73"/>
      <c r="X40" s="73"/>
      <c r="Y40" s="73"/>
      <c r="Z40" s="82"/>
      <c r="AA40" s="82"/>
      <c r="AB40" s="83"/>
      <c r="AC40" s="27"/>
    </row>
    <row r="41" customHeight="1" spans="4:29">
      <c r="D41" s="47"/>
      <c r="E41" s="47"/>
      <c r="F41" s="47"/>
      <c r="G41" s="47"/>
      <c r="H41" s="49"/>
      <c r="I41" s="49"/>
      <c r="J41" s="60"/>
      <c r="K41" s="60"/>
      <c r="L41" s="61"/>
      <c r="M41" s="47"/>
      <c r="N41" s="62"/>
      <c r="O41" s="63">
        <f>tbl邀请[[#This Row],[拍单日期]]+5+tbl邀请[[#This Row],[收货后出稿时间]]</f>
        <v>5</v>
      </c>
      <c r="P41" s="47"/>
      <c r="Q41" s="47"/>
      <c r="R41" s="47"/>
      <c r="S41" s="47"/>
      <c r="T41" s="62"/>
      <c r="U41" s="73"/>
      <c r="V41" s="73"/>
      <c r="W41" s="73"/>
      <c r="X41" s="73"/>
      <c r="Y41" s="73"/>
      <c r="Z41" s="82"/>
      <c r="AA41" s="82"/>
      <c r="AB41" s="83"/>
      <c r="AC41" s="27"/>
    </row>
    <row r="42" customHeight="1" spans="4:29">
      <c r="D42" s="47"/>
      <c r="E42" s="47"/>
      <c r="F42" s="47"/>
      <c r="G42" s="47"/>
      <c r="H42" s="49"/>
      <c r="I42" s="49"/>
      <c r="J42" s="60"/>
      <c r="K42" s="60"/>
      <c r="L42" s="61"/>
      <c r="M42" s="47"/>
      <c r="N42" s="62"/>
      <c r="O42" s="63">
        <f>tbl邀请[[#This Row],[拍单日期]]+5+tbl邀请[[#This Row],[收货后出稿时间]]</f>
        <v>5</v>
      </c>
      <c r="P42" s="47"/>
      <c r="Q42" s="47"/>
      <c r="R42" s="47"/>
      <c r="S42" s="47"/>
      <c r="T42" s="62"/>
      <c r="U42" s="73"/>
      <c r="V42" s="73"/>
      <c r="W42" s="73"/>
      <c r="X42" s="73"/>
      <c r="Y42" s="73"/>
      <c r="Z42" s="82"/>
      <c r="AA42" s="82"/>
      <c r="AB42" s="83"/>
      <c r="AC42" s="27"/>
    </row>
    <row r="43" customHeight="1" spans="4:29">
      <c r="D43" s="47"/>
      <c r="E43" s="47"/>
      <c r="F43" s="47"/>
      <c r="G43" s="47"/>
      <c r="H43" s="49"/>
      <c r="I43" s="49"/>
      <c r="J43" s="60"/>
      <c r="K43" s="60"/>
      <c r="L43" s="61"/>
      <c r="M43" s="47"/>
      <c r="N43" s="62"/>
      <c r="O43" s="63">
        <f>tbl邀请[[#This Row],[拍单日期]]+5+tbl邀请[[#This Row],[收货后出稿时间]]</f>
        <v>5</v>
      </c>
      <c r="P43" s="47"/>
      <c r="Q43" s="47"/>
      <c r="R43" s="47"/>
      <c r="S43" s="47"/>
      <c r="T43" s="62"/>
      <c r="U43" s="73"/>
      <c r="V43" s="73"/>
      <c r="W43" s="73"/>
      <c r="X43" s="73"/>
      <c r="Y43" s="73"/>
      <c r="Z43" s="82"/>
      <c r="AA43" s="82"/>
      <c r="AB43" s="83"/>
      <c r="AC43" s="27"/>
    </row>
    <row r="44" customHeight="1" spans="4:29">
      <c r="D44" s="47"/>
      <c r="E44" s="47"/>
      <c r="F44" s="47"/>
      <c r="G44" s="47"/>
      <c r="H44" s="49"/>
      <c r="I44" s="49"/>
      <c r="J44" s="60"/>
      <c r="K44" s="60"/>
      <c r="L44" s="61"/>
      <c r="M44" s="47"/>
      <c r="N44" s="62"/>
      <c r="O44" s="63">
        <f>tbl邀请[[#This Row],[拍单日期]]+5+tbl邀请[[#This Row],[收货后出稿时间]]</f>
        <v>5</v>
      </c>
      <c r="P44" s="47"/>
      <c r="Q44" s="47"/>
      <c r="R44" s="47"/>
      <c r="S44" s="47"/>
      <c r="T44" s="62"/>
      <c r="U44" s="73"/>
      <c r="V44" s="73"/>
      <c r="W44" s="73"/>
      <c r="X44" s="73"/>
      <c r="Y44" s="73"/>
      <c r="Z44" s="82"/>
      <c r="AA44" s="82"/>
      <c r="AB44" s="83"/>
      <c r="AC44" s="27"/>
    </row>
    <row r="45" customHeight="1" spans="4:29">
      <c r="D45" s="47"/>
      <c r="E45" s="47"/>
      <c r="F45" s="47"/>
      <c r="G45" s="47"/>
      <c r="H45" s="49"/>
      <c r="I45" s="49"/>
      <c r="J45" s="60"/>
      <c r="K45" s="60"/>
      <c r="L45" s="61"/>
      <c r="M45" s="47"/>
      <c r="N45" s="62"/>
      <c r="O45" s="63">
        <f>tbl邀请[[#This Row],[拍单日期]]+5+tbl邀请[[#This Row],[收货后出稿时间]]</f>
        <v>5</v>
      </c>
      <c r="P45" s="47"/>
      <c r="Q45" s="47"/>
      <c r="R45" s="47"/>
      <c r="S45" s="47"/>
      <c r="T45" s="62"/>
      <c r="U45" s="73"/>
      <c r="V45" s="73"/>
      <c r="W45" s="73"/>
      <c r="X45" s="73"/>
      <c r="Y45" s="73"/>
      <c r="Z45" s="82"/>
      <c r="AA45" s="82"/>
      <c r="AB45" s="83"/>
      <c r="AC45" s="27"/>
    </row>
    <row r="46" customHeight="1" spans="4:29">
      <c r="D46" s="47"/>
      <c r="E46" s="47"/>
      <c r="F46" s="47"/>
      <c r="G46" s="47"/>
      <c r="H46" s="49"/>
      <c r="I46" s="49"/>
      <c r="J46" s="60"/>
      <c r="K46" s="60"/>
      <c r="L46" s="61"/>
      <c r="M46" s="47"/>
      <c r="N46" s="62"/>
      <c r="O46" s="63">
        <f>tbl邀请[[#This Row],[拍单日期]]+5+tbl邀请[[#This Row],[收货后出稿时间]]</f>
        <v>5</v>
      </c>
      <c r="P46" s="47"/>
      <c r="Q46" s="47"/>
      <c r="R46" s="47"/>
      <c r="S46" s="47"/>
      <c r="T46" s="62"/>
      <c r="U46" s="73"/>
      <c r="V46" s="73"/>
      <c r="W46" s="73"/>
      <c r="X46" s="73"/>
      <c r="Y46" s="73"/>
      <c r="Z46" s="82"/>
      <c r="AA46" s="82"/>
      <c r="AB46" s="83"/>
      <c r="AC46" s="27"/>
    </row>
    <row r="47" customHeight="1" spans="4:29">
      <c r="D47" s="47"/>
      <c r="E47" s="47"/>
      <c r="F47" s="47"/>
      <c r="G47" s="47"/>
      <c r="H47" s="49"/>
      <c r="I47" s="49"/>
      <c r="J47" s="60"/>
      <c r="K47" s="60"/>
      <c r="L47" s="61"/>
      <c r="M47" s="47"/>
      <c r="N47" s="62"/>
      <c r="O47" s="63">
        <f>tbl邀请[[#This Row],[拍单日期]]+5+tbl邀请[[#This Row],[收货后出稿时间]]</f>
        <v>5</v>
      </c>
      <c r="P47" s="47"/>
      <c r="Q47" s="47"/>
      <c r="R47" s="47"/>
      <c r="S47" s="47"/>
      <c r="T47" s="62"/>
      <c r="U47" s="73"/>
      <c r="V47" s="73"/>
      <c r="W47" s="73"/>
      <c r="X47" s="73"/>
      <c r="Y47" s="73"/>
      <c r="Z47" s="82"/>
      <c r="AA47" s="82"/>
      <c r="AB47" s="83"/>
      <c r="AC47" s="27"/>
    </row>
    <row r="48" customHeight="1" spans="4:29">
      <c r="D48" s="47"/>
      <c r="E48" s="47"/>
      <c r="F48" s="47"/>
      <c r="G48" s="47"/>
      <c r="H48" s="49"/>
      <c r="I48" s="49"/>
      <c r="J48" s="60"/>
      <c r="K48" s="60"/>
      <c r="L48" s="61"/>
      <c r="M48" s="47"/>
      <c r="N48" s="62"/>
      <c r="O48" s="63">
        <f>tbl邀请[[#This Row],[拍单日期]]+5+tbl邀请[[#This Row],[收货后出稿时间]]</f>
        <v>5</v>
      </c>
      <c r="P48" s="47"/>
      <c r="Q48" s="47"/>
      <c r="R48" s="47"/>
      <c r="S48" s="47"/>
      <c r="T48" s="62"/>
      <c r="U48" s="73"/>
      <c r="V48" s="73"/>
      <c r="W48" s="73"/>
      <c r="X48" s="73"/>
      <c r="Y48" s="73"/>
      <c r="Z48" s="82"/>
      <c r="AA48" s="82"/>
      <c r="AB48" s="83"/>
      <c r="AC48" s="27"/>
    </row>
    <row r="49" customHeight="1" spans="4:29">
      <c r="D49" s="47"/>
      <c r="E49" s="47"/>
      <c r="F49" s="47"/>
      <c r="G49" s="47"/>
      <c r="H49" s="49"/>
      <c r="I49" s="49"/>
      <c r="J49" s="60"/>
      <c r="K49" s="60"/>
      <c r="L49" s="61"/>
      <c r="M49" s="47"/>
      <c r="N49" s="62"/>
      <c r="O49" s="63">
        <f>tbl邀请[[#This Row],[拍单日期]]+5+tbl邀请[[#This Row],[收货后出稿时间]]</f>
        <v>5</v>
      </c>
      <c r="P49" s="47"/>
      <c r="Q49" s="47"/>
      <c r="R49" s="47"/>
      <c r="S49" s="47"/>
      <c r="T49" s="62"/>
      <c r="U49" s="73"/>
      <c r="V49" s="73"/>
      <c r="W49" s="73"/>
      <c r="X49" s="73"/>
      <c r="Y49" s="73"/>
      <c r="Z49" s="82"/>
      <c r="AA49" s="82"/>
      <c r="AB49" s="83"/>
      <c r="AC49" s="27"/>
    </row>
    <row r="50" customHeight="1" spans="4:29">
      <c r="D50" s="47"/>
      <c r="E50" s="47"/>
      <c r="F50" s="47"/>
      <c r="G50" s="47"/>
      <c r="H50" s="49"/>
      <c r="I50" s="49"/>
      <c r="J50" s="60"/>
      <c r="K50" s="60"/>
      <c r="L50" s="61"/>
      <c r="M50" s="47"/>
      <c r="N50" s="62"/>
      <c r="O50" s="63">
        <f>tbl邀请[[#This Row],[拍单日期]]+5+tbl邀请[[#This Row],[收货后出稿时间]]</f>
        <v>5</v>
      </c>
      <c r="P50" s="47"/>
      <c r="Q50" s="47"/>
      <c r="R50" s="47"/>
      <c r="S50" s="47"/>
      <c r="T50" s="62"/>
      <c r="U50" s="73"/>
      <c r="V50" s="73"/>
      <c r="W50" s="73"/>
      <c r="X50" s="73"/>
      <c r="Y50" s="73"/>
      <c r="Z50" s="82"/>
      <c r="AA50" s="82"/>
      <c r="AB50" s="83"/>
      <c r="AC50" s="27"/>
    </row>
    <row r="51" customHeight="1" spans="4:29">
      <c r="D51" s="47"/>
      <c r="E51" s="47"/>
      <c r="F51" s="47"/>
      <c r="G51" s="47"/>
      <c r="H51" s="49"/>
      <c r="I51" s="49"/>
      <c r="J51" s="60"/>
      <c r="K51" s="60"/>
      <c r="L51" s="61"/>
      <c r="M51" s="47"/>
      <c r="N51" s="62"/>
      <c r="O51" s="63">
        <f>tbl邀请[[#This Row],[拍单日期]]+5+tbl邀请[[#This Row],[收货后出稿时间]]</f>
        <v>5</v>
      </c>
      <c r="P51" s="47"/>
      <c r="Q51" s="47"/>
      <c r="R51" s="47"/>
      <c r="S51" s="47"/>
      <c r="T51" s="62"/>
      <c r="U51" s="73"/>
      <c r="V51" s="73"/>
      <c r="W51" s="73"/>
      <c r="X51" s="73"/>
      <c r="Y51" s="73"/>
      <c r="Z51" s="82"/>
      <c r="AA51" s="82"/>
      <c r="AB51" s="83"/>
      <c r="AC51" s="27"/>
    </row>
    <row r="52" customHeight="1" spans="4:29">
      <c r="D52" s="47"/>
      <c r="E52" s="47"/>
      <c r="F52" s="47"/>
      <c r="G52" s="47"/>
      <c r="H52" s="49"/>
      <c r="I52" s="49"/>
      <c r="J52" s="60"/>
      <c r="K52" s="60"/>
      <c r="L52" s="61"/>
      <c r="M52" s="47"/>
      <c r="N52" s="62"/>
      <c r="O52" s="63">
        <f>tbl邀请[[#This Row],[拍单日期]]+5+tbl邀请[[#This Row],[收货后出稿时间]]</f>
        <v>5</v>
      </c>
      <c r="P52" s="47"/>
      <c r="Q52" s="47"/>
      <c r="R52" s="47"/>
      <c r="S52" s="47"/>
      <c r="T52" s="62"/>
      <c r="U52" s="73"/>
      <c r="V52" s="73"/>
      <c r="W52" s="73"/>
      <c r="X52" s="73"/>
      <c r="Y52" s="73"/>
      <c r="Z52" s="82"/>
      <c r="AA52" s="82"/>
      <c r="AB52" s="83"/>
      <c r="AC52" s="27"/>
    </row>
    <row r="53" customHeight="1" spans="4:29">
      <c r="D53" s="47"/>
      <c r="E53" s="47"/>
      <c r="F53" s="47"/>
      <c r="G53" s="47"/>
      <c r="H53" s="49"/>
      <c r="I53" s="49"/>
      <c r="J53" s="60"/>
      <c r="K53" s="60"/>
      <c r="L53" s="61"/>
      <c r="M53" s="47"/>
      <c r="N53" s="62"/>
      <c r="O53" s="63">
        <f>tbl邀请[[#This Row],[拍单日期]]+5+tbl邀请[[#This Row],[收货后出稿时间]]</f>
        <v>5</v>
      </c>
      <c r="P53" s="47"/>
      <c r="Q53" s="47"/>
      <c r="R53" s="47"/>
      <c r="S53" s="47"/>
      <c r="T53" s="62"/>
      <c r="U53" s="73"/>
      <c r="V53" s="73"/>
      <c r="W53" s="73"/>
      <c r="X53" s="73"/>
      <c r="Y53" s="73"/>
      <c r="Z53" s="82"/>
      <c r="AA53" s="82"/>
      <c r="AB53" s="83"/>
      <c r="AC53" s="27"/>
    </row>
    <row r="54" customHeight="1" spans="4:29">
      <c r="D54" s="47"/>
      <c r="E54" s="47"/>
      <c r="F54" s="47"/>
      <c r="G54" s="47"/>
      <c r="H54" s="49"/>
      <c r="I54" s="49"/>
      <c r="J54" s="60"/>
      <c r="K54" s="60"/>
      <c r="L54" s="61"/>
      <c r="M54" s="47"/>
      <c r="N54" s="62"/>
      <c r="O54" s="63">
        <f>tbl邀请[[#This Row],[拍单日期]]+5+tbl邀请[[#This Row],[收货后出稿时间]]</f>
        <v>5</v>
      </c>
      <c r="P54" s="47"/>
      <c r="Q54" s="47"/>
      <c r="R54" s="47"/>
      <c r="S54" s="47"/>
      <c r="T54" s="62"/>
      <c r="U54" s="73"/>
      <c r="V54" s="73"/>
      <c r="W54" s="73"/>
      <c r="X54" s="73"/>
      <c r="Y54" s="73"/>
      <c r="Z54" s="82"/>
      <c r="AA54" s="82"/>
      <c r="AB54" s="83"/>
      <c r="AC54" s="27"/>
    </row>
    <row r="55" customHeight="1" spans="4:29">
      <c r="D55" s="47"/>
      <c r="E55" s="47"/>
      <c r="F55" s="47"/>
      <c r="G55" s="47"/>
      <c r="H55" s="49"/>
      <c r="I55" s="49"/>
      <c r="J55" s="60"/>
      <c r="K55" s="60"/>
      <c r="L55" s="61"/>
      <c r="M55" s="47"/>
      <c r="N55" s="62"/>
      <c r="O55" s="63">
        <f>tbl邀请[[#This Row],[拍单日期]]+5+tbl邀请[[#This Row],[收货后出稿时间]]</f>
        <v>5</v>
      </c>
      <c r="P55" s="47"/>
      <c r="Q55" s="47"/>
      <c r="R55" s="47"/>
      <c r="S55" s="47"/>
      <c r="T55" s="62"/>
      <c r="U55" s="73"/>
      <c r="V55" s="73"/>
      <c r="W55" s="73"/>
      <c r="X55" s="73"/>
      <c r="Y55" s="73"/>
      <c r="Z55" s="82"/>
      <c r="AA55" s="82"/>
      <c r="AB55" s="83"/>
      <c r="AC55" s="27"/>
    </row>
    <row r="56" customHeight="1" spans="4:29">
      <c r="D56" s="47"/>
      <c r="E56" s="47"/>
      <c r="F56" s="47"/>
      <c r="G56" s="47"/>
      <c r="H56" s="49"/>
      <c r="I56" s="49"/>
      <c r="J56" s="60"/>
      <c r="K56" s="60"/>
      <c r="L56" s="61"/>
      <c r="M56" s="47"/>
      <c r="N56" s="62"/>
      <c r="O56" s="63">
        <f>tbl邀请[[#This Row],[拍单日期]]+5+tbl邀请[[#This Row],[收货后出稿时间]]</f>
        <v>5</v>
      </c>
      <c r="P56" s="47"/>
      <c r="Q56" s="47"/>
      <c r="R56" s="47"/>
      <c r="S56" s="47"/>
      <c r="T56" s="62"/>
      <c r="U56" s="73"/>
      <c r="V56" s="73"/>
      <c r="W56" s="73"/>
      <c r="X56" s="73"/>
      <c r="Y56" s="73"/>
      <c r="Z56" s="82"/>
      <c r="AA56" s="82"/>
      <c r="AB56" s="83"/>
      <c r="AC56" s="27"/>
    </row>
    <row r="57" customHeight="1" spans="4:29">
      <c r="D57" s="47"/>
      <c r="E57" s="47"/>
      <c r="F57" s="47"/>
      <c r="G57" s="47"/>
      <c r="H57" s="49"/>
      <c r="I57" s="49"/>
      <c r="J57" s="60"/>
      <c r="K57" s="60"/>
      <c r="L57" s="61"/>
      <c r="M57" s="47"/>
      <c r="N57" s="62"/>
      <c r="O57" s="63">
        <f>tbl邀请[[#This Row],[拍单日期]]+5+tbl邀请[[#This Row],[收货后出稿时间]]</f>
        <v>5</v>
      </c>
      <c r="P57" s="47"/>
      <c r="Q57" s="47"/>
      <c r="R57" s="47"/>
      <c r="S57" s="47"/>
      <c r="T57" s="62"/>
      <c r="U57" s="73"/>
      <c r="V57" s="73"/>
      <c r="W57" s="73"/>
      <c r="X57" s="73"/>
      <c r="Y57" s="73"/>
      <c r="Z57" s="82"/>
      <c r="AA57" s="82"/>
      <c r="AB57" s="83"/>
      <c r="AC57" s="27"/>
    </row>
    <row r="58" customHeight="1" spans="4:29">
      <c r="D58" s="47"/>
      <c r="E58" s="47"/>
      <c r="F58" s="47"/>
      <c r="G58" s="47"/>
      <c r="H58" s="49"/>
      <c r="I58" s="49"/>
      <c r="J58" s="60"/>
      <c r="K58" s="60"/>
      <c r="L58" s="61"/>
      <c r="M58" s="47"/>
      <c r="N58" s="62"/>
      <c r="O58" s="63">
        <f>tbl邀请[[#This Row],[拍单日期]]+5+tbl邀请[[#This Row],[收货后出稿时间]]</f>
        <v>5</v>
      </c>
      <c r="P58" s="47"/>
      <c r="Q58" s="47"/>
      <c r="R58" s="47"/>
      <c r="S58" s="47"/>
      <c r="T58" s="62"/>
      <c r="U58" s="73"/>
      <c r="V58" s="73"/>
      <c r="W58" s="73"/>
      <c r="X58" s="73"/>
      <c r="Y58" s="73"/>
      <c r="Z58" s="82"/>
      <c r="AA58" s="82"/>
      <c r="AB58" s="83"/>
      <c r="AC58" s="27"/>
    </row>
    <row r="59" customHeight="1" spans="4:29">
      <c r="D59" s="47"/>
      <c r="E59" s="47"/>
      <c r="F59" s="47"/>
      <c r="G59" s="47"/>
      <c r="H59" s="49"/>
      <c r="I59" s="49"/>
      <c r="J59" s="60"/>
      <c r="K59" s="60"/>
      <c r="L59" s="61"/>
      <c r="M59" s="47"/>
      <c r="N59" s="62"/>
      <c r="O59" s="63">
        <f>tbl邀请[[#This Row],[拍单日期]]+5+tbl邀请[[#This Row],[收货后出稿时间]]</f>
        <v>5</v>
      </c>
      <c r="P59" s="47"/>
      <c r="Q59" s="47"/>
      <c r="R59" s="47"/>
      <c r="S59" s="47"/>
      <c r="T59" s="62"/>
      <c r="U59" s="73"/>
      <c r="V59" s="73"/>
      <c r="W59" s="73"/>
      <c r="X59" s="73"/>
      <c r="Y59" s="73"/>
      <c r="Z59" s="82"/>
      <c r="AA59" s="82"/>
      <c r="AB59" s="83"/>
      <c r="AC59" s="27"/>
    </row>
    <row r="60" customHeight="1" spans="4:29">
      <c r="D60" s="47"/>
      <c r="E60" s="47"/>
      <c r="F60" s="47"/>
      <c r="G60" s="47"/>
      <c r="H60" s="49"/>
      <c r="I60" s="49"/>
      <c r="J60" s="60"/>
      <c r="K60" s="60"/>
      <c r="L60" s="61"/>
      <c r="M60" s="47"/>
      <c r="N60" s="62"/>
      <c r="O60" s="63">
        <f>tbl邀请[[#This Row],[拍单日期]]+5+tbl邀请[[#This Row],[收货后出稿时间]]</f>
        <v>5</v>
      </c>
      <c r="P60" s="47"/>
      <c r="Q60" s="47"/>
      <c r="R60" s="47"/>
      <c r="S60" s="47"/>
      <c r="T60" s="62"/>
      <c r="U60" s="73"/>
      <c r="V60" s="73"/>
      <c r="W60" s="73"/>
      <c r="X60" s="73"/>
      <c r="Y60" s="73"/>
      <c r="Z60" s="82"/>
      <c r="AA60" s="82"/>
      <c r="AB60" s="83"/>
      <c r="AC60" s="27"/>
    </row>
    <row r="61" customHeight="1" spans="4:29">
      <c r="D61" s="47"/>
      <c r="E61" s="47"/>
      <c r="F61" s="47"/>
      <c r="G61" s="47"/>
      <c r="H61" s="49"/>
      <c r="I61" s="49"/>
      <c r="J61" s="60"/>
      <c r="K61" s="60"/>
      <c r="L61" s="61"/>
      <c r="M61" s="47"/>
      <c r="N61" s="62"/>
      <c r="O61" s="63">
        <f>tbl邀请[[#This Row],[拍单日期]]+5+tbl邀请[[#This Row],[收货后出稿时间]]</f>
        <v>5</v>
      </c>
      <c r="P61" s="47"/>
      <c r="Q61" s="47"/>
      <c r="R61" s="47"/>
      <c r="S61" s="47"/>
      <c r="T61" s="62"/>
      <c r="U61" s="73"/>
      <c r="V61" s="73"/>
      <c r="W61" s="73"/>
      <c r="X61" s="73"/>
      <c r="Y61" s="73"/>
      <c r="Z61" s="82"/>
      <c r="AA61" s="82"/>
      <c r="AB61" s="83"/>
      <c r="AC61" s="27"/>
    </row>
    <row r="62" customHeight="1" spans="4:29">
      <c r="D62" s="47"/>
      <c r="E62" s="47"/>
      <c r="F62" s="47"/>
      <c r="G62" s="47"/>
      <c r="H62" s="49"/>
      <c r="I62" s="49"/>
      <c r="J62" s="60"/>
      <c r="K62" s="60"/>
      <c r="L62" s="61"/>
      <c r="M62" s="47"/>
      <c r="N62" s="62"/>
      <c r="O62" s="63">
        <f>tbl邀请[[#This Row],[拍单日期]]+5+tbl邀请[[#This Row],[收货后出稿时间]]</f>
        <v>5</v>
      </c>
      <c r="P62" s="47"/>
      <c r="Q62" s="47"/>
      <c r="R62" s="47"/>
      <c r="S62" s="47"/>
      <c r="T62" s="62"/>
      <c r="U62" s="73"/>
      <c r="V62" s="73"/>
      <c r="W62" s="73"/>
      <c r="X62" s="73"/>
      <c r="Y62" s="73"/>
      <c r="Z62" s="82"/>
      <c r="AA62" s="82"/>
      <c r="AB62" s="83"/>
      <c r="AC62" s="27"/>
    </row>
    <row r="63" customHeight="1" spans="4:29">
      <c r="D63" s="47"/>
      <c r="E63" s="47"/>
      <c r="F63" s="47"/>
      <c r="G63" s="47"/>
      <c r="H63" s="49"/>
      <c r="I63" s="49"/>
      <c r="J63" s="60"/>
      <c r="K63" s="60"/>
      <c r="L63" s="61"/>
      <c r="M63" s="47"/>
      <c r="N63" s="62"/>
      <c r="O63" s="63">
        <f>tbl邀请[[#This Row],[拍单日期]]+5+tbl邀请[[#This Row],[收货后出稿时间]]</f>
        <v>5</v>
      </c>
      <c r="P63" s="47"/>
      <c r="Q63" s="47"/>
      <c r="R63" s="47"/>
      <c r="S63" s="47"/>
      <c r="T63" s="62"/>
      <c r="U63" s="73"/>
      <c r="V63" s="73"/>
      <c r="W63" s="73"/>
      <c r="X63" s="73"/>
      <c r="Y63" s="73"/>
      <c r="Z63" s="82"/>
      <c r="AA63" s="82"/>
      <c r="AB63" s="83"/>
      <c r="AC63" s="27"/>
    </row>
    <row r="64" customHeight="1" spans="4:29">
      <c r="D64" s="47"/>
      <c r="E64" s="47"/>
      <c r="F64" s="47"/>
      <c r="G64" s="47"/>
      <c r="H64" s="49"/>
      <c r="I64" s="49"/>
      <c r="J64" s="60"/>
      <c r="K64" s="60"/>
      <c r="L64" s="61"/>
      <c r="M64" s="47"/>
      <c r="N64" s="62"/>
      <c r="O64" s="63">
        <f>tbl邀请[[#This Row],[拍单日期]]+5+tbl邀请[[#This Row],[收货后出稿时间]]</f>
        <v>5</v>
      </c>
      <c r="P64" s="47"/>
      <c r="Q64" s="47"/>
      <c r="R64" s="47"/>
      <c r="S64" s="47"/>
      <c r="T64" s="62"/>
      <c r="U64" s="73"/>
      <c r="V64" s="73"/>
      <c r="W64" s="73"/>
      <c r="X64" s="73"/>
      <c r="Y64" s="73"/>
      <c r="Z64" s="82"/>
      <c r="AA64" s="82"/>
      <c r="AB64" s="83"/>
      <c r="AC64" s="27"/>
    </row>
    <row r="65" customHeight="1" spans="4:29">
      <c r="D65" s="47"/>
      <c r="E65" s="47"/>
      <c r="F65" s="47"/>
      <c r="G65" s="47"/>
      <c r="H65" s="49"/>
      <c r="I65" s="49"/>
      <c r="J65" s="60"/>
      <c r="K65" s="60"/>
      <c r="L65" s="61"/>
      <c r="M65" s="47"/>
      <c r="N65" s="62"/>
      <c r="O65" s="63">
        <f>tbl邀请[[#This Row],[拍单日期]]+5+tbl邀请[[#This Row],[收货后出稿时间]]</f>
        <v>5</v>
      </c>
      <c r="P65" s="47"/>
      <c r="Q65" s="47"/>
      <c r="R65" s="47"/>
      <c r="S65" s="47"/>
      <c r="T65" s="62"/>
      <c r="U65" s="73"/>
      <c r="V65" s="73"/>
      <c r="W65" s="73"/>
      <c r="X65" s="73"/>
      <c r="Y65" s="73"/>
      <c r="Z65" s="82"/>
      <c r="AA65" s="82"/>
      <c r="AB65" s="83"/>
      <c r="AC65" s="27"/>
    </row>
    <row r="66" customHeight="1" spans="4:29">
      <c r="D66" s="47"/>
      <c r="E66" s="47"/>
      <c r="F66" s="47"/>
      <c r="G66" s="47"/>
      <c r="H66" s="49"/>
      <c r="I66" s="49"/>
      <c r="J66" s="60"/>
      <c r="K66" s="60"/>
      <c r="L66" s="61"/>
      <c r="M66" s="47"/>
      <c r="N66" s="62"/>
      <c r="O66" s="63">
        <f>tbl邀请[[#This Row],[拍单日期]]+5+tbl邀请[[#This Row],[收货后出稿时间]]</f>
        <v>5</v>
      </c>
      <c r="P66" s="47"/>
      <c r="Q66" s="47"/>
      <c r="R66" s="47"/>
      <c r="S66" s="47"/>
      <c r="T66" s="62"/>
      <c r="U66" s="73"/>
      <c r="V66" s="73"/>
      <c r="W66" s="73"/>
      <c r="X66" s="73"/>
      <c r="Y66" s="73"/>
      <c r="Z66" s="82"/>
      <c r="AA66" s="82"/>
      <c r="AB66" s="83"/>
      <c r="AC66" s="27"/>
    </row>
    <row r="67" customHeight="1" spans="4:29">
      <c r="D67" s="47"/>
      <c r="E67" s="47"/>
      <c r="F67" s="47"/>
      <c r="G67" s="47"/>
      <c r="H67" s="49"/>
      <c r="I67" s="49"/>
      <c r="J67" s="60"/>
      <c r="K67" s="60"/>
      <c r="L67" s="61"/>
      <c r="M67" s="47"/>
      <c r="N67" s="62"/>
      <c r="O67" s="63">
        <f>tbl邀请[[#This Row],[拍单日期]]+5+tbl邀请[[#This Row],[收货后出稿时间]]</f>
        <v>5</v>
      </c>
      <c r="P67" s="47"/>
      <c r="Q67" s="47"/>
      <c r="R67" s="47"/>
      <c r="S67" s="47"/>
      <c r="T67" s="62"/>
      <c r="U67" s="73"/>
      <c r="V67" s="73"/>
      <c r="W67" s="73"/>
      <c r="X67" s="73"/>
      <c r="Y67" s="73"/>
      <c r="Z67" s="82"/>
      <c r="AA67" s="82"/>
      <c r="AB67" s="83"/>
      <c r="AC67" s="27"/>
    </row>
    <row r="68" customHeight="1" spans="4:29">
      <c r="D68" s="47"/>
      <c r="E68" s="47"/>
      <c r="F68" s="47"/>
      <c r="G68" s="47"/>
      <c r="H68" s="49"/>
      <c r="I68" s="49"/>
      <c r="J68" s="60"/>
      <c r="K68" s="60"/>
      <c r="L68" s="61"/>
      <c r="M68" s="47"/>
      <c r="N68" s="62"/>
      <c r="O68" s="63">
        <f>tbl邀请[[#This Row],[拍单日期]]+5+tbl邀请[[#This Row],[收货后出稿时间]]</f>
        <v>5</v>
      </c>
      <c r="P68" s="47"/>
      <c r="Q68" s="47"/>
      <c r="R68" s="47"/>
      <c r="S68" s="47"/>
      <c r="T68" s="62"/>
      <c r="U68" s="73"/>
      <c r="V68" s="73"/>
      <c r="W68" s="73"/>
      <c r="X68" s="73"/>
      <c r="Y68" s="73"/>
      <c r="Z68" s="82"/>
      <c r="AA68" s="82"/>
      <c r="AB68" s="83"/>
      <c r="AC68" s="27"/>
    </row>
    <row r="69" customHeight="1" spans="4:29">
      <c r="D69" s="47"/>
      <c r="E69" s="47"/>
      <c r="F69" s="47"/>
      <c r="G69" s="47"/>
      <c r="H69" s="49"/>
      <c r="I69" s="49"/>
      <c r="J69" s="60"/>
      <c r="K69" s="60"/>
      <c r="L69" s="61"/>
      <c r="M69" s="47"/>
      <c r="N69" s="62"/>
      <c r="O69" s="63">
        <f>tbl邀请[[#This Row],[拍单日期]]+5+tbl邀请[[#This Row],[收货后出稿时间]]</f>
        <v>5</v>
      </c>
      <c r="P69" s="47"/>
      <c r="Q69" s="47"/>
      <c r="R69" s="47"/>
      <c r="S69" s="47"/>
      <c r="T69" s="62"/>
      <c r="U69" s="73"/>
      <c r="V69" s="73"/>
      <c r="W69" s="73"/>
      <c r="X69" s="73"/>
      <c r="Y69" s="73"/>
      <c r="Z69" s="82"/>
      <c r="AA69" s="82"/>
      <c r="AB69" s="83"/>
      <c r="AC69" s="27"/>
    </row>
    <row r="70" customHeight="1" spans="4:29">
      <c r="D70" s="47"/>
      <c r="E70" s="47"/>
      <c r="F70" s="47"/>
      <c r="G70" s="47"/>
      <c r="H70" s="49"/>
      <c r="I70" s="49"/>
      <c r="J70" s="60"/>
      <c r="K70" s="60"/>
      <c r="L70" s="61"/>
      <c r="M70" s="47"/>
      <c r="N70" s="62"/>
      <c r="O70" s="63">
        <f>tbl邀请[[#This Row],[拍单日期]]+5+tbl邀请[[#This Row],[收货后出稿时间]]</f>
        <v>5</v>
      </c>
      <c r="P70" s="47"/>
      <c r="Q70" s="47"/>
      <c r="R70" s="47"/>
      <c r="S70" s="47"/>
      <c r="T70" s="62"/>
      <c r="U70" s="73"/>
      <c r="V70" s="73"/>
      <c r="W70" s="73"/>
      <c r="X70" s="73"/>
      <c r="Y70" s="73"/>
      <c r="Z70" s="82"/>
      <c r="AA70" s="82"/>
      <c r="AB70" s="83"/>
      <c r="AC70" s="27"/>
    </row>
    <row r="71" customHeight="1" spans="4:29">
      <c r="D71" s="47"/>
      <c r="E71" s="47"/>
      <c r="F71" s="47"/>
      <c r="G71" s="47"/>
      <c r="H71" s="49"/>
      <c r="I71" s="49"/>
      <c r="J71" s="60"/>
      <c r="K71" s="60"/>
      <c r="L71" s="61"/>
      <c r="M71" s="47"/>
      <c r="N71" s="62"/>
      <c r="O71" s="63">
        <f>tbl邀请[[#This Row],[拍单日期]]+5+tbl邀请[[#This Row],[收货后出稿时间]]</f>
        <v>5</v>
      </c>
      <c r="P71" s="47"/>
      <c r="Q71" s="47"/>
      <c r="R71" s="47"/>
      <c r="S71" s="47"/>
      <c r="T71" s="62"/>
      <c r="U71" s="73"/>
      <c r="V71" s="73"/>
      <c r="W71" s="73"/>
      <c r="X71" s="73"/>
      <c r="Y71" s="73"/>
      <c r="Z71" s="82"/>
      <c r="AA71" s="82"/>
      <c r="AB71" s="83"/>
      <c r="AC71" s="27"/>
    </row>
    <row r="72" customHeight="1" spans="4:29">
      <c r="D72" s="47"/>
      <c r="E72" s="47"/>
      <c r="F72" s="47"/>
      <c r="G72" s="47"/>
      <c r="H72" s="49"/>
      <c r="I72" s="49"/>
      <c r="J72" s="60"/>
      <c r="K72" s="60"/>
      <c r="L72" s="61"/>
      <c r="M72" s="47"/>
      <c r="N72" s="62"/>
      <c r="O72" s="63">
        <f>tbl邀请[[#This Row],[拍单日期]]+5+tbl邀请[[#This Row],[收货后出稿时间]]</f>
        <v>5</v>
      </c>
      <c r="P72" s="47"/>
      <c r="Q72" s="47"/>
      <c r="R72" s="47"/>
      <c r="S72" s="47"/>
      <c r="T72" s="62"/>
      <c r="U72" s="73"/>
      <c r="V72" s="73"/>
      <c r="W72" s="73"/>
      <c r="X72" s="73"/>
      <c r="Y72" s="73"/>
      <c r="Z72" s="82"/>
      <c r="AA72" s="82"/>
      <c r="AB72" s="83"/>
      <c r="AC72" s="27"/>
    </row>
    <row r="73" customHeight="1" spans="4:29">
      <c r="D73" s="47"/>
      <c r="E73" s="47"/>
      <c r="F73" s="47"/>
      <c r="G73" s="47"/>
      <c r="H73" s="49"/>
      <c r="I73" s="49"/>
      <c r="J73" s="60"/>
      <c r="K73" s="60"/>
      <c r="L73" s="61"/>
      <c r="M73" s="47"/>
      <c r="N73" s="62"/>
      <c r="O73" s="63">
        <f>tbl邀请[[#This Row],[拍单日期]]+5+tbl邀请[[#This Row],[收货后出稿时间]]</f>
        <v>5</v>
      </c>
      <c r="P73" s="47"/>
      <c r="Q73" s="47"/>
      <c r="R73" s="47"/>
      <c r="S73" s="47"/>
      <c r="T73" s="62"/>
      <c r="U73" s="73"/>
      <c r="V73" s="73"/>
      <c r="W73" s="73"/>
      <c r="X73" s="73"/>
      <c r="Y73" s="73"/>
      <c r="Z73" s="82"/>
      <c r="AA73" s="82"/>
      <c r="AB73" s="83"/>
      <c r="AC73" s="27"/>
    </row>
    <row r="74" customHeight="1" spans="4:29">
      <c r="D74" s="47"/>
      <c r="E74" s="47"/>
      <c r="F74" s="47"/>
      <c r="G74" s="47"/>
      <c r="H74" s="49"/>
      <c r="I74" s="49"/>
      <c r="J74" s="60"/>
      <c r="K74" s="60"/>
      <c r="L74" s="61"/>
      <c r="M74" s="47"/>
      <c r="N74" s="62"/>
      <c r="O74" s="63">
        <f>tbl邀请[[#This Row],[拍单日期]]+5+tbl邀请[[#This Row],[收货后出稿时间]]</f>
        <v>5</v>
      </c>
      <c r="P74" s="47"/>
      <c r="Q74" s="47"/>
      <c r="R74" s="47"/>
      <c r="S74" s="47"/>
      <c r="T74" s="62"/>
      <c r="U74" s="73"/>
      <c r="V74" s="73"/>
      <c r="W74" s="73"/>
      <c r="X74" s="73"/>
      <c r="Y74" s="73"/>
      <c r="Z74" s="82"/>
      <c r="AA74" s="82"/>
      <c r="AB74" s="83"/>
      <c r="AC74" s="27"/>
    </row>
    <row r="75" customHeight="1" spans="4:29">
      <c r="D75" s="47"/>
      <c r="E75" s="47"/>
      <c r="F75" s="47"/>
      <c r="G75" s="47"/>
      <c r="H75" s="49"/>
      <c r="I75" s="49"/>
      <c r="J75" s="60"/>
      <c r="K75" s="60"/>
      <c r="L75" s="61"/>
      <c r="M75" s="47"/>
      <c r="N75" s="62"/>
      <c r="O75" s="63">
        <f>tbl邀请[[#This Row],[拍单日期]]+5+tbl邀请[[#This Row],[收货后出稿时间]]</f>
        <v>5</v>
      </c>
      <c r="P75" s="47"/>
      <c r="Q75" s="47"/>
      <c r="R75" s="47"/>
      <c r="S75" s="47"/>
      <c r="T75" s="62"/>
      <c r="U75" s="73"/>
      <c r="V75" s="73"/>
      <c r="W75" s="73"/>
      <c r="X75" s="73"/>
      <c r="Y75" s="73"/>
      <c r="Z75" s="82"/>
      <c r="AA75" s="82"/>
      <c r="AB75" s="83"/>
      <c r="AC75" s="27"/>
    </row>
    <row r="76" customHeight="1" spans="4:29">
      <c r="D76" s="47"/>
      <c r="E76" s="47"/>
      <c r="F76" s="47"/>
      <c r="G76" s="47"/>
      <c r="H76" s="49"/>
      <c r="I76" s="49"/>
      <c r="J76" s="60"/>
      <c r="K76" s="60"/>
      <c r="L76" s="61"/>
      <c r="M76" s="47"/>
      <c r="N76" s="62"/>
      <c r="O76" s="63">
        <f>tbl邀请[[#This Row],[拍单日期]]+5+tbl邀请[[#This Row],[收货后出稿时间]]</f>
        <v>5</v>
      </c>
      <c r="P76" s="47"/>
      <c r="Q76" s="47"/>
      <c r="R76" s="47"/>
      <c r="S76" s="47"/>
      <c r="T76" s="62"/>
      <c r="U76" s="73"/>
      <c r="V76" s="73"/>
      <c r="W76" s="73"/>
      <c r="X76" s="73"/>
      <c r="Y76" s="73"/>
      <c r="Z76" s="82"/>
      <c r="AA76" s="82"/>
      <c r="AB76" s="83"/>
      <c r="AC76" s="27"/>
    </row>
    <row r="77" customHeight="1" spans="4:29">
      <c r="D77" s="47"/>
      <c r="E77" s="47"/>
      <c r="F77" s="47"/>
      <c r="G77" s="47"/>
      <c r="H77" s="49"/>
      <c r="I77" s="49"/>
      <c r="J77" s="60"/>
      <c r="K77" s="60"/>
      <c r="L77" s="61"/>
      <c r="M77" s="47"/>
      <c r="N77" s="62"/>
      <c r="O77" s="63">
        <f>tbl邀请[[#This Row],[拍单日期]]+5+tbl邀请[[#This Row],[收货后出稿时间]]</f>
        <v>5</v>
      </c>
      <c r="P77" s="47"/>
      <c r="Q77" s="47"/>
      <c r="R77" s="47"/>
      <c r="S77" s="47"/>
      <c r="T77" s="62"/>
      <c r="U77" s="73"/>
      <c r="V77" s="73"/>
      <c r="W77" s="73"/>
      <c r="X77" s="73"/>
      <c r="Y77" s="73"/>
      <c r="Z77" s="82"/>
      <c r="AA77" s="82"/>
      <c r="AB77" s="83"/>
      <c r="AC77" s="27"/>
    </row>
    <row r="78" customHeight="1" spans="4:29">
      <c r="D78" s="47"/>
      <c r="E78" s="47"/>
      <c r="F78" s="47"/>
      <c r="G78" s="47"/>
      <c r="H78" s="49"/>
      <c r="I78" s="49"/>
      <c r="J78" s="60"/>
      <c r="K78" s="60"/>
      <c r="L78" s="61"/>
      <c r="M78" s="47"/>
      <c r="N78" s="62"/>
      <c r="O78" s="63">
        <f>tbl邀请[[#This Row],[拍单日期]]+5+tbl邀请[[#This Row],[收货后出稿时间]]</f>
        <v>5</v>
      </c>
      <c r="P78" s="47"/>
      <c r="Q78" s="47"/>
      <c r="R78" s="47"/>
      <c r="S78" s="47"/>
      <c r="T78" s="62"/>
      <c r="U78" s="73"/>
      <c r="V78" s="73"/>
      <c r="W78" s="73"/>
      <c r="X78" s="73"/>
      <c r="Y78" s="73"/>
      <c r="Z78" s="82"/>
      <c r="AA78" s="82"/>
      <c r="AB78" s="83"/>
      <c r="AC78" s="27"/>
    </row>
    <row r="79" customHeight="1" spans="4:29">
      <c r="D79" s="47"/>
      <c r="E79" s="47"/>
      <c r="F79" s="47"/>
      <c r="G79" s="47"/>
      <c r="H79" s="49"/>
      <c r="I79" s="49"/>
      <c r="J79" s="60"/>
      <c r="K79" s="60"/>
      <c r="L79" s="61"/>
      <c r="M79" s="47"/>
      <c r="N79" s="62"/>
      <c r="O79" s="63">
        <f>tbl邀请[[#This Row],[拍单日期]]+5+tbl邀请[[#This Row],[收货后出稿时间]]</f>
        <v>5</v>
      </c>
      <c r="P79" s="47"/>
      <c r="Q79" s="47"/>
      <c r="R79" s="47"/>
      <c r="S79" s="47"/>
      <c r="T79" s="62"/>
      <c r="U79" s="73"/>
      <c r="V79" s="73"/>
      <c r="W79" s="73"/>
      <c r="X79" s="73"/>
      <c r="Y79" s="73"/>
      <c r="Z79" s="82"/>
      <c r="AA79" s="82"/>
      <c r="AB79" s="83"/>
      <c r="AC79" s="27"/>
    </row>
    <row r="80" customHeight="1" spans="4:29">
      <c r="D80" s="47"/>
      <c r="E80" s="47"/>
      <c r="F80" s="47"/>
      <c r="G80" s="47"/>
      <c r="H80" s="49"/>
      <c r="I80" s="49"/>
      <c r="J80" s="60"/>
      <c r="K80" s="60"/>
      <c r="L80" s="61"/>
      <c r="M80" s="47"/>
      <c r="N80" s="62"/>
      <c r="O80" s="63">
        <f>tbl邀请[[#This Row],[拍单日期]]+5+tbl邀请[[#This Row],[收货后出稿时间]]</f>
        <v>5</v>
      </c>
      <c r="P80" s="47"/>
      <c r="Q80" s="47"/>
      <c r="R80" s="47"/>
      <c r="S80" s="47"/>
      <c r="T80" s="62"/>
      <c r="U80" s="73"/>
      <c r="V80" s="73"/>
      <c r="W80" s="73"/>
      <c r="X80" s="73"/>
      <c r="Y80" s="73"/>
      <c r="Z80" s="82"/>
      <c r="AA80" s="82"/>
      <c r="AB80" s="83"/>
      <c r="AC80" s="27"/>
    </row>
    <row r="81" customHeight="1" spans="4:29">
      <c r="D81" s="47"/>
      <c r="E81" s="47"/>
      <c r="F81" s="47"/>
      <c r="G81" s="47"/>
      <c r="H81" s="49"/>
      <c r="I81" s="49"/>
      <c r="J81" s="60"/>
      <c r="K81" s="60"/>
      <c r="L81" s="61"/>
      <c r="M81" s="47"/>
      <c r="N81" s="62"/>
      <c r="O81" s="63">
        <f>tbl邀请[[#This Row],[拍单日期]]+5+tbl邀请[[#This Row],[收货后出稿时间]]</f>
        <v>5</v>
      </c>
      <c r="P81" s="47"/>
      <c r="Q81" s="47"/>
      <c r="R81" s="47"/>
      <c r="S81" s="47"/>
      <c r="T81" s="47"/>
      <c r="U81" s="47"/>
      <c r="V81" s="47"/>
      <c r="W81" s="73"/>
      <c r="X81" s="73"/>
      <c r="Y81" s="73"/>
      <c r="Z81" s="82"/>
      <c r="AA81" s="82"/>
      <c r="AB81" s="83"/>
      <c r="AC81" s="27"/>
    </row>
    <row r="82" customHeight="1" spans="4:29">
      <c r="D82" s="84" t="s">
        <v>217</v>
      </c>
      <c r="F82" s="85">
        <f>COUNTA(合作跟踪表!$F$3:$F$81)</f>
        <v>28</v>
      </c>
      <c r="G82" s="85">
        <f>SUBTOTAL(109,tbl邀请[小红书链接])</f>
        <v>0</v>
      </c>
      <c r="H82" s="86"/>
      <c r="I82" s="87">
        <f>SUM(tbl邀请[笔记报价])</f>
        <v>11400</v>
      </c>
      <c r="J82" s="88"/>
      <c r="K82" s="88"/>
      <c r="L82" s="85">
        <f>COUNTA(合作跟踪表!$L$3:$L$81)</f>
        <v>1</v>
      </c>
      <c r="M82" s="89"/>
      <c r="N82" s="87">
        <f>SUM(tbl邀请[拍单金额])</f>
        <v>0</v>
      </c>
      <c r="O82" s="85"/>
      <c r="P82" s="85">
        <f>COUNTIF(合作跟踪表!$P$3:$P$81,"是")</f>
        <v>28</v>
      </c>
      <c r="Q82" s="85"/>
      <c r="R82" s="85"/>
      <c r="S82" s="85">
        <f>COUNTIF(合作跟踪表!$S$3:$S$81,"是")</f>
        <v>28</v>
      </c>
      <c r="T82" s="87">
        <f>SUM(tbl邀请[结算金额])</f>
        <v>11400</v>
      </c>
      <c r="U82" s="90"/>
      <c r="V82" s="90"/>
      <c r="W82" s="90"/>
      <c r="X82" s="90"/>
      <c r="Y82" s="90"/>
      <c r="Z82" s="91"/>
      <c r="AA82" s="91"/>
      <c r="AB82" s="91"/>
      <c r="AC82" s="27"/>
    </row>
  </sheetData>
  <dataValidations count="13">
    <dataValidation allowBlank="1" showErrorMessage="1" sqref="D1"/>
    <dataValidation allowBlank="1" showInputMessage="1" showErrorMessage="1" prompt="公式自动计算" sqref="O3:O81"/>
    <dataValidation allowBlank="1" showInputMessage="1" showErrorMessage="1" errorTitle="请下拉选择" error="请下拉选择" sqref="U81:V81" errorStyle="information"/>
    <dataValidation type="list" allowBlank="1" showInputMessage="1" showErrorMessage="1" sqref="AF3 AF4 AF5 AF6 AF7 AF8 AF9 AF10 AF11 AF12 AF13 AF14 AF15 AF16 AF17 AF18 AF19 AF20 AF21 AF22 AF23 AF24 AF25 AF26 AF27 AF28 AF29 AF30 AF31 AF32 AF33 AF34 AF35 AF36 AF37 AF38 AF39 AF40 AF41 AF42 AF43 AF44 AF45 AF46 AF47 AF48 AF49 AF50 AF51 AF52 AF53 AF54 AF55 AF56 AF57 AF58 AF59 AF60 AF61 AF62 AF63 AF64 AF65 AF66 AF67 AF68 AF69 AF70 AF71 AF72 AF73 AF74 AF75 AF76 AF77 AF78 AF79 AF80 AF81">
      <formula1>"是"</formula1>
    </dataValidation>
    <dataValidation type="list" allowBlank="1" showInputMessage="1" showErrorMessage="1" sqref="AG31 AG32 AG33 AG34 AG35 AG36 AG37 AG38 AG39 AG40 AG41 AG42 AG43 AG44 AG45 AG46 AG47 AG48 AG49 AG50 AG51 AG52 AG53 AG54 AG55 AG56 AG57 AG58 AG59 AG60 AG61 AG62 AG63 AG64 AG65 AG66 AG67 AG68 AG69 AG70 AG71 AG72 AG73 AG74 AG75 AG76 AG77 AG78 AG79 AG80 AG81 AG3:AG30">
      <formula1>"视频,图文"</formula1>
    </dataValidation>
    <dataValidation type="list" allowBlank="1" showInputMessage="1" showErrorMessage="1" error="从此列表中选择“是”或“否”。选择“取消”，按 Alt+向下键可显现选项，然后按向下键和 Enter 做出选择" sqref="E31:E81" errorStyle="warning">
      <formula1>"是,否"</formula1>
    </dataValidation>
    <dataValidation type="list" allowBlank="1" showInputMessage="1" showErrorMessage="1" error="从此列表中进行选择。选择“取消”，按 Alt+向下键可显现选项，然后按向下键和 Enter 做出选择" sqref="F31:F81" errorStyle="warning">
      <formula1>"是,否,待定"</formula1>
    </dataValidation>
    <dataValidation allowBlank="1" showInputMessage="1" showErrorMessage="1" prompt="直接输入拍单日期" sqref="L3:L81"/>
    <dataValidation type="list" allowBlank="1" showInputMessage="1" showErrorMessage="1" errorTitle="请下拉选择" error="请下拉选择" prompt="请下拉选择" sqref="P3:P81 S3:S81" errorStyle="information">
      <formula1>"是,否"</formula1>
    </dataValidation>
    <dataValidation allowBlank="1" showInputMessage="1" showErrorMessage="1" errorTitle="请下拉选择" error="请下拉选择" prompt="输入支付金额" sqref="T3:T81" errorStyle="information"/>
    <dataValidation type="list" allowBlank="1" showInputMessage="1" showErrorMessage="1" sqref="AD3:AD80 AE3:AE80">
      <formula1>"已发"</formula1>
    </dataValidation>
    <dataValidation type="whole" operator="between" allowBlank="1" showInputMessage="1" showErrorMessage="1" errorTitle="请填0-10整数" error="请填0-10整数" sqref="Q3:R81" errorStyle="information">
      <formula1>0</formula1>
      <formula2>10</formula2>
    </dataValidation>
    <dataValidation allowBlank="1" showInputMessage="1" showErrorMessage="1" error="从此列表中选择宾客。选择“取消”，按 Alt+向下键可显现选项，然后按向下键和 Enter 做出选择" sqref="H31:I81" errorStyle="warning"/>
  </dataValidations>
  <hyperlinks>
    <hyperlink ref="G3" r:id="rId2" display="https://www.xiaohongshu.com/user/profile/5c23449e000000000703c832?xhsshare=CopyLink&amp;appuid=5c23449e000000000703c832&amp;apptime=1593416055"/>
    <hyperlink ref="G4" r:id="rId3" display="https://www.xiaohongshu.com/user/profile/5bab974a8abbba0001941055?xhsshare=CopyLink&amp;appuid=5bab974a8abbba0001941055&amp;apptime=1552537339"/>
    <hyperlink ref="G5" r:id="rId4" display="https://www.xiaohongshu.com/user/profile/5c28bae0000000000602f154?xhsshare=CopyLink&amp;appuid=5c28bae0000000000602f154&amp;apptime=1615366229"/>
    <hyperlink ref="G6" r:id="rId5" display="https://www.xiaohongshu.com/user/profile/5c5e3a2b0000000012024e94?xhsshare=CopyLink&amp;appuid=5c5e3a2b0000000012024e94&amp;apptime=1615369134"/>
    <hyperlink ref="G7" r:id="rId6" display="https://www.xiaohongshu.com/user/profile/5baf31c144deec0001b61c6b?xhsshare=CopyLink&amp;appuid=5baf31c144deec0001b61c6b&amp;apptime=1589166983"/>
    <hyperlink ref="G8" r:id="rId7" display="https://www.xiaohongshu.com/user/profile/599bcfa482ec390212a32890?xhsshare=CopyLink&amp;appuid=599bcfa482ec390212a32890&amp;apptime=1591068344"/>
    <hyperlink ref="G10" r:id="rId8" display="https://www.xiaohongshu.com/user/profile/5d4fe2570000000011010390?xhsshare=CopyLink&amp;appuid=5d4fe2570000000011010390&amp;apptime=1615371598"/>
    <hyperlink ref="G11" r:id="rId9" display="https://www.xiaohongshu.com/user/profile/5f182178000000000101e811?xhsshare=CopyLink&amp;appuid=5f182178000000000101e811&amp;apptime=1615555954"/>
    <hyperlink ref="G12" r:id="rId10" display="https://www.xiaohongshu.com/user/profile/5a9772a011be10742c299840?xhsshare=CopyLink&amp;appuid=5a9772a011be10742c299840&amp;apptime=1609074958"/>
    <hyperlink ref="G13" r:id="rId11" display="https://www.xiaohongshu.com/user/profile/5c5020e2000000001803aa6d?xhsshare=CopyLink&amp;appuid=5c5020e2000000001803aa6d&amp;apptime=1615435006"/>
    <hyperlink ref="G14" r:id="rId12" display="https://www.xiaohongshu.com/user/profile/5bcc276083f1170001689b55?xhsshare=CopyLink&amp;appuid=5bcc276083f1170001689b55&amp;apptime=1583306415"/>
    <hyperlink ref="G15" r:id="rId13" display="https://www.xiaohongshu.com/user/profile/5b36140ce8ac2b7f8f9b1a4f?xhsshare=CopyLink&amp;appuid=5b36140ce8ac2b7f8f9b1a4f&amp;apptime=1615370203"/>
    <hyperlink ref="G16" r:id="rId14" display="https://www.xiaohongshu.com/user/profile/5de86ef80000000001000ffd?xhsshare=CopyLink&amp;appuid=54ec7a2e4fac6308cc238d4f&amp;apptime=1615381765"/>
    <hyperlink ref="G17" r:id="rId15" display="https://www.xiaohongshu.com/user/profile/5d2b37a4000000001200ed2c?xhsshare=CopyLink&amp;appuid=5d2b37a4000000001200ed2c&amp;apptime=1615396670"/>
    <hyperlink ref="G18" r:id="rId16" display="https://www.xiaohongshu.com/user/profile/5fd1b9d1000000000100980b?xhsshare=CopyLink&amp;appuid=5fd1b9d1000000000100980b&amp;apptime=1613524568"/>
    <hyperlink ref="G19" r:id="rId17" display="https://www.xiaohongshu.com/user/profile/5c7371eb000000001102af1e?xhsshare=CopyLink&amp;appuid=5c7371eb000000001102af1e&amp;apptime=1613371333"/>
    <hyperlink ref="G20" r:id="rId18" display="https://www.xiaohongshu.com/user/profile/599100b150c4b404df942c6a?xhsshare=CopyLink&amp;appuid=599100b150c4b404df942c6a&amp;apptime=1615385780"/>
    <hyperlink ref="G21" r:id="rId19" display="https://www.xiaohongshu.com/user/profile/5f4deda4000000000101edd0?xhsshare=CopyLink&amp;appuid=5f4deda4000000000101edd0&amp;apptime=1615544586"/>
    <hyperlink ref="G22" r:id="rId20" display="https://www.xiaohongshu.com/user/profile/551156722e1d931453323bfa?xhsshare=CopyLink&amp;appuid=551156722e1d931453323bfa&amp;apptime=1583930270"/>
    <hyperlink ref="G23" r:id="rId21" display="https://www.xiaohongshu.com/user/profile/5bcc3929358e710001bd2cae?xhsshare=CopyLink&amp;appuid=5bcc3929358e710001bd2cae&amp;apptime=1615379959"/>
    <hyperlink ref="G24" r:id="rId22" display="https://www.xiaohongshu.com/user/profile/5bc5dbeb1b7ef40001f73d47?xhsshare=CopyLink&amp;appuid=5bc5dbeb1b7ef40001f73d47&amp;apptime=1615385901"/>
    <hyperlink ref="G25" r:id="rId23" display="https://www.xiaohongshu.com/user/profile/5f15612300000000010005fc?xhsshare=CopyLink&amp;appuid=5f15612300000000010005fc&amp;apptime=1603177197"/>
    <hyperlink ref="G26" r:id="rId24" display="https://www.xiaohongshu.com/user/profile/5ebf98f2000000000101dcb3?xhsshare=CopyLink&amp;appuid=5ebf98f2000000000101dcb3&amp;apptime=1615367965"/>
    <hyperlink ref="G27" r:id="rId25" display="https://www.xiaohongshu.com/user/profile/5a87f9b211be10035cfebf37?xhsshare=CopyLink&amp;appuid=5a87f9b211be10035cfebf37&amp;apptime=1615423602"/>
    <hyperlink ref="G28" r:id="rId26" display="https://www.xiaohongshu.com/user/profile/5f6decc9000000000100a9db?xhsshare=CopyLink&amp;appuid=5f6decc9000000000100a9db&amp;apptime=1605148644"/>
    <hyperlink ref="G29" r:id="rId27" display="https://www.xiaohongshu.com/user/profile/5d9f186600000000010032f5?xhsshare=CopyLink&amp;appuid=5d9f186600000000010032f5&amp;apptime=1615437054"/>
    <hyperlink ref="G30" r:id="rId28" display="https://www.xiaohongshu.com/user/profile/5c3dc0fa0000000005034777?xhsshare=CopyLink&amp;appuid=5c3dc0fa0000000005034777&amp;apptime=1615369716"/>
    <hyperlink ref="U21" r:id="rId29" display="https://www.xiaohongshu.com/discovery/item/6059bd770000000021036bd7?xhsshare=SinaWeibo&amp;appuid=5f4deda4000000000101edd0&amp;apptime=1616493988"/>
    <hyperlink ref="V4" r:id="rId30" display="https://m.weibo.cn/7299012583/4617972389513293"/>
    <hyperlink ref="U22" r:id="rId31" display="https://www.xiaohongshu.com/discovery/item/6059df0d000000000102bbac?xhsshare=SinaWeibo&amp;appuid=551156722e1d931453323bfa&amp;apptime=1616510469"/>
    <hyperlink ref="V22" r:id="rId32" display="https://m.weibo.cn/6580494601/4618041889394628"/>
    <hyperlink ref="U4" r:id="rId33" display="https://www.xiaohongshu.com/discovery/item/6059bd98000000002103cdeb?xhsshare=CopyLink&amp;appuid=5bab974a8abbba0001941055&amp;apptime=1616493984"/>
    <hyperlink ref="U8" r:id="rId34" display="https://www.xiaohongshu.com/discovery/item/6059c70d000000000102a391?xhsshare=CopyLink&amp;appuid=599bcfa482ec390212a32890&amp;apptime=1616496439"/>
    <hyperlink ref="V8" r:id="rId35" display="https://m.weibo.cn/7256768508/4617985195775282"/>
    <hyperlink ref="U9" r:id="rId36" display="https://www.xiaohongshu.com/discovery/item/605c65ac0000000021039af0?xhsshare=CopyLink&amp;appuid=5bdac65cfa3e430001ae43dc&amp;apptime=1616668119"/>
    <hyperlink ref="V9" r:id="rId37" display="https://m.weibo.cn/3711972114/4618704479848875"/>
    <hyperlink ref="U3" r:id="rId38" display="https://www.xiaohongshu.com/discovery/item/605c557f000000002103dca9?xhsshare=CopyLink&amp;appuid=5c23449e000000000703c832&amp;apptime=1616663971"/>
    <hyperlink ref="V3" r:id="rId39" display="https://m.weibo.cn/7480334882/4618690635760233"/>
    <hyperlink ref="U7" r:id="rId40" display="https://www.xiaohongshu.com/discovery/item/605c3d0c000000002103b09c?xhsshare=CopyLink&amp;appuid=5baf31c144deec0001b61c6b&amp;apptime=1616747736"/>
    <hyperlink ref="V7" r:id="rId41" display="https://m.weibo.cn/5541667493/4618657743504804"/>
    <hyperlink ref="U27" r:id="rId42" display="https://www.xiaohongshu.com/discovery/item/605dab6c00000000010243c4?xhsshare=SinaWeibo&amp;appuid=5a87f9b211be10035cfebf37&amp;apptime=1616751665"/>
    <hyperlink ref="V27" r:id="rId43" display="https://m.weibo.cn/3646348652/4619053442272580"/>
    <hyperlink ref="U11" r:id="rId44" display="https://www.xiaohongshu.com/discovery/item/6061301300000000210392fa?xhsshare=CopyLink&amp;appuid=5f182178000000000101e811&amp;apptime=1616983146"/>
    <hyperlink ref="V11" r:id="rId45" display="https://m.weibo.cn/7511329524/4620025941987817"/>
    <hyperlink ref="U5" r:id="rId46" display="https://www.xiaohongshu.com/discovery/item/6061518b000000000102adb7?xhsshare=CopyLink&amp;appuid=5c28bae0000000000602f154&amp;apptime=1616991461"/>
    <hyperlink ref="U10" r:id="rId47" display="https://www.xiaohongshu.com/discovery/item/605ee501000000002103cae9?xhsshare=CopyLink&amp;appuid=5d4fe2570000000011010390&amp;apptime=1616831776"/>
    <hyperlink ref="U18" r:id="rId48" display="https://www.xiaohongshu.com/discovery/item/606068c9000000000102981d?xhsshare=SinaWeibo&amp;appuid=5fd1b9d1000000000100980b&amp;apptime=1616931059"/>
    <hyperlink ref="V18" r:id="rId49" display="https://m.weibo.cn/6964868258/4619809134744565"/>
    <hyperlink ref="U14" r:id="rId50" display="https://www.xiaohongshu.com/discovery/item/6061797b000000002103bf3e?xhsshare=CopyLink&amp;appuid=5bcc276083f1170001689b55&amp;apptime=1617001424"/>
    <hyperlink ref="V14" r:id="rId51" display="https://m.weibo.cn/7312618940/4620098393870498"/>
    <hyperlink ref="U28" r:id="rId52" display="https://www.xiaohongshu.com/discovery/item/605ea536000000002103981b?xhsshare=CopyLink&amp;appuid=5f6decc9000000000100a9db&amp;apptime=1617001839"/>
    <hyperlink ref="U26" r:id="rId53" display="https://www.xiaohongshu.com/discovery/item/606191b70000000021038111?xhsshare=CopyLink&amp;appuid=5ebf98f2000000000101dcb3&amp;apptime=1617007273"/>
    <hyperlink ref="V26" r:id="rId54" display="https://m.weibo.cn/3063264491/4620125565881372"/>
    <hyperlink ref="U23" r:id="rId55" display="https://www.xiaohongshu.com/discovery/item/60626cc5000000000102d87d?xhsshare=CopyLink&amp;appuid=5bcc3929358e710001bd2cae&amp;apptime=1617068198"/>
    <hyperlink ref="U6" r:id="rId56" display="https://www.xiaohongshu.com/discovery/item/605c64c9000000000102c493?xhsshare=CopyLink&amp;appuid=5c5e3a2b0000000012024e94&amp;apptime=1617013327"/>
    <hyperlink ref="U16" r:id="rId57" display="https://www.xiaohongshu.com/discovery/item/6061e7640000000021039ae0?xhsshare=CopyLink&amp;appuid=5de86ef80000000001000ffd&amp;apptime=1617032453"/>
    <hyperlink ref="U30" r:id="rId58" display="https://www.xiaohongshu.com/discovery/item/6061be0a0000000021036fb8?xhsshare=CopyLink&amp;appuid=5c3dc0fa0000000005034777&amp;apptime=1617019491"/>
    <hyperlink ref="U17" r:id="rId59" display="https://www.xiaohongshu.com/discovery/item/60629687000000000102d088?xhsshare=CopyLink&amp;appuid=5d2b37a4000000001200ed2c&amp;apptime=1617073829"/>
    <hyperlink ref="U25" r:id="rId60" display="https://www.xiaohongshu.com/discovery/item/60632a53000000000102c13e?xhsshare=CopyLink&amp;appuid=5f15612300000000010005fc&amp;apptime=1617114141"/>
    <hyperlink ref="U13" r:id="rId61" display="https://www.xiaohongshu.com/discovery/item/606417e800000000010294a8?xhsshare=CopyLink&amp;appuid=5c5020e2000000001803aa6d&amp;apptime=1617172492"/>
    <hyperlink ref="U15" r:id="rId62" display="https://www.xiaohongshu.com/discovery/item/60631742000000002103c1d4?xhsshare=CopyLink&amp;appuid=5b36140ce8ac2b7f8f9b1a4f&amp;apptime=1617106776"/>
    <hyperlink ref="V15" r:id="rId63" display="https://show.meitu.com/detail?feed_id=6782638544387855506&amp;root_id=1793454780&amp;stat_gid=1336347387&amp;stat_uid=1793454780"/>
    <hyperlink ref="U24" r:id="rId64" display="https://www.xiaohongshu.com/discovery/item/60631dc7000000002103d7a1?xhsshare=CopyLink&amp;appuid=5bc5dbeb1b7ef40001f73d47&amp;apptime=1617179474"/>
    <hyperlink ref="U19" r:id="rId65" display="https://www.xiaohongshu.com/discovery/item/6061e2ff00000000010275ee?xhsshare=CopyLink&amp;appuid=5c7371eb000000001102af1e&amp;apptime=1617187011"/>
    <hyperlink ref="V19" r:id="rId66" display="https://m.weibo.cn/7384677471/4620881373960805"/>
    <hyperlink ref="V23" r:id="rId67" display="https://m.tb.cn/h.4ovoZEa?sm=14dac4"/>
    <hyperlink ref="V5" r:id="rId68" display="https://m.weibo.cn/3119089395/4622988479040252"/>
    <hyperlink ref="U12" r:id="rId69" display="https://www.xiaohongshu.com/discovery/item/606496c30000000021034195?xhsshare=CopyLink&amp;appuid=5a9772a011be10742c299840&amp;apptime=1617276133"/>
    <hyperlink ref="U20" r:id="rId70" display="https://www.xiaohongshu.com/discovery/item/606946fd000000000102ef14?xhsshare=CopyLink&amp;appuid=599100b150c4b404df942c6a&amp;apptime=1617790823"/>
    <hyperlink ref="V20" r:id="rId71" display="https://itunes.apple.com/cn/app/id741292507?l=en&amp;mt=8"/>
    <hyperlink ref="U29" r:id="rId72" display="https://www.xiaohongshu.com/discovery/item/605b17e50000000001029637?xhsshare=CopyLink&amp;appuid=5d9f186600000000010032f5&amp;apptime=1616667288"/>
    <hyperlink ref="V28" r:id="rId73" display="https://m.oasis.weibo.cn/v1/h5/share?sid=4624530679797102"/>
  </hyperlinks>
  <printOptions horizontalCentered="1"/>
  <pageMargins left="0.25" right="0.25" top="1" bottom="0.75" header="0.3" footer="0.3"/>
  <pageSetup paperSize="9" fitToHeight="0" orientation="landscape"/>
  <headerFooter differentFirst="1">
    <oddFooter>&amp;CPage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84"/>
  <sheetViews>
    <sheetView workbookViewId="0">
      <selection activeCell="T14" sqref="T14"/>
    </sheetView>
  </sheetViews>
  <sheetFormatPr defaultColWidth="8.77777777777778" defaultRowHeight="16.5"/>
  <cols>
    <col min="1" max="1" width="5.33333333333333" style="9" customWidth="1"/>
    <col min="2" max="2" width="29" style="9" customWidth="1"/>
    <col min="3" max="5" width="8.77777777777778" style="9" customWidth="1"/>
    <col min="6" max="6" width="13.3333333333333" style="9" customWidth="1"/>
    <col min="7" max="7" width="18.6666666666667" style="9" customWidth="1"/>
    <col min="8" max="8" width="8.77777777777778" style="10" customWidth="1"/>
    <col min="9" max="16384" width="8.77777777777778" style="9" customWidth="1"/>
  </cols>
  <sheetData>
    <row r="1" spans="1:26">
      <c r="A1" s="9" t="s">
        <v>218</v>
      </c>
      <c r="B1" s="9" t="s">
        <v>2</v>
      </c>
      <c r="C1" s="9" t="s">
        <v>3</v>
      </c>
      <c r="D1" s="9" t="s">
        <v>8</v>
      </c>
      <c r="E1" s="9" t="s">
        <v>219</v>
      </c>
      <c r="F1" s="9" t="s">
        <v>4</v>
      </c>
      <c r="G1" s="9" t="s">
        <v>5</v>
      </c>
      <c r="H1" s="11" t="s">
        <v>220</v>
      </c>
      <c r="I1" s="9" t="s">
        <v>6</v>
      </c>
      <c r="J1" s="9" t="s">
        <v>221</v>
      </c>
      <c r="K1" s="17" t="s">
        <v>222</v>
      </c>
      <c r="L1" s="18" t="s">
        <v>223</v>
      </c>
      <c r="M1" s="18" t="s">
        <v>224</v>
      </c>
      <c r="N1" s="18" t="s">
        <v>225</v>
      </c>
      <c r="O1" s="9" t="s">
        <v>226</v>
      </c>
      <c r="P1" s="9" t="s">
        <v>227</v>
      </c>
      <c r="Q1" s="9" t="s">
        <v>228</v>
      </c>
      <c r="R1" s="9" t="s">
        <v>229</v>
      </c>
      <c r="S1" s="9" t="s">
        <v>230</v>
      </c>
      <c r="T1" s="9" t="s">
        <v>231</v>
      </c>
      <c r="U1" s="9" t="s">
        <v>232</v>
      </c>
      <c r="V1" s="9" t="s">
        <v>233</v>
      </c>
      <c r="W1" s="9" t="s">
        <v>234</v>
      </c>
      <c r="X1" s="9" t="s">
        <v>235</v>
      </c>
      <c r="Y1" s="9" t="s">
        <v>236</v>
      </c>
      <c r="Z1" s="9" t="s">
        <v>237</v>
      </c>
    </row>
    <row r="2" spans="1:26">
      <c r="A2" s="9" t="s">
        <v>238</v>
      </c>
      <c r="B2" s="9" t="s">
        <v>33</v>
      </c>
      <c r="C2" s="9" t="s">
        <v>34</v>
      </c>
      <c r="D2" s="9" t="s">
        <v>34</v>
      </c>
      <c r="E2" s="9" t="s">
        <v>239</v>
      </c>
      <c r="F2" s="12" t="s">
        <v>35</v>
      </c>
      <c r="G2" s="13" t="s">
        <v>36</v>
      </c>
      <c r="H2" s="10" t="s">
        <v>240</v>
      </c>
      <c r="I2" s="9">
        <v>10000</v>
      </c>
      <c r="J2" s="9">
        <v>420000</v>
      </c>
      <c r="L2" s="19">
        <v>42</v>
      </c>
      <c r="M2" s="19">
        <v>0.03</v>
      </c>
      <c r="N2" s="19">
        <v>0.000714285714285714</v>
      </c>
      <c r="O2" s="9" t="s">
        <v>241</v>
      </c>
      <c r="P2" s="9" t="s">
        <v>242</v>
      </c>
      <c r="Q2" s="9" t="s">
        <v>243</v>
      </c>
      <c r="R2" s="9">
        <v>5</v>
      </c>
      <c r="S2" s="9">
        <v>300</v>
      </c>
      <c r="T2" s="9" t="s">
        <v>36</v>
      </c>
      <c r="U2" s="9" t="s">
        <v>244</v>
      </c>
      <c r="Y2" s="9" t="s">
        <v>245</v>
      </c>
      <c r="Z2" s="9" t="s">
        <v>246</v>
      </c>
    </row>
    <row r="3" spans="1:26">
      <c r="A3" s="9" t="s">
        <v>247</v>
      </c>
      <c r="B3" s="9" t="s">
        <v>42</v>
      </c>
      <c r="C3" s="9" t="s">
        <v>43</v>
      </c>
      <c r="D3" s="9" t="s">
        <v>43</v>
      </c>
      <c r="E3" s="9" t="s">
        <v>239</v>
      </c>
      <c r="F3" s="12" t="s">
        <v>44</v>
      </c>
      <c r="G3" s="13" t="s">
        <v>45</v>
      </c>
      <c r="H3" s="10" t="s">
        <v>240</v>
      </c>
      <c r="I3" s="9">
        <v>72000</v>
      </c>
      <c r="J3" s="9">
        <v>686000</v>
      </c>
      <c r="L3" s="19">
        <v>9.52777777777778</v>
      </c>
      <c r="M3" s="19">
        <v>0.00694444444444444</v>
      </c>
      <c r="N3" s="19">
        <v>0.000728862973760933</v>
      </c>
      <c r="O3" s="9" t="s">
        <v>241</v>
      </c>
      <c r="P3" s="9" t="s">
        <v>248</v>
      </c>
      <c r="Q3" s="9" t="s">
        <v>243</v>
      </c>
      <c r="R3" s="9">
        <v>5</v>
      </c>
      <c r="S3" s="9">
        <v>500</v>
      </c>
      <c r="T3" s="9" t="s">
        <v>45</v>
      </c>
      <c r="U3" s="9" t="s">
        <v>244</v>
      </c>
      <c r="Y3" s="9" t="s">
        <v>245</v>
      </c>
      <c r="Z3" s="9" t="s">
        <v>245</v>
      </c>
    </row>
    <row r="4" s="8" customFormat="1" hidden="1" spans="1:26">
      <c r="A4" s="8" t="s">
        <v>249</v>
      </c>
      <c r="B4" s="8" t="s">
        <v>250</v>
      </c>
      <c r="C4" s="8" t="s">
        <v>251</v>
      </c>
      <c r="D4" s="8" t="s">
        <v>252</v>
      </c>
      <c r="E4" s="8" t="s">
        <v>239</v>
      </c>
      <c r="F4" s="8" t="s">
        <v>253</v>
      </c>
      <c r="G4" s="14" t="s">
        <v>254</v>
      </c>
      <c r="H4" s="15" t="s">
        <v>240</v>
      </c>
      <c r="I4" s="8">
        <v>43000</v>
      </c>
      <c r="J4" s="8">
        <v>649000</v>
      </c>
      <c r="L4" s="20">
        <v>15.093023255814</v>
      </c>
      <c r="M4" s="20">
        <v>0.0116279069767442</v>
      </c>
      <c r="N4" s="20">
        <v>0.000770416024653313</v>
      </c>
      <c r="O4" s="8" t="s">
        <v>241</v>
      </c>
      <c r="P4" s="8" t="s">
        <v>255</v>
      </c>
      <c r="Q4" s="8" t="s">
        <v>256</v>
      </c>
      <c r="R4" s="8" t="s">
        <v>257</v>
      </c>
      <c r="S4" s="8">
        <v>500</v>
      </c>
      <c r="T4" s="8" t="s">
        <v>258</v>
      </c>
      <c r="U4" s="8" t="s">
        <v>244</v>
      </c>
      <c r="Y4" s="8" t="s">
        <v>246</v>
      </c>
      <c r="Z4" s="8" t="s">
        <v>246</v>
      </c>
    </row>
    <row r="5" s="8" customFormat="1" hidden="1" spans="1:26">
      <c r="A5" s="8" t="s">
        <v>259</v>
      </c>
      <c r="B5" s="8" t="s">
        <v>260</v>
      </c>
      <c r="C5" s="8" t="s">
        <v>261</v>
      </c>
      <c r="D5" s="8" t="s">
        <v>262</v>
      </c>
      <c r="E5" s="8" t="s">
        <v>239</v>
      </c>
      <c r="F5" s="8" t="s">
        <v>263</v>
      </c>
      <c r="G5" s="8" t="s">
        <v>264</v>
      </c>
      <c r="H5" s="15" t="s">
        <v>240</v>
      </c>
      <c r="I5" s="8">
        <v>11000</v>
      </c>
      <c r="J5" s="8">
        <v>384000</v>
      </c>
      <c r="L5" s="20">
        <v>34.9090909090909</v>
      </c>
      <c r="M5" s="20">
        <v>0.0272727272727273</v>
      </c>
      <c r="N5" s="20">
        <v>0.00078125</v>
      </c>
      <c r="O5" s="8" t="s">
        <v>241</v>
      </c>
      <c r="P5" s="8" t="s">
        <v>265</v>
      </c>
      <c r="Q5" s="8" t="s">
        <v>243</v>
      </c>
      <c r="R5" s="8">
        <v>4</v>
      </c>
      <c r="S5" s="8">
        <v>300</v>
      </c>
      <c r="T5" s="8" t="s">
        <v>266</v>
      </c>
      <c r="U5" s="8" t="s">
        <v>244</v>
      </c>
      <c r="Y5" s="8" t="s">
        <v>246</v>
      </c>
      <c r="Z5" s="8" t="s">
        <v>246</v>
      </c>
    </row>
    <row r="6" spans="1:26">
      <c r="A6" s="9" t="s">
        <v>267</v>
      </c>
      <c r="B6" s="9" t="s">
        <v>49</v>
      </c>
      <c r="C6" s="9" t="s">
        <v>50</v>
      </c>
      <c r="D6" s="9" t="s">
        <v>53</v>
      </c>
      <c r="E6" s="9" t="s">
        <v>239</v>
      </c>
      <c r="F6" s="12" t="s">
        <v>51</v>
      </c>
      <c r="G6" s="13" t="s">
        <v>52</v>
      </c>
      <c r="H6" s="10" t="s">
        <v>240</v>
      </c>
      <c r="I6" s="9">
        <v>54000</v>
      </c>
      <c r="J6" s="9">
        <v>550000</v>
      </c>
      <c r="L6" s="19">
        <v>10.1851851851852</v>
      </c>
      <c r="M6" s="19">
        <v>0.00925925925925926</v>
      </c>
      <c r="N6" s="19">
        <v>0.000909090909090909</v>
      </c>
      <c r="O6" s="9" t="s">
        <v>268</v>
      </c>
      <c r="P6" s="9" t="s">
        <v>269</v>
      </c>
      <c r="Q6" s="9" t="s">
        <v>270</v>
      </c>
      <c r="R6" s="9">
        <v>4</v>
      </c>
      <c r="S6" s="9">
        <v>500</v>
      </c>
      <c r="T6" s="9" t="s">
        <v>271</v>
      </c>
      <c r="U6" s="9" t="s">
        <v>244</v>
      </c>
      <c r="Y6" s="9" t="s">
        <v>272</v>
      </c>
      <c r="Z6" s="9" t="s">
        <v>272</v>
      </c>
    </row>
    <row r="7" spans="1:26">
      <c r="A7" s="9" t="s">
        <v>273</v>
      </c>
      <c r="B7" s="9" t="s">
        <v>56</v>
      </c>
      <c r="C7" s="9" t="s">
        <v>57</v>
      </c>
      <c r="D7" s="9" t="s">
        <v>60</v>
      </c>
      <c r="E7" s="9" t="s">
        <v>239</v>
      </c>
      <c r="F7" s="12" t="s">
        <v>58</v>
      </c>
      <c r="G7" s="13" t="s">
        <v>59</v>
      </c>
      <c r="H7" s="10" t="s">
        <v>240</v>
      </c>
      <c r="I7" s="9">
        <v>40000</v>
      </c>
      <c r="J7" s="9">
        <v>546000</v>
      </c>
      <c r="L7" s="19">
        <v>13.65</v>
      </c>
      <c r="M7" s="19">
        <v>0.0125</v>
      </c>
      <c r="N7" s="19">
        <v>0.000915750915750916</v>
      </c>
      <c r="O7" s="9" t="s">
        <v>241</v>
      </c>
      <c r="P7" s="9" t="s">
        <v>269</v>
      </c>
      <c r="Q7" s="9" t="s">
        <v>274</v>
      </c>
      <c r="R7" s="9">
        <v>7</v>
      </c>
      <c r="S7" s="9">
        <v>500</v>
      </c>
      <c r="T7" s="9" t="s">
        <v>275</v>
      </c>
      <c r="U7" s="9" t="s">
        <v>244</v>
      </c>
      <c r="Y7" s="9" t="s">
        <v>276</v>
      </c>
      <c r="Z7" s="9" t="s">
        <v>276</v>
      </c>
    </row>
    <row r="8" s="8" customFormat="1" hidden="1" spans="1:26">
      <c r="A8" s="8" t="s">
        <v>277</v>
      </c>
      <c r="B8" s="8" t="s">
        <v>278</v>
      </c>
      <c r="C8" s="8" t="s">
        <v>279</v>
      </c>
      <c r="D8" s="8" t="s">
        <v>279</v>
      </c>
      <c r="E8" s="8" t="s">
        <v>280</v>
      </c>
      <c r="F8" s="8" t="s">
        <v>278</v>
      </c>
      <c r="G8" s="14" t="s">
        <v>281</v>
      </c>
      <c r="H8" s="15" t="s">
        <v>240</v>
      </c>
      <c r="I8" s="8">
        <v>66000</v>
      </c>
      <c r="J8" s="8">
        <v>540000</v>
      </c>
      <c r="L8" s="20">
        <v>8.18181818181818</v>
      </c>
      <c r="M8" s="20">
        <v>0.00757575757575758</v>
      </c>
      <c r="N8" s="20">
        <v>0.000925925925925926</v>
      </c>
      <c r="O8" s="8" t="s">
        <v>241</v>
      </c>
      <c r="P8" s="8" t="s">
        <v>282</v>
      </c>
      <c r="Q8" s="8" t="s">
        <v>243</v>
      </c>
      <c r="R8" s="8" t="s">
        <v>283</v>
      </c>
      <c r="S8" s="8">
        <v>500</v>
      </c>
      <c r="T8" s="8" t="s">
        <v>281</v>
      </c>
      <c r="U8" s="8" t="s">
        <v>244</v>
      </c>
      <c r="Y8" s="8" t="s">
        <v>276</v>
      </c>
      <c r="Z8" s="8" t="s">
        <v>276</v>
      </c>
    </row>
    <row r="9" s="8" customFormat="1" hidden="1" spans="1:26">
      <c r="A9" s="8" t="s">
        <v>284</v>
      </c>
      <c r="B9" s="8" t="s">
        <v>285</v>
      </c>
      <c r="C9" s="8" t="s">
        <v>286</v>
      </c>
      <c r="D9" s="8" t="s">
        <v>286</v>
      </c>
      <c r="E9" s="8" t="s">
        <v>280</v>
      </c>
      <c r="F9" s="8" t="s">
        <v>285</v>
      </c>
      <c r="G9" s="14" t="s">
        <v>287</v>
      </c>
      <c r="H9" s="15" t="s">
        <v>240</v>
      </c>
      <c r="I9" s="8">
        <v>11000</v>
      </c>
      <c r="J9" s="8">
        <v>320000</v>
      </c>
      <c r="L9" s="20">
        <v>29.0909090909091</v>
      </c>
      <c r="M9" s="20">
        <v>0.0272727272727273</v>
      </c>
      <c r="N9" s="20">
        <v>0.0009375</v>
      </c>
      <c r="O9" s="8" t="s">
        <v>241</v>
      </c>
      <c r="P9" s="8" t="s">
        <v>288</v>
      </c>
      <c r="Q9" s="8" t="s">
        <v>243</v>
      </c>
      <c r="R9" s="8" t="s">
        <v>289</v>
      </c>
      <c r="S9" s="8">
        <v>300</v>
      </c>
      <c r="T9" s="8" t="s">
        <v>287</v>
      </c>
      <c r="U9" s="8" t="s">
        <v>244</v>
      </c>
      <c r="Y9" s="8" t="s">
        <v>276</v>
      </c>
      <c r="Z9" s="8" t="s">
        <v>276</v>
      </c>
    </row>
    <row r="10" s="8" customFormat="1" hidden="1" spans="1:26">
      <c r="A10" s="8" t="s">
        <v>290</v>
      </c>
      <c r="B10" s="8" t="s">
        <v>291</v>
      </c>
      <c r="C10" s="8" t="s">
        <v>292</v>
      </c>
      <c r="D10" s="8" t="s">
        <v>292</v>
      </c>
      <c r="E10" s="8" t="s">
        <v>280</v>
      </c>
      <c r="F10" s="8" t="s">
        <v>291</v>
      </c>
      <c r="G10" s="14" t="s">
        <v>293</v>
      </c>
      <c r="H10" s="15" t="s">
        <v>240</v>
      </c>
      <c r="I10" s="8">
        <v>11000</v>
      </c>
      <c r="J10" s="8">
        <v>320000</v>
      </c>
      <c r="L10" s="20">
        <v>29.0909090909091</v>
      </c>
      <c r="M10" s="20">
        <v>0.0272727272727273</v>
      </c>
      <c r="N10" s="20">
        <v>0.0009375</v>
      </c>
      <c r="O10" s="8" t="s">
        <v>241</v>
      </c>
      <c r="P10" s="8" t="s">
        <v>294</v>
      </c>
      <c r="Q10" s="8" t="s">
        <v>243</v>
      </c>
      <c r="R10" s="8" t="s">
        <v>283</v>
      </c>
      <c r="S10" s="8">
        <v>300</v>
      </c>
      <c r="T10" s="8" t="s">
        <v>293</v>
      </c>
      <c r="U10" s="8" t="s">
        <v>244</v>
      </c>
      <c r="Y10" s="8" t="s">
        <v>276</v>
      </c>
      <c r="Z10" s="8" t="s">
        <v>276</v>
      </c>
    </row>
    <row r="11" s="8" customFormat="1" hidden="1" spans="1:26">
      <c r="A11" s="8" t="s">
        <v>295</v>
      </c>
      <c r="B11" s="8" t="s">
        <v>296</v>
      </c>
      <c r="C11" s="8" t="s">
        <v>297</v>
      </c>
      <c r="D11" s="8" t="s">
        <v>297</v>
      </c>
      <c r="E11" s="8" t="s">
        <v>239</v>
      </c>
      <c r="F11" s="8" t="s">
        <v>296</v>
      </c>
      <c r="G11" s="14" t="s">
        <v>298</v>
      </c>
      <c r="H11" s="15" t="s">
        <v>240</v>
      </c>
      <c r="I11" s="8">
        <v>22000</v>
      </c>
      <c r="J11" s="8">
        <v>320000</v>
      </c>
      <c r="L11" s="20">
        <v>14.5454545454545</v>
      </c>
      <c r="M11" s="20">
        <v>0.0136363636363636</v>
      </c>
      <c r="N11" s="20">
        <v>0.0009375</v>
      </c>
      <c r="O11" s="8" t="s">
        <v>241</v>
      </c>
      <c r="P11" s="8" t="s">
        <v>299</v>
      </c>
      <c r="Q11" s="8" t="s">
        <v>132</v>
      </c>
      <c r="R11" s="8">
        <v>5</v>
      </c>
      <c r="S11" s="8">
        <v>300</v>
      </c>
      <c r="T11" s="8" t="s">
        <v>298</v>
      </c>
      <c r="U11" s="8" t="s">
        <v>244</v>
      </c>
      <c r="Y11" s="8" t="s">
        <v>276</v>
      </c>
      <c r="Z11" s="8" t="s">
        <v>276</v>
      </c>
    </row>
    <row r="12" spans="1:26">
      <c r="A12" s="9" t="s">
        <v>300</v>
      </c>
      <c r="B12" s="9" t="s">
        <v>63</v>
      </c>
      <c r="C12" s="9" t="s">
        <v>64</v>
      </c>
      <c r="D12" s="9" t="s">
        <v>64</v>
      </c>
      <c r="E12" s="9" t="s">
        <v>239</v>
      </c>
      <c r="F12" s="12" t="s">
        <v>65</v>
      </c>
      <c r="G12" s="13" t="s">
        <v>66</v>
      </c>
      <c r="H12" s="10" t="s">
        <v>240</v>
      </c>
      <c r="I12" s="9">
        <v>55000</v>
      </c>
      <c r="J12" s="9">
        <v>523000</v>
      </c>
      <c r="L12" s="19">
        <v>9.50909090909091</v>
      </c>
      <c r="M12" s="19">
        <v>0.00909090909090909</v>
      </c>
      <c r="N12" s="19">
        <v>0.000956022944550669</v>
      </c>
      <c r="O12" s="9" t="s">
        <v>241</v>
      </c>
      <c r="P12" s="9" t="s">
        <v>301</v>
      </c>
      <c r="Q12" s="9" t="s">
        <v>243</v>
      </c>
      <c r="R12" s="9">
        <v>5</v>
      </c>
      <c r="S12" s="9">
        <v>500</v>
      </c>
      <c r="T12" s="9" t="s">
        <v>66</v>
      </c>
      <c r="U12" s="9" t="s">
        <v>244</v>
      </c>
      <c r="Y12" s="9" t="s">
        <v>276</v>
      </c>
      <c r="Z12" s="9" t="s">
        <v>276</v>
      </c>
    </row>
    <row r="13" s="8" customFormat="1" hidden="1" spans="1:26">
      <c r="A13" s="8" t="s">
        <v>302</v>
      </c>
      <c r="B13" s="8" t="s">
        <v>303</v>
      </c>
      <c r="C13" s="8" t="s">
        <v>261</v>
      </c>
      <c r="D13" s="8" t="s">
        <v>262</v>
      </c>
      <c r="E13" s="8" t="s">
        <v>239</v>
      </c>
      <c r="F13" s="8" t="s">
        <v>304</v>
      </c>
      <c r="G13" s="14" t="s">
        <v>305</v>
      </c>
      <c r="H13" s="15" t="s">
        <v>240</v>
      </c>
      <c r="I13" s="8">
        <v>42000</v>
      </c>
      <c r="J13" s="8">
        <v>510000</v>
      </c>
      <c r="L13" s="20">
        <v>12.1428571428571</v>
      </c>
      <c r="M13" s="20">
        <v>0.0119047619047619</v>
      </c>
      <c r="N13" s="20">
        <v>0.000980392156862745</v>
      </c>
      <c r="O13" s="8" t="s">
        <v>241</v>
      </c>
      <c r="P13" s="8" t="s">
        <v>265</v>
      </c>
      <c r="Q13" s="8" t="s">
        <v>243</v>
      </c>
      <c r="R13" s="8">
        <v>4</v>
      </c>
      <c r="S13" s="8">
        <v>500</v>
      </c>
      <c r="T13" s="8" t="s">
        <v>306</v>
      </c>
      <c r="U13" s="8" t="s">
        <v>244</v>
      </c>
      <c r="Y13" s="8" t="s">
        <v>307</v>
      </c>
      <c r="Z13" s="8" t="s">
        <v>307</v>
      </c>
    </row>
    <row r="14" s="8" customFormat="1" hidden="1" spans="1:26">
      <c r="A14" s="8" t="s">
        <v>308</v>
      </c>
      <c r="B14" s="8" t="s">
        <v>309</v>
      </c>
      <c r="C14" s="8" t="s">
        <v>310</v>
      </c>
      <c r="D14" s="8" t="s">
        <v>310</v>
      </c>
      <c r="E14" s="8" t="s">
        <v>239</v>
      </c>
      <c r="F14" s="8" t="s">
        <v>311</v>
      </c>
      <c r="G14" s="14" t="s">
        <v>312</v>
      </c>
      <c r="H14" s="15" t="s">
        <v>240</v>
      </c>
      <c r="I14" s="8">
        <v>13000</v>
      </c>
      <c r="J14" s="8">
        <v>302000</v>
      </c>
      <c r="L14" s="20">
        <v>23.2307692307692</v>
      </c>
      <c r="M14" s="20">
        <v>0.0230769230769231</v>
      </c>
      <c r="N14" s="20">
        <v>0.000993377483443709</v>
      </c>
      <c r="O14" s="8" t="s">
        <v>241</v>
      </c>
      <c r="P14" s="8" t="s">
        <v>301</v>
      </c>
      <c r="Q14" s="8" t="s">
        <v>243</v>
      </c>
      <c r="R14" s="8">
        <v>5</v>
      </c>
      <c r="S14" s="8">
        <v>300</v>
      </c>
      <c r="T14" s="8" t="s">
        <v>312</v>
      </c>
      <c r="U14" s="8" t="s">
        <v>244</v>
      </c>
      <c r="Y14" s="8" t="s">
        <v>307</v>
      </c>
      <c r="Z14" s="8" t="s">
        <v>307</v>
      </c>
    </row>
    <row r="15" spans="1:26">
      <c r="A15" s="9" t="s">
        <v>313</v>
      </c>
      <c r="B15" s="9" t="s">
        <v>69</v>
      </c>
      <c r="C15" s="9" t="s">
        <v>70</v>
      </c>
      <c r="D15" s="9" t="s">
        <v>70</v>
      </c>
      <c r="E15" s="9" t="s">
        <v>239</v>
      </c>
      <c r="F15" s="12" t="s">
        <v>71</v>
      </c>
      <c r="G15" s="13" t="s">
        <v>72</v>
      </c>
      <c r="H15" s="10" t="s">
        <v>240</v>
      </c>
      <c r="I15" s="9">
        <v>58000</v>
      </c>
      <c r="J15" s="9">
        <v>500000</v>
      </c>
      <c r="L15" s="19">
        <v>8.62068965517241</v>
      </c>
      <c r="M15" s="19">
        <v>0.00862068965517241</v>
      </c>
      <c r="N15" s="19">
        <v>0.001</v>
      </c>
      <c r="O15" s="9" t="s">
        <v>241</v>
      </c>
      <c r="P15" s="9" t="s">
        <v>269</v>
      </c>
      <c r="Q15" s="9" t="s">
        <v>243</v>
      </c>
      <c r="R15" s="9" t="s">
        <v>314</v>
      </c>
      <c r="S15" s="9">
        <v>500</v>
      </c>
      <c r="T15" s="9" t="s">
        <v>72</v>
      </c>
      <c r="U15" s="9" t="s">
        <v>244</v>
      </c>
      <c r="Y15" s="9" t="s">
        <v>307</v>
      </c>
      <c r="Z15" s="9" t="s">
        <v>307</v>
      </c>
    </row>
    <row r="16" spans="1:26">
      <c r="A16" s="9" t="s">
        <v>315</v>
      </c>
      <c r="B16" s="9" t="s">
        <v>76</v>
      </c>
      <c r="C16" s="9" t="s">
        <v>77</v>
      </c>
      <c r="D16" s="9" t="s">
        <v>77</v>
      </c>
      <c r="E16" s="9" t="s">
        <v>239</v>
      </c>
      <c r="F16" s="12" t="s">
        <v>78</v>
      </c>
      <c r="G16" s="9" t="s">
        <v>79</v>
      </c>
      <c r="H16" s="10" t="s">
        <v>240</v>
      </c>
      <c r="I16" s="9">
        <v>66000</v>
      </c>
      <c r="J16" s="9">
        <v>496000</v>
      </c>
      <c r="L16" s="19">
        <v>7.51515151515152</v>
      </c>
      <c r="M16" s="19">
        <v>0.00757575757575758</v>
      </c>
      <c r="N16" s="19">
        <v>0.00100806451612903</v>
      </c>
      <c r="O16" s="9" t="s">
        <v>241</v>
      </c>
      <c r="P16" s="9" t="s">
        <v>301</v>
      </c>
      <c r="Q16" s="9" t="s">
        <v>243</v>
      </c>
      <c r="R16" s="9">
        <v>5</v>
      </c>
      <c r="S16" s="9">
        <v>500</v>
      </c>
      <c r="T16" s="9" t="s">
        <v>79</v>
      </c>
      <c r="U16" s="9" t="s">
        <v>244</v>
      </c>
      <c r="Y16" s="9" t="s">
        <v>307</v>
      </c>
      <c r="Z16" s="9" t="s">
        <v>307</v>
      </c>
    </row>
    <row r="17" s="8" customFormat="1" hidden="1" spans="1:26">
      <c r="A17" s="8" t="s">
        <v>316</v>
      </c>
      <c r="B17" s="8" t="s">
        <v>317</v>
      </c>
      <c r="C17" s="8" t="s">
        <v>318</v>
      </c>
      <c r="D17" s="8" t="s">
        <v>318</v>
      </c>
      <c r="E17" s="8" t="s">
        <v>239</v>
      </c>
      <c r="F17" s="8" t="s">
        <v>319</v>
      </c>
      <c r="G17" s="14" t="s">
        <v>320</v>
      </c>
      <c r="H17" s="15" t="s">
        <v>240</v>
      </c>
      <c r="I17" s="8">
        <v>22000</v>
      </c>
      <c r="J17" s="8">
        <v>294000</v>
      </c>
      <c r="L17" s="20">
        <v>13.3636363636364</v>
      </c>
      <c r="M17" s="20">
        <v>0.0136363636363636</v>
      </c>
      <c r="N17" s="20">
        <v>0.00102040816326531</v>
      </c>
      <c r="O17" s="8" t="s">
        <v>241</v>
      </c>
      <c r="P17" s="8" t="s">
        <v>301</v>
      </c>
      <c r="Q17" s="8" t="s">
        <v>243</v>
      </c>
      <c r="R17" s="8">
        <v>5</v>
      </c>
      <c r="S17" s="8">
        <v>300</v>
      </c>
      <c r="T17" s="8" t="s">
        <v>320</v>
      </c>
      <c r="U17" s="8" t="s">
        <v>244</v>
      </c>
      <c r="Y17" s="8" t="s">
        <v>307</v>
      </c>
      <c r="Z17" s="8" t="s">
        <v>307</v>
      </c>
    </row>
    <row r="18" spans="1:26">
      <c r="A18" s="9" t="s">
        <v>321</v>
      </c>
      <c r="B18" s="9" t="s">
        <v>82</v>
      </c>
      <c r="C18" s="9" t="s">
        <v>82</v>
      </c>
      <c r="D18" s="9" t="s">
        <v>85</v>
      </c>
      <c r="E18" s="9" t="s">
        <v>239</v>
      </c>
      <c r="F18" s="12" t="s">
        <v>83</v>
      </c>
      <c r="G18" s="13" t="s">
        <v>84</v>
      </c>
      <c r="H18" s="10" t="s">
        <v>240</v>
      </c>
      <c r="I18" s="9">
        <v>45000</v>
      </c>
      <c r="J18" s="9">
        <v>478000</v>
      </c>
      <c r="L18" s="19">
        <v>10.6222222222222</v>
      </c>
      <c r="M18" s="19">
        <v>0.0111111111111111</v>
      </c>
      <c r="N18" s="19">
        <v>0.00104602510460251</v>
      </c>
      <c r="O18" s="9" t="s">
        <v>322</v>
      </c>
      <c r="P18" s="9" t="s">
        <v>323</v>
      </c>
      <c r="Q18" s="9" t="s">
        <v>324</v>
      </c>
      <c r="R18" s="9">
        <v>3</v>
      </c>
      <c r="S18" s="9">
        <v>500</v>
      </c>
      <c r="T18" s="9" t="s">
        <v>325</v>
      </c>
      <c r="U18" s="9" t="s">
        <v>244</v>
      </c>
      <c r="Y18" s="9" t="s">
        <v>326</v>
      </c>
      <c r="Z18" s="9" t="s">
        <v>326</v>
      </c>
    </row>
    <row r="19" s="8" customFormat="1" hidden="1" spans="1:26">
      <c r="A19" s="8" t="s">
        <v>327</v>
      </c>
      <c r="B19" s="8" t="s">
        <v>328</v>
      </c>
      <c r="C19" s="8" t="s">
        <v>329</v>
      </c>
      <c r="D19" s="8" t="s">
        <v>330</v>
      </c>
      <c r="E19" s="8" t="s">
        <v>280</v>
      </c>
      <c r="F19" s="8" t="s">
        <v>331</v>
      </c>
      <c r="G19" s="14" t="s">
        <v>332</v>
      </c>
      <c r="H19" s="15" t="s">
        <v>240</v>
      </c>
      <c r="I19" s="8">
        <v>83000</v>
      </c>
      <c r="J19" s="8">
        <v>463000</v>
      </c>
      <c r="L19" s="20">
        <v>5.57831325301205</v>
      </c>
      <c r="M19" s="20">
        <v>0.00602409638554217</v>
      </c>
      <c r="N19" s="20">
        <v>0.00107991360691145</v>
      </c>
      <c r="O19" s="8" t="s">
        <v>333</v>
      </c>
      <c r="P19" s="8" t="s">
        <v>334</v>
      </c>
      <c r="Q19" s="8" t="s">
        <v>243</v>
      </c>
      <c r="R19" s="8">
        <v>3</v>
      </c>
      <c r="S19" s="8">
        <v>500</v>
      </c>
      <c r="T19" s="8" t="s">
        <v>335</v>
      </c>
      <c r="U19" s="8" t="s">
        <v>244</v>
      </c>
      <c r="Y19" s="8" t="s">
        <v>326</v>
      </c>
      <c r="Z19" s="8" t="s">
        <v>326</v>
      </c>
    </row>
    <row r="20" s="8" customFormat="1" hidden="1" spans="1:26">
      <c r="A20" s="8" t="s">
        <v>336</v>
      </c>
      <c r="B20" s="8" t="s">
        <v>337</v>
      </c>
      <c r="C20" s="8" t="s">
        <v>338</v>
      </c>
      <c r="D20" s="8" t="s">
        <v>338</v>
      </c>
      <c r="E20" s="8" t="s">
        <v>239</v>
      </c>
      <c r="F20" s="8" t="s">
        <v>339</v>
      </c>
      <c r="G20" s="14" t="s">
        <v>340</v>
      </c>
      <c r="H20" s="15" t="s">
        <v>240</v>
      </c>
      <c r="I20" s="8">
        <v>10000</v>
      </c>
      <c r="J20" s="8">
        <v>277000</v>
      </c>
      <c r="L20" s="20">
        <v>27.7</v>
      </c>
      <c r="M20" s="20">
        <v>0.03</v>
      </c>
      <c r="N20" s="20">
        <v>0.00108303249097473</v>
      </c>
      <c r="O20" s="8" t="s">
        <v>241</v>
      </c>
      <c r="P20" s="8" t="s">
        <v>269</v>
      </c>
      <c r="Q20" s="8" t="s">
        <v>243</v>
      </c>
      <c r="R20" s="8">
        <v>5</v>
      </c>
      <c r="S20" s="8">
        <v>300</v>
      </c>
      <c r="T20" s="8" t="s">
        <v>340</v>
      </c>
      <c r="U20" s="8" t="s">
        <v>244</v>
      </c>
      <c r="Y20" s="8" t="s">
        <v>326</v>
      </c>
      <c r="Z20" s="8" t="s">
        <v>326</v>
      </c>
    </row>
    <row r="21" s="8" customFormat="1" hidden="1" spans="1:26">
      <c r="A21" s="8" t="s">
        <v>341</v>
      </c>
      <c r="B21" s="8" t="s">
        <v>342</v>
      </c>
      <c r="C21" s="8" t="s">
        <v>343</v>
      </c>
      <c r="D21" s="8" t="s">
        <v>343</v>
      </c>
      <c r="E21" s="8" t="s">
        <v>239</v>
      </c>
      <c r="F21" s="8" t="s">
        <v>344</v>
      </c>
      <c r="G21" s="14" t="s">
        <v>345</v>
      </c>
      <c r="H21" s="15" t="s">
        <v>240</v>
      </c>
      <c r="I21" s="8">
        <v>52000</v>
      </c>
      <c r="J21" s="8">
        <v>430000</v>
      </c>
      <c r="L21" s="20">
        <v>8.26923076923077</v>
      </c>
      <c r="M21" s="20">
        <v>0.00961538461538462</v>
      </c>
      <c r="N21" s="20">
        <v>0.00116279069767442</v>
      </c>
      <c r="O21" s="8" t="s">
        <v>241</v>
      </c>
      <c r="P21" s="8" t="s">
        <v>299</v>
      </c>
      <c r="Q21" s="8" t="s">
        <v>346</v>
      </c>
      <c r="R21" s="8">
        <v>5</v>
      </c>
      <c r="S21" s="8">
        <v>500</v>
      </c>
      <c r="T21" s="8" t="s">
        <v>345</v>
      </c>
      <c r="U21" s="8" t="s">
        <v>244</v>
      </c>
      <c r="Y21" s="8" t="s">
        <v>347</v>
      </c>
      <c r="Z21" s="8" t="s">
        <v>347</v>
      </c>
    </row>
    <row r="22" spans="1:26">
      <c r="A22" s="9" t="s">
        <v>348</v>
      </c>
      <c r="B22" s="9" t="s">
        <v>88</v>
      </c>
      <c r="C22" s="9" t="s">
        <v>89</v>
      </c>
      <c r="D22" s="9" t="s">
        <v>92</v>
      </c>
      <c r="E22" s="9" t="s">
        <v>239</v>
      </c>
      <c r="F22" s="12" t="s">
        <v>90</v>
      </c>
      <c r="G22" s="13" t="s">
        <v>91</v>
      </c>
      <c r="H22" s="10" t="s">
        <v>240</v>
      </c>
      <c r="I22" s="9">
        <v>23000</v>
      </c>
      <c r="J22" s="9">
        <v>240000</v>
      </c>
      <c r="L22" s="19">
        <v>10.4347826086957</v>
      </c>
      <c r="M22" s="19">
        <v>0.0130434782608696</v>
      </c>
      <c r="N22" s="19">
        <v>0.00125</v>
      </c>
      <c r="O22" s="9" t="s">
        <v>241</v>
      </c>
      <c r="P22" s="9" t="s">
        <v>255</v>
      </c>
      <c r="Q22" s="9" t="s">
        <v>349</v>
      </c>
      <c r="R22" s="9">
        <v>3</v>
      </c>
      <c r="S22" s="9">
        <v>300</v>
      </c>
      <c r="T22" s="9" t="s">
        <v>350</v>
      </c>
      <c r="U22" s="9" t="s">
        <v>244</v>
      </c>
      <c r="V22" s="13" t="s">
        <v>351</v>
      </c>
      <c r="Y22" s="9" t="s">
        <v>352</v>
      </c>
      <c r="Z22" s="9" t="s">
        <v>352</v>
      </c>
    </row>
    <row r="23" s="8" customFormat="1" hidden="1" spans="1:26">
      <c r="A23" s="8" t="s">
        <v>353</v>
      </c>
      <c r="B23" s="8" t="s">
        <v>354</v>
      </c>
      <c r="C23" s="8" t="s">
        <v>355</v>
      </c>
      <c r="D23" s="8" t="s">
        <v>355</v>
      </c>
      <c r="E23" s="8" t="s">
        <v>280</v>
      </c>
      <c r="F23" s="8" t="s">
        <v>354</v>
      </c>
      <c r="G23" s="14" t="s">
        <v>356</v>
      </c>
      <c r="H23" s="15" t="s">
        <v>240</v>
      </c>
      <c r="I23" s="8">
        <v>32000</v>
      </c>
      <c r="J23" s="8">
        <v>384000</v>
      </c>
      <c r="L23" s="20">
        <v>12</v>
      </c>
      <c r="M23" s="20">
        <v>0.015625</v>
      </c>
      <c r="N23" s="20">
        <v>0.00130208333333333</v>
      </c>
      <c r="O23" s="8" t="s">
        <v>241</v>
      </c>
      <c r="P23" s="8" t="s">
        <v>269</v>
      </c>
      <c r="Q23" s="8" t="s">
        <v>243</v>
      </c>
      <c r="R23" s="8">
        <v>4</v>
      </c>
      <c r="S23" s="8">
        <v>500</v>
      </c>
      <c r="T23" s="8" t="s">
        <v>357</v>
      </c>
      <c r="U23" s="8" t="s">
        <v>244</v>
      </c>
      <c r="Y23" s="8" t="s">
        <v>358</v>
      </c>
      <c r="Z23" s="8" t="s">
        <v>358</v>
      </c>
    </row>
    <row r="24" s="8" customFormat="1" hidden="1" spans="1:26">
      <c r="A24" s="8" t="s">
        <v>359</v>
      </c>
      <c r="B24" s="8" t="s">
        <v>360</v>
      </c>
      <c r="C24" s="8" t="s">
        <v>361</v>
      </c>
      <c r="D24" s="8" t="s">
        <v>361</v>
      </c>
      <c r="E24" s="8" t="s">
        <v>239</v>
      </c>
      <c r="F24" s="8" t="s">
        <v>360</v>
      </c>
      <c r="G24" s="14" t="s">
        <v>362</v>
      </c>
      <c r="H24" s="15" t="s">
        <v>240</v>
      </c>
      <c r="I24" s="8">
        <v>23000</v>
      </c>
      <c r="J24" s="8">
        <v>230000</v>
      </c>
      <c r="L24" s="20">
        <v>10</v>
      </c>
      <c r="M24" s="20">
        <v>0.0130434782608696</v>
      </c>
      <c r="N24" s="20">
        <v>0.00130434782608696</v>
      </c>
      <c r="O24" s="8" t="s">
        <v>241</v>
      </c>
      <c r="P24" s="8" t="s">
        <v>363</v>
      </c>
      <c r="Q24" s="8" t="s">
        <v>364</v>
      </c>
      <c r="R24" s="8" t="s">
        <v>283</v>
      </c>
      <c r="S24" s="8">
        <v>300</v>
      </c>
      <c r="T24" s="8" t="s">
        <v>362</v>
      </c>
      <c r="U24" s="8" t="s">
        <v>244</v>
      </c>
      <c r="Y24" s="8" t="s">
        <v>365</v>
      </c>
      <c r="Z24" s="8" t="s">
        <v>365</v>
      </c>
    </row>
    <row r="25" spans="1:26">
      <c r="A25" s="9" t="s">
        <v>366</v>
      </c>
      <c r="B25" s="9" t="s">
        <v>95</v>
      </c>
      <c r="C25" s="9" t="s">
        <v>96</v>
      </c>
      <c r="D25" s="9" t="s">
        <v>96</v>
      </c>
      <c r="E25" s="9" t="s">
        <v>239</v>
      </c>
      <c r="F25" s="12" t="s">
        <v>97</v>
      </c>
      <c r="G25" s="13" t="s">
        <v>98</v>
      </c>
      <c r="H25" s="10" t="s">
        <v>240</v>
      </c>
      <c r="I25" s="9">
        <v>45000</v>
      </c>
      <c r="J25" s="9">
        <v>362000</v>
      </c>
      <c r="L25" s="19">
        <v>8.04444444444444</v>
      </c>
      <c r="M25" s="19">
        <v>0.0111111111111111</v>
      </c>
      <c r="N25" s="19">
        <v>0.00138121546961326</v>
      </c>
      <c r="O25" s="9" t="s">
        <v>322</v>
      </c>
      <c r="P25" s="9" t="s">
        <v>367</v>
      </c>
      <c r="Q25" s="9" t="s">
        <v>243</v>
      </c>
      <c r="R25" s="9">
        <v>5</v>
      </c>
      <c r="S25" s="9">
        <v>500</v>
      </c>
      <c r="T25" s="9" t="s">
        <v>368</v>
      </c>
      <c r="U25" s="9" t="s">
        <v>244</v>
      </c>
      <c r="Y25" s="9" t="s">
        <v>365</v>
      </c>
      <c r="Z25" s="9" t="s">
        <v>365</v>
      </c>
    </row>
    <row r="26" s="8" customFormat="1" hidden="1" spans="1:26">
      <c r="A26" s="8" t="s">
        <v>369</v>
      </c>
      <c r="B26" s="8" t="s">
        <v>370</v>
      </c>
      <c r="C26" s="8" t="s">
        <v>343</v>
      </c>
      <c r="D26" s="8" t="s">
        <v>343</v>
      </c>
      <c r="E26" s="8" t="s">
        <v>239</v>
      </c>
      <c r="F26" s="8" t="s">
        <v>371</v>
      </c>
      <c r="G26" s="14" t="s">
        <v>372</v>
      </c>
      <c r="H26" s="15" t="s">
        <v>240</v>
      </c>
      <c r="I26" s="8">
        <v>11000</v>
      </c>
      <c r="J26" s="8">
        <v>210000</v>
      </c>
      <c r="L26" s="20">
        <v>19.0909090909091</v>
      </c>
      <c r="M26" s="20">
        <v>0.0272727272727273</v>
      </c>
      <c r="N26" s="20">
        <v>0.00142857142857143</v>
      </c>
      <c r="O26" s="8" t="s">
        <v>241</v>
      </c>
      <c r="P26" s="8" t="s">
        <v>299</v>
      </c>
      <c r="Q26" s="8" t="s">
        <v>132</v>
      </c>
      <c r="R26" s="8">
        <v>5</v>
      </c>
      <c r="S26" s="8">
        <v>300</v>
      </c>
      <c r="T26" s="8" t="s">
        <v>372</v>
      </c>
      <c r="U26" s="8" t="s">
        <v>244</v>
      </c>
      <c r="Y26" s="8" t="s">
        <v>373</v>
      </c>
      <c r="Z26" s="8" t="s">
        <v>373</v>
      </c>
    </row>
    <row r="27" s="8" customFormat="1" hidden="1" spans="1:26">
      <c r="A27" s="8" t="s">
        <v>374</v>
      </c>
      <c r="B27" s="8" t="s">
        <v>375</v>
      </c>
      <c r="C27" s="8" t="s">
        <v>376</v>
      </c>
      <c r="D27" s="8" t="s">
        <v>376</v>
      </c>
      <c r="E27" s="8" t="s">
        <v>280</v>
      </c>
      <c r="F27" s="8" t="s">
        <v>377</v>
      </c>
      <c r="G27" s="14" t="s">
        <v>378</v>
      </c>
      <c r="H27" s="15" t="s">
        <v>240</v>
      </c>
      <c r="I27" s="8">
        <v>52000</v>
      </c>
      <c r="J27" s="8">
        <v>350000</v>
      </c>
      <c r="L27" s="20">
        <v>6.73076923076923</v>
      </c>
      <c r="M27" s="20">
        <v>0.00961538461538462</v>
      </c>
      <c r="N27" s="20">
        <v>0.00142857142857143</v>
      </c>
      <c r="O27" s="8" t="s">
        <v>322</v>
      </c>
      <c r="P27" s="8" t="s">
        <v>379</v>
      </c>
      <c r="Q27" s="8" t="s">
        <v>243</v>
      </c>
      <c r="R27" s="8">
        <v>3</v>
      </c>
      <c r="S27" s="8">
        <v>500</v>
      </c>
      <c r="T27" s="8" t="s">
        <v>380</v>
      </c>
      <c r="U27" s="8" t="s">
        <v>244</v>
      </c>
      <c r="Y27" s="8" t="s">
        <v>373</v>
      </c>
      <c r="Z27" s="8" t="s">
        <v>373</v>
      </c>
    </row>
    <row r="28" spans="1:26">
      <c r="A28" s="9" t="s">
        <v>381</v>
      </c>
      <c r="B28" s="9" t="s">
        <v>101</v>
      </c>
      <c r="C28" s="9" t="s">
        <v>102</v>
      </c>
      <c r="D28" s="9" t="s">
        <v>104</v>
      </c>
      <c r="E28" s="9" t="s">
        <v>239</v>
      </c>
      <c r="F28" s="12" t="s">
        <v>101</v>
      </c>
      <c r="G28" s="13" t="s">
        <v>103</v>
      </c>
      <c r="H28" s="10" t="s">
        <v>240</v>
      </c>
      <c r="I28" s="9">
        <v>13000</v>
      </c>
      <c r="J28" s="9">
        <v>208000</v>
      </c>
      <c r="L28" s="19">
        <v>16</v>
      </c>
      <c r="M28" s="19">
        <v>0.0230769230769231</v>
      </c>
      <c r="N28" s="19">
        <v>0.00144230769230769</v>
      </c>
      <c r="O28" s="9" t="s">
        <v>382</v>
      </c>
      <c r="P28" s="9" t="s">
        <v>383</v>
      </c>
      <c r="Q28" s="9" t="s">
        <v>384</v>
      </c>
      <c r="R28" s="9">
        <v>3</v>
      </c>
      <c r="S28" s="9">
        <v>300</v>
      </c>
      <c r="T28" s="9" t="s">
        <v>385</v>
      </c>
      <c r="U28" s="9" t="s">
        <v>244</v>
      </c>
      <c r="Y28" s="9" t="s">
        <v>373</v>
      </c>
      <c r="Z28" s="9" t="s">
        <v>373</v>
      </c>
    </row>
    <row r="29" s="8" customFormat="1" hidden="1" spans="1:26">
      <c r="A29" s="8" t="s">
        <v>386</v>
      </c>
      <c r="B29" s="8" t="s">
        <v>387</v>
      </c>
      <c r="C29" s="8" t="s">
        <v>388</v>
      </c>
      <c r="D29" s="8" t="s">
        <v>389</v>
      </c>
      <c r="E29" s="8" t="s">
        <v>239</v>
      </c>
      <c r="F29" s="8" t="s">
        <v>390</v>
      </c>
      <c r="G29" s="14" t="s">
        <v>391</v>
      </c>
      <c r="H29" s="15" t="s">
        <v>240</v>
      </c>
      <c r="I29" s="8">
        <v>25000</v>
      </c>
      <c r="J29" s="8">
        <v>179000</v>
      </c>
      <c r="L29" s="20">
        <v>7.16</v>
      </c>
      <c r="M29" s="20">
        <v>0.012</v>
      </c>
      <c r="N29" s="20">
        <v>0.00167597765363128</v>
      </c>
      <c r="O29" s="8" t="s">
        <v>322</v>
      </c>
      <c r="P29" s="8" t="s">
        <v>392</v>
      </c>
      <c r="Q29" s="8" t="s">
        <v>243</v>
      </c>
      <c r="R29" s="8">
        <v>7</v>
      </c>
      <c r="S29" s="8">
        <v>300</v>
      </c>
      <c r="T29" s="8" t="s">
        <v>393</v>
      </c>
      <c r="U29" s="8" t="s">
        <v>244</v>
      </c>
      <c r="Y29" s="8" t="s">
        <v>394</v>
      </c>
      <c r="Z29" s="8" t="s">
        <v>394</v>
      </c>
    </row>
    <row r="30" s="8" customFormat="1" hidden="1" spans="1:26">
      <c r="A30" s="8" t="s">
        <v>395</v>
      </c>
      <c r="B30" s="8" t="s">
        <v>396</v>
      </c>
      <c r="C30" s="8" t="s">
        <v>397</v>
      </c>
      <c r="D30" s="8" t="s">
        <v>398</v>
      </c>
      <c r="E30" s="8" t="s">
        <v>239</v>
      </c>
      <c r="F30" s="8" t="s">
        <v>396</v>
      </c>
      <c r="G30" s="14" t="s">
        <v>399</v>
      </c>
      <c r="H30" s="15" t="s">
        <v>240</v>
      </c>
      <c r="I30" s="8">
        <v>25000</v>
      </c>
      <c r="J30" s="8">
        <v>171000</v>
      </c>
      <c r="L30" s="20">
        <v>6.84</v>
      </c>
      <c r="M30" s="20">
        <v>0.012</v>
      </c>
      <c r="N30" s="20">
        <v>0.00175438596491228</v>
      </c>
      <c r="O30" s="8" t="s">
        <v>241</v>
      </c>
      <c r="P30" s="8" t="s">
        <v>400</v>
      </c>
      <c r="Q30" s="8" t="s">
        <v>243</v>
      </c>
      <c r="R30" s="8">
        <v>3</v>
      </c>
      <c r="S30" s="8">
        <v>300</v>
      </c>
      <c r="T30" s="8" t="s">
        <v>401</v>
      </c>
      <c r="U30" s="8" t="s">
        <v>244</v>
      </c>
      <c r="Y30" s="8" t="s">
        <v>402</v>
      </c>
      <c r="Z30" s="8" t="s">
        <v>402</v>
      </c>
    </row>
    <row r="31" spans="1:26">
      <c r="A31" s="9" t="s">
        <v>403</v>
      </c>
      <c r="B31" s="9" t="s">
        <v>106</v>
      </c>
      <c r="C31" s="9" t="s">
        <v>107</v>
      </c>
      <c r="D31" s="9" t="s">
        <v>107</v>
      </c>
      <c r="E31" s="9" t="s">
        <v>239</v>
      </c>
      <c r="F31" s="12" t="s">
        <v>108</v>
      </c>
      <c r="G31" s="13" t="s">
        <v>109</v>
      </c>
      <c r="H31" s="10" t="s">
        <v>240</v>
      </c>
      <c r="I31" s="9">
        <v>36000</v>
      </c>
      <c r="J31" s="9">
        <v>283000</v>
      </c>
      <c r="L31" s="19">
        <v>7.86111111111111</v>
      </c>
      <c r="M31" s="19">
        <v>0.0138888888888889</v>
      </c>
      <c r="N31" s="19">
        <v>0.00176678445229682</v>
      </c>
      <c r="O31" s="9" t="s">
        <v>241</v>
      </c>
      <c r="P31" s="9" t="s">
        <v>301</v>
      </c>
      <c r="Q31" s="9" t="s">
        <v>243</v>
      </c>
      <c r="R31" s="9">
        <v>5</v>
      </c>
      <c r="S31" s="9">
        <v>500</v>
      </c>
      <c r="T31" s="9" t="s">
        <v>109</v>
      </c>
      <c r="U31" s="9" t="s">
        <v>244</v>
      </c>
      <c r="Y31" s="9" t="s">
        <v>402</v>
      </c>
      <c r="Z31" s="9" t="s">
        <v>402</v>
      </c>
    </row>
    <row r="32" s="8" customFormat="1" hidden="1" spans="1:26">
      <c r="A32" s="8" t="s">
        <v>404</v>
      </c>
      <c r="B32" s="8" t="s">
        <v>405</v>
      </c>
      <c r="C32" s="8" t="s">
        <v>406</v>
      </c>
      <c r="D32" s="8" t="s">
        <v>407</v>
      </c>
      <c r="E32" s="8" t="s">
        <v>280</v>
      </c>
      <c r="F32" s="8" t="s">
        <v>408</v>
      </c>
      <c r="G32" s="14" t="s">
        <v>409</v>
      </c>
      <c r="H32" s="15" t="s">
        <v>240</v>
      </c>
      <c r="I32" s="8">
        <v>64000</v>
      </c>
      <c r="J32" s="8">
        <v>264000</v>
      </c>
      <c r="L32" s="20">
        <v>4.125</v>
      </c>
      <c r="M32" s="20">
        <v>0.0078125</v>
      </c>
      <c r="N32" s="20">
        <v>0.00189393939393939</v>
      </c>
      <c r="O32" s="8" t="s">
        <v>322</v>
      </c>
      <c r="P32" s="8" t="s">
        <v>410</v>
      </c>
      <c r="Q32" s="8" t="s">
        <v>411</v>
      </c>
      <c r="R32" s="8">
        <v>3</v>
      </c>
      <c r="S32" s="8">
        <v>500</v>
      </c>
      <c r="T32" s="8" t="s">
        <v>412</v>
      </c>
      <c r="U32" s="8" t="s">
        <v>244</v>
      </c>
      <c r="Y32" s="8" t="s">
        <v>413</v>
      </c>
      <c r="Z32" s="8" t="s">
        <v>413</v>
      </c>
    </row>
    <row r="33" s="8" customFormat="1" hidden="1" spans="1:26">
      <c r="A33" s="8" t="s">
        <v>132</v>
      </c>
      <c r="B33" s="8" t="s">
        <v>414</v>
      </c>
      <c r="C33" s="8" t="s">
        <v>415</v>
      </c>
      <c r="D33" s="8" t="s">
        <v>415</v>
      </c>
      <c r="E33" s="8" t="s">
        <v>239</v>
      </c>
      <c r="F33" s="8" t="s">
        <v>416</v>
      </c>
      <c r="G33" s="14" t="s">
        <v>417</v>
      </c>
      <c r="H33" s="15" t="s">
        <v>240</v>
      </c>
      <c r="I33" s="8">
        <v>31000</v>
      </c>
      <c r="J33" s="8">
        <v>232000</v>
      </c>
      <c r="L33" s="20">
        <v>7.48387096774194</v>
      </c>
      <c r="M33" s="20">
        <v>0.0161290322580645</v>
      </c>
      <c r="N33" s="20">
        <v>0.0021551724137931</v>
      </c>
      <c r="O33" s="8" t="s">
        <v>241</v>
      </c>
      <c r="P33" s="8" t="s">
        <v>400</v>
      </c>
      <c r="Q33" s="8" t="s">
        <v>243</v>
      </c>
      <c r="R33" s="8">
        <v>3</v>
      </c>
      <c r="S33" s="8">
        <v>500</v>
      </c>
      <c r="T33" s="8" t="s">
        <v>418</v>
      </c>
      <c r="U33" s="8" t="s">
        <v>244</v>
      </c>
      <c r="Y33" s="8" t="s">
        <v>419</v>
      </c>
      <c r="Z33" s="8" t="s">
        <v>419</v>
      </c>
    </row>
    <row r="34" s="9" customFormat="1" spans="1:26">
      <c r="A34" s="9" t="s">
        <v>420</v>
      </c>
      <c r="B34" s="9" t="s">
        <v>113</v>
      </c>
      <c r="C34" s="9" t="s">
        <v>114</v>
      </c>
      <c r="D34" s="9" t="s">
        <v>117</v>
      </c>
      <c r="E34" s="9" t="s">
        <v>239</v>
      </c>
      <c r="F34" s="12" t="s">
        <v>115</v>
      </c>
      <c r="G34" s="16" t="s">
        <v>116</v>
      </c>
      <c r="H34" s="10" t="s">
        <v>240</v>
      </c>
      <c r="I34" s="9">
        <v>11000</v>
      </c>
      <c r="J34" s="9">
        <v>133000</v>
      </c>
      <c r="L34" s="19">
        <v>12.0909090909091</v>
      </c>
      <c r="M34" s="19">
        <v>0.0272727272727273</v>
      </c>
      <c r="N34" s="19">
        <v>0.00225563909774436</v>
      </c>
      <c r="O34" s="9" t="s">
        <v>268</v>
      </c>
      <c r="P34" s="9" t="s">
        <v>421</v>
      </c>
      <c r="Q34" s="9" t="s">
        <v>422</v>
      </c>
      <c r="R34" s="9">
        <v>4</v>
      </c>
      <c r="S34" s="9">
        <v>300</v>
      </c>
      <c r="T34" s="9" t="s">
        <v>423</v>
      </c>
      <c r="U34" s="9" t="s">
        <v>244</v>
      </c>
      <c r="Y34" s="9" t="s">
        <v>424</v>
      </c>
      <c r="Z34" s="9" t="s">
        <v>424</v>
      </c>
    </row>
    <row r="35" s="8" customFormat="1" hidden="1" spans="1:26">
      <c r="A35" s="8" t="s">
        <v>425</v>
      </c>
      <c r="B35" s="8" t="s">
        <v>426</v>
      </c>
      <c r="C35" s="8" t="s">
        <v>427</v>
      </c>
      <c r="D35" s="8" t="s">
        <v>428</v>
      </c>
      <c r="E35" s="8" t="s">
        <v>280</v>
      </c>
      <c r="F35" s="8" t="s">
        <v>429</v>
      </c>
      <c r="G35" s="14" t="s">
        <v>430</v>
      </c>
      <c r="H35" s="15" t="s">
        <v>240</v>
      </c>
      <c r="I35" s="8">
        <v>21000</v>
      </c>
      <c r="J35" s="8">
        <v>131000</v>
      </c>
      <c r="L35" s="20">
        <v>6.23809523809524</v>
      </c>
      <c r="M35" s="20">
        <v>0.0142857142857143</v>
      </c>
      <c r="N35" s="20">
        <v>0.00229007633587786</v>
      </c>
      <c r="O35" s="8" t="s">
        <v>322</v>
      </c>
      <c r="P35" s="8" t="s">
        <v>269</v>
      </c>
      <c r="Q35" s="8" t="s">
        <v>243</v>
      </c>
      <c r="R35" s="8">
        <v>5</v>
      </c>
      <c r="S35" s="8">
        <v>300</v>
      </c>
      <c r="T35" s="8" t="s">
        <v>431</v>
      </c>
      <c r="U35" s="8" t="s">
        <v>244</v>
      </c>
      <c r="Y35" s="8" t="s">
        <v>432</v>
      </c>
      <c r="Z35" s="8" t="s">
        <v>432</v>
      </c>
    </row>
    <row r="36" s="8" customFormat="1" hidden="1" spans="1:26">
      <c r="A36" s="8" t="s">
        <v>433</v>
      </c>
      <c r="B36" s="8" t="s">
        <v>434</v>
      </c>
      <c r="C36" s="9" t="s">
        <v>435</v>
      </c>
      <c r="D36" s="9" t="s">
        <v>436</v>
      </c>
      <c r="E36" s="9" t="s">
        <v>239</v>
      </c>
      <c r="F36" s="8" t="s">
        <v>434</v>
      </c>
      <c r="G36" s="14" t="s">
        <v>437</v>
      </c>
      <c r="H36" s="15" t="s">
        <v>240</v>
      </c>
      <c r="I36" s="8">
        <v>17000</v>
      </c>
      <c r="J36" s="8">
        <v>130000</v>
      </c>
      <c r="L36" s="20">
        <v>7.64705882352941</v>
      </c>
      <c r="M36" s="20">
        <v>0.0176470588235294</v>
      </c>
      <c r="N36" s="20">
        <v>0.00230769230769231</v>
      </c>
      <c r="O36" s="8" t="s">
        <v>268</v>
      </c>
      <c r="P36" s="8" t="s">
        <v>438</v>
      </c>
      <c r="Q36" s="8" t="s">
        <v>439</v>
      </c>
      <c r="R36" s="8">
        <v>5</v>
      </c>
      <c r="S36" s="8">
        <v>300</v>
      </c>
      <c r="T36" s="8" t="s">
        <v>440</v>
      </c>
      <c r="U36" s="8" t="s">
        <v>244</v>
      </c>
      <c r="Y36" s="8" t="s">
        <v>441</v>
      </c>
      <c r="Z36" s="8" t="s">
        <v>441</v>
      </c>
    </row>
    <row r="37" s="8" customFormat="1" hidden="1" spans="1:26">
      <c r="A37" s="8" t="s">
        <v>442</v>
      </c>
      <c r="B37" s="8" t="s">
        <v>443</v>
      </c>
      <c r="C37" s="8" t="s">
        <v>444</v>
      </c>
      <c r="D37" s="8" t="s">
        <v>445</v>
      </c>
      <c r="E37" s="8" t="s">
        <v>239</v>
      </c>
      <c r="F37" s="8" t="s">
        <v>446</v>
      </c>
      <c r="G37" s="14" t="s">
        <v>447</v>
      </c>
      <c r="H37" s="15" t="s">
        <v>240</v>
      </c>
      <c r="I37" s="8">
        <v>11000</v>
      </c>
      <c r="J37" s="8">
        <v>128000</v>
      </c>
      <c r="L37" s="20">
        <v>11.6363636363636</v>
      </c>
      <c r="M37" s="20">
        <v>0.0272727272727273</v>
      </c>
      <c r="N37" s="20">
        <v>0.00234375</v>
      </c>
      <c r="O37" s="8" t="s">
        <v>241</v>
      </c>
      <c r="P37" s="8" t="s">
        <v>448</v>
      </c>
      <c r="Q37" s="8" t="s">
        <v>449</v>
      </c>
      <c r="R37" s="8">
        <v>7</v>
      </c>
      <c r="S37" s="8">
        <v>300</v>
      </c>
      <c r="T37" s="8" t="s">
        <v>450</v>
      </c>
      <c r="U37" s="8" t="s">
        <v>244</v>
      </c>
      <c r="Y37" s="8" t="s">
        <v>451</v>
      </c>
      <c r="Z37" s="8" t="s">
        <v>451</v>
      </c>
    </row>
    <row r="38" s="8" customFormat="1" hidden="1" spans="1:26">
      <c r="A38" s="8" t="s">
        <v>452</v>
      </c>
      <c r="B38" s="8" t="s">
        <v>453</v>
      </c>
      <c r="C38" s="8" t="s">
        <v>454</v>
      </c>
      <c r="D38" s="8" t="s">
        <v>455</v>
      </c>
      <c r="E38" s="8" t="s">
        <v>280</v>
      </c>
      <c r="F38" s="8" t="s">
        <v>453</v>
      </c>
      <c r="G38" s="14" t="s">
        <v>456</v>
      </c>
      <c r="H38" s="15" t="s">
        <v>240</v>
      </c>
      <c r="I38" s="8">
        <v>41000</v>
      </c>
      <c r="J38" s="8">
        <v>210000</v>
      </c>
      <c r="L38" s="20">
        <v>5.1219512195122</v>
      </c>
      <c r="M38" s="20">
        <v>0.0121951219512195</v>
      </c>
      <c r="N38" s="20">
        <v>0.00238095238095238</v>
      </c>
      <c r="O38" s="8" t="s">
        <v>322</v>
      </c>
      <c r="P38" s="8" t="s">
        <v>457</v>
      </c>
      <c r="Q38" s="8" t="s">
        <v>439</v>
      </c>
      <c r="R38" s="8">
        <v>7</v>
      </c>
      <c r="S38" s="8">
        <v>500</v>
      </c>
      <c r="T38" s="8" t="s">
        <v>458</v>
      </c>
      <c r="U38" s="8" t="s">
        <v>244</v>
      </c>
      <c r="Y38" s="8" t="s">
        <v>459</v>
      </c>
      <c r="Z38" s="8" t="s">
        <v>459</v>
      </c>
    </row>
    <row r="39" s="8" customFormat="1" hidden="1" spans="1:26">
      <c r="A39" s="8" t="s">
        <v>460</v>
      </c>
      <c r="B39" s="8" t="s">
        <v>461</v>
      </c>
      <c r="C39" s="8" t="s">
        <v>462</v>
      </c>
      <c r="D39" s="8" t="s">
        <v>462</v>
      </c>
      <c r="E39" s="8" t="s">
        <v>239</v>
      </c>
      <c r="F39" s="8" t="s">
        <v>461</v>
      </c>
      <c r="G39" s="14" t="s">
        <v>463</v>
      </c>
      <c r="H39" s="15" t="s">
        <v>240</v>
      </c>
      <c r="I39" s="8">
        <v>45000</v>
      </c>
      <c r="J39" s="8">
        <v>210000</v>
      </c>
      <c r="L39" s="20">
        <v>4.66666666666667</v>
      </c>
      <c r="M39" s="20">
        <v>0.0111111111111111</v>
      </c>
      <c r="N39" s="20">
        <v>0.00238095238095238</v>
      </c>
      <c r="O39" s="8" t="s">
        <v>241</v>
      </c>
      <c r="P39" s="8" t="s">
        <v>269</v>
      </c>
      <c r="Q39" s="8" t="s">
        <v>243</v>
      </c>
      <c r="R39" s="8">
        <v>4</v>
      </c>
      <c r="S39" s="8">
        <v>500</v>
      </c>
      <c r="T39" s="8" t="s">
        <v>464</v>
      </c>
      <c r="U39" s="8" t="s">
        <v>244</v>
      </c>
      <c r="Y39" s="8" t="s">
        <v>465</v>
      </c>
      <c r="Z39" s="8" t="s">
        <v>465</v>
      </c>
    </row>
    <row r="40" s="8" customFormat="1" hidden="1" spans="1:26">
      <c r="A40" s="8" t="s">
        <v>466</v>
      </c>
      <c r="B40" s="8" t="s">
        <v>467</v>
      </c>
      <c r="C40" s="8" t="s">
        <v>468</v>
      </c>
      <c r="D40" s="8" t="s">
        <v>468</v>
      </c>
      <c r="E40" s="8" t="s">
        <v>280</v>
      </c>
      <c r="F40" s="8" t="s">
        <v>469</v>
      </c>
      <c r="G40" s="14" t="s">
        <v>470</v>
      </c>
      <c r="H40" s="15" t="s">
        <v>240</v>
      </c>
      <c r="I40" s="8">
        <v>12000</v>
      </c>
      <c r="J40" s="8">
        <v>120000</v>
      </c>
      <c r="L40" s="20">
        <v>10</v>
      </c>
      <c r="M40" s="20">
        <v>0.025</v>
      </c>
      <c r="N40" s="20">
        <v>0.0025</v>
      </c>
      <c r="O40" s="8" t="s">
        <v>241</v>
      </c>
      <c r="P40" s="8" t="s">
        <v>471</v>
      </c>
      <c r="Q40" s="8" t="s">
        <v>243</v>
      </c>
      <c r="R40" s="8" t="s">
        <v>289</v>
      </c>
      <c r="S40" s="8">
        <v>300</v>
      </c>
      <c r="T40" s="8" t="s">
        <v>470</v>
      </c>
      <c r="U40" s="8" t="s">
        <v>244</v>
      </c>
      <c r="Y40" s="8" t="s">
        <v>472</v>
      </c>
      <c r="Z40" s="8" t="s">
        <v>472</v>
      </c>
    </row>
    <row r="41" s="8" customFormat="1" hidden="1" spans="1:26">
      <c r="A41" s="8" t="s">
        <v>473</v>
      </c>
      <c r="B41" s="8" t="s">
        <v>474</v>
      </c>
      <c r="C41" s="8" t="s">
        <v>475</v>
      </c>
      <c r="D41" s="8" t="s">
        <v>476</v>
      </c>
      <c r="E41" s="8" t="s">
        <v>239</v>
      </c>
      <c r="F41" s="8" t="s">
        <v>477</v>
      </c>
      <c r="G41" s="14" t="s">
        <v>478</v>
      </c>
      <c r="H41" s="15" t="s">
        <v>240</v>
      </c>
      <c r="I41" s="8">
        <v>20398</v>
      </c>
      <c r="J41" s="8">
        <v>117000</v>
      </c>
      <c r="L41" s="20">
        <v>5.73585645651534</v>
      </c>
      <c r="M41" s="20">
        <v>0.0147073242474752</v>
      </c>
      <c r="N41" s="20">
        <v>0.00256410256410256</v>
      </c>
      <c r="O41" s="8" t="s">
        <v>241</v>
      </c>
      <c r="P41" s="8" t="s">
        <v>392</v>
      </c>
      <c r="Q41" s="8" t="s">
        <v>479</v>
      </c>
      <c r="R41" s="8">
        <v>5</v>
      </c>
      <c r="S41" s="8">
        <v>300</v>
      </c>
      <c r="T41" s="8" t="s">
        <v>480</v>
      </c>
      <c r="U41" s="8" t="s">
        <v>244</v>
      </c>
      <c r="Y41" s="8" t="s">
        <v>481</v>
      </c>
      <c r="Z41" s="8" t="s">
        <v>481</v>
      </c>
    </row>
    <row r="42" s="8" customFormat="1" hidden="1" spans="1:26">
      <c r="A42" s="8" t="s">
        <v>482</v>
      </c>
      <c r="B42" s="8" t="s">
        <v>483</v>
      </c>
      <c r="C42" s="8" t="s">
        <v>484</v>
      </c>
      <c r="D42" s="8" t="s">
        <v>485</v>
      </c>
      <c r="E42" s="8" t="s">
        <v>239</v>
      </c>
      <c r="F42" s="8" t="s">
        <v>486</v>
      </c>
      <c r="G42" s="14" t="s">
        <v>487</v>
      </c>
      <c r="H42" s="15" t="s">
        <v>240</v>
      </c>
      <c r="I42" s="8">
        <v>32000</v>
      </c>
      <c r="J42" s="8">
        <v>189000</v>
      </c>
      <c r="L42" s="20">
        <v>5.90625</v>
      </c>
      <c r="M42" s="20">
        <v>0.015625</v>
      </c>
      <c r="N42" s="20">
        <v>0.00264550264550265</v>
      </c>
      <c r="O42" s="8" t="s">
        <v>241</v>
      </c>
      <c r="P42" s="8" t="s">
        <v>488</v>
      </c>
      <c r="Q42" s="8" t="s">
        <v>346</v>
      </c>
      <c r="R42" s="8">
        <v>5</v>
      </c>
      <c r="S42" s="8">
        <v>500</v>
      </c>
      <c r="T42" s="8" t="s">
        <v>489</v>
      </c>
      <c r="U42" s="8" t="s">
        <v>244</v>
      </c>
      <c r="Y42" s="8" t="s">
        <v>490</v>
      </c>
      <c r="Z42" s="8" t="s">
        <v>490</v>
      </c>
    </row>
    <row r="43" s="8" customFormat="1" hidden="1" spans="1:26">
      <c r="A43" s="8" t="s">
        <v>491</v>
      </c>
      <c r="B43" s="8" t="s">
        <v>492</v>
      </c>
      <c r="C43" s="8" t="s">
        <v>493</v>
      </c>
      <c r="D43" s="8" t="s">
        <v>494</v>
      </c>
      <c r="E43" s="8" t="s">
        <v>280</v>
      </c>
      <c r="F43" s="8" t="s">
        <v>492</v>
      </c>
      <c r="G43" s="8" t="s">
        <v>495</v>
      </c>
      <c r="H43" s="15" t="s">
        <v>240</v>
      </c>
      <c r="I43" s="8">
        <v>15000</v>
      </c>
      <c r="J43" s="8">
        <v>113000</v>
      </c>
      <c r="L43" s="20">
        <v>7.53333333333333</v>
      </c>
      <c r="M43" s="20">
        <v>0.02</v>
      </c>
      <c r="N43" s="20">
        <v>0.00265486725663717</v>
      </c>
      <c r="O43" s="8" t="s">
        <v>322</v>
      </c>
      <c r="P43" s="8" t="s">
        <v>496</v>
      </c>
      <c r="Q43" s="8" t="s">
        <v>243</v>
      </c>
      <c r="R43" s="8">
        <v>5</v>
      </c>
      <c r="S43" s="8">
        <v>300</v>
      </c>
      <c r="T43" s="8" t="s">
        <v>497</v>
      </c>
      <c r="U43" s="8" t="s">
        <v>244</v>
      </c>
      <c r="Y43" s="8" t="s">
        <v>490</v>
      </c>
      <c r="Z43" s="8" t="s">
        <v>490</v>
      </c>
    </row>
    <row r="44" s="8" customFormat="1" hidden="1" spans="1:26">
      <c r="A44" s="8" t="s">
        <v>498</v>
      </c>
      <c r="B44" s="8" t="s">
        <v>499</v>
      </c>
      <c r="C44" s="8" t="s">
        <v>500</v>
      </c>
      <c r="D44" s="8" t="s">
        <v>501</v>
      </c>
      <c r="E44" s="8" t="s">
        <v>280</v>
      </c>
      <c r="F44" s="8" t="s">
        <v>502</v>
      </c>
      <c r="G44" s="14" t="s">
        <v>503</v>
      </c>
      <c r="H44" s="15" t="s">
        <v>240</v>
      </c>
      <c r="I44" s="8">
        <v>43000</v>
      </c>
      <c r="J44" s="8">
        <v>186000</v>
      </c>
      <c r="L44" s="20">
        <v>4.32558139534884</v>
      </c>
      <c r="M44" s="20">
        <v>0.0116279069767442</v>
      </c>
      <c r="N44" s="20">
        <v>0.00268817204301075</v>
      </c>
      <c r="O44" s="8" t="s">
        <v>241</v>
      </c>
      <c r="P44" s="8" t="s">
        <v>504</v>
      </c>
      <c r="Q44" s="8" t="s">
        <v>505</v>
      </c>
      <c r="R44" s="8">
        <v>1</v>
      </c>
      <c r="S44" s="8">
        <v>500</v>
      </c>
      <c r="T44" s="8" t="s">
        <v>506</v>
      </c>
      <c r="U44" s="8" t="s">
        <v>244</v>
      </c>
      <c r="Y44" s="8" t="s">
        <v>507</v>
      </c>
      <c r="Z44" s="8" t="s">
        <v>507</v>
      </c>
    </row>
    <row r="45" s="8" customFormat="1" hidden="1" spans="1:26">
      <c r="A45" s="8" t="s">
        <v>508</v>
      </c>
      <c r="B45" s="8" t="s">
        <v>509</v>
      </c>
      <c r="C45" s="8" t="s">
        <v>510</v>
      </c>
      <c r="D45" s="8" t="s">
        <v>511</v>
      </c>
      <c r="E45" s="8" t="s">
        <v>239</v>
      </c>
      <c r="F45" s="8" t="s">
        <v>512</v>
      </c>
      <c r="G45" s="14" t="s">
        <v>513</v>
      </c>
      <c r="H45" s="15" t="s">
        <v>240</v>
      </c>
      <c r="I45" s="8">
        <v>14000</v>
      </c>
      <c r="J45" s="8">
        <v>102000</v>
      </c>
      <c r="L45" s="20">
        <v>7.28571428571429</v>
      </c>
      <c r="M45" s="20">
        <v>0.0214285714285714</v>
      </c>
      <c r="N45" s="20">
        <v>0.00294117647058824</v>
      </c>
      <c r="O45" s="8" t="s">
        <v>241</v>
      </c>
      <c r="P45" s="8" t="s">
        <v>514</v>
      </c>
      <c r="Q45" s="8" t="s">
        <v>479</v>
      </c>
      <c r="R45" s="8">
        <v>7</v>
      </c>
      <c r="S45" s="8">
        <v>300</v>
      </c>
      <c r="T45" s="8" t="s">
        <v>515</v>
      </c>
      <c r="U45" s="8" t="s">
        <v>244</v>
      </c>
      <c r="V45" s="14" t="s">
        <v>516</v>
      </c>
      <c r="Y45" s="8" t="s">
        <v>517</v>
      </c>
      <c r="Z45" s="8" t="s">
        <v>517</v>
      </c>
    </row>
    <row r="46" spans="1:26">
      <c r="A46" s="9" t="s">
        <v>518</v>
      </c>
      <c r="B46" s="9" t="s">
        <v>120</v>
      </c>
      <c r="C46" s="9" t="s">
        <v>121</v>
      </c>
      <c r="D46" s="9" t="s">
        <v>124</v>
      </c>
      <c r="E46" s="9" t="s">
        <v>280</v>
      </c>
      <c r="F46" s="12" t="s">
        <v>122</v>
      </c>
      <c r="G46" s="13" t="s">
        <v>123</v>
      </c>
      <c r="H46" s="10" t="s">
        <v>240</v>
      </c>
      <c r="I46" s="9">
        <v>30000</v>
      </c>
      <c r="J46" s="9">
        <v>170000</v>
      </c>
      <c r="L46" s="19">
        <v>5.66666666666667</v>
      </c>
      <c r="M46" s="19">
        <v>0.0166666666666667</v>
      </c>
      <c r="N46" s="19">
        <v>0.00294117647058824</v>
      </c>
      <c r="O46" s="9" t="s">
        <v>322</v>
      </c>
      <c r="P46" s="9" t="s">
        <v>334</v>
      </c>
      <c r="Q46" s="9" t="s">
        <v>243</v>
      </c>
      <c r="R46" s="9">
        <v>5</v>
      </c>
      <c r="S46" s="9">
        <v>500</v>
      </c>
      <c r="T46" s="9" t="s">
        <v>519</v>
      </c>
      <c r="U46" s="9" t="s">
        <v>244</v>
      </c>
      <c r="Y46" s="9" t="s">
        <v>517</v>
      </c>
      <c r="Z46" s="9" t="s">
        <v>517</v>
      </c>
    </row>
    <row r="47" s="8" customFormat="1" hidden="1" spans="1:26">
      <c r="A47" s="8" t="s">
        <v>520</v>
      </c>
      <c r="B47" s="8" t="s">
        <v>521</v>
      </c>
      <c r="C47" s="8" t="s">
        <v>522</v>
      </c>
      <c r="D47" s="8" t="s">
        <v>523</v>
      </c>
      <c r="E47" s="8" t="s">
        <v>239</v>
      </c>
      <c r="F47" s="8" t="s">
        <v>521</v>
      </c>
      <c r="G47" s="14" t="s">
        <v>524</v>
      </c>
      <c r="H47" s="15" t="s">
        <v>240</v>
      </c>
      <c r="I47" s="8">
        <v>10280</v>
      </c>
      <c r="J47" s="8">
        <v>98000</v>
      </c>
      <c r="L47" s="20">
        <v>9.53307392996109</v>
      </c>
      <c r="M47" s="20">
        <v>0.0291828793774319</v>
      </c>
      <c r="N47" s="20">
        <v>0.00306122448979592</v>
      </c>
      <c r="O47" s="8" t="s">
        <v>241</v>
      </c>
      <c r="P47" s="8" t="s">
        <v>525</v>
      </c>
      <c r="Q47" s="8" t="s">
        <v>526</v>
      </c>
      <c r="R47" s="8">
        <v>3</v>
      </c>
      <c r="S47" s="8">
        <v>300</v>
      </c>
      <c r="T47" s="8" t="s">
        <v>527</v>
      </c>
      <c r="U47" s="8" t="s">
        <v>244</v>
      </c>
      <c r="Y47" s="8" t="s">
        <v>528</v>
      </c>
      <c r="Z47" s="8" t="s">
        <v>528</v>
      </c>
    </row>
    <row r="48" spans="1:26">
      <c r="A48" s="9" t="s">
        <v>529</v>
      </c>
      <c r="B48" s="9" t="s">
        <v>127</v>
      </c>
      <c r="C48" s="9" t="s">
        <v>128</v>
      </c>
      <c r="D48" s="9" t="s">
        <v>130</v>
      </c>
      <c r="E48" s="9" t="s">
        <v>239</v>
      </c>
      <c r="F48" s="12" t="s">
        <v>127</v>
      </c>
      <c r="G48" s="13" t="s">
        <v>129</v>
      </c>
      <c r="H48" s="10" t="s">
        <v>240</v>
      </c>
      <c r="I48" s="9">
        <v>33000</v>
      </c>
      <c r="J48" s="9">
        <v>163000</v>
      </c>
      <c r="L48" s="19">
        <v>4.93939393939394</v>
      </c>
      <c r="M48" s="19">
        <v>0.0151515151515152</v>
      </c>
      <c r="N48" s="19">
        <v>0.00306748466257669</v>
      </c>
      <c r="O48" s="9" t="s">
        <v>322</v>
      </c>
      <c r="P48" s="9" t="s">
        <v>530</v>
      </c>
      <c r="Q48" s="9" t="s">
        <v>243</v>
      </c>
      <c r="R48" s="9">
        <v>5</v>
      </c>
      <c r="S48" s="9">
        <v>500</v>
      </c>
      <c r="T48" s="9" t="s">
        <v>531</v>
      </c>
      <c r="U48" s="9" t="s">
        <v>244</v>
      </c>
      <c r="Y48" s="9" t="s">
        <v>532</v>
      </c>
      <c r="Z48" s="9" t="s">
        <v>532</v>
      </c>
    </row>
    <row r="49" spans="1:26">
      <c r="A49" s="9" t="s">
        <v>533</v>
      </c>
      <c r="B49" s="9" t="s">
        <v>132</v>
      </c>
      <c r="C49" s="9" t="s">
        <v>133</v>
      </c>
      <c r="D49" s="9" t="s">
        <v>135</v>
      </c>
      <c r="E49" s="9" t="s">
        <v>239</v>
      </c>
      <c r="F49" s="12" t="s">
        <v>133</v>
      </c>
      <c r="G49" s="13" t="s">
        <v>134</v>
      </c>
      <c r="H49" s="10" t="s">
        <v>240</v>
      </c>
      <c r="I49" s="9">
        <v>47000</v>
      </c>
      <c r="J49" s="9">
        <v>160000</v>
      </c>
      <c r="L49" s="19">
        <v>3.40425531914894</v>
      </c>
      <c r="M49" s="19">
        <v>0.0106382978723404</v>
      </c>
      <c r="N49" s="19">
        <v>0.003125</v>
      </c>
      <c r="O49" s="9" t="s">
        <v>241</v>
      </c>
      <c r="P49" s="9" t="s">
        <v>534</v>
      </c>
      <c r="Q49" s="9" t="s">
        <v>274</v>
      </c>
      <c r="R49" s="9" t="s">
        <v>535</v>
      </c>
      <c r="S49" s="9">
        <v>500</v>
      </c>
      <c r="T49" s="13" t="s">
        <v>536</v>
      </c>
      <c r="U49" s="9" t="s">
        <v>244</v>
      </c>
      <c r="Y49" s="9" t="s">
        <v>537</v>
      </c>
      <c r="Z49" s="9" t="s">
        <v>537</v>
      </c>
    </row>
    <row r="50" s="8" customFormat="1" hidden="1" spans="1:26">
      <c r="A50" s="8" t="s">
        <v>538</v>
      </c>
      <c r="B50" s="8" t="s">
        <v>539</v>
      </c>
      <c r="C50" s="8" t="s">
        <v>540</v>
      </c>
      <c r="D50" s="8" t="s">
        <v>541</v>
      </c>
      <c r="E50" s="8" t="s">
        <v>239</v>
      </c>
      <c r="F50" s="8" t="s">
        <v>539</v>
      </c>
      <c r="G50" s="14" t="s">
        <v>542</v>
      </c>
      <c r="H50" s="15" t="s">
        <v>240</v>
      </c>
      <c r="I50" s="8">
        <v>11000</v>
      </c>
      <c r="J50" s="8">
        <v>95000</v>
      </c>
      <c r="L50" s="20">
        <v>8.63636363636364</v>
      </c>
      <c r="M50" s="20">
        <v>0.0272727272727273</v>
      </c>
      <c r="N50" s="20">
        <v>0.00315789473684211</v>
      </c>
      <c r="O50" s="8" t="s">
        <v>241</v>
      </c>
      <c r="P50" s="8" t="s">
        <v>543</v>
      </c>
      <c r="Q50" s="8" t="s">
        <v>243</v>
      </c>
      <c r="R50" s="8">
        <v>3</v>
      </c>
      <c r="S50" s="8">
        <v>300</v>
      </c>
      <c r="T50" s="8" t="s">
        <v>544</v>
      </c>
      <c r="U50" s="8" t="s">
        <v>244</v>
      </c>
      <c r="V50" s="14" t="s">
        <v>545</v>
      </c>
      <c r="Y50" s="8" t="s">
        <v>546</v>
      </c>
      <c r="Z50" s="8" t="s">
        <v>546</v>
      </c>
    </row>
    <row r="51" s="8" customFormat="1" hidden="1" spans="1:26">
      <c r="A51" s="8" t="s">
        <v>547</v>
      </c>
      <c r="B51" s="8" t="s">
        <v>548</v>
      </c>
      <c r="C51" s="8" t="s">
        <v>338</v>
      </c>
      <c r="D51" s="8" t="s">
        <v>338</v>
      </c>
      <c r="E51" s="8" t="s">
        <v>239</v>
      </c>
      <c r="F51" s="8" t="s">
        <v>549</v>
      </c>
      <c r="G51" s="14" t="s">
        <v>550</v>
      </c>
      <c r="H51" s="15" t="s">
        <v>240</v>
      </c>
      <c r="I51" s="8">
        <v>46000</v>
      </c>
      <c r="J51" s="8">
        <v>156000</v>
      </c>
      <c r="L51" s="20">
        <v>3.39130434782609</v>
      </c>
      <c r="M51" s="20">
        <v>0.0108695652173913</v>
      </c>
      <c r="N51" s="20">
        <v>0.00320512820512821</v>
      </c>
      <c r="O51" s="8" t="s">
        <v>241</v>
      </c>
      <c r="P51" s="8" t="s">
        <v>269</v>
      </c>
      <c r="Q51" s="8" t="s">
        <v>243</v>
      </c>
      <c r="R51" s="8">
        <v>5</v>
      </c>
      <c r="S51" s="8">
        <v>500</v>
      </c>
      <c r="T51" s="8" t="s">
        <v>550</v>
      </c>
      <c r="U51" s="8" t="s">
        <v>244</v>
      </c>
      <c r="Y51" s="8" t="s">
        <v>551</v>
      </c>
      <c r="Z51" s="8" t="s">
        <v>551</v>
      </c>
    </row>
    <row r="52" spans="1:26">
      <c r="A52" s="9" t="s">
        <v>552</v>
      </c>
      <c r="B52" s="9" t="s">
        <v>138</v>
      </c>
      <c r="C52" s="9" t="s">
        <v>139</v>
      </c>
      <c r="D52" s="9" t="s">
        <v>142</v>
      </c>
      <c r="E52" s="9" t="s">
        <v>280</v>
      </c>
      <c r="F52" s="12" t="s">
        <v>140</v>
      </c>
      <c r="G52" s="13" t="s">
        <v>141</v>
      </c>
      <c r="H52" s="10" t="s">
        <v>240</v>
      </c>
      <c r="I52" s="9">
        <v>11000</v>
      </c>
      <c r="J52" s="9">
        <v>90000</v>
      </c>
      <c r="L52" s="19">
        <v>8.18181818181818</v>
      </c>
      <c r="M52" s="19">
        <v>0.0272727272727273</v>
      </c>
      <c r="N52" s="19">
        <v>0.00333333333333333</v>
      </c>
      <c r="O52" s="9" t="s">
        <v>241</v>
      </c>
      <c r="P52" s="9" t="s">
        <v>553</v>
      </c>
      <c r="Q52" s="9" t="s">
        <v>243</v>
      </c>
      <c r="R52" s="9">
        <v>5</v>
      </c>
      <c r="S52" s="9">
        <v>300</v>
      </c>
      <c r="T52" s="9" t="s">
        <v>554</v>
      </c>
      <c r="U52" s="9" t="s">
        <v>244</v>
      </c>
      <c r="Y52" s="9" t="s">
        <v>555</v>
      </c>
      <c r="Z52" s="9" t="s">
        <v>555</v>
      </c>
    </row>
    <row r="53" s="8" customFormat="1" hidden="1" spans="1:26">
      <c r="A53" s="8" t="s">
        <v>556</v>
      </c>
      <c r="B53" s="8" t="s">
        <v>557</v>
      </c>
      <c r="C53" s="8" t="s">
        <v>558</v>
      </c>
      <c r="D53" s="8" t="s">
        <v>559</v>
      </c>
      <c r="E53" s="8" t="s">
        <v>239</v>
      </c>
      <c r="F53" s="8" t="s">
        <v>560</v>
      </c>
      <c r="G53" s="14" t="s">
        <v>561</v>
      </c>
      <c r="H53" s="15" t="s">
        <v>240</v>
      </c>
      <c r="I53" s="8">
        <v>35000</v>
      </c>
      <c r="J53" s="8">
        <v>147000</v>
      </c>
      <c r="L53" s="20">
        <v>4.2</v>
      </c>
      <c r="M53" s="20">
        <v>0.0142857142857143</v>
      </c>
      <c r="N53" s="20">
        <v>0.00340136054421769</v>
      </c>
      <c r="O53" s="8" t="s">
        <v>241</v>
      </c>
      <c r="P53" s="8" t="s">
        <v>562</v>
      </c>
      <c r="Q53" s="8" t="s">
        <v>563</v>
      </c>
      <c r="R53" s="8">
        <v>3</v>
      </c>
      <c r="S53" s="8">
        <v>500</v>
      </c>
      <c r="T53" s="8" t="s">
        <v>564</v>
      </c>
      <c r="U53" s="8" t="s">
        <v>244</v>
      </c>
      <c r="V53" s="14" t="s">
        <v>565</v>
      </c>
      <c r="Y53" s="8" t="s">
        <v>566</v>
      </c>
      <c r="Z53" s="8" t="s">
        <v>566</v>
      </c>
    </row>
    <row r="54" spans="1:26">
      <c r="A54" s="9" t="s">
        <v>567</v>
      </c>
      <c r="B54" s="9" t="s">
        <v>146</v>
      </c>
      <c r="C54" s="9" t="s">
        <v>147</v>
      </c>
      <c r="D54" s="9" t="s">
        <v>150</v>
      </c>
      <c r="E54" s="9" t="s">
        <v>239</v>
      </c>
      <c r="F54" s="12" t="s">
        <v>148</v>
      </c>
      <c r="G54" s="13" t="s">
        <v>149</v>
      </c>
      <c r="H54" s="10" t="s">
        <v>240</v>
      </c>
      <c r="I54" s="9">
        <v>44000</v>
      </c>
      <c r="J54" s="9">
        <v>146000</v>
      </c>
      <c r="L54" s="19">
        <v>3.31818181818182</v>
      </c>
      <c r="M54" s="19">
        <v>0.0113636363636364</v>
      </c>
      <c r="N54" s="19">
        <v>0.00342465753424658</v>
      </c>
      <c r="O54" s="9" t="s">
        <v>241</v>
      </c>
      <c r="P54" s="9" t="s">
        <v>392</v>
      </c>
      <c r="Q54" s="9" t="s">
        <v>568</v>
      </c>
      <c r="R54" s="9">
        <v>3</v>
      </c>
      <c r="S54" s="9">
        <v>500</v>
      </c>
      <c r="T54" s="9" t="s">
        <v>569</v>
      </c>
      <c r="U54" s="9" t="s">
        <v>244</v>
      </c>
      <c r="Y54" s="9" t="s">
        <v>570</v>
      </c>
      <c r="Z54" s="9" t="s">
        <v>570</v>
      </c>
    </row>
    <row r="55" s="8" customFormat="1" hidden="1" spans="1:26">
      <c r="A55" s="8" t="s">
        <v>571</v>
      </c>
      <c r="B55" s="8" t="s">
        <v>572</v>
      </c>
      <c r="C55" s="8" t="s">
        <v>573</v>
      </c>
      <c r="D55" s="8" t="s">
        <v>573</v>
      </c>
      <c r="E55" s="8" t="s">
        <v>239</v>
      </c>
      <c r="F55" s="8" t="s">
        <v>574</v>
      </c>
      <c r="G55" s="14" t="s">
        <v>575</v>
      </c>
      <c r="H55" s="15" t="s">
        <v>240</v>
      </c>
      <c r="I55" s="8">
        <v>14000</v>
      </c>
      <c r="J55" s="8">
        <v>87000</v>
      </c>
      <c r="L55" s="20">
        <v>6.21428571428571</v>
      </c>
      <c r="M55" s="20">
        <v>0.0214285714285714</v>
      </c>
      <c r="N55" s="20">
        <v>0.00344827586206897</v>
      </c>
      <c r="O55" s="8" t="s">
        <v>241</v>
      </c>
      <c r="P55" s="8" t="s">
        <v>379</v>
      </c>
      <c r="Q55" s="8" t="s">
        <v>270</v>
      </c>
      <c r="R55" s="8">
        <v>5</v>
      </c>
      <c r="S55" s="8">
        <v>300</v>
      </c>
      <c r="T55" s="8" t="s">
        <v>576</v>
      </c>
      <c r="U55" s="8" t="s">
        <v>244</v>
      </c>
      <c r="Y55" s="8" t="s">
        <v>570</v>
      </c>
      <c r="Z55" s="8" t="s">
        <v>570</v>
      </c>
    </row>
    <row r="56" s="8" customFormat="1" hidden="1" spans="1:26">
      <c r="A56" s="8" t="s">
        <v>577</v>
      </c>
      <c r="B56" s="8" t="s">
        <v>578</v>
      </c>
      <c r="C56" s="8" t="s">
        <v>579</v>
      </c>
      <c r="D56" s="8" t="s">
        <v>580</v>
      </c>
      <c r="E56" s="8" t="s">
        <v>239</v>
      </c>
      <c r="F56" s="8" t="s">
        <v>581</v>
      </c>
      <c r="G56" s="14" t="s">
        <v>582</v>
      </c>
      <c r="H56" s="15" t="s">
        <v>240</v>
      </c>
      <c r="I56" s="8">
        <v>2222</v>
      </c>
      <c r="J56" s="8">
        <v>43000</v>
      </c>
      <c r="L56" s="20">
        <v>19.3519351935194</v>
      </c>
      <c r="M56" s="20">
        <v>0.0675067506750675</v>
      </c>
      <c r="N56" s="20">
        <v>0.00348837209302326</v>
      </c>
      <c r="O56" s="8" t="s">
        <v>583</v>
      </c>
      <c r="P56" s="8" t="s">
        <v>334</v>
      </c>
      <c r="Q56" s="8" t="s">
        <v>243</v>
      </c>
      <c r="R56" s="8">
        <v>7</v>
      </c>
      <c r="S56" s="8">
        <v>150</v>
      </c>
      <c r="T56" s="8" t="s">
        <v>584</v>
      </c>
      <c r="U56" s="8" t="s">
        <v>244</v>
      </c>
      <c r="Y56" s="8" t="s">
        <v>585</v>
      </c>
      <c r="Z56" s="8" t="s">
        <v>585</v>
      </c>
    </row>
    <row r="57" s="8" customFormat="1" hidden="1" spans="1:26">
      <c r="A57" s="8" t="s">
        <v>586</v>
      </c>
      <c r="B57" s="8" t="s">
        <v>587</v>
      </c>
      <c r="C57" s="8" t="s">
        <v>588</v>
      </c>
      <c r="D57" s="8" t="s">
        <v>589</v>
      </c>
      <c r="E57" s="8" t="s">
        <v>280</v>
      </c>
      <c r="F57" s="8" t="s">
        <v>590</v>
      </c>
      <c r="G57" s="14" t="s">
        <v>591</v>
      </c>
      <c r="H57" s="15" t="s">
        <v>240</v>
      </c>
      <c r="I57" s="8">
        <v>11043</v>
      </c>
      <c r="J57" s="8">
        <v>85000</v>
      </c>
      <c r="L57" s="20">
        <v>7.69718373630354</v>
      </c>
      <c r="M57" s="20">
        <v>0.0271665308340125</v>
      </c>
      <c r="N57" s="20">
        <v>0.00352941176470588</v>
      </c>
      <c r="O57" s="8" t="s">
        <v>322</v>
      </c>
      <c r="P57" s="8" t="s">
        <v>592</v>
      </c>
      <c r="Q57" s="8" t="s">
        <v>243</v>
      </c>
      <c r="R57" s="8">
        <v>4</v>
      </c>
      <c r="S57" s="8">
        <v>300</v>
      </c>
      <c r="T57" s="8" t="s">
        <v>593</v>
      </c>
      <c r="U57" s="8" t="s">
        <v>244</v>
      </c>
      <c r="Y57" s="8" t="s">
        <v>594</v>
      </c>
      <c r="Z57" s="8" t="s">
        <v>595</v>
      </c>
    </row>
    <row r="58" s="8" customFormat="1" hidden="1" spans="1:26">
      <c r="A58" s="8" t="s">
        <v>596</v>
      </c>
      <c r="B58" s="8" t="s">
        <v>597</v>
      </c>
      <c r="C58" s="8" t="s">
        <v>598</v>
      </c>
      <c r="D58" s="8" t="s">
        <v>599</v>
      </c>
      <c r="E58" s="8" t="s">
        <v>280</v>
      </c>
      <c r="F58" s="8" t="s">
        <v>600</v>
      </c>
      <c r="G58" s="14" t="s">
        <v>601</v>
      </c>
      <c r="H58" s="15" t="s">
        <v>240</v>
      </c>
      <c r="I58" s="8">
        <v>13000</v>
      </c>
      <c r="J58" s="8">
        <v>84000</v>
      </c>
      <c r="L58" s="20">
        <v>6.46153846153846</v>
      </c>
      <c r="M58" s="20">
        <v>0.0230769230769231</v>
      </c>
      <c r="N58" s="20">
        <v>0.00357142857142857</v>
      </c>
      <c r="O58" s="8" t="s">
        <v>602</v>
      </c>
      <c r="P58" s="8" t="s">
        <v>603</v>
      </c>
      <c r="Q58" s="8" t="s">
        <v>604</v>
      </c>
      <c r="R58" s="8">
        <v>3</v>
      </c>
      <c r="S58" s="8">
        <v>300</v>
      </c>
      <c r="T58" s="8" t="s">
        <v>605</v>
      </c>
      <c r="U58" s="8" t="s">
        <v>244</v>
      </c>
      <c r="V58" s="14" t="s">
        <v>606</v>
      </c>
      <c r="Y58" s="8" t="s">
        <v>607</v>
      </c>
      <c r="Z58" s="8" t="s">
        <v>607</v>
      </c>
    </row>
    <row r="59" s="8" customFormat="1" hidden="1" spans="1:26">
      <c r="A59" s="8" t="s">
        <v>608</v>
      </c>
      <c r="B59" s="8" t="s">
        <v>609</v>
      </c>
      <c r="C59" s="8" t="s">
        <v>610</v>
      </c>
      <c r="D59" s="8" t="s">
        <v>611</v>
      </c>
      <c r="E59" s="8" t="s">
        <v>239</v>
      </c>
      <c r="F59" s="8" t="s">
        <v>612</v>
      </c>
      <c r="G59" s="14" t="s">
        <v>613</v>
      </c>
      <c r="H59" s="15" t="s">
        <v>240</v>
      </c>
      <c r="I59" s="8">
        <v>20000</v>
      </c>
      <c r="J59" s="8">
        <v>84000</v>
      </c>
      <c r="L59" s="20">
        <v>4.2</v>
      </c>
      <c r="M59" s="20">
        <v>0.015</v>
      </c>
      <c r="N59" s="20">
        <v>0.00357142857142857</v>
      </c>
      <c r="O59" s="8" t="s">
        <v>241</v>
      </c>
      <c r="P59" s="8" t="s">
        <v>614</v>
      </c>
      <c r="Q59" s="8" t="s">
        <v>615</v>
      </c>
      <c r="R59" s="8">
        <v>5</v>
      </c>
      <c r="S59" s="8">
        <v>300</v>
      </c>
      <c r="T59" s="8" t="s">
        <v>616</v>
      </c>
      <c r="U59" s="8" t="s">
        <v>244</v>
      </c>
      <c r="Y59" s="8" t="s">
        <v>617</v>
      </c>
      <c r="Z59" s="8" t="s">
        <v>617</v>
      </c>
    </row>
    <row r="60" s="8" customFormat="1" hidden="1" spans="1:26">
      <c r="A60" s="8" t="s">
        <v>618</v>
      </c>
      <c r="B60" s="8" t="s">
        <v>619</v>
      </c>
      <c r="C60" s="8" t="s">
        <v>620</v>
      </c>
      <c r="D60" s="8" t="s">
        <v>620</v>
      </c>
      <c r="E60" s="8" t="s">
        <v>239</v>
      </c>
      <c r="F60" s="8" t="s">
        <v>621</v>
      </c>
      <c r="G60" s="14" t="s">
        <v>622</v>
      </c>
      <c r="H60" s="15" t="s">
        <v>240</v>
      </c>
      <c r="I60" s="8">
        <v>25600</v>
      </c>
      <c r="J60" s="8">
        <v>84000</v>
      </c>
      <c r="L60" s="20">
        <v>3.28125</v>
      </c>
      <c r="M60" s="20">
        <v>0.01171875</v>
      </c>
      <c r="N60" s="20">
        <v>0.00357142857142857</v>
      </c>
      <c r="O60" s="8" t="s">
        <v>241</v>
      </c>
      <c r="P60" s="8" t="s">
        <v>269</v>
      </c>
      <c r="Q60" s="8" t="s">
        <v>274</v>
      </c>
      <c r="R60" s="8" t="s">
        <v>623</v>
      </c>
      <c r="S60" s="8">
        <v>300</v>
      </c>
      <c r="T60" s="8" t="s">
        <v>624</v>
      </c>
      <c r="U60" s="8" t="s">
        <v>244</v>
      </c>
      <c r="Y60" s="8" t="s">
        <v>625</v>
      </c>
      <c r="Z60" s="8" t="s">
        <v>625</v>
      </c>
    </row>
    <row r="61" s="8" customFormat="1" hidden="1" spans="1:26">
      <c r="A61" s="8" t="s">
        <v>626</v>
      </c>
      <c r="B61" s="8" t="s">
        <v>627</v>
      </c>
      <c r="C61" s="8" t="s">
        <v>628</v>
      </c>
      <c r="D61" s="8" t="s">
        <v>629</v>
      </c>
      <c r="E61" s="8" t="s">
        <v>630</v>
      </c>
      <c r="F61" s="8" t="s">
        <v>631</v>
      </c>
      <c r="G61" s="14" t="s">
        <v>632</v>
      </c>
      <c r="H61" s="15" t="s">
        <v>240</v>
      </c>
      <c r="I61" s="8">
        <v>15000</v>
      </c>
      <c r="J61" s="8">
        <v>83000</v>
      </c>
      <c r="L61" s="20">
        <v>5.53333333333333</v>
      </c>
      <c r="M61" s="20">
        <v>0.02</v>
      </c>
      <c r="N61" s="20">
        <v>0.0036144578313253</v>
      </c>
      <c r="O61" s="8" t="s">
        <v>633</v>
      </c>
      <c r="P61" s="8" t="s">
        <v>634</v>
      </c>
      <c r="Q61" s="8" t="s">
        <v>243</v>
      </c>
      <c r="R61" s="8">
        <v>5</v>
      </c>
      <c r="S61" s="8">
        <v>300</v>
      </c>
      <c r="T61" s="8" t="s">
        <v>635</v>
      </c>
      <c r="U61" s="8" t="s">
        <v>244</v>
      </c>
      <c r="V61" s="14" t="s">
        <v>636</v>
      </c>
      <c r="Y61" s="8" t="s">
        <v>637</v>
      </c>
      <c r="Z61" s="8" t="s">
        <v>637</v>
      </c>
    </row>
    <row r="62" spans="1:26">
      <c r="A62" s="9" t="s">
        <v>638</v>
      </c>
      <c r="B62" s="9" t="s">
        <v>153</v>
      </c>
      <c r="C62" s="9" t="s">
        <v>154</v>
      </c>
      <c r="D62" s="9" t="s">
        <v>157</v>
      </c>
      <c r="E62" s="9" t="s">
        <v>630</v>
      </c>
      <c r="F62" s="12" t="s">
        <v>155</v>
      </c>
      <c r="G62" s="13" t="s">
        <v>156</v>
      </c>
      <c r="H62" s="10" t="s">
        <v>240</v>
      </c>
      <c r="I62" s="9">
        <v>40000</v>
      </c>
      <c r="J62" s="9">
        <v>137000</v>
      </c>
      <c r="L62" s="19">
        <v>3.425</v>
      </c>
      <c r="M62" s="19">
        <v>0.0125</v>
      </c>
      <c r="N62" s="19">
        <v>0.00364963503649635</v>
      </c>
      <c r="O62" s="9" t="s">
        <v>583</v>
      </c>
      <c r="P62" s="9" t="s">
        <v>334</v>
      </c>
      <c r="Q62" s="9" t="s">
        <v>639</v>
      </c>
      <c r="R62" s="9">
        <v>3</v>
      </c>
      <c r="S62" s="9">
        <v>500</v>
      </c>
      <c r="T62" s="9" t="s">
        <v>640</v>
      </c>
      <c r="U62" s="9" t="s">
        <v>244</v>
      </c>
      <c r="Y62" s="9" t="s">
        <v>641</v>
      </c>
      <c r="Z62" s="9" t="s">
        <v>641</v>
      </c>
    </row>
    <row r="63" spans="1:26">
      <c r="A63" s="9" t="s">
        <v>642</v>
      </c>
      <c r="B63" s="9" t="s">
        <v>160</v>
      </c>
      <c r="C63" s="9" t="s">
        <v>161</v>
      </c>
      <c r="D63" s="9" t="s">
        <v>163</v>
      </c>
      <c r="E63" s="9" t="s">
        <v>280</v>
      </c>
      <c r="F63" s="12" t="s">
        <v>160</v>
      </c>
      <c r="G63" s="13" t="s">
        <v>162</v>
      </c>
      <c r="H63" s="10" t="s">
        <v>240</v>
      </c>
      <c r="I63" s="9">
        <v>13000</v>
      </c>
      <c r="J63" s="9">
        <v>81000</v>
      </c>
      <c r="L63" s="19">
        <v>6.23076923076923</v>
      </c>
      <c r="M63" s="19">
        <v>0.0230769230769231</v>
      </c>
      <c r="N63" s="19">
        <v>0.0037037037037037</v>
      </c>
      <c r="O63" s="9" t="s">
        <v>241</v>
      </c>
      <c r="P63" s="9" t="s">
        <v>643</v>
      </c>
      <c r="Q63" s="9" t="s">
        <v>346</v>
      </c>
      <c r="R63" s="9">
        <v>3</v>
      </c>
      <c r="S63" s="9">
        <v>300</v>
      </c>
      <c r="T63" s="9" t="s">
        <v>644</v>
      </c>
      <c r="U63" s="9" t="s">
        <v>244</v>
      </c>
      <c r="Y63" s="9" t="s">
        <v>645</v>
      </c>
      <c r="Z63" s="9" t="s">
        <v>645</v>
      </c>
    </row>
    <row r="64" spans="1:26">
      <c r="A64" s="9" t="s">
        <v>646</v>
      </c>
      <c r="B64" s="9" t="s">
        <v>166</v>
      </c>
      <c r="C64" s="9" t="s">
        <v>167</v>
      </c>
      <c r="D64" s="9" t="s">
        <v>170</v>
      </c>
      <c r="E64" s="9" t="s">
        <v>239</v>
      </c>
      <c r="F64" s="12" t="s">
        <v>168</v>
      </c>
      <c r="G64" s="13" t="s">
        <v>169</v>
      </c>
      <c r="H64" s="10" t="s">
        <v>240</v>
      </c>
      <c r="I64" s="9">
        <v>21000</v>
      </c>
      <c r="J64" s="9">
        <v>81000</v>
      </c>
      <c r="L64" s="19">
        <v>3.85714285714286</v>
      </c>
      <c r="M64" s="19">
        <v>0.0142857142857143</v>
      </c>
      <c r="N64" s="19">
        <v>0.0037037037037037</v>
      </c>
      <c r="O64" s="9" t="s">
        <v>322</v>
      </c>
      <c r="P64" s="9" t="s">
        <v>647</v>
      </c>
      <c r="Q64" s="9" t="s">
        <v>479</v>
      </c>
      <c r="R64" s="9">
        <v>5</v>
      </c>
      <c r="S64" s="9">
        <v>300</v>
      </c>
      <c r="T64" s="9" t="s">
        <v>648</v>
      </c>
      <c r="U64" s="9" t="s">
        <v>244</v>
      </c>
      <c r="Y64" s="9" t="s">
        <v>649</v>
      </c>
      <c r="Z64" s="9" t="s">
        <v>649</v>
      </c>
    </row>
    <row r="65" spans="1:26">
      <c r="A65" s="9" t="s">
        <v>650</v>
      </c>
      <c r="B65" s="9" t="s">
        <v>173</v>
      </c>
      <c r="C65" s="9" t="s">
        <v>174</v>
      </c>
      <c r="D65" s="9" t="s">
        <v>174</v>
      </c>
      <c r="E65" s="9" t="s">
        <v>280</v>
      </c>
      <c r="F65" s="12" t="s">
        <v>175</v>
      </c>
      <c r="G65" s="13" t="s">
        <v>176</v>
      </c>
      <c r="H65" s="10" t="s">
        <v>240</v>
      </c>
      <c r="I65" s="9">
        <v>33000</v>
      </c>
      <c r="J65" s="9">
        <v>130000</v>
      </c>
      <c r="L65" s="19">
        <v>3.93939393939394</v>
      </c>
      <c r="M65" s="19">
        <v>0.0151515151515152</v>
      </c>
      <c r="N65" s="19">
        <v>0.00384615384615385</v>
      </c>
      <c r="O65" s="9" t="s">
        <v>651</v>
      </c>
      <c r="P65" s="9" t="s">
        <v>400</v>
      </c>
      <c r="Q65" s="9" t="s">
        <v>652</v>
      </c>
      <c r="R65" s="9">
        <v>3</v>
      </c>
      <c r="S65" s="9">
        <v>500</v>
      </c>
      <c r="T65" s="9" t="s">
        <v>653</v>
      </c>
      <c r="U65" s="9" t="s">
        <v>244</v>
      </c>
      <c r="Y65" s="9" t="s">
        <v>654</v>
      </c>
      <c r="Z65" s="9" t="s">
        <v>654</v>
      </c>
    </row>
    <row r="66" s="9" customFormat="1" spans="1:26">
      <c r="A66" s="9" t="s">
        <v>655</v>
      </c>
      <c r="B66" s="9" t="s">
        <v>178</v>
      </c>
      <c r="C66" s="9" t="s">
        <v>179</v>
      </c>
      <c r="D66" s="9" t="s">
        <v>182</v>
      </c>
      <c r="E66" s="9" t="s">
        <v>239</v>
      </c>
      <c r="F66" s="12" t="s">
        <v>180</v>
      </c>
      <c r="G66" s="16" t="s">
        <v>181</v>
      </c>
      <c r="H66" s="10" t="s">
        <v>240</v>
      </c>
      <c r="I66" s="9">
        <v>21000</v>
      </c>
      <c r="J66" s="9">
        <v>76000</v>
      </c>
      <c r="L66" s="19">
        <v>3.61904761904762</v>
      </c>
      <c r="M66" s="19">
        <v>0.0142857142857143</v>
      </c>
      <c r="N66" s="19">
        <v>0.00394736842105263</v>
      </c>
      <c r="O66" s="9" t="s">
        <v>241</v>
      </c>
      <c r="P66" s="9" t="s">
        <v>656</v>
      </c>
      <c r="Q66" s="9" t="s">
        <v>657</v>
      </c>
      <c r="R66" s="9">
        <v>3</v>
      </c>
      <c r="S66" s="9">
        <v>300</v>
      </c>
      <c r="T66" s="9" t="s">
        <v>658</v>
      </c>
      <c r="U66" s="9" t="s">
        <v>244</v>
      </c>
      <c r="Y66" s="9" t="s">
        <v>659</v>
      </c>
      <c r="Z66" s="9" t="s">
        <v>659</v>
      </c>
    </row>
    <row r="67" s="8" customFormat="1" ht="17" hidden="1" customHeight="1" spans="1:26">
      <c r="A67" s="8" t="s">
        <v>660</v>
      </c>
      <c r="B67" s="8" t="s">
        <v>661</v>
      </c>
      <c r="C67" s="8" t="s">
        <v>662</v>
      </c>
      <c r="D67" s="8" t="s">
        <v>663</v>
      </c>
      <c r="E67" s="8" t="s">
        <v>280</v>
      </c>
      <c r="F67" s="8" t="s">
        <v>664</v>
      </c>
      <c r="G67" s="21" t="s">
        <v>665</v>
      </c>
      <c r="H67" s="15" t="s">
        <v>240</v>
      </c>
      <c r="I67" s="8">
        <v>11000</v>
      </c>
      <c r="J67" s="8">
        <v>75000</v>
      </c>
      <c r="L67" s="20">
        <v>6.81818181818182</v>
      </c>
      <c r="M67" s="20">
        <v>0.0272727272727273</v>
      </c>
      <c r="N67" s="20">
        <v>0.004</v>
      </c>
      <c r="O67" s="8" t="s">
        <v>666</v>
      </c>
      <c r="P67" s="8" t="s">
        <v>667</v>
      </c>
      <c r="Q67" s="8" t="s">
        <v>243</v>
      </c>
      <c r="R67" s="8">
        <v>5</v>
      </c>
      <c r="S67" s="8">
        <v>300</v>
      </c>
      <c r="T67" s="8" t="s">
        <v>668</v>
      </c>
      <c r="U67" s="8" t="s">
        <v>244</v>
      </c>
      <c r="Y67" s="8" t="s">
        <v>669</v>
      </c>
      <c r="Z67" s="8" t="s">
        <v>669</v>
      </c>
    </row>
    <row r="68" s="8" customFormat="1" hidden="1" spans="1:26">
      <c r="A68" s="8" t="s">
        <v>670</v>
      </c>
      <c r="B68" s="8" t="s">
        <v>671</v>
      </c>
      <c r="C68" s="8" t="s">
        <v>672</v>
      </c>
      <c r="D68" s="8" t="s">
        <v>672</v>
      </c>
      <c r="E68" s="8" t="s">
        <v>280</v>
      </c>
      <c r="F68" s="8" t="s">
        <v>671</v>
      </c>
      <c r="G68" s="14" t="s">
        <v>673</v>
      </c>
      <c r="H68" s="15" t="s">
        <v>240</v>
      </c>
      <c r="I68" s="8">
        <v>33000</v>
      </c>
      <c r="J68" s="8">
        <v>124000</v>
      </c>
      <c r="L68" s="20">
        <v>3.75757575757576</v>
      </c>
      <c r="M68" s="20">
        <v>0.0151515151515152</v>
      </c>
      <c r="N68" s="20">
        <v>0.00403225806451613</v>
      </c>
      <c r="O68" s="8" t="s">
        <v>633</v>
      </c>
      <c r="P68" s="8" t="s">
        <v>562</v>
      </c>
      <c r="Q68" s="8" t="s">
        <v>479</v>
      </c>
      <c r="R68" s="8">
        <v>5</v>
      </c>
      <c r="S68" s="8">
        <v>500</v>
      </c>
      <c r="T68" s="8" t="s">
        <v>674</v>
      </c>
      <c r="U68" s="8" t="s">
        <v>244</v>
      </c>
      <c r="Y68" s="8" t="s">
        <v>675</v>
      </c>
      <c r="Z68" s="8" t="s">
        <v>675</v>
      </c>
    </row>
    <row r="69" s="8" customFormat="1" hidden="1" spans="1:26">
      <c r="A69" s="8" t="s">
        <v>676</v>
      </c>
      <c r="B69" s="8" t="s">
        <v>677</v>
      </c>
      <c r="C69" s="8" t="s">
        <v>678</v>
      </c>
      <c r="D69" s="8" t="s">
        <v>679</v>
      </c>
      <c r="E69" s="8" t="s">
        <v>239</v>
      </c>
      <c r="F69" s="8" t="s">
        <v>680</v>
      </c>
      <c r="G69" s="14" t="s">
        <v>681</v>
      </c>
      <c r="H69" s="15" t="s">
        <v>240</v>
      </c>
      <c r="I69" s="8">
        <v>10160</v>
      </c>
      <c r="J69" s="8">
        <v>72000</v>
      </c>
      <c r="L69" s="20">
        <v>7.08661417322835</v>
      </c>
      <c r="M69" s="20">
        <v>0.0295275590551181</v>
      </c>
      <c r="N69" s="20">
        <v>0.00416666666666667</v>
      </c>
      <c r="O69" s="8" t="s">
        <v>241</v>
      </c>
      <c r="P69" s="8" t="s">
        <v>392</v>
      </c>
      <c r="Q69" s="8" t="s">
        <v>243</v>
      </c>
      <c r="R69" s="8">
        <v>3</v>
      </c>
      <c r="S69" s="8">
        <v>300</v>
      </c>
      <c r="T69" s="8" t="s">
        <v>682</v>
      </c>
      <c r="U69" s="8" t="s">
        <v>244</v>
      </c>
      <c r="V69" s="14" t="s">
        <v>683</v>
      </c>
      <c r="Y69" s="8" t="s">
        <v>684</v>
      </c>
      <c r="Z69" s="8" t="s">
        <v>684</v>
      </c>
    </row>
    <row r="70" s="8" customFormat="1" hidden="1" spans="1:26">
      <c r="A70" s="8" t="s">
        <v>685</v>
      </c>
      <c r="B70" s="8" t="s">
        <v>686</v>
      </c>
      <c r="C70" s="8" t="s">
        <v>687</v>
      </c>
      <c r="D70" s="8" t="s">
        <v>688</v>
      </c>
      <c r="E70" s="8" t="s">
        <v>239</v>
      </c>
      <c r="F70" s="8" t="s">
        <v>689</v>
      </c>
      <c r="G70" s="14" t="s">
        <v>690</v>
      </c>
      <c r="H70" s="15" t="s">
        <v>240</v>
      </c>
      <c r="I70" s="8">
        <v>12000</v>
      </c>
      <c r="J70" s="8">
        <v>70000</v>
      </c>
      <c r="L70" s="20">
        <v>5.83333333333333</v>
      </c>
      <c r="M70" s="20">
        <v>0.025</v>
      </c>
      <c r="N70" s="20">
        <v>0.00428571428571429</v>
      </c>
      <c r="O70" s="8" t="s">
        <v>268</v>
      </c>
      <c r="P70" s="8" t="s">
        <v>269</v>
      </c>
      <c r="Q70" s="8" t="s">
        <v>479</v>
      </c>
      <c r="R70" s="8" t="s">
        <v>289</v>
      </c>
      <c r="S70" s="8">
        <v>300</v>
      </c>
      <c r="T70" s="8" t="s">
        <v>691</v>
      </c>
      <c r="U70" s="8" t="s">
        <v>244</v>
      </c>
      <c r="V70" s="14" t="s">
        <v>692</v>
      </c>
      <c r="Y70" s="8" t="s">
        <v>693</v>
      </c>
      <c r="Z70" s="8" t="s">
        <v>693</v>
      </c>
    </row>
    <row r="71" s="8" customFormat="1" hidden="1" spans="1:26">
      <c r="A71" s="8" t="s">
        <v>694</v>
      </c>
      <c r="B71" s="8" t="s">
        <v>695</v>
      </c>
      <c r="C71" s="8" t="s">
        <v>696</v>
      </c>
      <c r="D71" s="8" t="s">
        <v>697</v>
      </c>
      <c r="E71" s="8" t="s">
        <v>239</v>
      </c>
      <c r="F71" s="8" t="s">
        <v>698</v>
      </c>
      <c r="G71" s="14" t="s">
        <v>699</v>
      </c>
      <c r="H71" s="15" t="s">
        <v>240</v>
      </c>
      <c r="I71" s="8">
        <v>18000</v>
      </c>
      <c r="J71" s="8">
        <v>70000</v>
      </c>
      <c r="L71" s="20">
        <v>3.88888888888889</v>
      </c>
      <c r="M71" s="20">
        <v>0.0166666666666667</v>
      </c>
      <c r="N71" s="20">
        <v>0.00428571428571429</v>
      </c>
      <c r="O71" s="8" t="s">
        <v>241</v>
      </c>
      <c r="P71" s="8" t="s">
        <v>700</v>
      </c>
      <c r="Q71" s="8" t="s">
        <v>243</v>
      </c>
      <c r="R71" s="8">
        <v>5</v>
      </c>
      <c r="S71" s="8">
        <v>300</v>
      </c>
      <c r="T71" s="8" t="s">
        <v>701</v>
      </c>
      <c r="U71" s="8" t="s">
        <v>244</v>
      </c>
      <c r="Y71" s="8" t="s">
        <v>702</v>
      </c>
      <c r="Z71" s="8" t="s">
        <v>702</v>
      </c>
    </row>
    <row r="72" spans="1:26">
      <c r="A72" s="9" t="s">
        <v>703</v>
      </c>
      <c r="B72" s="9" t="s">
        <v>184</v>
      </c>
      <c r="C72" s="9" t="s">
        <v>185</v>
      </c>
      <c r="D72" s="9" t="s">
        <v>188</v>
      </c>
      <c r="E72" s="9" t="s">
        <v>239</v>
      </c>
      <c r="F72" s="12" t="s">
        <v>186</v>
      </c>
      <c r="G72" s="13" t="s">
        <v>187</v>
      </c>
      <c r="H72" s="10" t="s">
        <v>240</v>
      </c>
      <c r="I72" s="9">
        <v>22000</v>
      </c>
      <c r="J72" s="9">
        <v>70000</v>
      </c>
      <c r="L72" s="19">
        <v>3.18181818181818</v>
      </c>
      <c r="M72" s="19">
        <v>0.0136363636363636</v>
      </c>
      <c r="N72" s="19">
        <v>0.00428571428571429</v>
      </c>
      <c r="O72" s="9" t="s">
        <v>241</v>
      </c>
      <c r="P72" s="9" t="s">
        <v>704</v>
      </c>
      <c r="Q72" s="9" t="s">
        <v>243</v>
      </c>
      <c r="R72" s="9">
        <v>5</v>
      </c>
      <c r="S72" s="9">
        <v>300</v>
      </c>
      <c r="T72" s="9" t="s">
        <v>705</v>
      </c>
      <c r="U72" s="9" t="s">
        <v>244</v>
      </c>
      <c r="Y72" s="9" t="s">
        <v>706</v>
      </c>
      <c r="Z72" s="9" t="s">
        <v>706</v>
      </c>
    </row>
    <row r="73" s="8" customFormat="1" hidden="1" spans="1:26">
      <c r="A73" s="8" t="s">
        <v>707</v>
      </c>
      <c r="B73" s="8" t="s">
        <v>708</v>
      </c>
      <c r="C73" s="8" t="s">
        <v>709</v>
      </c>
      <c r="D73" s="8" t="s">
        <v>710</v>
      </c>
      <c r="E73" s="8" t="s">
        <v>280</v>
      </c>
      <c r="F73" s="8" t="s">
        <v>711</v>
      </c>
      <c r="G73" s="22" t="s">
        <v>712</v>
      </c>
      <c r="H73" s="15" t="s">
        <v>240</v>
      </c>
      <c r="I73" s="8">
        <v>30000</v>
      </c>
      <c r="J73" s="8">
        <v>114000</v>
      </c>
      <c r="L73" s="20">
        <v>3.8</v>
      </c>
      <c r="M73" s="20">
        <v>0.0166666666666667</v>
      </c>
      <c r="N73" s="20">
        <v>0.0043859649122807</v>
      </c>
      <c r="O73" s="8" t="s">
        <v>382</v>
      </c>
      <c r="P73" s="8" t="s">
        <v>713</v>
      </c>
      <c r="Q73" s="8" t="s">
        <v>243</v>
      </c>
      <c r="R73" s="8">
        <v>3</v>
      </c>
      <c r="S73" s="8">
        <v>500</v>
      </c>
      <c r="T73" s="8" t="s">
        <v>714</v>
      </c>
      <c r="U73" s="8" t="s">
        <v>244</v>
      </c>
      <c r="Y73" s="8" t="s">
        <v>715</v>
      </c>
      <c r="Z73" s="8" t="s">
        <v>715</v>
      </c>
    </row>
    <row r="74" s="8" customFormat="1" hidden="1" spans="1:26">
      <c r="A74" s="8" t="s">
        <v>716</v>
      </c>
      <c r="B74" s="8" t="s">
        <v>717</v>
      </c>
      <c r="C74" s="8" t="s">
        <v>718</v>
      </c>
      <c r="D74" s="8" t="s">
        <v>719</v>
      </c>
      <c r="E74" s="8" t="s">
        <v>630</v>
      </c>
      <c r="F74" s="8" t="s">
        <v>720</v>
      </c>
      <c r="G74" s="14" t="s">
        <v>721</v>
      </c>
      <c r="H74" s="15" t="s">
        <v>240</v>
      </c>
      <c r="I74" s="8">
        <v>34000</v>
      </c>
      <c r="J74" s="8">
        <v>112000</v>
      </c>
      <c r="L74" s="20">
        <v>3.29411764705882</v>
      </c>
      <c r="M74" s="20">
        <v>0.0147058823529412</v>
      </c>
      <c r="N74" s="20">
        <v>0.00446428571428571</v>
      </c>
      <c r="O74" s="8" t="s">
        <v>722</v>
      </c>
      <c r="P74" s="8" t="s">
        <v>723</v>
      </c>
      <c r="Q74" s="8" t="s">
        <v>243</v>
      </c>
      <c r="R74" s="8">
        <v>7</v>
      </c>
      <c r="S74" s="8">
        <v>500</v>
      </c>
      <c r="T74" s="8" t="s">
        <v>724</v>
      </c>
      <c r="U74" s="8" t="s">
        <v>244</v>
      </c>
      <c r="Y74" s="8" t="s">
        <v>725</v>
      </c>
      <c r="Z74" s="8" t="s">
        <v>725</v>
      </c>
    </row>
    <row r="75" spans="1:26">
      <c r="A75" s="9" t="s">
        <v>726</v>
      </c>
      <c r="B75" s="9" t="s">
        <v>191</v>
      </c>
      <c r="C75" s="9" t="s">
        <v>192</v>
      </c>
      <c r="D75" s="9" t="s">
        <v>195</v>
      </c>
      <c r="E75" s="9" t="s">
        <v>239</v>
      </c>
      <c r="F75" s="12" t="s">
        <v>193</v>
      </c>
      <c r="G75" s="13" t="s">
        <v>194</v>
      </c>
      <c r="H75" s="10" t="s">
        <v>240</v>
      </c>
      <c r="I75" s="9">
        <v>11000</v>
      </c>
      <c r="J75" s="9">
        <v>62000</v>
      </c>
      <c r="L75" s="19">
        <v>5.63636363636364</v>
      </c>
      <c r="M75" s="19">
        <v>0.0272727272727273</v>
      </c>
      <c r="N75" s="19">
        <v>0.00483870967741936</v>
      </c>
      <c r="O75" s="9" t="s">
        <v>666</v>
      </c>
      <c r="P75" s="9" t="s">
        <v>727</v>
      </c>
      <c r="Q75" s="9" t="s">
        <v>728</v>
      </c>
      <c r="R75" s="9">
        <v>3</v>
      </c>
      <c r="S75" s="9">
        <v>300</v>
      </c>
      <c r="T75" s="9" t="s">
        <v>729</v>
      </c>
      <c r="U75" s="9" t="s">
        <v>244</v>
      </c>
      <c r="Y75" s="9" t="s">
        <v>730</v>
      </c>
      <c r="Z75" s="9" t="s">
        <v>730</v>
      </c>
    </row>
    <row r="76" s="8" customFormat="1" hidden="1" spans="1:26">
      <c r="A76" s="8" t="s">
        <v>731</v>
      </c>
      <c r="B76" s="8" t="s">
        <v>732</v>
      </c>
      <c r="C76" s="8" t="s">
        <v>733</v>
      </c>
      <c r="D76" s="8" t="s">
        <v>734</v>
      </c>
      <c r="E76" s="8" t="s">
        <v>239</v>
      </c>
      <c r="F76" s="8" t="s">
        <v>735</v>
      </c>
      <c r="G76" s="14" t="s">
        <v>736</v>
      </c>
      <c r="H76" s="15" t="s">
        <v>240</v>
      </c>
      <c r="I76" s="8">
        <v>20000</v>
      </c>
      <c r="J76" s="8">
        <v>61000</v>
      </c>
      <c r="L76" s="20">
        <v>3.05</v>
      </c>
      <c r="M76" s="20">
        <v>0.015</v>
      </c>
      <c r="N76" s="20">
        <v>0.00491803278688525</v>
      </c>
      <c r="O76" s="8" t="s">
        <v>241</v>
      </c>
      <c r="P76" s="8" t="s">
        <v>737</v>
      </c>
      <c r="Q76" s="8" t="s">
        <v>738</v>
      </c>
      <c r="R76" s="8">
        <v>7</v>
      </c>
      <c r="S76" s="8">
        <v>300</v>
      </c>
      <c r="T76" s="8" t="s">
        <v>739</v>
      </c>
      <c r="U76" s="8" t="s">
        <v>244</v>
      </c>
      <c r="Y76" s="8" t="s">
        <v>740</v>
      </c>
      <c r="Z76" s="8" t="s">
        <v>741</v>
      </c>
    </row>
    <row r="77" s="9" customFormat="1" spans="1:26">
      <c r="A77" s="9" t="s">
        <v>742</v>
      </c>
      <c r="B77" s="9" t="s">
        <v>198</v>
      </c>
      <c r="C77" s="9" t="s">
        <v>199</v>
      </c>
      <c r="D77" s="9" t="s">
        <v>202</v>
      </c>
      <c r="E77" s="9" t="s">
        <v>239</v>
      </c>
      <c r="F77" s="12" t="s">
        <v>200</v>
      </c>
      <c r="G77" s="16" t="s">
        <v>201</v>
      </c>
      <c r="H77" s="10" t="s">
        <v>240</v>
      </c>
      <c r="I77" s="9">
        <v>13000</v>
      </c>
      <c r="J77" s="9">
        <v>60000</v>
      </c>
      <c r="L77" s="19">
        <v>4.61538461538461</v>
      </c>
      <c r="M77" s="19">
        <v>0.0230769230769231</v>
      </c>
      <c r="N77" s="19">
        <v>0.005</v>
      </c>
      <c r="O77" s="9" t="s">
        <v>322</v>
      </c>
      <c r="P77" s="9" t="s">
        <v>392</v>
      </c>
      <c r="Q77" s="9" t="s">
        <v>743</v>
      </c>
      <c r="R77" s="9">
        <v>4</v>
      </c>
      <c r="S77" s="9">
        <v>300</v>
      </c>
      <c r="T77" s="16" t="s">
        <v>152</v>
      </c>
      <c r="U77" s="9" t="s">
        <v>244</v>
      </c>
      <c r="Y77" s="9" t="s">
        <v>744</v>
      </c>
      <c r="Z77" s="9" t="s">
        <v>744</v>
      </c>
    </row>
    <row r="78" s="8" customFormat="1" hidden="1" spans="1:26">
      <c r="A78" s="8" t="s">
        <v>745</v>
      </c>
      <c r="B78" s="8" t="s">
        <v>746</v>
      </c>
      <c r="C78" s="23" t="s">
        <v>747</v>
      </c>
      <c r="D78" s="23" t="s">
        <v>748</v>
      </c>
      <c r="E78" s="23" t="s">
        <v>239</v>
      </c>
      <c r="F78" s="8" t="s">
        <v>749</v>
      </c>
      <c r="G78" s="14" t="s">
        <v>750</v>
      </c>
      <c r="H78" s="15" t="s">
        <v>240</v>
      </c>
      <c r="I78" s="8">
        <v>15000</v>
      </c>
      <c r="J78" s="8">
        <v>59000</v>
      </c>
      <c r="L78" s="20">
        <v>3.93333333333333</v>
      </c>
      <c r="M78" s="20">
        <v>0.02</v>
      </c>
      <c r="N78" s="20">
        <v>0.00508474576271186</v>
      </c>
      <c r="O78" s="8" t="s">
        <v>322</v>
      </c>
      <c r="P78" s="8" t="s">
        <v>269</v>
      </c>
      <c r="Q78" s="8" t="s">
        <v>243</v>
      </c>
      <c r="R78" s="8">
        <v>3</v>
      </c>
      <c r="S78" s="8">
        <v>300</v>
      </c>
      <c r="T78" s="8" t="s">
        <v>751</v>
      </c>
      <c r="U78" s="8" t="s">
        <v>244</v>
      </c>
      <c r="Y78" s="8" t="s">
        <v>752</v>
      </c>
      <c r="Z78" s="8" t="s">
        <v>752</v>
      </c>
    </row>
    <row r="79" s="8" customFormat="1" hidden="1" spans="1:26">
      <c r="A79" s="8" t="s">
        <v>753</v>
      </c>
      <c r="B79" s="8" t="s">
        <v>754</v>
      </c>
      <c r="C79" s="23" t="s">
        <v>755</v>
      </c>
      <c r="D79" s="23" t="s">
        <v>756</v>
      </c>
      <c r="E79" s="23" t="s">
        <v>280</v>
      </c>
      <c r="F79" s="8" t="s">
        <v>757</v>
      </c>
      <c r="G79" s="14" t="s">
        <v>758</v>
      </c>
      <c r="H79" s="15" t="s">
        <v>240</v>
      </c>
      <c r="I79" s="8">
        <v>20000</v>
      </c>
      <c r="J79" s="8">
        <v>98000</v>
      </c>
      <c r="L79" s="20">
        <v>4.9</v>
      </c>
      <c r="M79" s="20">
        <v>0.025</v>
      </c>
      <c r="N79" s="20">
        <v>0.00510204081632653</v>
      </c>
      <c r="O79" s="8" t="s">
        <v>322</v>
      </c>
      <c r="P79" s="8" t="s">
        <v>759</v>
      </c>
      <c r="Q79" s="8" t="s">
        <v>243</v>
      </c>
      <c r="R79" s="8">
        <v>3</v>
      </c>
      <c r="S79" s="8">
        <v>500</v>
      </c>
      <c r="T79" s="8" t="s">
        <v>760</v>
      </c>
      <c r="U79" s="8" t="s">
        <v>244</v>
      </c>
      <c r="Y79" s="8" t="s">
        <v>761</v>
      </c>
      <c r="Z79" s="8" t="s">
        <v>761</v>
      </c>
    </row>
    <row r="80" s="8" customFormat="1" hidden="1" spans="1:26">
      <c r="A80" s="8" t="s">
        <v>762</v>
      </c>
      <c r="B80" s="8" t="s">
        <v>763</v>
      </c>
      <c r="C80" s="23" t="s">
        <v>764</v>
      </c>
      <c r="D80" s="23" t="s">
        <v>765</v>
      </c>
      <c r="E80" s="23" t="s">
        <v>630</v>
      </c>
      <c r="F80" s="8" t="s">
        <v>766</v>
      </c>
      <c r="G80" s="14" t="s">
        <v>767</v>
      </c>
      <c r="H80" s="15" t="s">
        <v>240</v>
      </c>
      <c r="I80" s="8">
        <v>30369</v>
      </c>
      <c r="J80" s="8">
        <v>98000</v>
      </c>
      <c r="L80" s="20">
        <v>3.22697487569561</v>
      </c>
      <c r="M80" s="20">
        <v>0.0164641575290592</v>
      </c>
      <c r="N80" s="20">
        <v>0.00510204081632653</v>
      </c>
      <c r="O80" s="8" t="s">
        <v>768</v>
      </c>
      <c r="P80" s="8" t="s">
        <v>769</v>
      </c>
      <c r="Q80" s="8" t="s">
        <v>243</v>
      </c>
      <c r="R80" s="8">
        <v>7</v>
      </c>
      <c r="S80" s="8">
        <v>500</v>
      </c>
      <c r="T80" s="8" t="s">
        <v>770</v>
      </c>
      <c r="U80" s="8" t="s">
        <v>244</v>
      </c>
      <c r="Y80" s="8" t="s">
        <v>771</v>
      </c>
      <c r="Z80" s="8" t="s">
        <v>771</v>
      </c>
    </row>
    <row r="81" spans="1:26">
      <c r="A81" s="9" t="s">
        <v>772</v>
      </c>
      <c r="B81" s="9" t="s">
        <v>205</v>
      </c>
      <c r="C81" s="9" t="s">
        <v>206</v>
      </c>
      <c r="D81" s="9" t="s">
        <v>209</v>
      </c>
      <c r="E81" s="9" t="s">
        <v>239</v>
      </c>
      <c r="F81" s="12" t="s">
        <v>207</v>
      </c>
      <c r="G81" s="13" t="s">
        <v>208</v>
      </c>
      <c r="H81" s="10" t="s">
        <v>240</v>
      </c>
      <c r="I81" s="9">
        <v>17000</v>
      </c>
      <c r="J81" s="9">
        <v>57000</v>
      </c>
      <c r="L81" s="19">
        <v>3.35294117647059</v>
      </c>
      <c r="M81" s="19">
        <v>0.0176470588235294</v>
      </c>
      <c r="N81" s="19">
        <v>0.00526315789473684</v>
      </c>
      <c r="O81" s="9" t="s">
        <v>241</v>
      </c>
      <c r="P81" s="9" t="s">
        <v>269</v>
      </c>
      <c r="Q81" s="9" t="s">
        <v>773</v>
      </c>
      <c r="R81" s="9">
        <v>5</v>
      </c>
      <c r="S81" s="9">
        <v>300</v>
      </c>
      <c r="T81" s="9" t="s">
        <v>774</v>
      </c>
      <c r="U81" s="9" t="s">
        <v>244</v>
      </c>
      <c r="Y81" s="9" t="s">
        <v>775</v>
      </c>
      <c r="Z81" s="9" t="s">
        <v>775</v>
      </c>
    </row>
    <row r="82" s="8" customFormat="1" hidden="1" spans="1:26">
      <c r="A82" s="8" t="s">
        <v>776</v>
      </c>
      <c r="B82" s="8" t="s">
        <v>777</v>
      </c>
      <c r="C82" s="23" t="s">
        <v>778</v>
      </c>
      <c r="D82" s="23" t="s">
        <v>779</v>
      </c>
      <c r="E82" s="23" t="s">
        <v>239</v>
      </c>
      <c r="F82" s="8" t="s">
        <v>780</v>
      </c>
      <c r="G82" s="14" t="s">
        <v>781</v>
      </c>
      <c r="H82" s="15" t="s">
        <v>240</v>
      </c>
      <c r="I82" s="8">
        <v>30000</v>
      </c>
      <c r="J82" s="8">
        <v>91000</v>
      </c>
      <c r="L82" s="20">
        <v>3.03333333333333</v>
      </c>
      <c r="M82" s="20">
        <v>0.0166666666666667</v>
      </c>
      <c r="N82" s="20">
        <v>0.00549450549450549</v>
      </c>
      <c r="O82" s="8" t="s">
        <v>322</v>
      </c>
      <c r="P82" s="8" t="s">
        <v>269</v>
      </c>
      <c r="Q82" s="8" t="s">
        <v>243</v>
      </c>
      <c r="R82" s="8">
        <v>7</v>
      </c>
      <c r="S82" s="8">
        <v>500</v>
      </c>
      <c r="T82" s="8" t="s">
        <v>782</v>
      </c>
      <c r="U82" s="8" t="s">
        <v>244</v>
      </c>
      <c r="Y82" s="8" t="s">
        <v>783</v>
      </c>
      <c r="Z82" s="8" t="s">
        <v>783</v>
      </c>
    </row>
    <row r="83" spans="1:26">
      <c r="A83" s="9" t="s">
        <v>784</v>
      </c>
      <c r="B83" s="9" t="s">
        <v>211</v>
      </c>
      <c r="C83" s="9" t="s">
        <v>212</v>
      </c>
      <c r="D83" s="9" t="s">
        <v>215</v>
      </c>
      <c r="E83" s="9" t="s">
        <v>239</v>
      </c>
      <c r="F83" s="12" t="s">
        <v>213</v>
      </c>
      <c r="G83" s="13" t="s">
        <v>214</v>
      </c>
      <c r="H83" s="10" t="s">
        <v>240</v>
      </c>
      <c r="I83" s="9">
        <v>11000</v>
      </c>
      <c r="J83" s="9">
        <v>52000</v>
      </c>
      <c r="L83" s="19">
        <v>4.72727272727273</v>
      </c>
      <c r="M83" s="19">
        <v>0.0272727272727273</v>
      </c>
      <c r="N83" s="19">
        <v>0.00576923076923077</v>
      </c>
      <c r="O83" s="9" t="s">
        <v>322</v>
      </c>
      <c r="P83" s="9" t="s">
        <v>392</v>
      </c>
      <c r="Q83" s="9" t="s">
        <v>785</v>
      </c>
      <c r="R83" s="9">
        <v>3</v>
      </c>
      <c r="S83" s="9">
        <v>300</v>
      </c>
      <c r="T83" s="9" t="s">
        <v>786</v>
      </c>
      <c r="U83" s="9" t="s">
        <v>244</v>
      </c>
      <c r="Y83" s="9" t="s">
        <v>787</v>
      </c>
      <c r="Z83" s="9" t="s">
        <v>787</v>
      </c>
    </row>
    <row r="84" s="8" customFormat="1" hidden="1" spans="1:26">
      <c r="A84" s="8" t="s">
        <v>788</v>
      </c>
      <c r="B84" s="8" t="s">
        <v>789</v>
      </c>
      <c r="C84" s="9" t="s">
        <v>790</v>
      </c>
      <c r="D84" s="9" t="s">
        <v>791</v>
      </c>
      <c r="E84" s="9" t="s">
        <v>239</v>
      </c>
      <c r="F84" s="8" t="s">
        <v>789</v>
      </c>
      <c r="G84" s="14" t="s">
        <v>792</v>
      </c>
      <c r="H84" s="15" t="s">
        <v>240</v>
      </c>
      <c r="I84" s="8">
        <v>16480</v>
      </c>
      <c r="J84" s="8">
        <v>52000</v>
      </c>
      <c r="L84" s="20">
        <v>3.15533980582524</v>
      </c>
      <c r="M84" s="20">
        <v>0.0182038834951456</v>
      </c>
      <c r="N84" s="20">
        <v>0.00576923076923077</v>
      </c>
      <c r="O84" s="8" t="s">
        <v>241</v>
      </c>
      <c r="P84" s="8" t="s">
        <v>793</v>
      </c>
      <c r="Q84" s="8" t="s">
        <v>439</v>
      </c>
      <c r="R84" s="8">
        <v>5</v>
      </c>
      <c r="S84" s="8">
        <v>300</v>
      </c>
      <c r="T84" s="8" t="s">
        <v>794</v>
      </c>
      <c r="U84" s="8" t="s">
        <v>244</v>
      </c>
      <c r="Y84" s="8" t="s">
        <v>795</v>
      </c>
      <c r="Z84" s="8" t="s">
        <v>795</v>
      </c>
    </row>
  </sheetData>
  <autoFilter ref="A1:Z84">
    <filterColumn colId="1">
      <colorFilter dxfId="30"/>
    </filterColumn>
    <filterColumn colId="5">
      <colorFilter dxfId="31"/>
    </filterColumn>
    <extLst/>
  </autoFilter>
  <dataValidations count="1">
    <dataValidation type="list" allowBlank="1" showInputMessage="1" showErrorMessage="1" prompt="下拉选择" sqref="H1 H2 H17 H18 H21 H22 H25 H29 H32 H33 H34 H40 H41 H44 H47 H48 H49 H50 H51 H59 H64 H68 H3:H5 H6:H7 H8:H12 H13:H16 H19:H20 H23:H24 H26:H28 H30:H31 H35:H37 H38:H39 H42:H43 H45:H46 H52:H53 H54:H56 H57:H58 H60:H61 H62:H63 H65:H67 H69:H70 H71:H72 H73:H74 H75:H76 H77:H78 H79:H80 H81:H82 H83:H84 H85:H1048374">
      <formula1>"可选,不选,入选,失联"</formula1>
    </dataValidation>
  </dataValidations>
  <hyperlinks>
    <hyperlink ref="G2" r:id="rId1" display="https://www.xiaohongshu.com/user/profile/5c23449e000000000703c832?xhsshare=CopyLink&amp;appuid=5c23449e000000000703c832&amp;apptime=1593416055"/>
    <hyperlink ref="G3" r:id="rId2" display="https://www.xiaohongshu.com/user/profile/5bab974a8abbba0001941055?xhsshare=CopyLink&amp;appuid=5bab974a8abbba0001941055&amp;apptime=1552537339"/>
    <hyperlink ref="G4" r:id="rId3" display="https://www.xiaohongshu.com/user/profile/5f71219d0000000001000641?xhsshare=CopyLink&amp;appuid=5f71219d0000000001000641&amp;apptime=1615422291"/>
    <hyperlink ref="G6" r:id="rId4" display="https://www.xiaohongshu.com/user/profile/5c28bae0000000000602f154?xhsshare=CopyLink&amp;appuid=5c28bae0000000000602f154&amp;apptime=1615366229"/>
    <hyperlink ref="G7" r:id="rId5" display="https://www.xiaohongshu.com/user/profile/5c5e3a2b0000000012024e94?xhsshare=CopyLink&amp;appuid=5c5e3a2b0000000012024e94&amp;apptime=1615369134"/>
    <hyperlink ref="G8" r:id="rId6" display="https://www.xiaohongshu.com/user/profile/5baddd0d8e36b50001ae16ac?xhsshare=CopyLink&amp;appuid=5baddd0d8e36b50001ae16ac&amp;apptime=1597982443"/>
    <hyperlink ref="G9" r:id="rId7" display="https://www.xiaohongshu.com/user/profile/5a05ddd74eacab131a751507?xhsshare=CopyLink&amp;appuid=5a05ddd74eacab131a751507&amp;apptime=1604383120"/>
    <hyperlink ref="G10" r:id="rId8" display="https://www.xiaohongshu.com/user/profile/5a032bc74eacab78d62110be?xhsshare=CopyLink&amp;appuid=5a032bc74eacab78d62110be&amp;apptime=1582713891 "/>
    <hyperlink ref="G11" r:id="rId9" display="https://www.xiaohongshu.com/user/profile/5bf413e3576d7b000161382f?xhsshare=CopyLink&amp;appuid=5bf413e3576d7b000161382f&amp;apptime=1605950780"/>
    <hyperlink ref="G12" r:id="rId10" display="https://www.xiaohongshu.com/user/profile/5baf31c144deec0001b61c6b?xhsshare=CopyLink&amp;appuid=5baf31c144deec0001b61c6b&amp;apptime=1589166983"/>
    <hyperlink ref="G13" r:id="rId11" display="https://www.xiaohongshu.com/user/profile/5d11971e0000000010020668?xhsshare=CopyLink&amp;appuid=5be78f0844363b63e956b0f3&amp;apptime=1601188924"/>
    <hyperlink ref="G14" r:id="rId12" display="https://www.xiaohongshu.com/user/profile/5b4364f7e8ac2b4bcfc508b1?xhsshare=CopyLink&amp;appuid=5b4364f7e8ac2b4bcfc508b1&amp;apptime=1596857646"/>
    <hyperlink ref="G15" r:id="rId13" display="https://www.xiaohongshu.com/user/profile/599bcfa482ec390212a32890?xhsshare=CopyLink&amp;appuid=599bcfa482ec390212a32890&amp;apptime=1591068344"/>
    <hyperlink ref="G17" r:id="rId14" display="https://www.xiaohongshu.com/user/profile/56c6847d1c07df21022ba284?xhsshare=CopyLink&amp;appuid=56c6847d1c07df21022ba284&amp;apptime=1601187152"/>
    <hyperlink ref="G18" r:id="rId15" display="https://www.xiaohongshu.com/user/profile/5d4fe2570000000011010390?xhsshare=CopyLink&amp;appuid=5d4fe2570000000011010390&amp;apptime=1615371598"/>
    <hyperlink ref="G19" r:id="rId16" display="https://www.xiaohongshu.com/user/profile/5e0026bf0000000001009990?xhsshare=CopyLink&amp;appuid=55012f56d39ea216325ffb35&amp;apptime=1615378809"/>
    <hyperlink ref="G20" r:id="rId17" display="https://www.xiaohongshu.com/user/profile/593de35b50c4b45ec9c386b3?xhsshare=CopyLink&amp;appuid=58fb3fbe6a6a693190f8cb36&amp;apptime=1600763662"/>
    <hyperlink ref="G21" r:id="rId18" display="https://www.xiaohongshu.com/user/profile/5bff98e20000000005013294?xhsshare=CopyLink&amp;appuid=5bff98e20000000005013294&amp;apptime=1551843906"/>
    <hyperlink ref="G22" r:id="rId19" display="https://www.xiaohongshu.com/user/profile/5f182178000000000101e811?xhsshare=CopyLink&amp;appuid=5f182178000000000101e811&amp;apptime=1615555954"/>
    <hyperlink ref="V22" r:id="rId20" display="http://xhslink.com/Qi5oBb"/>
    <hyperlink ref="G23" r:id="rId21" display="https://www.xiaohongshu.com/user/profile/5927fb535e87e73932bd7066?xhsshare=CopyLink&amp;appuid=5927fb535e87e73932bd7066&amp;apptime=1593521659"/>
    <hyperlink ref="G24" r:id="rId22" display="https://www.xiaohongshu.com/user/profile/5b5955bae8ac2b5ce3c676ed?xhsshare=CopyLink&amp;appuid=5b5955bae8ac2b5ce3c676ed&amp;apptime=1600399124"/>
    <hyperlink ref="G25" r:id="rId23" display="https://www.xiaohongshu.com/user/profile/5a9772a011be10742c299840?xhsshare=CopyLink&amp;appuid=5a9772a011be10742c299840&amp;apptime=1609074958"/>
    <hyperlink ref="G26" r:id="rId24" display="https://www.xiaohongshu.com/user/profile/5c23274700000000070362d2?xhsshare=CopyLink&amp;appuid=5bab95362d833c00015887a9&amp;apptime=1609296232"/>
    <hyperlink ref="G27" r:id="rId25" display="https://www.xiaohongshu.com/user/profile/5ed46237000000000101f05a?xhsshare=CopyLink&amp;appuid=5ed46237000000000101f05a&amp;apptime=1601647446"/>
    <hyperlink ref="G28" r:id="rId26" display="https://www.xiaohongshu.com/user/profile/5c5020e2000000001803aa6d?xhsshare=CopyLink&amp;appuid=5c5020e2000000001803aa6d&amp;apptime=1615435006"/>
    <hyperlink ref="G29" r:id="rId27" display="https://www.xiaohongshu.com/user/profile/5c765a8600000000100104a4?xhsshare=CopyLink&amp;appuid=5c765a8600000000100104a4&amp;apptime=1614756043"/>
    <hyperlink ref="G30" r:id="rId28" display="https://www.xiaohongshu.com/user/profile/5e7b6cc20000000001000ed1?xhsshare=CopyLink&amp;appuid=5db7d3810000000001008303&amp;apptime=1615368998"/>
    <hyperlink ref="G31" r:id="rId29" display="https://www.xiaohongshu.com/user/profile/5bcc276083f1170001689b55?xhsshare=CopyLink&amp;appuid=5bcc276083f1170001689b55&amp;apptime=1583306415"/>
    <hyperlink ref="G32" r:id="rId30" display="https://www.xiaohongshu.com/user/profile/5b509be011be107f5df804e6?xhsshare=CopyLink&amp;appuid=5b509be011be107f5df804e6&amp;apptime=1615368729"/>
    <hyperlink ref="G33" r:id="rId31" display="https://www.xiaohongshu.com/user/profile/5eb3ad7b000000000100412b?xhsshare=CopyLink&amp;appuid=5eb3ad7b000000000100412b&amp;apptime=1615368766"/>
    <hyperlink ref="G34" r:id="rId32" display="https://www.xiaohongshu.com/user/profile/5b36140ce8ac2b7f8f9b1a4f?xhsshare=CopyLink&amp;appuid=5b36140ce8ac2b7f8f9b1a4f&amp;apptime=1615370203"/>
    <hyperlink ref="G35" r:id="rId33" display="https://www.xiaohongshu.com/user/profile/5b59b71e6b58b71092fd3333?xhsshare=CopyLink&amp;appuid=5b59b71e6b58b71092fd3333&amp;apptime=1564307156"/>
    <hyperlink ref="G36" r:id="rId34" display="https://www.xiaohongshu.com/user/profile/5d8d93400000000001005e92?xhsshare=CopyLink&amp;appuid=5d8d93400000000001005e92&amp;apptime=1615443036"/>
    <hyperlink ref="G37" r:id="rId35" display="https://www.xiaohongshu.com/user/profile/57a6e8a150c4b42b94246e02?xhsshare=CopyLink&amp;appuid=57a6e8a150c4b42b94246e02&amp;apptime=1615400189"/>
    <hyperlink ref="G38" r:id="rId36" display="https://www.xiaohongshu.com/user/profile/5cee4a4d0000000018032151?xhsshare=CopyLink&amp;appuid=5cee4a4d0000000018032151&amp;apptime=1615375317"/>
    <hyperlink ref="G39" r:id="rId37" display="https://www.xiaohongshu.com/user/profile/5ddd15a20000000001007853?xhsshare=CopyLink&amp;appuid=5ddd15a20000000001007853&amp;apptime=1606808974"/>
    <hyperlink ref="G40" r:id="rId38" display="https://www.xiaohongshu.com/user/profile/595e084ab1da140a9e4a0e63?xhsshare=CopyLink&amp;appuid=595e084ab1da140a9e4a0e63&amp;apptime=1610329078"/>
    <hyperlink ref="G41" r:id="rId39" display="https://www.xiaohongshu.com/user/profile/5dff4866000000000100bb7b?xhsshare=CopyLink&amp;appuid=5dff4866000000000100bb7b&amp;apptime=1604748282 "/>
    <hyperlink ref="G42" r:id="rId40" display="https://www.xiaohongshu.com/user/profile/5de7958a0000000001009255?xhsshare=CopyLink&amp;appuid=5de7958a0000000001009255&amp;apptime=1615471586"/>
    <hyperlink ref="G44" r:id="rId41" display="https://www.xiaohongshu.com/user/profile/5a1fff0ce8ac2b0593ac8a7d?xhsshare=CopyLink&amp;appuid=5a1fff0ce8ac2b0593ac8a7d&amp;apptime=1615369511"/>
    <hyperlink ref="G45" r:id="rId42" display="https://www.xiaohongshu.com/user/profile/5fd90aa3000000000101dab8?xhsshare=CopyLink&amp;appuid=5fd90aa3000000000101dab8&amp;apptime=1615375450"/>
    <hyperlink ref="G46" r:id="rId43" display="https://www.xiaohongshu.com/user/profile/5de86ef80000000001000ffd?xhsshare=CopyLink&amp;appuid=54ec7a2e4fac6308cc238d4f&amp;apptime=1615381765"/>
    <hyperlink ref="V45" r:id="rId44" display="http://xhslink.com/ETaJzb"/>
    <hyperlink ref="G47" r:id="rId45" display="https://www.xiaohongshu.com/user/profile/5dd0be3b00000000010031ae?xhsshare=CopyLink&amp;appuid=5dd0be3b00000000010031ae&amp;apptime=1615368958"/>
    <hyperlink ref="G48" r:id="rId46" display="https://www.xiaohongshu.com/user/profile/5d2b37a4000000001200ed2c?xhsshare=CopyLink&amp;appuid=5d2b37a4000000001200ed2c&amp;apptime=1615396670"/>
    <hyperlink ref="G49" r:id="rId47" display="https://www.xiaohongshu.com/user/profile/5fd1b9d1000000000100980b?xhsshare=CopyLink&amp;appuid=5fd1b9d1000000000100980b&amp;apptime=1613524568"/>
    <hyperlink ref="T49" r:id="rId48" display="https://www.xiaohongshu.com/discovery/item/6039c0f80000000001024e07?xhsshare=SinaWeibo&amp;appuid=5fd1b9d1000000000100980b&amp;apptime=1615377575"/>
    <hyperlink ref="G50" r:id="rId49" display="https://www.xiaohongshu.com/user/profile/5bd4463bd8734b00019332a4?xhsshare=CopyLink&amp;appuid=5bd4463bd8734b00019332a4&amp;apptime=157595520"/>
    <hyperlink ref="V50" r:id="rId50" display="http://xhslink.com/g49Uzb"/>
    <hyperlink ref="G51" r:id="rId51" display="https://www.xiaohongshu.com/user/profile/5f91aab7000000000101ccfd?xhsshare=CopyLink&amp;appuid=599443ad5e87e743ec3cf3a5&amp;apptime=1608861815"/>
    <hyperlink ref="G52" r:id="rId52" display="https://www.xiaohongshu.com/user/profile/5c7371eb000000001102af1e?xhsshare=CopyLink&amp;appuid=5c7371eb000000001102af1e&amp;apptime=1613371333"/>
    <hyperlink ref="G53" r:id="rId53" display="https://www.xiaohongshu.com/user/profile/5fc3131c000000000101dd0b?xhsshare=CopyLink&amp;appuid=5fc3131c000000000101dd0b&amp;apptime=1615373442"/>
    <hyperlink ref="V53" r:id="rId54" display="http://xhslink.com/YXyHzb"/>
    <hyperlink ref="G54" r:id="rId55" display="https://www.xiaohongshu.com/user/profile/599100b150c4b404df942c6a?xhsshare=CopyLink&amp;appuid=599100b150c4b404df942c6a&amp;apptime=1615385780"/>
    <hyperlink ref="G55" r:id="rId56" display="https://www.xiaohongshu.com/user/profile/5ee3317e0000000001005e64?xhsshare=CopyLink&amp;appuid=5ee3317e0000000001005e64&amp;apptime=1613368174"/>
    <hyperlink ref="G56" r:id="rId57" display="https://www.xiaohongshu.com/user/profile/57a317646a6a695dbb5018a1?xhsshare=CopyLink&amp;appuid=57a317646a6a695dbb5018a1&amp;apptime=1615392826"/>
    <hyperlink ref="G57" r:id="rId58" display="https://www.xiaohongshu.com/user/profile/5e5de4b90000000001003964?xhsshare=CopyLink&amp;appuid=5e5de4b90000000001003964&amp;apptime=1615369008"/>
    <hyperlink ref="G58" r:id="rId59" display="https://www.xiaohongshu.com/user/profile/5b61c37d4eacab2f5ad571dd?xhsshare=CopyLink&amp;appuid=5b61c37d4eacab2f5ad571dd&amp;apptime=1615441956"/>
    <hyperlink ref="V58" r:id="rId60" display="http://xhslink.com/QZPiAb"/>
    <hyperlink ref="G59" r:id="rId61" display="https://www.xiaohongshu.com/user/profile/5eeb8be3000000000100757f?xhsshare=CopyLink&amp;appuid=5eeb8be3000000000100757f&amp;apptime=1615370389"/>
    <hyperlink ref="G60" r:id="rId62" display="https://www.xiaohongshu.com/user/profile/5eff4d18000000000101f745?xhsshare=CopyLink&amp;appuid=5eff4d18000000000101f745&amp;apptime=1607259030"/>
    <hyperlink ref="G61" r:id="rId63" display="https://www.xiaohongshu.com/user/profile/5b08f4a2e8ac2b5e4bf63ff8?xhsshare=CopyLink&amp;appuid=5b08f4a2e8ac2b5e4bf63ff8&amp;apptime=1615412646"/>
    <hyperlink ref="V61" r:id="rId64" display="http://xhslink.com/oNQ2zb"/>
    <hyperlink ref="G62" r:id="rId65" display="https://www.xiaohongshu.com/user/profile/5f4deda4000000000101edd0?xhsshare=CopyLink&amp;appuid=5f4deda4000000000101edd0&amp;apptime=1615544586"/>
    <hyperlink ref="G63" r:id="rId66" display="https://www.xiaohongshu.com/user/profile/551156722e1d931453323bfa?xhsshare=CopyLink&amp;appuid=551156722e1d931453323bfa&amp;apptime=1583930270"/>
    <hyperlink ref="G64" r:id="rId67" display="https://www.xiaohongshu.com/user/profile/5bcc3929358e710001bd2cae?xhsshare=CopyLink&amp;appuid=5bcc3929358e710001bd2cae&amp;apptime=1615379959"/>
    <hyperlink ref="G65" r:id="rId68" display="https://www.xiaohongshu.com/user/profile/5bc5dbeb1b7ef40001f73d47?xhsshare=CopyLink&amp;appuid=5bc5dbeb1b7ef40001f73d47&amp;apptime=1615385901"/>
    <hyperlink ref="G66" r:id="rId69" display="https://www.xiaohongshu.com/user/profile/5f15612300000000010005fc?xhsshare=CopyLink&amp;appuid=5f15612300000000010005fc&amp;apptime=1603177197"/>
    <hyperlink ref="G67" r:id="rId70" display="https://www.xiaohongshu.com/user/profile/5d4d7e67000000001200ed02?xhsshare=CopyLink&amp;appuid=5d4d7e67000000001200ed02&amp;apptime=1607957207"/>
    <hyperlink ref="G68" r:id="rId71" display="https://www.xiaohongshu.com/user/profile/5f9a75250000000001005183?xhsshare=CopyLink&amp;appuid=5f9a75250000000001005183&amp;apptime=1615357963"/>
    <hyperlink ref="G69" r:id="rId72" display="https://www.xiaohongshu.com/user/profile/5e0ffbeb000000000100bcf6?xhsshare=CopyLink&amp;appuid=5e0ffbeb000000000100bcf6&amp;apptime=1615370564"/>
    <hyperlink ref="V69" r:id="rId73" display="http://xhslink.com/SdQFzb"/>
    <hyperlink ref="G70" r:id="rId74" display="https://www.xiaohongshu.com/user/profile/57311f525e87e74945996b01?xhsshare=CopyLink&amp;appuid=57311f525e87e74945996b01&amp;apptime=1609146450"/>
    <hyperlink ref="V70" r:id="rId75" display="http://xhslink.com/APfFzb"/>
    <hyperlink ref="G71" r:id="rId76" display="https://www.xiaohongshu.com/user/profile/5f2a71c20000000001001f9b?xhsshare=CopyLink&amp;appuid=5f2a71c20000000001001f9b&amp;apptime=1612337597"/>
    <hyperlink ref="G72" r:id="rId77" display="https://www.xiaohongshu.com/user/profile/5ebf98f2000000000101dcb3?xhsshare=CopyLink&amp;appuid=5ebf98f2000000000101dcb3&amp;apptime=1615367965"/>
    <hyperlink ref="G73" r:id="rId78" display="https://www.xiaohongshu.com/user/profile/5f1569460000000001003128?xhsshare=CopyLink&amp;appuid=5f1569460000000001003128&amp;apptime=1615428934"/>
    <hyperlink ref="G74" r:id="rId79" display="https://www.xiaohongshu.com/user/profile/5f17dfa7000000000100359e?xhsshare=CopyLink&amp;appuid=5a045ab84eacab64e0b7eba0&amp;apptime=1615420055"/>
    <hyperlink ref="G75" r:id="rId80" display="https://www.xiaohongshu.com/user/profile/5a87f9b211be10035cfebf37?xhsshare=CopyLink&amp;appuid=5a87f9b211be10035cfebf37&amp;apptime=1615423602"/>
    <hyperlink ref="G76" r:id="rId81" display="https://www.xiaohongshu.com/user/profile/5f801312000000000100350a?xhsshare=CopyLink&amp;appuid=5f801312000000000100350a&amp;apptime=1607306252"/>
    <hyperlink ref="G77" r:id="rId82" display="https://www.xiaohongshu.com/user/profile/5f6decc9000000000100a9db?xhsshare=CopyLink&amp;appuid=5f6decc9000000000100a9db&amp;apptime=1605148644"/>
    <hyperlink ref="G78" r:id="rId83" display="https://www.xiaohongshu.com/user/profile/5f3e7ab900000000010009c5?xhsshare=CopyLink&amp;appuid=5f3e7ab900000000010009c5&amp;apptime=1602943179"/>
    <hyperlink ref="T77" r:id="rId84" display="https://itunes.apple.com/cn/app/id741292507?l=en&amp;mt=8"/>
    <hyperlink ref="G79" r:id="rId85" display="https://www.xiaohongshu.com/user/profile/5f2b8be6000000000100a2cf?xhsshare=CopyLink&amp;appuid=5f2b8be6000000000100a2cf&amp;apptime=1614787306"/>
    <hyperlink ref="G80" r:id="rId86" display="https://www.xiaohongshu.com/user/profile/5b765d41c8f9b4000198fd21?xhsshare=CopyLink&amp;appuid=5b752416b31a850001a98543&amp;apptime=1615370549"/>
    <hyperlink ref="G81" r:id="rId87" display="https://www.xiaohongshu.com/user/profile/5d9f186600000000010032f5?xhsshare=CopyLink&amp;appuid=5d9f186600000000010032f5&amp;apptime=1615437054"/>
    <hyperlink ref="G82" r:id="rId88" display="https://www.xiaohongshu.com/user/profile/5be0489154172e0001211991?xhsshare=CopyLink&amp;appuid=5be0489154172e0001211991&amp;apptime=1601873137 "/>
    <hyperlink ref="G83" r:id="rId89" display="https://www.xiaohongshu.com/user/profile/5c3dc0fa0000000005034777?xhsshare=CopyLink&amp;appuid=5c3dc0fa0000000005034777&amp;apptime=1615369716"/>
    <hyperlink ref="G84" r:id="rId90" display="https://www.xiaohongshu.com/user/profile/6003cd6600000000010060f1?xhsshare=CopyLink&amp;appuid=6003cd6600000000010060f1&amp;apptime=1615433746"/>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
  <sheetViews>
    <sheetView workbookViewId="0">
      <selection activeCell="T14" sqref="T14"/>
    </sheetView>
  </sheetViews>
  <sheetFormatPr defaultColWidth="8.88888888888889" defaultRowHeight="16.5" outlineLevelCol="3"/>
  <cols>
    <col min="2" max="2" width="8.88888888888889" style="1"/>
    <col min="3" max="3" width="20" customWidth="1"/>
  </cols>
  <sheetData>
    <row r="1" spans="1:4">
      <c r="A1" s="2" t="s">
        <v>33</v>
      </c>
      <c r="B1" s="3">
        <v>300</v>
      </c>
      <c r="C1" s="4" t="s">
        <v>34</v>
      </c>
      <c r="D1" s="4" t="s">
        <v>35</v>
      </c>
    </row>
    <row r="2" spans="1:4">
      <c r="A2" s="5" t="s">
        <v>42</v>
      </c>
      <c r="B2" s="6">
        <v>500</v>
      </c>
      <c r="C2" s="7" t="s">
        <v>43</v>
      </c>
      <c r="D2" s="7" t="s">
        <v>44</v>
      </c>
    </row>
    <row r="3" spans="1:4">
      <c r="A3" s="2" t="s">
        <v>49</v>
      </c>
      <c r="B3" s="3">
        <v>500</v>
      </c>
      <c r="C3" s="4" t="s">
        <v>50</v>
      </c>
      <c r="D3" s="4" t="s">
        <v>51</v>
      </c>
    </row>
    <row r="4" spans="1:4">
      <c r="A4" s="5" t="s">
        <v>56</v>
      </c>
      <c r="B4" s="6">
        <v>500</v>
      </c>
      <c r="C4" s="7" t="s">
        <v>57</v>
      </c>
      <c r="D4" s="7" t="s">
        <v>58</v>
      </c>
    </row>
    <row r="5" spans="1:4">
      <c r="A5" s="2" t="s">
        <v>63</v>
      </c>
      <c r="B5" s="3">
        <v>500</v>
      </c>
      <c r="C5" s="4" t="s">
        <v>64</v>
      </c>
      <c r="D5" s="4" t="s">
        <v>65</v>
      </c>
    </row>
    <row r="6" spans="1:4">
      <c r="A6" s="5" t="s">
        <v>69</v>
      </c>
      <c r="B6" s="6">
        <v>500</v>
      </c>
      <c r="C6" s="7" t="s">
        <v>70</v>
      </c>
      <c r="D6" s="7" t="s">
        <v>71</v>
      </c>
    </row>
    <row r="7" spans="1:4">
      <c r="A7" s="2" t="s">
        <v>76</v>
      </c>
      <c r="B7" s="3">
        <v>500</v>
      </c>
      <c r="C7" s="4" t="s">
        <v>77</v>
      </c>
      <c r="D7" s="4" t="s">
        <v>78</v>
      </c>
    </row>
    <row r="8" spans="1:4">
      <c r="A8" s="5" t="s">
        <v>82</v>
      </c>
      <c r="B8" s="6">
        <v>500</v>
      </c>
      <c r="C8" s="7" t="s">
        <v>82</v>
      </c>
      <c r="D8" s="7" t="s">
        <v>83</v>
      </c>
    </row>
    <row r="9" spans="1:4">
      <c r="A9" s="2" t="s">
        <v>88</v>
      </c>
      <c r="B9" s="3">
        <v>300</v>
      </c>
      <c r="C9" s="4" t="s">
        <v>89</v>
      </c>
      <c r="D9" s="4" t="s">
        <v>90</v>
      </c>
    </row>
    <row r="10" spans="1:4">
      <c r="A10" s="5" t="s">
        <v>95</v>
      </c>
      <c r="B10" s="6">
        <v>500</v>
      </c>
      <c r="C10" s="7" t="s">
        <v>96</v>
      </c>
      <c r="D10" s="7" t="s">
        <v>97</v>
      </c>
    </row>
    <row r="11" spans="1:4">
      <c r="A11" s="2" t="s">
        <v>101</v>
      </c>
      <c r="B11" s="3">
        <v>300</v>
      </c>
      <c r="C11" s="4" t="s">
        <v>102</v>
      </c>
      <c r="D11" s="4" t="s">
        <v>101</v>
      </c>
    </row>
    <row r="12" spans="1:4">
      <c r="A12" s="5" t="s">
        <v>106</v>
      </c>
      <c r="B12" s="6">
        <v>500</v>
      </c>
      <c r="C12" s="7" t="s">
        <v>107</v>
      </c>
      <c r="D12" s="7" t="s">
        <v>108</v>
      </c>
    </row>
    <row r="13" spans="1:4">
      <c r="A13" s="2" t="s">
        <v>113</v>
      </c>
      <c r="B13" s="3">
        <v>300</v>
      </c>
      <c r="C13" s="4" t="s">
        <v>114</v>
      </c>
      <c r="D13" s="4" t="s">
        <v>115</v>
      </c>
    </row>
    <row r="14" spans="1:4">
      <c r="A14" s="5" t="s">
        <v>120</v>
      </c>
      <c r="B14" s="6">
        <v>500</v>
      </c>
      <c r="C14" s="7" t="s">
        <v>121</v>
      </c>
      <c r="D14" s="7" t="s">
        <v>122</v>
      </c>
    </row>
    <row r="15" spans="1:4">
      <c r="A15" s="2" t="s">
        <v>127</v>
      </c>
      <c r="B15" s="3">
        <v>500</v>
      </c>
      <c r="C15" s="4" t="s">
        <v>128</v>
      </c>
      <c r="D15" s="4" t="s">
        <v>127</v>
      </c>
    </row>
    <row r="16" spans="1:4">
      <c r="A16" s="5" t="s">
        <v>132</v>
      </c>
      <c r="B16" s="6">
        <v>500</v>
      </c>
      <c r="C16" s="7" t="s">
        <v>133</v>
      </c>
      <c r="D16" s="7" t="s">
        <v>133</v>
      </c>
    </row>
    <row r="17" spans="1:4">
      <c r="A17" s="2" t="s">
        <v>138</v>
      </c>
      <c r="B17" s="3">
        <v>300</v>
      </c>
      <c r="C17" s="4" t="s">
        <v>139</v>
      </c>
      <c r="D17" s="4" t="s">
        <v>140</v>
      </c>
    </row>
    <row r="18" spans="1:4">
      <c r="A18" s="5" t="s">
        <v>146</v>
      </c>
      <c r="B18" s="6">
        <v>500</v>
      </c>
      <c r="C18" s="7" t="s">
        <v>147</v>
      </c>
      <c r="D18" s="7" t="s">
        <v>148</v>
      </c>
    </row>
    <row r="19" spans="1:4">
      <c r="A19" s="2" t="s">
        <v>153</v>
      </c>
      <c r="B19" s="3">
        <v>500</v>
      </c>
      <c r="C19" s="4" t="s">
        <v>154</v>
      </c>
      <c r="D19" s="4" t="s">
        <v>155</v>
      </c>
    </row>
    <row r="20" spans="1:4">
      <c r="A20" s="5" t="s">
        <v>160</v>
      </c>
      <c r="B20" s="6">
        <v>300</v>
      </c>
      <c r="C20" s="7" t="s">
        <v>161</v>
      </c>
      <c r="D20" s="7" t="s">
        <v>160</v>
      </c>
    </row>
    <row r="21" spans="1:4">
      <c r="A21" s="2" t="s">
        <v>166</v>
      </c>
      <c r="B21" s="3">
        <v>300</v>
      </c>
      <c r="C21" s="4" t="s">
        <v>167</v>
      </c>
      <c r="D21" s="4" t="s">
        <v>168</v>
      </c>
    </row>
    <row r="22" spans="1:4">
      <c r="A22" s="5" t="s">
        <v>173</v>
      </c>
      <c r="B22" s="6">
        <v>500</v>
      </c>
      <c r="C22" s="7" t="s">
        <v>174</v>
      </c>
      <c r="D22" s="7" t="s">
        <v>175</v>
      </c>
    </row>
    <row r="23" spans="1:4">
      <c r="A23" s="2" t="s">
        <v>178</v>
      </c>
      <c r="B23" s="3">
        <v>300</v>
      </c>
      <c r="C23" s="4" t="s">
        <v>179</v>
      </c>
      <c r="D23" s="4" t="s">
        <v>180</v>
      </c>
    </row>
    <row r="24" spans="1:4">
      <c r="A24" s="5" t="s">
        <v>184</v>
      </c>
      <c r="B24" s="6">
        <v>300</v>
      </c>
      <c r="C24" s="7" t="s">
        <v>185</v>
      </c>
      <c r="D24" s="7" t="s">
        <v>186</v>
      </c>
    </row>
    <row r="25" spans="1:4">
      <c r="A25" s="2" t="s">
        <v>191</v>
      </c>
      <c r="B25" s="3">
        <v>300</v>
      </c>
      <c r="C25" s="4" t="s">
        <v>192</v>
      </c>
      <c r="D25" s="4" t="s">
        <v>193</v>
      </c>
    </row>
    <row r="26" spans="1:4">
      <c r="A26" s="5" t="s">
        <v>198</v>
      </c>
      <c r="B26" s="6">
        <v>300</v>
      </c>
      <c r="C26" s="7" t="s">
        <v>199</v>
      </c>
      <c r="D26" s="7" t="s">
        <v>200</v>
      </c>
    </row>
    <row r="27" spans="1:4">
      <c r="A27" s="2" t="s">
        <v>205</v>
      </c>
      <c r="B27" s="3">
        <v>300</v>
      </c>
      <c r="C27" s="4" t="s">
        <v>206</v>
      </c>
      <c r="D27" s="4" t="s">
        <v>207</v>
      </c>
    </row>
    <row r="28" spans="1:4">
      <c r="A28" s="5" t="s">
        <v>211</v>
      </c>
      <c r="B28" s="6">
        <v>300</v>
      </c>
      <c r="C28" s="7" t="s">
        <v>212</v>
      </c>
      <c r="D28" s="7" t="s">
        <v>213</v>
      </c>
    </row>
    <row r="30" spans="1:1">
      <c r="A30" t="s">
        <v>796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合作跟踪表</vt:lpstr>
      <vt:lpstr>0315筛选-视频报名</vt:lpstr>
      <vt:lpstr>0407稿费申请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晴天的晴天晴</cp:lastModifiedBy>
  <dcterms:created xsi:type="dcterms:W3CDTF">2018-02-18T20:11:00Z</dcterms:created>
  <dcterms:modified xsi:type="dcterms:W3CDTF">2021-04-14T10:02:39Z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2052-11.1.0.10463</vt:lpwstr>
  </property>
  <property fmtid="{D5CDD505-2E9C-101B-9397-08002B2CF9AE}" pid="11" name="ICV">
    <vt:lpwstr>938BFCE58D3844FF8398D6DD1AF64394</vt:lpwstr>
  </property>
</Properties>
</file>